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89" documentId="13_ncr:1_{763BBED3-F06A-4836-AF00-44F364ECED7D}" xr6:coauthVersionLast="47" xr6:coauthVersionMax="47" xr10:uidLastSave="{26C61E3F-393F-4E40-AA5E-06561DB3D711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40" r:id="rId15"/>
    <pivotCache cacheId="43" r:id="rId16"/>
    <pivotCache cacheId="46" r:id="rId17"/>
    <pivotCache cacheId="49" r:id="rId18"/>
    <pivotCache cacheId="52" r:id="rId19"/>
    <pivotCache cacheId="55" r:id="rId20"/>
    <pivotCache cacheId="5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U767" i="14" l="1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Y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O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X143" i="22"/>
  <c r="P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Z142" i="22"/>
  <c r="W142" i="22"/>
  <c r="R142" i="22"/>
  <c r="O142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Z141" i="22"/>
  <c r="U141" i="22"/>
  <c r="R141" i="22"/>
  <c r="N141" i="22"/>
  <c r="M141" i="22"/>
  <c r="L141" i="22"/>
  <c r="K141" i="22"/>
  <c r="AA141" i="22" s="1"/>
  <c r="J141" i="22"/>
  <c r="I141" i="22"/>
  <c r="H141" i="22"/>
  <c r="G141" i="22"/>
  <c r="F141" i="22"/>
  <c r="E141" i="22"/>
  <c r="D141" i="22"/>
  <c r="C141" i="22"/>
  <c r="B141" i="22"/>
  <c r="A141" i="22"/>
  <c r="X140" i="22"/>
  <c r="P140" i="22"/>
  <c r="N140" i="22"/>
  <c r="M140" i="22"/>
  <c r="L140" i="22"/>
  <c r="O140" i="22" s="1"/>
  <c r="K140" i="22"/>
  <c r="T140" i="22" s="1"/>
  <c r="J140" i="22"/>
  <c r="I140" i="22"/>
  <c r="H140" i="22"/>
  <c r="G140" i="22"/>
  <c r="F140" i="22"/>
  <c r="E140" i="22"/>
  <c r="D140" i="22"/>
  <c r="C140" i="22"/>
  <c r="B140" i="22"/>
  <c r="A140" i="22"/>
  <c r="X139" i="22"/>
  <c r="P139" i="22"/>
  <c r="N139" i="22"/>
  <c r="M139" i="22"/>
  <c r="L139" i="22"/>
  <c r="K139" i="22"/>
  <c r="Y139" i="22" s="1"/>
  <c r="J139" i="22"/>
  <c r="I139" i="22"/>
  <c r="H139" i="22"/>
  <c r="G139" i="22"/>
  <c r="F139" i="22"/>
  <c r="E139" i="22"/>
  <c r="D139" i="22"/>
  <c r="C139" i="22"/>
  <c r="B139" i="22"/>
  <c r="A139" i="22"/>
  <c r="P138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AA137" i="22" s="1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Q123" i="22" s="1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U139" i="22" l="1"/>
  <c r="W140" i="22"/>
  <c r="T141" i="22"/>
  <c r="Q142" i="22"/>
  <c r="Y142" i="22"/>
  <c r="W143" i="22"/>
  <c r="Y768" i="14"/>
  <c r="AL767" i="14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V142" i="22"/>
  <c r="O143" i="22"/>
  <c r="V143" i="22" s="1"/>
  <c r="T143" i="22"/>
  <c r="U140" i="22"/>
  <c r="U143" i="22"/>
  <c r="Y766" i="14"/>
  <c r="W137" i="22"/>
  <c r="Z137" i="22"/>
  <c r="X138" i="22"/>
  <c r="R139" i="22"/>
  <c r="V140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7" i="22"/>
  <c r="O138" i="22"/>
  <c r="V138" i="22" s="1"/>
  <c r="T138" i="22"/>
  <c r="Q139" i="22"/>
  <c r="AL764" i="14"/>
  <c r="AR764" i="14" s="1"/>
  <c r="T136" i="22"/>
  <c r="T125" i="22"/>
  <c r="X129" i="22"/>
  <c r="V136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W40" i="7"/>
  <c r="Y42" i="7"/>
  <c r="R63" i="7"/>
  <c r="V66" i="7"/>
  <c r="X74" i="7"/>
  <c r="X79" i="7"/>
  <c r="W82" i="7"/>
  <c r="T90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W52" i="9"/>
  <c r="W60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8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P15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AA90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P43" i="7"/>
  <c r="X43" i="7"/>
  <c r="Z45" i="7"/>
  <c r="O46" i="7"/>
  <c r="T46" i="7" s="1"/>
  <c r="W46" i="7"/>
  <c r="V49" i="7"/>
  <c r="S50" i="7"/>
  <c r="P51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X131" i="7"/>
  <c r="U132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AA38" i="7"/>
  <c r="AA46" i="7"/>
  <c r="P47" i="7"/>
  <c r="T51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P90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T28" i="9"/>
  <c r="S31" i="9"/>
  <c r="W35" i="9"/>
  <c r="S39" i="9"/>
  <c r="T44" i="9"/>
  <c r="S47" i="9"/>
  <c r="T52" i="9"/>
  <c r="S55" i="9"/>
  <c r="T60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U28" i="9"/>
  <c r="R29" i="9"/>
  <c r="S34" i="9"/>
  <c r="X35" i="9"/>
  <c r="R37" i="9"/>
  <c r="S42" i="9"/>
  <c r="U44" i="9"/>
  <c r="R45" i="9"/>
  <c r="S50" i="9"/>
  <c r="U52" i="9"/>
  <c r="R53" i="9"/>
  <c r="V57" i="9"/>
  <c r="S58" i="9"/>
  <c r="X59" i="9"/>
  <c r="U60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X15" i="9"/>
  <c r="R17" i="9"/>
  <c r="Z17" i="9"/>
  <c r="O18" i="9"/>
  <c r="Q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Z52" i="9"/>
  <c r="O53" i="9"/>
  <c r="W53" i="9" s="1"/>
  <c r="Q55" i="9"/>
  <c r="S57" i="9"/>
  <c r="P58" i="9"/>
  <c r="R60" i="9"/>
  <c r="Z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AA54" i="7" l="1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C10" i="18" s="1"/>
  <c r="AR641" i="14"/>
  <c r="C2" i="18" s="1"/>
  <c r="C6" i="18"/>
  <c r="AR639" i="14"/>
  <c r="C7" i="18" s="1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<sst xmlns="http://schemas.openxmlformats.org/spreadsheetml/2006/main" count="24897" uniqueCount="2006">
  <si>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</si>
  <si>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</si>
  <si>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</si>
  <si>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</si>
  <si>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</si>
  <si>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</si>
  <si>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</si>
  <si>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</si>
  <si>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</si>
  <si>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</si>
  <si>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</si>
  <si>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</si>
  <si>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</si>
  <si>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</si>
  <si>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</si>
  <si>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</si>
  <si>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</si>
  <si>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</si>
  <si>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</si>
  <si>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</si>
  <si>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</si>
  <si>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</si>
  <si>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</si>
  <si>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</si>
  <si>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</si>
  <si>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</si>
  <si>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</si>
  <si>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</si>
  <si>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</si>
  <si>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</si>
  <si>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</si>
  <si>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</si>
  <si>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</si>
  <si>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</si>
  <si>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</si>
  <si>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</si>
  <si>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</si>
  <si>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</si>
  <si>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</si>
  <si>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</si>
  <si>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</si>
  <si>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</si>
  <si>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</si>
  <si>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</si>
  <si>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</si>
  <si>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</si>
  <si>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</si>
  <si>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</si>
  <si>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</si>
  <si>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</si>
  <si>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</si>
  <si>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</si>
  <si>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</si>
  <si>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</si>
  <si>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</si>
  <si>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</si>
  <si>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</si>
  <si>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</si>
  <si>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</si>
  <si>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</si>
  <si>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</si>
  <si>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</si>
  <si>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</si>
  <si>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</si>
  <si>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</si>
  <si>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</si>
  <si>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</si>
  <si>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</si>
  <si>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</si>
  <si>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</si>
  <si>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</si>
  <si>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</si>
  <si>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</si>
  <si>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</si>
  <si>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</si>
  <si>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</si>
  <si>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</si>
  <si>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</si>
  <si>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</si>
  <si>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</si>
  <si>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</si>
  <si>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</si>
  <si>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</si>
  <si>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</si>
  <si>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</si>
  <si>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</si>
  <si>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</si>
  <si>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</si>
  <si>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</si>
  <si>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</si>
  <si>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</si>
  <si>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</si>
  <si>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</si>
  <si>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</si>
  <si>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</si>
  <si>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</si>
  <si>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</si>
  <si>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</si>
  <si>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</si>
  <si>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</si>
  <si>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</si>
  <si>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</si>
  <si>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</si>
  <si>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</si>
  <si>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</si>
  <si>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</si>
  <si>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</si>
  <si>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</si>
  <si>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</si>
  <si>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</si>
  <si>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</si>
  <si>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</si>
  <si>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</si>
  <si>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</si>
  <si>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</si>
  <si>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</si>
  <si>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</si>
  <si>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</si>
  <si>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</si>
  <si>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</si>
  <si>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</si>
  <si>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</si>
  <si>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</si>
  <si>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</si>
  <si>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</si>
  <si>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</si>
  <si>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</si>
  <si>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</si>
  <si>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</si>
  <si>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</si>
  <si>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</si>
  <si>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</si>
  <si>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</si>
  <si>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</si>
  <si>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</si>
  <si>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</si>
  <si>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</si>
  <si>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</si>
  <si>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</si>
  <si>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</si>
  <si>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</si>
  <si>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</si>
  <si>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</si>
  <si>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</si>
  <si>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</si>
  <si>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</si>
  <si>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</si>
  <si>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</si>
  <si>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</si>
  <si>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</si>
  <si>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</si>
  <si>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</si>
  <si>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</si>
  <si>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</si>
  <si>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</si>
  <si>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</si>
  <si>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</si>
  <si>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</si>
  <si>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</si>
  <si>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</si>
  <si>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</si>
  <si>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</si>
  <si>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</si>
  <si>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</si>
  <si>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</si>
  <si>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</si>
  <si>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</si>
  <si>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</si>
  <si>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</si>
  <si>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</si>
  <si>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</si>
  <si>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</si>
  <si>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</si>
  <si>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</si>
  <si>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</si>
  <si>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</si>
  <si>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</si>
  <si>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</si>
  <si>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</si>
  <si>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</si>
  <si>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</si>
  <si>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</si>
  <si>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</si>
  <si>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</si>
  <si>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</si>
  <si>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</si>
  <si>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</si>
  <si>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</si>
  <si>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</si>
  <si>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</si>
  <si>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</si>
  <si>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</si>
  <si>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</si>
  <si>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</si>
  <si>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</si>
  <si>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</si>
  <si>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</si>
  <si>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</si>
  <si>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</si>
  <si>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</si>
  <si>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</si>
  <si>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</si>
  <si>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</si>
  <si>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</si>
  <si>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</si>
  <si>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</si>
  <si>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</si>
  <si>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</si>
  <si>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</si>
  <si>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</si>
  <si>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</si>
  <si>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</si>
  <si>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</si>
  <si>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</si>
  <si>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</si>
  <si>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</si>
  <si>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</si>
  <si>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</si>
  <si>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</si>
  <si>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</si>
  <si>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</si>
  <si>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</si>
  <si>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</si>
  <si>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</si>
  <si>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</si>
  <si>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</si>
  <si>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</si>
  <si>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</si>
  <si>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</si>
  <si>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</si>
  <si>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</si>
  <si>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</si>
  <si>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</si>
  <si>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</si>
  <si>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</si>
  <si>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</si>
  <si>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</si>
  <si>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</si>
  <si>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</si>
  <si>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</si>
  <si>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</si>
  <si>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</si>
  <si>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</si>
  <si>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</si>
  <si>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</si>
  <si>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</si>
  <si>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</si>
  <si>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</si>
  <si>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</si>
  <si>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</si>
  <si>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</si>
  <si>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</si>
  <si>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</si>
  <si>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</si>
  <si>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</si>
  <si>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</si>
  <si>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</si>
  <si>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</si>
  <si>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</si>
  <si>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</si>
  <si>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</si>
  <si>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</si>
  <si>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</si>
  <si>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</si>
  <si>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</si>
  <si>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</si>
  <si>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</si>
  <si>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</si>
  <si>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</si>
  <si>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</si>
  <si>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</si>
  <si>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</si>
  <si>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</si>
  <si>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</si>
  <si>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</si>
  <si>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</si>
  <si>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</si>
  <si>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</si>
  <si>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</si>
  <si>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</si>
  <si>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</si>
  <si>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</si>
  <si>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</si>
  <si>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</si>
  <si>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</si>
  <si>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</si>
  <si>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</si>
  <si>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</si>
  <si>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</si>
  <si>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</si>
  <si>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</si>
  <si>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</si>
  <si>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</si>
  <si>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</si>
  <si>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</si>
  <si>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</si>
  <si>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</si>
  <si>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</si>
  <si>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</si>
  <si>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</si>
  <si>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</si>
  <si>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</si>
  <si>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</si>
  <si>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</si>
  <si>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</si>
  <si>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</si>
  <si>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</si>
  <si>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</si>
  <si>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</si>
  <si>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</si>
  <si>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</si>
  <si>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</si>
  <si>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</si>
  <si>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</si>
  <si>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</si>
  <si>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</si>
  <si>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</si>
  <si>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</si>
  <si>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</si>
  <si>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</si>
  <si>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</si>
  <si>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</si>
  <si>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</si>
  <si>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</si>
  <si>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</si>
  <si>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</si>
  <si>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</si>
  <si>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</si>
  <si>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</si>
  <si>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</si>
  <si>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</si>
  <si>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</si>
  <si>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</si>
  <si>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</si>
  <si>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</si>
  <si>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</si>
  <si>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</si>
  <si>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</si>
  <si>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</si>
  <si>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</si>
  <si>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</si>
  <si>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</si>
  <si>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</si>
  <si>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</si>
  <si>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</si>
  <si>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</si>
  <si>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</si>
  <si>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</si>
  <si>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</si>
  <si>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</si>
  <si>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</si>
  <si>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</si>
  <si>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</si>
  <si>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</si>
  <si>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</si>
  <si>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</si>
  <si>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</si>
  <si>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</si>
  <si>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</si>
  <si>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</si>
  <si>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</si>
  <si>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</si>
  <si>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</si>
  <si>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</si>
  <si>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</si>
  <si>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</si>
  <si>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</si>
  <si>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</si>
  <si>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</si>
  <si>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</si>
  <si>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</si>
  <si>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</si>
  <si>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</si>
  <si>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</si>
  <si>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</si>
  <si>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</si>
  <si>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</si>
  <si>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</si>
  <si>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</si>
  <si>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</si>
  <si>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</si>
  <si>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</si>
  <si>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</si>
  <si>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</si>
  <si>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</si>
  <si>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</si>
  <si>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</si>
  <si>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</si>
  <si>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</si>
  <si>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</si>
  <si>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</si>
  <si>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</si>
  <si>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</si>
  <si>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</si>
  <si>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</si>
  <si>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</si>
  <si>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</si>
  <si>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</si>
  <si>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</si>
  <si>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</si>
  <si>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</si>
  <si>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</si>
  <si>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</si>
  <si>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</si>
  <si>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</si>
  <si>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</si>
  <si>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</si>
  <si>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</si>
  <si>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</si>
  <si>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</si>
  <si>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</si>
  <si>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</si>
  <si>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</si>
  <si>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</si>
  <si>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</si>
  <si>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</si>
  <si>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</si>
  <si>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</si>
  <si>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</si>
  <si>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</si>
  <si>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</si>
  <si>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</si>
  <si>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</si>
  <si>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</si>
  <si>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</si>
  <si>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</si>
  <si>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</si>
  <si>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</si>
  <si>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</si>
  <si>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</si>
  <si>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</si>
  <si>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</si>
  <si>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</si>
  <si>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</si>
  <si>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</si>
  <si>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</si>
  <si>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</si>
  <si>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</si>
  <si>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</si>
  <si>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</si>
  <si>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</si>
  <si>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</si>
  <si>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</si>
  <si>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</si>
  <si>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</si>
  <si>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</si>
  <si>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</si>
  <si>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</si>
  <si>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</si>
  <si>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</si>
  <si>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</si>
  <si>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</si>
  <si>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</si>
  <si>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</si>
  <si>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</si>
  <si>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</si>
  <si>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</si>
  <si>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</si>
  <si>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</si>
  <si>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</si>
  <si>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</si>
  <si>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</si>
  <si>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</si>
  <si>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</si>
  <si>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</si>
  <si>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</si>
  <si>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</si>
  <si>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</si>
  <si>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</si>
  <si>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</si>
  <si>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</si>
  <si>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</si>
  <si>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</si>
  <si>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</si>
  <si>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</si>
  <si>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</si>
  <si>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</si>
  <si>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</si>
  <si>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</si>
  <si>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</si>
  <si>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</si>
  <si>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</si>
  <si>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</si>
  <si>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</si>
  <si>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</si>
  <si>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</si>
  <si>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</si>
  <si>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</si>
  <si>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</si>
  <si>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</si>
  <si>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</si>
  <si>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</si>
  <si>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</si>
  <si>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</si>
  <si>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</si>
  <si>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</si>
  <si>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</si>
  <si>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</si>
  <si>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</si>
  <si>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</si>
  <si>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</si>
  <si>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</si>
  <si>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</si>
  <si>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</si>
  <si>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</si>
  <si>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</si>
  <si>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</si>
  <si>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</si>
  <si>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</si>
  <si>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</si>
  <si>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</si>
  <si>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</si>
  <si>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</si>
  <si>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</si>
  <si>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</si>
  <si>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</si>
  <si>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</si>
  <si>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</si>
  <si>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</si>
  <si>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</si>
  <si>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</si>
  <si>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</si>
  <si>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</si>
  <si>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</si>
  <si>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</si>
  <si>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</si>
  <si>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</si>
  <si>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</si>
  <si>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</si>
  <si>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</si>
  <si>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</si>
  <si>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</si>
  <si>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</si>
  <si>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</si>
  <si>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</si>
  <si>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</si>
  <si>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</si>
  <si>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</si>
  <si>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</si>
  <si>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</si>
  <si>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</si>
  <si>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</si>
  <si>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</si>
  <si>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</si>
  <si>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</si>
  <si>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</si>
  <si>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</si>
  <si>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</si>
  <si>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</si>
  <si>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</si>
  <si>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</si>
  <si>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</si>
  <si>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</si>
  <si>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</si>
  <si>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</si>
  <si>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</si>
  <si>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</si>
  <si>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</si>
  <si>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</si>
  <si>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</si>
  <si>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</si>
  <si>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</si>
  <si>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</si>
  <si>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</si>
  <si>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</si>
  <si>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</si>
  <si>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</si>
  <si>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</si>
  <si>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</si>
  <si>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</si>
  <si>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</si>
  <si>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</si>
  <si>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</si>
  <si>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</si>
  <si>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</si>
  <si>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</si>
  <si>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</si>
  <si>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</si>
  <si>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</si>
  <si>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</si>
  <si>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</si>
  <si>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</si>
  <si>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</si>
  <si>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</si>
  <si>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</si>
  <si>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</si>
  <si>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</si>
  <si>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</si>
  <si>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</si>
  <si>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</si>
  <si>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</si>
  <si>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</si>
  <si>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</si>
  <si>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</si>
  <si>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</si>
  <si>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</si>
  <si>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</si>
  <si>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</si>
  <si>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</si>
  <si>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</si>
  <si>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</si>
  <si>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</si>
  <si>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</si>
  <si>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</si>
  <si>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</si>
  <si>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</si>
  <si>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</si>
  <si>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</si>
  <si>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</si>
  <si>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</si>
  <si>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</si>
  <si>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</si>
  <si>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</si>
  <si>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</si>
  <si>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</si>
  <si>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</si>
  <si>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</si>
  <si>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</si>
  <si>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</si>
  <si>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</si>
  <si>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</si>
  <si>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</si>
  <si>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</si>
  <si>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</si>
  <si>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</si>
  <si>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</si>
  <si>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</si>
  <si>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</si>
  <si>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</si>
  <si>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</si>
  <si>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</si>
  <si>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</si>
  <si>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</si>
  <si>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</si>
  <si>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</si>
  <si>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</si>
  <si>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</si>
  <si>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</si>
  <si>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</si>
  <si>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</si>
  <si>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</si>
  <si>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</si>
  <si>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</si>
  <si>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</si>
  <si>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</si>
  <si>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</si>
  <si>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</si>
  <si>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</si>
  <si>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</si>
  <si>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</si>
  <si>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</si>
  <si>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</si>
  <si>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</si>
  <si>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</si>
  <si>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</si>
  <si>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</si>
  <si>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</si>
  <si>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</si>
  <si>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</si>
  <si>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</si>
  <si>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</si>
  <si>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</si>
  <si>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</si>
  <si>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</si>
  <si>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</si>
  <si>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</si>
  <si>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</si>
  <si>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</si>
  <si>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</si>
  <si>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</si>
  <si>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</si>
  <si>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</si>
  <si>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</si>
  <si>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</si>
  <si>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</si>
  <si>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</si>
  <si>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</si>
  <si>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</si>
  <si>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</si>
  <si>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</si>
  <si>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</si>
  <si>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</si>
  <si>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</si>
  <si>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</si>
  <si>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</si>
  <si>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</si>
  <si>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</si>
  <si>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</si>
  <si>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</si>
  <si>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</si>
  <si>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</si>
  <si>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</si>
  <si>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</si>
  <si>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</si>
  <si>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</si>
  <si>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</si>
  <si>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</si>
  <si>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</si>
  <si>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</si>
  <si>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</si>
  <si>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</si>
  <si>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</si>
  <si>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</si>
  <si>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</si>
  <si>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</si>
  <si>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</si>
  <si>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</si>
  <si>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</si>
  <si>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</si>
  <si>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</si>
  <si>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</si>
  <si>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</si>
  <si>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</si>
  <si>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</si>
  <si>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</si>
  <si>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</si>
  <si>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</si>
  <si>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</si>
  <si>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</si>
  <si>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</si>
  <si>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</si>
  <si>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</si>
  <si>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</si>
  <si>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</si>
  <si>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</si>
  <si>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</si>
  <si>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</si>
  <si>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</si>
  <si>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</si>
  <si>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</si>
  <si>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</si>
  <si>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</si>
  <si>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</si>
  <si>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</si>
  <si>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</si>
  <si>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</si>
  <si>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</si>
  <si>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</si>
  <si>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</si>
  <si>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</si>
  <si>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</si>
  <si>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</si>
  <si>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</si>
  <si>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</si>
  <si>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</si>
  <si>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</si>
  <si>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</si>
  <si>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</si>
  <si>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</si>
  <si>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</si>
  <si>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</si>
  <si>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</si>
  <si>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</si>
  <si>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</si>
  <si>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</si>
  <si>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</si>
  <si>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</si>
  <si>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</si>
  <si>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</si>
  <si>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</si>
  <si>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</si>
  <si>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</si>
  <si>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</si>
  <si>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</si>
  <si>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</si>
  <si>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</si>
  <si>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</si>
  <si>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</si>
  <si>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</si>
  <si>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</si>
  <si>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</si>
  <si>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</si>
  <si>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</si>
  <si>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</si>
  <si>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</si>
  <si>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</si>
  <si>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</si>
  <si>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</si>
  <si>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</si>
  <si>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</si>
  <si>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</si>
  <si>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</si>
  <si>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</si>
  <si>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</si>
  <si>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</si>
  <si>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</si>
  <si>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</si>
  <si>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</si>
  <si>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</si>
  <si>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</si>
  <si>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</si>
  <si>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</si>
  <si>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</si>
  <si>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</si>
  <si>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</si>
  <si>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</si>
  <si>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</si>
  <si>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</si>
  <si>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</si>
  <si>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</si>
  <si>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</si>
  <si>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</si>
  <si>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</si>
  <si>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</si>
  <si>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</si>
  <si>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</si>
  <si>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</si>
  <si>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</si>
  <si>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</si>
  <si>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</si>
  <si>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</si>
  <si>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</si>
  <si>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</si>
  <si>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</si>
  <si>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</si>
  <si>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</si>
  <si>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</si>
  <si>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</si>
  <si>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</si>
  <si>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</si>
  <si>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</si>
  <si>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</si>
  <si>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</si>
  <si>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</si>
  <si>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</si>
  <si>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</si>
  <si>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</si>
  <si>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</si>
  <si>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</si>
  <si>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</si>
  <si>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</si>
  <si>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</si>
  <si>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</si>
  <si>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</si>
  <si>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</si>
  <si>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</si>
  <si>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</si>
  <si>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</si>
  <si>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</si>
  <si>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</si>
  <si>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</si>
  <si>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</si>
  <si>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</si>
  <si>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</si>
  <si>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</si>
  <si>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</si>
  <si>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</si>
  <si>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</si>
  <si>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</si>
  <si>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</si>
  <si>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</si>
  <si>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</si>
  <si>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</si>
  <si>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</si>
  <si>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</si>
  <si>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</si>
  <si>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</si>
  <si>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</si>
  <si>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</si>
  <si>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</si>
  <si>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</si>
  <si>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</si>
  <si>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</si>
  <si>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</si>
  <si>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</si>
  <si>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</si>
  <si>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</si>
  <si>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</si>
  <si>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</si>
  <si>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</si>
  <si>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</si>
  <si>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</si>
  <si>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</si>
  <si>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</si>
  <si>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</si>
  <si>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</si>
  <si>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</si>
  <si>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</si>
  <si>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</si>
  <si>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</si>
  <si>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</si>
  <si>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</si>
  <si>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</si>
  <si>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</si>
  <si>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</si>
  <si>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</si>
  <si>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</si>
  <si>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</si>
  <si>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</si>
  <si>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</si>
  <si>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</si>
  <si>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</si>
  <si>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</si>
  <si>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</si>
  <si>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</si>
  <si>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</si>
  <si>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</si>
  <si>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</si>
  <si>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</si>
  <si>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</si>
  <si>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</si>
  <si>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</si>
  <si>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</si>
  <si>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</si>
  <si>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</si>
  <si>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</si>
  <si>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</si>
  <si>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</si>
  <si>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</si>
  <si>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</si>
  <si>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</si>
  <si>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</si>
  <si>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</si>
  <si>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</si>
  <si>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</si>
  <si>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</si>
  <si>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</si>
  <si>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</si>
  <si>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</si>
  <si>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</si>
  <si>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</si>
  <si>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</si>
  <si>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</si>
  <si>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</si>
  <si>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</si>
  <si>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</si>
  <si>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</si>
  <si>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</si>
  <si>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</si>
  <si>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</si>
  <si>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</si>
  <si>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</si>
  <si>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</si>
  <si>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</si>
  <si>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</si>
  <si>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</si>
  <si>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</si>
  <si>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</si>
  <si>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</si>
  <si>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</si>
  <si>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</si>
  <si>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</si>
  <si>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</si>
  <si>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</si>
  <si>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</si>
  <si>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</si>
  <si>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</si>
  <si>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</si>
  <si>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</si>
  <si>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</si>
  <si>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</si>
  <si>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</si>
  <si>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</si>
  <si>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</si>
  <si>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</si>
  <si>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</si>
  <si>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</si>
  <si>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</si>
  <si>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</si>
  <si>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</si>
  <si>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</si>
  <si>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</si>
  <si>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</si>
  <si>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</si>
  <si>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</si>
  <si>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</si>
  <si>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</si>
  <si>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</si>
  <si>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</si>
  <si>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</si>
  <si>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</si>
  <si>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</si>
  <si>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</si>
  <si>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</si>
  <si>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</si>
  <si>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</si>
  <si>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</si>
  <si>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</si>
  <si>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</si>
  <si>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</si>
  <si>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</si>
  <si>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</si>
  <si>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</si>
  <si>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</si>
  <si>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</si>
  <si>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</si>
  <si>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</si>
  <si>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</si>
  <si>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</si>
  <si>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</si>
  <si>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</si>
  <si>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</si>
  <si>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</si>
  <si>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</si>
  <si>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</si>
  <si>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</si>
  <si>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</si>
  <si>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</si>
  <si>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</si>
  <si>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</si>
  <si>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</si>
  <si>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</si>
  <si>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</si>
  <si>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</si>
  <si>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</si>
  <si>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</si>
  <si>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</si>
  <si>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</si>
  <si>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</si>
  <si>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</si>
  <si>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</si>
  <si>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</si>
  <si>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</si>
  <si>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</si>
  <si>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</si>
  <si>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</si>
  <si>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</si>
  <si>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</si>
  <si>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</si>
  <si>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</si>
  <si>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</si>
  <si>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</si>
  <si>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</si>
  <si>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</si>
  <si>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</si>
  <si>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</si>
  <si>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</si>
  <si>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</si>
  <si>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</si>
  <si>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</si>
  <si>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</si>
  <si>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</si>
  <si>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</si>
  <si>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</si>
  <si>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</si>
  <si>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</si>
  <si>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</si>
  <si>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</si>
  <si>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</si>
  <si>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</si>
  <si>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</si>
  <si>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</si>
  <si>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</si>
  <si>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</si>
  <si>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</si>
  <si>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</si>
  <si>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</si>
  <si>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</si>
  <si>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</si>
  <si>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</si>
  <si>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</si>
  <si>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</si>
  <si>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</si>
  <si>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</si>
  <si>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</si>
  <si>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</si>
  <si>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</si>
  <si>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</si>
  <si>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</si>
  <si>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</si>
  <si>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</si>
  <si>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</si>
  <si>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</si>
  <si>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</si>
  <si>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</si>
  <si>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</si>
  <si>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</si>
  <si>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</si>
  <si>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</si>
  <si>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</si>
  <si>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</si>
  <si>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</si>
  <si>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</si>
  <si>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</si>
  <si>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</si>
  <si>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</si>
  <si>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</si>
  <si>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</si>
  <si>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</si>
  <si>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</si>
  <si>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</si>
  <si>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</si>
  <si>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</si>
  <si>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</si>
  <si>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</si>
  <si>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</si>
  <si>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</si>
  <si>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</si>
  <si>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</si>
  <si>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</si>
  <si>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</si>
  <si>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</si>
  <si>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</si>
  <si>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</si>
  <si>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</si>
  <si>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</si>
  <si>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</si>
  <si>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</si>
  <si>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</si>
  <si>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</si>
  <si>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</si>
  <si>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</si>
  <si>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</si>
  <si>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</si>
  <si>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</si>
  <si>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</si>
  <si>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</si>
  <si>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</si>
  <si>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</si>
  <si>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</si>
  <si>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</si>
  <si>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</si>
  <si>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</si>
  <si>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</si>
  <si>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</si>
  <si>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</si>
  <si>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</si>
  <si>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</si>
  <si>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</si>
  <si>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</si>
  <si>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</si>
  <si>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</si>
  <si>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</si>
  <si>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</si>
  <si>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</si>
  <si>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</si>
  <si>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</si>
  <si>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</si>
  <si>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</si>
  <si>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</si>
  <si>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</si>
  <si>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</si>
  <si>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</si>
  <si>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</si>
  <si>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</si>
  <si>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</si>
  <si>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</si>
  <si>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</si>
  <si>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</si>
  <si>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</si>
  <si>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</si>
  <si>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</si>
  <si>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</si>
  <si>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</si>
  <si>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</si>
  <si>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</si>
  <si>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</si>
  <si>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</si>
  <si>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</si>
  <si>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</si>
  <si>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</si>
  <si>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</si>
  <si>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</si>
  <si>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</si>
  <si>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</si>
  <si>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</si>
  <si>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</si>
  <si>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</si>
  <si>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</si>
  <si>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</si>
  <si>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</si>
  <si>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</si>
  <si>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</si>
  <si>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</si>
  <si>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</si>
  <si>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</si>
  <si>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</si>
  <si>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</si>
  <si>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</si>
  <si>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</si>
  <si>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</si>
  <si>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</si>
  <si>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</si>
  <si>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</si>
  <si>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</si>
  <si>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</si>
  <si>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</si>
  <si>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</si>
  <si>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</si>
  <si>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</si>
  <si>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</si>
  <si>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</si>
  <si>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</si>
  <si>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</si>
  <si>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</si>
  <si>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</si>
  <si>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</si>
  <si>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</si>
  <si>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</si>
  <si>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</si>
  <si>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</si>
  <si>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</si>
  <si>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</si>
  <si>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</si>
  <si>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</si>
  <si>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</si>
  <si>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</si>
  <si>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</si>
  <si>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</si>
  <si>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</si>
  <si>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</si>
  <si>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</si>
  <si>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</si>
  <si>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</si>
  <si>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</si>
  <si>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</si>
  <si>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</si>
  <si>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</si>
  <si>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</si>
  <si>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</si>
  <si>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</si>
  <si>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</si>
  <si>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</si>
  <si>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</si>
  <si>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</si>
  <si>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</si>
  <si>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</si>
  <si>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</si>
  <si>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</si>
  <si>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</si>
  <si>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</si>
  <si>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</si>
  <si>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</si>
  <si>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</si>
  <si>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</si>
  <si>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</si>
  <si>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</si>
  <si>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</si>
  <si>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</si>
  <si>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</si>
  <si>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</si>
  <si>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</si>
  <si>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</si>
  <si>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</si>
  <si>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</si>
  <si>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</si>
  <si>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</si>
  <si>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</si>
  <si>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</si>
  <si>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</si>
  <si>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</si>
  <si>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</si>
  <si>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</si>
  <si>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</si>
  <si>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</si>
  <si>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</si>
  <si>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</si>
  <si>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</si>
  <si>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</si>
  <si>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</si>
  <si>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</si>
  <si>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</si>
  <si>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</si>
  <si>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</si>
  <si>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</si>
  <si>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</si>
  <si>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</si>
  <si>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</si>
  <si>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</si>
  <si>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</si>
  <si>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</si>
  <si>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</si>
  <si>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</si>
  <si>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</si>
  <si>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</si>
  <si>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</si>
  <si>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</si>
  <si>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</si>
  <si>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</si>
  <si>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</si>
  <si>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</si>
  <si>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</si>
  <si>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</si>
  <si>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</si>
  <si>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</si>
  <si>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</si>
  <si>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</si>
  <si>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</si>
  <si>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</si>
  <si>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</si>
  <si>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</si>
  <si>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</si>
  <si>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</si>
  <si>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</si>
  <si>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</si>
  <si>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</si>
  <si>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</si>
  <si>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</si>
  <si>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</si>
  <si>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</si>
  <si>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</si>
  <si>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</si>
  <si>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</si>
  <si>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</si>
  <si>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</si>
  <si>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</si>
  <si>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</si>
  <si>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</si>
  <si>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</si>
  <si>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</si>
  <si>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</si>
  <si>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</si>
  <si>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</si>
  <si>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</si>
  <si>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</si>
  <si>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</si>
  <si>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</si>
  <si>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</si>
  <si>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</si>
  <si>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</si>
  <si>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</si>
  <si>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</si>
  <si>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</si>
  <si>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</si>
  <si>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</si>
  <si>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</si>
  <si>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</si>
  <si>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</si>
  <si>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</si>
  <si>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</si>
  <si>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</si>
  <si>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</si>
  <si>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</si>
  <si>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</si>
  <si>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</si>
  <si>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</si>
  <si>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</si>
  <si>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</si>
  <si>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</si>
  <si>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</si>
  <si>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</si>
  <si>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</si>
  <si>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</si>
  <si>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</si>
  <si>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</si>
  <si>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</si>
  <si>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</si>
  <si>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</si>
  <si>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</si>
  <si>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</si>
  <si>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</si>
  <si>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</si>
  <si>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</si>
  <si>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</si>
  <si>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</si>
  <si>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</si>
  <si>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</si>
  <si>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</si>
  <si>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</si>
  <si>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</si>
  <si>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</si>
  <si>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</si>
  <si>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</si>
  <si>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</si>
  <si>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</si>
  <si>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</si>
  <si>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</si>
  <si>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</si>
  <si>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</si>
  <si>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</si>
  <si>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</si>
  <si>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</si>
  <si>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</si>
  <si>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</si>
  <si>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</si>
  <si>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</si>
  <si>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</si>
  <si>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</si>
  <si>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</si>
  <si>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</si>
  <si>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</si>
  <si>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</si>
  <si>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</si>
  <si>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</si>
  <si>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</si>
  <si>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</si>
  <si>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</si>
  <si>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</si>
  <si>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</si>
  <si>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</si>
  <si>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</si>
  <si>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</si>
  <si>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</si>
  <si>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</si>
  <si>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</si>
  <si>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</si>
  <si>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</si>
  <si>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</si>
  <si>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</si>
  <si>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</si>
  <si>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</si>
  <si>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</si>
  <si>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</si>
  <si>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</si>
  <si>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</si>
  <si>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</si>
  <si>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</si>
  <si>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</si>
  <si>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</si>
  <si>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</si>
  <si>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</si>
  <si>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</si>
  <si>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</si>
  <si>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</si>
  <si>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</si>
  <si>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</si>
  <si>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</si>
  <si>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</si>
  <si>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</si>
  <si>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</si>
  <si>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</si>
  <si>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</si>
  <si>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</si>
  <si>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</si>
  <si>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</si>
  <si>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</si>
  <si>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</si>
  <si>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</si>
  <si>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</si>
  <si>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</si>
  <si>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</si>
  <si>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</si>
  <si>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</si>
  <si>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</si>
  <si>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</si>
  <si>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</si>
  <si>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</si>
  <si>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</si>
  <si>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</si>
  <si>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</si>
  <si>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</si>
  <si>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</si>
  <si>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</si>
  <si>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</si>
  <si>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</si>
  <si>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</si>
  <si>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</si>
  <si>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</si>
  <si>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</si>
  <si>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</si>
  <si>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</si>
  <si>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</si>
  <si>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</si>
  <si>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</si>
  <si>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</si>
  <si>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</si>
  <si>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</si>
  <si>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</si>
  <si>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</si>
  <si>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</si>
  <si>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</si>
  <si>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</si>
  <si>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</si>
  <si>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</si>
  <si>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</si>
  <si>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</si>
  <si>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</si>
  <si>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</si>
  <si>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</si>
  <si>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</si>
  <si>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</si>
  <si>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</si>
  <si>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</si>
  <si>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</si>
  <si>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</si>
  <si>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</si>
  <si>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</si>
  <si>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</si>
  <si>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</si>
  <si>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</si>
  <si>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</si>
  <si>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</si>
  <si>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</si>
  <si>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</si>
  <si>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</si>
  <si>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</si>
  <si>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</si>
  <si>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</si>
  <si>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</si>
  <si>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</si>
  <si>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</si>
  <si>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</si>
  <si>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</si>
  <si>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</si>
  <si>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</si>
  <si>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</si>
  <si>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</si>
  <si>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</si>
  <si>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</si>
  <si>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</si>
  <si>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</si>
  <si>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</si>
  <si>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</si>
  <si>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</si>
  <si>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</si>
  <si>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</si>
  <si>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</si>
  <si>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</si>
  <si>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</si>
  <si>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</si>
  <si>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</si>
  <si>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</si>
  <si>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</si>
  <si>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</si>
  <si>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</si>
  <si>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</si>
  <si>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</si>
  <si>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</si>
  <si>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</si>
  <si>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</si>
  <si>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</si>
  <si>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</si>
  <si>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</si>
  <si>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</si>
  <si>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</si>
  <si>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</si>
  <si>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</si>
  <si>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</si>
  <si>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</si>
  <si>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</si>
  <si>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</si>
  <si>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</si>
  <si>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</si>
  <si>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</si>
  <si>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</si>
  <si>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</si>
  <si>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</si>
  <si>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</si>
  <si>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</si>
  <si>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</si>
  <si>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</si>
  <si>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</si>
  <si>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</si>
  <si>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</si>
  <si>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</si>
  <si>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</si>
  <si>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</si>
  <si>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</si>
  <si>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</si>
  <si>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</si>
  <si>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</si>
  <si>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</si>
  <si>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</si>
  <si>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</si>
  <si>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</si>
  <si>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</si>
  <si>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</si>
  <si>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</si>
  <si>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</si>
  <si>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</si>
  <si>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</si>
  <si>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</si>
  <si>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</si>
  <si>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</si>
  <si>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</si>
  <si>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</si>
  <si>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</si>
  <si>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</si>
  <si>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</si>
  <si>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</si>
  <si>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</si>
  <si>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</si>
  <si>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</si>
  <si>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</si>
  <si>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</si>
  <si>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</si>
  <si>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</si>
  <si>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</si>
  <si>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</si>
  <si>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</si>
  <si>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</si>
  <si>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</si>
  <si>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</si>
  <si>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</si>
  <si>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</si>
  <si>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</si>
  <si>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</si>
  <si>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</si>
  <si>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</si>
  <si>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</si>
  <si>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</si>
  <si>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</si>
  <si>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</si>
  <si>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</si>
  <si>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</si>
  <si>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</si>
  <si>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</si>
  <si>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</si>
  <si>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</si>
  <si>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</si>
  <si>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</si>
  <si>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</si>
  <si>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</si>
  <si>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</si>
  <si>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</si>
  <si>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</si>
  <si>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</si>
  <si>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</si>
  <si>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</si>
  <si>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</si>
  <si>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</si>
  <si>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</si>
  <si>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</si>
  <si>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</si>
  <si>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</si>
  <si>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</si>
  <si>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</si>
  <si>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</si>
  <si>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</si>
  <si>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</si>
  <si>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</si>
  <si>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</si>
  <si>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</si>
  <si>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</si>
  <si>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</si>
  <si>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</si>
  <si>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</si>
  <si>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</si>
  <si>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</si>
  <si>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</si>
  <si>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</si>
  <si>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</si>
  <si>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</si>
  <si>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</si>
  <si>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</si>
  <si>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</si>
  <si>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</si>
  <si>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</si>
  <si>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</si>
  <si>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</si>
  <si>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</si>
  <si>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</si>
  <si>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</si>
  <si>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</si>
  <si>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</si>
  <si>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</si>
  <si>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</si>
  <si>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</si>
  <si>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</si>
  <si>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</si>
  <si>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</si>
  <si>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</si>
  <si>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</si>
  <si>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</si>
  <si>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</si>
  <si>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</si>
  <si>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</si>
  <si>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</si>
  <si>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</si>
  <si>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</si>
  <si>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</si>
  <si>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</si>
  <si>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</si>
  <si>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</si>
  <si>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</si>
  <si>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</si>
  <si>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</si>
  <si>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</si>
  <si>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</si>
  <si>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</si>
  <si>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</si>
  <si>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</si>
  <si>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</si>
  <si>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</si>
  <si>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</si>
  <si>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</si>
  <si>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</si>
  <si>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</si>
  <si>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</si>
  <si>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</si>
  <si>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</si>
  <si>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</si>
  <si>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</si>
  <si>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</si>
  <si>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</si>
  <si>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</si>
  <si>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</si>
  <si>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</si>
  <si>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</si>
  <si>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</si>
  <si>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</si>
  <si>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</si>
  <si>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</si>
  <si>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</si>
  <si>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</si>
  <si>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</si>
  <si>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</si>
  <si>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</si>
  <si>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</si>
  <si>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</si>
  <si>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</si>
  <si>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</si>
  <si>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</si>
  <si>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</si>
  <si>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</si>
  <si>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</si>
  <si>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</si>
  <si>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</si>
  <si>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</si>
  <si>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</si>
  <si>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</si>
  <si>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</si>
  <si>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</si>
  <si>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</si>
  <si>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</si>
  <si>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</si>
  <si>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</si>
  <si>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</si>
  <si>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</si>
  <si>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</si>
  <si>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</si>
  <si>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</si>
  <si>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</si>
  <si>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</si>
  <si>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</si>
  <si>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</si>
  <si>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</si>
  <si>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</si>
  <si>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</si>
  <si>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</si>
  <si>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</si>
  <si>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</si>
  <si>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</si>
  <si>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</si>
  <si>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</si>
  <si>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</si>
  <si>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</si>
  <si>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</si>
  <si>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</si>
  <si>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</si>
  <si>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</si>
  <si>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</si>
  <si>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</si>
  <si>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</si>
  <si>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</si>
  <si>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</si>
  <si>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</si>
  <si>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</si>
  <si>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</si>
  <si>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</si>
  <si>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</si>
  <si>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</si>
  <si>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</si>
  <si>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</si>
  <si>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</si>
  <si>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</si>
  <si>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</si>
  <si>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</si>
  <si>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</si>
  <si>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</si>
  <si>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</si>
  <si>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</si>
  <si>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</si>
  <si>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</si>
  <si>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</si>
  <si>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</si>
  <si>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</si>
  <si>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</si>
  <si>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</si>
  <si>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</si>
  <si>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</si>
  <si>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</si>
  <si>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</si>
  <si>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</si>
  <si>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</si>
  <si>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</si>
  <si>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</si>
  <si>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</si>
  <si>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</si>
  <si>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</si>
  <si>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</si>
  <si>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</si>
  <si>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</si>
  <si>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</si>
  <si>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</si>
  <si>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</si>
  <si>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</si>
  <si>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</si>
  <si>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</si>
  <si>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</si>
  <si>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</si>
  <si>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</si>
  <si>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</si>
  <si>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</si>
  <si>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</si>
  <si>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</si>
  <si>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</si>
  <si>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</si>
  <si>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</si>
  <si>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</si>
  <si>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</si>
  <si>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</si>
  <si>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</si>
  <si>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</si>
  <si>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</si>
  <si>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</si>
  <si>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</si>
  <si>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</si>
  <si>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</si>
  <si>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</si>
  <si>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</si>
  <si>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</si>
  <si>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</si>
  <si>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</si>
  <si>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</si>
  <si>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</si>
  <si>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</si>
  <si>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</si>
  <si>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</si>
  <si>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</si>
  <si>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</si>
  <si>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</si>
  <si>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</si>
  <si>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</si>
  <si>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</si>
  <si>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</si>
  <si>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</si>
  <si>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</si>
  <si>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</si>
  <si>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</si>
  <si>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</si>
  <si>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</si>
  <si>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</si>
  <si>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</si>
  <si>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</si>
  <si>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</si>
  <si>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</si>
  <si>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</si>
  <si>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</si>
  <si>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</si>
  <si>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</si>
  <si>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</si>
  <si>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</si>
  <si>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</si>
  <si>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</si>
  <si>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</si>
  <si>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</si>
  <si>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</si>
  <si>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</si>
  <si>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</si>
  <si>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</si>
  <si>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</si>
  <si>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</si>
  <si>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</si>
  <si>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</si>
  <si>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</si>
  <si>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</si>
  <si>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</si>
  <si>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</si>
  <si>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</si>
  <si>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</si>
  <si>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</si>
  <si>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</si>
  <si>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</si>
  <si>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</si>
  <si>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</si>
  <si>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</si>
  <si>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</si>
  <si>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</si>
  <si>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</si>
  <si>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</si>
  <si>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</si>
  <si>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</si>
  <si>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</si>
  <si>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</si>
  <si>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</si>
  <si>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</si>
  <si>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</si>
  <si>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</si>
  <si>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</si>
  <si>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</si>
  <si>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</si>
  <si>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</si>
  <si>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</si>
  <si>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</si>
  <si>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</si>
  <si>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</si>
  <si>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</si>
  <si>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</si>
  <si>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</si>
  <si>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</si>
  <si>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</si>
  <si>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</si>
  <si>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</si>
  <si>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</si>
  <si>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</si>
  <si>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</si>
  <si>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</si>
  <si>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</si>
  <si>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</si>
  <si>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</si>
  <si>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</si>
  <si>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</si>
  <si>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</si>
  <si>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</si>
  <si>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</si>
  <si>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</si>
  <si>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</si>
  <si>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</si>
  <si>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</si>
  <si>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</si>
  <si>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</si>
  <si>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</si>
  <si>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</si>
  <si>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</si>
  <si>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</si>
  <si>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</si>
  <si>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</si>
  <si>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</si>
  <si>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</si>
  <si>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</si>
  <si>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</si>
  <si>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</si>
  <si>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</si>
  <si>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</si>
  <si>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</si>
  <si>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</si>
  <si>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</si>
  <si>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</si>
  <si>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</si>
  <si>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</si>
  <si>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</si>
  <si>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</si>
  <si>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</si>
  <si>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</si>
  <si>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</si>
  <si>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</si>
  <si>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</si>
  <si>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</si>
  <si>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</si>
  <si>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</si>
  <si>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</si>
  <si>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</si>
  <si>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</si>
  <si>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</si>
  <si>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</si>
  <si>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</si>
  <si>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</si>
  <si>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</si>
  <si>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</si>
  <si>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</si>
  <si>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</si>
  <si>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</si>
  <si>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</si>
  <si>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</si>
  <si>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</si>
  <si>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</si>
  <si>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</si>
  <si>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</si>
  <si>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</si>
  <si>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</si>
  <si>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</si>
  <si>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</si>
  <si>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</si>
  <si>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</si>
  <si>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</si>
  <si>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</si>
  <si>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</si>
  <si>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</si>
  <si>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</si>
  <si>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</si>
  <si>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</si>
  <si>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</si>
  <si>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</si>
  <si>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</si>
  <si>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</si>
  <si>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</si>
  <si>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</si>
  <si>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</si>
  <si>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</si>
  <si>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73090000</t>
  </si>
  <si>
    <t>74590000</t>
  </si>
  <si>
    <t>41020000</t>
  </si>
  <si>
    <t>48400000</t>
  </si>
  <si>
    <t>7540000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</si>
  <si>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</si>
  <si>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</si>
  <si>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</si>
  <si>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</si>
  <si>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</si>
  <si>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</si>
  <si>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</si>
  <si>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</si>
  <si>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</si>
  <si>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</si>
  <si>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CIMBI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</si>
  <si>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</si>
  <si>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</si>
  <si>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</si>
  <si>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</si>
  <si>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</si>
  <si>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</si>
  <si>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</si>
  <si>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</si>
  <si>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</si>
  <si>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Monday, 11 March, 2024</t>
  </si>
  <si>
    <t>1:10:58 AM</t>
  </si>
  <si>
    <t>92240000</t>
  </si>
  <si>
    <t>84010000</t>
  </si>
  <si>
    <t>9230000</t>
  </si>
  <si>
    <t>82090000</t>
  </si>
  <si>
    <t>11150000</t>
  </si>
  <si>
    <t>85740000</t>
  </si>
  <si>
    <t>7500000</t>
  </si>
  <si>
    <t>28580000</t>
  </si>
  <si>
    <t>12440000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</si>
</sst>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BDH|6666083464992930026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1276620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3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30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7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</sharedItems>
    </cacheField>
    <cacheField name="[DASHBOARD FO].[FO.TransactionNumber].[FO.TransactionNumber]" caption="FO.TransactionNumber" numFmtId="0" hierarchy="110" level="1">
      <sharedItems count="76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BI]" c="CIMB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294907405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1T00:00:00]" c="Monday, 11 March, 2024"/>
      </sharedItems>
    </cacheField>
    <cacheField name="[Last Refreshed Date].[DateTime].[DateTime]" caption="DateTime" numFmtId="0" hierarchy="182" level="1">
      <sharedItems count="1">
        <s v="[Last Refreshed Date].[DateTime].&amp;[2024-03-11T01:10:58.353333]" c="Monday, 11 March, 2024"/>
      </sharedItems>
    </cacheField>
    <cacheField name="[Last Refreshed Date].[Time].[Time]" caption="Time" numFmtId="0" hierarchy="183" level="1">
      <sharedItems count="1">
        <s v="[Last Refreshed Date].[Time].&amp;[1899-12-30T01:10:58.353333]" c="1:10:58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399074074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454166665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528472222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673842596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3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5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</sharedItems>
    </cacheField>
    <cacheField name="[DASHBOARD FO].[FO.PremiumStrike2].[FO.PremiumStrike2]" caption="FO.PremiumStrike2" numFmtId="0" hierarchy="74" level="1">
      <sharedItems count="72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7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0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</sharedItems>
    </cacheField>
    <cacheField name="[DASHBOARD FO].[FO.TransactionNumber].[FO.TransactionNumber]" caption="FO.TransactionNumber" numFmtId="0" hierarchy="110" level="1">
      <sharedItems count="14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809143517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2240000]" c="92240000"/>
        <s v="[DASHBOARD RL].[RL.AvailableVolumeLimit].&amp;[43840000]" c="43840000"/>
        <s v="[DASHBOARD RL].[RL.AvailableVolumeLimit].&amp;[50340000]" c="50340000"/>
        <s v="[DASHBOARD RL].[RL.AvailableVolumeLimit].&amp;[84010000]" c="84010000"/>
        <s v="[DASHBOARD RL].[RL.AvailableVolumeLimit].&amp;[73090000]" c="73090000"/>
        <s v="[DASHBOARD RL].[RL.AvailableVolumeLimit].&amp;[74590000]" c="74590000"/>
        <s v="[DASHBOARD RL].[RL.AvailableVolumeLimit].&amp;[82090000]" c="82090000"/>
        <s v="[DASHBOARD RL].[RL.AvailableVolumeLimit].&amp;[85740000]" c="85740000"/>
        <s v="[DASHBOARD RL].[RL.AvailableVolumeLimit].&amp;[28580000]" c="285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000000]" c="1000000"/>
        <s v="[DASHBOARD RL].[RL.VolumeUtilisationCurrentYear].&amp;[6500000]" c="6500000"/>
        <s v="[DASHBOARD RL].[RL.VolumeUtilisationCurrentYear].&amp;[9230000]" c="9230000"/>
        <s v="[DASHBOARD RL].[RL.VolumeUtilisationCurrentYear].&amp;[1500000]" c="1500000"/>
        <s v="[DASHBOARD RL].[RL.VolumeUtilisationCurrentYear].&amp;[11150000]" c="11150000"/>
        <s v="[DASHBOARD RL].[RL.VolumeUtilisationCurrentYear].&amp;[7500000]" c="7500000"/>
        <s v="[DASHBOARD RL].[RL.VolumeUtilisationCurrentYear].&amp;[12440000]" c="12440000"/>
        <s v="[DASHBOARD RL].[RL.VolumeUtilisationCurrentYear].&amp;[7540000]" c="7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Row" allDrilled="1" outline="0" subtotalTop="0" showAll="0" dataSourceSort="1" defaultSubtotal="0" defaultAttributeDrillState="1">
      <items count="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4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5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72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axis="axisRow" allDrilled="1" outline="0" subtotalTop="0" showAll="0" dataSourceSort="1" defaultSubtotal="0" defaultAttributeDrillState="1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69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5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1995</v>
      </c>
      <c r="B2" s="12" t="s">
        <v>1995</v>
      </c>
      <c r="C2" s="12" t="s">
        <v>1996</v>
      </c>
      <c r="D2" s="19">
        <f ca="1">NOW()</f>
        <v>45362.409054282405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4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1976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1977</v>
      </c>
      <c r="N135" t="s">
        <v>1978</v>
      </c>
    </row>
    <row r="136" spans="1:14" x14ac:dyDescent="0.25">
      <c r="A136" t="s">
        <v>821</v>
      </c>
      <c r="B136" t="s">
        <v>1979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1977</v>
      </c>
      <c r="N136" t="s">
        <v>1978</v>
      </c>
    </row>
    <row r="137" spans="1:14" x14ac:dyDescent="0.25">
      <c r="A137" t="s">
        <v>658</v>
      </c>
      <c r="B137" t="s">
        <v>1980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1977</v>
      </c>
      <c r="N137" t="s">
        <v>1978</v>
      </c>
    </row>
    <row r="138" spans="1:14" x14ac:dyDescent="0.25">
      <c r="A138" t="s">
        <v>772</v>
      </c>
      <c r="B138" t="s">
        <v>1982</v>
      </c>
      <c r="C138" t="s">
        <v>6</v>
      </c>
      <c r="D138" t="s">
        <v>1983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1984</v>
      </c>
      <c r="N138" t="s">
        <v>1981</v>
      </c>
    </row>
    <row r="139" spans="1:14" x14ac:dyDescent="0.25">
      <c r="A139" t="s">
        <v>801</v>
      </c>
      <c r="B139" t="s">
        <v>1986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1984</v>
      </c>
      <c r="N139" t="s">
        <v>1943</v>
      </c>
    </row>
    <row r="140" spans="1:14" x14ac:dyDescent="0.25">
      <c r="A140" t="s">
        <v>785</v>
      </c>
      <c r="B140" t="s">
        <v>1987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1984</v>
      </c>
      <c r="N140" t="s">
        <v>1943</v>
      </c>
    </row>
    <row r="141" spans="1:14" x14ac:dyDescent="0.25">
      <c r="A141" t="s">
        <v>824</v>
      </c>
      <c r="B141" t="s">
        <v>1988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1984</v>
      </c>
      <c r="N141" t="s">
        <v>1943</v>
      </c>
    </row>
    <row r="142" spans="1:14" x14ac:dyDescent="0.25">
      <c r="A142" t="s">
        <v>791</v>
      </c>
      <c r="B142" t="s">
        <v>1989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1942</v>
      </c>
      <c r="L142" t="s">
        <v>1930</v>
      </c>
      <c r="M142" t="s">
        <v>1837</v>
      </c>
      <c r="N142" t="s">
        <v>1949</v>
      </c>
    </row>
    <row r="143" spans="1:14" x14ac:dyDescent="0.25">
      <c r="A143" t="s">
        <v>738</v>
      </c>
      <c r="B143" t="s">
        <v>1990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1991</v>
      </c>
      <c r="K143" t="s">
        <v>1942</v>
      </c>
      <c r="L143" t="s">
        <v>1930</v>
      </c>
      <c r="M143" t="s">
        <v>1837</v>
      </c>
      <c r="N143" t="s">
        <v>1949</v>
      </c>
    </row>
    <row r="144" spans="1:14" x14ac:dyDescent="0.25">
      <c r="A144" t="s">
        <v>690</v>
      </c>
      <c r="B144" t="s">
        <v>1992</v>
      </c>
      <c r="C144" t="s">
        <v>5</v>
      </c>
      <c r="D144" t="s">
        <v>1983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1993</v>
      </c>
      <c r="K144" t="s">
        <v>1942</v>
      </c>
      <c r="L144" t="s">
        <v>1930</v>
      </c>
      <c r="M144" t="s">
        <v>1837</v>
      </c>
      <c r="N144" t="s">
        <v>1949</v>
      </c>
    </row>
    <row r="145" spans="1:14" x14ac:dyDescent="0.25">
      <c r="A145" t="s">
        <v>809</v>
      </c>
      <c r="B145" t="s">
        <v>1994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1942</v>
      </c>
      <c r="L145" t="s">
        <v>1930</v>
      </c>
      <c r="M145" t="s">
        <v>1837</v>
      </c>
      <c r="N145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72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1976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1977</v>
      </c>
      <c r="O762" t="s">
        <v>1978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1979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1977</v>
      </c>
      <c r="O763" t="s">
        <v>1978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1980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1977</v>
      </c>
      <c r="O764" t="s">
        <v>1978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1982</v>
      </c>
      <c r="D765" t="s">
        <v>6</v>
      </c>
      <c r="E765" t="s">
        <v>1983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1984</v>
      </c>
      <c r="O765" t="s">
        <v>1981</v>
      </c>
      <c r="P765" t="s">
        <v>1939</v>
      </c>
      <c r="Q765" t="s">
        <v>1985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1986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1984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1987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1984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1988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1984</v>
      </c>
      <c r="O768" t="s">
        <v>1943</v>
      </c>
      <c r="P768" t="s">
        <v>1939</v>
      </c>
      <c r="Q768" t="s">
        <v>1953</v>
      </c>
      <c r="R768" t="s">
        <v>1961</v>
      </c>
    </row>
    <row r="769" spans="1:18" x14ac:dyDescent="0.25">
      <c r="A769" t="s">
        <v>1715</v>
      </c>
      <c r="B769" t="s">
        <v>791</v>
      </c>
      <c r="C769" t="s">
        <v>1989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1942</v>
      </c>
      <c r="M769" t="s">
        <v>1930</v>
      </c>
      <c r="N769" t="s">
        <v>1837</v>
      </c>
      <c r="O769" t="s">
        <v>1949</v>
      </c>
      <c r="P769" t="s">
        <v>1939</v>
      </c>
      <c r="Q769" t="s">
        <v>1951</v>
      </c>
      <c r="R769" t="s">
        <v>1961</v>
      </c>
    </row>
    <row r="770" spans="1:18" x14ac:dyDescent="0.25">
      <c r="A770" t="s">
        <v>1715</v>
      </c>
      <c r="B770" t="s">
        <v>738</v>
      </c>
      <c r="C770" t="s">
        <v>1990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1991</v>
      </c>
      <c r="L770" t="s">
        <v>1942</v>
      </c>
      <c r="M770" t="s">
        <v>1930</v>
      </c>
      <c r="N770" t="s">
        <v>1837</v>
      </c>
      <c r="O770" t="s">
        <v>1949</v>
      </c>
      <c r="P770" t="s">
        <v>1939</v>
      </c>
      <c r="Q770" t="s">
        <v>1958</v>
      </c>
      <c r="R770" t="s">
        <v>1961</v>
      </c>
    </row>
    <row r="771" spans="1:18" x14ac:dyDescent="0.25">
      <c r="A771" t="s">
        <v>1715</v>
      </c>
      <c r="B771" t="s">
        <v>690</v>
      </c>
      <c r="C771" t="s">
        <v>1992</v>
      </c>
      <c r="D771" t="s">
        <v>5</v>
      </c>
      <c r="E771" t="s">
        <v>1983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1993</v>
      </c>
      <c r="L771" t="s">
        <v>1942</v>
      </c>
      <c r="M771" t="s">
        <v>1930</v>
      </c>
      <c r="N771" t="s">
        <v>1837</v>
      </c>
      <c r="O771" t="s">
        <v>1949</v>
      </c>
      <c r="P771" t="s">
        <v>1939</v>
      </c>
      <c r="Q771" t="s">
        <v>1985</v>
      </c>
      <c r="R771" t="s">
        <v>1961</v>
      </c>
    </row>
    <row r="772" spans="1:18" x14ac:dyDescent="0.25">
      <c r="A772" t="s">
        <v>1715</v>
      </c>
      <c r="B772" t="s">
        <v>809</v>
      </c>
      <c r="C772" t="s">
        <v>1994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1942</v>
      </c>
      <c r="M772" t="s">
        <v>1930</v>
      </c>
      <c r="N772" t="s">
        <v>1837</v>
      </c>
      <c r="O772" t="s">
        <v>1949</v>
      </c>
      <c r="P772" t="s">
        <v>1939</v>
      </c>
      <c r="Q772" t="s">
        <v>1955</v>
      </c>
      <c r="R772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opLeftCell="A741" zoomScale="55" zoomScaleNormal="55" workbookViewId="0">
      <selection activeCell="O787" sqref="O787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CIMBI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CIMBI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2"/>
  <sheetViews>
    <sheetView tabSelected="1"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45369</v>
      </c>
      <c r="B2" s="11">
        <f>MIN(Overall_data!Q:Q) -10</f>
        <v>44291</v>
      </c>
      <c r="C2" s="11">
        <f>_xll.BDH("CO1 Comdty","PX_LAST",B2,A2,"cols=2;rows=761")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81.55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F29" sqref="F29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1983</v>
      </c>
      <c r="B6" s="12" t="s">
        <v>1997</v>
      </c>
      <c r="C6" s="12" t="s">
        <v>141</v>
      </c>
    </row>
    <row r="7" spans="1:3" x14ac:dyDescent="0.25">
      <c r="A7" s="12" t="s">
        <v>10</v>
      </c>
      <c r="B7" s="12" t="s">
        <v>1967</v>
      </c>
      <c r="C7" s="12" t="s">
        <v>1968</v>
      </c>
    </row>
    <row r="8" spans="1:3" x14ac:dyDescent="0.25">
      <c r="B8" s="12" t="s">
        <v>1969</v>
      </c>
      <c r="C8" s="12"/>
    </row>
    <row r="9" spans="1:3" x14ac:dyDescent="0.25">
      <c r="A9" s="12" t="s">
        <v>11</v>
      </c>
      <c r="B9" s="12" t="s">
        <v>1998</v>
      </c>
      <c r="C9" s="12" t="s">
        <v>1999</v>
      </c>
    </row>
    <row r="10" spans="1:3" x14ac:dyDescent="0.25">
      <c r="B10" s="12" t="s">
        <v>1964</v>
      </c>
      <c r="C10" s="12"/>
    </row>
    <row r="11" spans="1:3" x14ac:dyDescent="0.25">
      <c r="A11" s="12" t="s">
        <v>12</v>
      </c>
      <c r="B11" s="12" t="s">
        <v>1970</v>
      </c>
      <c r="C11" s="12" t="s">
        <v>142</v>
      </c>
    </row>
    <row r="12" spans="1:3" x14ac:dyDescent="0.25">
      <c r="B12" s="12" t="s">
        <v>1971</v>
      </c>
      <c r="C12" s="12"/>
    </row>
    <row r="13" spans="1:3" x14ac:dyDescent="0.25">
      <c r="A13" s="12" t="s">
        <v>13</v>
      </c>
      <c r="B13" s="12" t="s">
        <v>2000</v>
      </c>
      <c r="C13" s="12" t="s">
        <v>2001</v>
      </c>
    </row>
    <row r="14" spans="1:3" x14ac:dyDescent="0.25">
      <c r="B14" s="12" t="s">
        <v>1964</v>
      </c>
      <c r="C14" s="12"/>
    </row>
    <row r="15" spans="1:3" x14ac:dyDescent="0.25">
      <c r="A15" s="12" t="s">
        <v>14</v>
      </c>
      <c r="B15" s="12" t="s">
        <v>2002</v>
      </c>
      <c r="C15" s="12" t="s">
        <v>2003</v>
      </c>
    </row>
    <row r="16" spans="1:3" x14ac:dyDescent="0.25">
      <c r="B16" s="12" t="s">
        <v>1964</v>
      </c>
      <c r="C16" s="12"/>
    </row>
    <row r="17" spans="1:3" x14ac:dyDescent="0.25">
      <c r="A17" s="12" t="s">
        <v>15</v>
      </c>
      <c r="B17" s="12" t="s">
        <v>2004</v>
      </c>
      <c r="C17" s="12" t="s">
        <v>2005</v>
      </c>
    </row>
    <row r="18" spans="1:3" x14ac:dyDescent="0.25">
      <c r="B18" s="12" t="s">
        <v>1972</v>
      </c>
      <c r="C18" s="12"/>
    </row>
    <row r="19" spans="1:3" x14ac:dyDescent="0.25">
      <c r="A19" s="12" t="s">
        <v>16</v>
      </c>
      <c r="B19" s="12" t="s">
        <v>1973</v>
      </c>
      <c r="C19" s="12" t="s">
        <v>1974</v>
      </c>
    </row>
    <row r="20" spans="1:3" x14ac:dyDescent="0.25">
      <c r="B20" s="12" t="s">
        <v>1975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E17" sqref="E1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IF(Overall!F6&lt;&gt;"",VALUE(Credit_Limit!B7),"")</f>
        <v>43840000</v>
      </c>
      <c r="C4" s="15">
        <f ca="1">SUMIFS(Overall_data!AR:AR,Overall_data!F:F,Credit_Limit_data!A4)</f>
        <v>1500000</v>
      </c>
    </row>
    <row r="5" spans="1:3" x14ac:dyDescent="0.25">
      <c r="A5" s="14" t="str">
        <f>_xlfn.VALUETOTEXT(Credit_Limit!A8)</f>
        <v/>
      </c>
      <c r="B5" s="15">
        <f>IF(Overall!F7&lt;&gt;"",VALUE(Credit_Limit!B9),"")</f>
        <v>84010000</v>
      </c>
      <c r="C5" s="15">
        <f ca="1">SUMIFS(Overall_data!AR:AR,Overall_data!F:F,Credit_Limit_data!A5)</f>
        <v>0</v>
      </c>
    </row>
    <row r="6" spans="1:3" x14ac:dyDescent="0.25">
      <c r="A6" s="14" t="str">
        <f>_xlfn.VALUETOTEXT(Credit_Limit!A10)</f>
        <v/>
      </c>
      <c r="B6" s="15">
        <f>IF(Overall!F8&lt;&gt;"",VALUE(Credit_Limit!B11),"")</f>
        <v>73090000</v>
      </c>
      <c r="C6" s="15">
        <f ca="1">SUMIFS(Overall_data!AR:AR,Overall_data!F:F,Credit_Limit_data!A6)</f>
        <v>0</v>
      </c>
    </row>
    <row r="7" spans="1:3" x14ac:dyDescent="0.25">
      <c r="A7" s="14" t="str">
        <f>_xlfn.VALUETOTEXT(Credit_Limit!A12)</f>
        <v/>
      </c>
      <c r="B7" s="15">
        <f>IF(Overall!F9&lt;&gt;"",VALUE(Credit_Limit!B13),"")</f>
        <v>82090000</v>
      </c>
      <c r="C7" s="15">
        <f ca="1">SUMIFS(Overall_data!AR:AR,Overall_data!F:F,Credit_Limit_data!A7)</f>
        <v>0</v>
      </c>
    </row>
    <row r="8" spans="1:3" x14ac:dyDescent="0.25">
      <c r="A8" s="14" t="str">
        <f>_xlfn.VALUETOTEXT(Credit_Limit!A14)</f>
        <v/>
      </c>
      <c r="B8" s="15">
        <f>IF(Overall!F10&lt;&gt;"",VALUE(Credit_Limit!B15),"")</f>
        <v>85740000</v>
      </c>
      <c r="C8" s="15">
        <f ca="1">SUMIFS(Overall_data!AR:AR,Overall_data!F:F,Credit_Limit_data!A8)</f>
        <v>0</v>
      </c>
    </row>
    <row r="9" spans="1:3" x14ac:dyDescent="0.25">
      <c r="A9" s="14" t="str">
        <f>_xlfn.VALUETOTEXT(Credit_Limit!A16)</f>
        <v/>
      </c>
      <c r="B9" s="15">
        <f>IF(Overall!F11&lt;&gt;"",VALUE(Credit_Limit!B17),"")</f>
        <v>28580000</v>
      </c>
      <c r="C9" s="15">
        <f ca="1">SUMIFS(Overall_data!AR:AR,Overall_data!F:F,Credit_Limit_data!A9)</f>
        <v>0</v>
      </c>
    </row>
    <row r="10" spans="1:3" x14ac:dyDescent="0.25">
      <c r="A10" s="14" t="str">
        <f>_xlfn.VALUETOTEXT(Credit_Limit!A18)</f>
        <v/>
      </c>
      <c r="B10" s="15">
        <f>IF(Overall!F12&lt;&gt;"",VALUE(Credit_Limit!B19),"")</f>
        <v>48400000</v>
      </c>
      <c r="C10" s="15">
        <f ca="1">SUMIFS(Overall_data!AR:AR,Overall_data!F:F,Credit_Limit_data!A10)</f>
        <v>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2024-03-11T02:00:55Z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