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57" documentId="13_ncr:1_{763BBED3-F06A-4836-AF00-44F364ECED7D}" xr6:coauthVersionLast="47" xr6:coauthVersionMax="47" xr10:uidLastSave="{349FD9F8-4717-4510-9B37-AC7F70B84666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 calcOnSave="0"/>
  <pivotCaches>
    <pivotCache cacheId="37" r:id="rId15"/>
    <pivotCache cacheId="38" r:id="rId16"/>
    <pivotCache cacheId="39" r:id="rId17"/>
    <pivotCache cacheId="40" r:id="rId18"/>
    <pivotCache cacheId="41" r:id="rId19"/>
    <pivotCache cacheId="42" r:id="rId20"/>
    <pivotCache cacheId="43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W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AA152" i="22" s="1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X151" i="22" s="1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W150" i="22" s="1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Z149" i="22" s="1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Q147" i="22"/>
  <c r="N147" i="22"/>
  <c r="M147" i="22"/>
  <c r="L147" i="22"/>
  <c r="Y147" i="22" s="1"/>
  <c r="K147" i="22"/>
  <c r="U147" i="22" s="1"/>
  <c r="J147" i="22"/>
  <c r="I147" i="22"/>
  <c r="H147" i="22"/>
  <c r="G147" i="22"/>
  <c r="F147" i="22"/>
  <c r="E147" i="22"/>
  <c r="D147" i="22"/>
  <c r="C147" i="22"/>
  <c r="B147" i="22"/>
  <c r="A147" i="22"/>
  <c r="P146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Z145" i="22"/>
  <c r="P145" i="22"/>
  <c r="N145" i="22"/>
  <c r="M145" i="22"/>
  <c r="L145" i="22"/>
  <c r="X145" i="22" s="1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0" i="22" l="1"/>
  <c r="Z150" i="22"/>
  <c r="Y154" i="22"/>
  <c r="AM778" i="14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<sst xmlns="http://schemas.openxmlformats.org/spreadsheetml/2006/main" count="25249" uniqueCount="2024">
  <si>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</si>
  <si>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</si>
  <si>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</si>
  <si>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</si>
  <si>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</si>
  <si>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</si>
  <si>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</si>
  <si>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</si>
  <si>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</si>
  <si>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</si>
  <si>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</si>
  <si>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</si>
  <si>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</si>
  <si>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</si>
  <si>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</si>
  <si>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</si>
  <si>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</si>
  <si>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</si>
  <si>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</si>
  <si>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</si>
  <si>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</si>
  <si>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</si>
  <si>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</si>
  <si>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</si>
  <si>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</si>
  <si>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</si>
  <si>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</si>
  <si>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</si>
  <si>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</si>
  <si>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</si>
  <si>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</si>
  <si>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</si>
  <si>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</si>
  <si>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</si>
  <si>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</si>
  <si>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</si>
  <si>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</si>
  <si>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</si>
  <si>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</si>
  <si>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</si>
  <si>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</si>
  <si>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</si>
  <si>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</si>
  <si>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</si>
  <si>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</si>
  <si>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</si>
  <si>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</si>
  <si>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</si>
  <si>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</si>
  <si>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</si>
  <si>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</si>
  <si>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</si>
  <si>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</si>
  <si>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</si>
  <si>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</si>
  <si>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</si>
  <si>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</si>
  <si>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</si>
  <si>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</si>
  <si>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</si>
  <si>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</si>
  <si>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</si>
  <si>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</si>
  <si>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</si>
  <si>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</si>
  <si>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</si>
  <si>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</si>
  <si>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</si>
  <si>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</si>
  <si>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</si>
  <si>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</si>
  <si>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</si>
  <si>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</si>
  <si>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</si>
  <si>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</si>
  <si>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</si>
  <si>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</si>
  <si>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</si>
  <si>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</si>
  <si>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</si>
  <si>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</si>
  <si>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</si>
  <si>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</si>
  <si>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</si>
  <si>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</si>
  <si>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</si>
  <si>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</si>
  <si>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</si>
  <si>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</si>
  <si>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</si>
  <si>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</si>
  <si>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</si>
  <si>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</si>
  <si>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</si>
  <si>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</si>
  <si>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</si>
  <si>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</si>
  <si>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</si>
  <si>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</si>
  <si>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</si>
  <si>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</si>
  <si>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</si>
  <si>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</si>
  <si>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</si>
  <si>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</si>
  <si>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</si>
  <si>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</si>
  <si>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</si>
  <si>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</si>
  <si>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</si>
  <si>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</si>
  <si>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</si>
  <si>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</si>
  <si>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</si>
  <si>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</si>
  <si>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</si>
  <si>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</si>
  <si>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</si>
  <si>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</si>
  <si>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</si>
  <si>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</si>
  <si>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</si>
  <si>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</si>
  <si>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</si>
  <si>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</si>
  <si>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</si>
  <si>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</si>
  <si>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</si>
  <si>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</si>
  <si>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</si>
  <si>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</si>
  <si>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</si>
  <si>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</si>
  <si>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</si>
  <si>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</si>
  <si>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</si>
  <si>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</si>
  <si>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</si>
  <si>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</si>
  <si>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</si>
  <si>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</si>
  <si>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</si>
  <si>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</si>
  <si>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</si>
  <si>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</si>
  <si>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</si>
  <si>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</si>
  <si>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</si>
  <si>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</si>
  <si>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</si>
  <si>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</si>
  <si>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</si>
  <si>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</si>
  <si>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</si>
  <si>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</si>
  <si>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</si>
  <si>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</si>
  <si>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</si>
  <si>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</si>
  <si>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</si>
  <si>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</si>
  <si>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</si>
  <si>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</si>
  <si>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</si>
  <si>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</si>
  <si>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</si>
  <si>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</si>
  <si>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</si>
  <si>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</si>
  <si>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</si>
  <si>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</si>
  <si>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</si>
  <si>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</si>
  <si>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</si>
  <si>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</si>
  <si>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</si>
  <si>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</si>
  <si>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</si>
  <si>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</si>
  <si>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</si>
  <si>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</si>
  <si>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</si>
  <si>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</si>
  <si>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</si>
  <si>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</si>
  <si>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</si>
  <si>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</si>
  <si>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</si>
  <si>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</si>
  <si>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</si>
  <si>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</si>
  <si>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</si>
  <si>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</si>
  <si>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</si>
  <si>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</si>
  <si>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</si>
  <si>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</si>
  <si>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</si>
  <si>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</si>
  <si>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</si>
  <si>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</si>
  <si>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</si>
  <si>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</si>
  <si>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</si>
  <si>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</si>
  <si>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</si>
  <si>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</si>
  <si>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</si>
  <si>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</si>
  <si>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</si>
  <si>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</si>
  <si>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</si>
  <si>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</si>
  <si>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</si>
  <si>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</si>
  <si>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</si>
  <si>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</si>
  <si>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</si>
  <si>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</si>
  <si>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</si>
  <si>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</si>
  <si>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</si>
  <si>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</si>
  <si>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</si>
  <si>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</si>
  <si>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</si>
  <si>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</si>
  <si>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</si>
  <si>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</si>
  <si>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</si>
  <si>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</si>
  <si>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</si>
  <si>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</si>
  <si>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</si>
  <si>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</si>
  <si>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</si>
  <si>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</si>
  <si>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</si>
  <si>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</si>
  <si>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</si>
  <si>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</si>
  <si>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</si>
  <si>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</si>
  <si>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</si>
  <si>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</si>
  <si>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</si>
  <si>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</si>
  <si>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</si>
  <si>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</si>
  <si>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</si>
  <si>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</si>
  <si>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</si>
  <si>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</si>
  <si>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</si>
  <si>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</si>
  <si>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</si>
  <si>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</si>
  <si>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</si>
  <si>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</si>
  <si>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</si>
  <si>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</si>
  <si>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</si>
  <si>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</si>
  <si>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</si>
  <si>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</si>
  <si>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</si>
  <si>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</si>
  <si>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</si>
  <si>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</si>
  <si>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</si>
  <si>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</si>
  <si>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</si>
  <si>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</si>
  <si>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</si>
  <si>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</si>
  <si>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</si>
  <si>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</si>
  <si>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</si>
  <si>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</si>
  <si>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</si>
  <si>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</si>
  <si>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</si>
  <si>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</si>
  <si>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</si>
  <si>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</si>
  <si>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</si>
  <si>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</si>
  <si>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</si>
  <si>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</si>
  <si>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</si>
  <si>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</si>
  <si>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</si>
  <si>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</si>
  <si>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</si>
  <si>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</si>
  <si>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</si>
  <si>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</si>
  <si>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</si>
  <si>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</si>
  <si>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</si>
  <si>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</si>
  <si>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</si>
  <si>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</si>
  <si>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</si>
  <si>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</si>
  <si>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</si>
  <si>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</si>
  <si>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</si>
  <si>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</si>
  <si>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</si>
  <si>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</si>
  <si>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</si>
  <si>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</si>
  <si>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</si>
  <si>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</si>
  <si>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</si>
  <si>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</si>
  <si>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</si>
  <si>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</si>
  <si>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</si>
  <si>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</si>
  <si>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</si>
  <si>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</si>
  <si>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</si>
  <si>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</si>
  <si>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</si>
  <si>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</si>
  <si>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</si>
  <si>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</si>
  <si>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</si>
  <si>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</si>
  <si>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</si>
  <si>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</si>
  <si>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</si>
  <si>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</si>
  <si>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</si>
  <si>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</si>
  <si>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</si>
  <si>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</si>
  <si>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</si>
  <si>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</si>
  <si>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</si>
  <si>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</si>
  <si>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</si>
  <si>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</si>
  <si>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</si>
  <si>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</si>
  <si>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</si>
  <si>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</si>
  <si>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</si>
  <si>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</si>
  <si>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</si>
  <si>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</si>
  <si>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</si>
  <si>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</si>
  <si>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</si>
  <si>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</si>
  <si>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</si>
  <si>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</si>
  <si>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</si>
  <si>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</si>
  <si>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</si>
  <si>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</si>
  <si>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</si>
  <si>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</si>
  <si>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</si>
  <si>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</si>
  <si>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</si>
  <si>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</si>
  <si>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</si>
  <si>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</si>
  <si>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</si>
  <si>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</si>
  <si>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</si>
  <si>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</si>
  <si>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</si>
  <si>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</si>
  <si>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</si>
  <si>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</si>
  <si>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</si>
  <si>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</si>
  <si>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</si>
  <si>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</si>
  <si>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</si>
  <si>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</si>
  <si>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</si>
  <si>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</si>
  <si>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</si>
  <si>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</si>
  <si>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</si>
  <si>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</si>
  <si>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</si>
  <si>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</si>
  <si>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</si>
  <si>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</si>
  <si>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</si>
  <si>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</si>
  <si>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</si>
  <si>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</si>
  <si>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</si>
  <si>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</si>
  <si>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</si>
  <si>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</si>
  <si>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</si>
  <si>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</si>
  <si>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</si>
  <si>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</si>
  <si>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</si>
  <si>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</si>
  <si>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</si>
  <si>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</si>
  <si>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</si>
  <si>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</si>
  <si>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</si>
  <si>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</si>
  <si>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</si>
  <si>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</si>
  <si>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</si>
  <si>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</si>
  <si>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</si>
  <si>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</si>
  <si>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</si>
  <si>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</si>
  <si>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</si>
  <si>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</si>
  <si>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</si>
  <si>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</si>
  <si>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</si>
  <si>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</si>
  <si>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</si>
  <si>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</si>
  <si>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</si>
  <si>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</si>
  <si>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</si>
  <si>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</si>
  <si>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</si>
  <si>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</si>
  <si>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</si>
  <si>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</si>
  <si>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</si>
  <si>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</si>
  <si>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</si>
  <si>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</si>
  <si>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</si>
  <si>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</si>
  <si>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</si>
  <si>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</si>
  <si>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</si>
  <si>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</si>
  <si>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</si>
  <si>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</si>
  <si>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</si>
  <si>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</si>
  <si>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</si>
  <si>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</si>
  <si>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</si>
  <si>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</si>
  <si>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</si>
  <si>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</si>
  <si>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</si>
  <si>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</si>
  <si>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</si>
  <si>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</si>
  <si>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</si>
  <si>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</si>
  <si>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</si>
  <si>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</si>
  <si>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</si>
  <si>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</si>
  <si>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</si>
  <si>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</si>
  <si>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</si>
  <si>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</si>
  <si>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</si>
  <si>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</si>
  <si>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</si>
  <si>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</si>
  <si>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</si>
  <si>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</si>
  <si>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</si>
  <si>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</si>
  <si>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</si>
  <si>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</si>
  <si>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</si>
  <si>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</si>
  <si>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</si>
  <si>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</si>
  <si>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</si>
  <si>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</si>
  <si>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</si>
  <si>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</si>
  <si>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</si>
  <si>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</si>
  <si>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</si>
  <si>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</si>
  <si>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</si>
  <si>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</si>
  <si>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</si>
  <si>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</si>
  <si>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</si>
  <si>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</si>
  <si>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</si>
  <si>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</si>
  <si>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</si>
  <si>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</si>
  <si>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</si>
  <si>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</si>
  <si>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</si>
  <si>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</si>
  <si>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</si>
  <si>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</si>
  <si>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</si>
  <si>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</si>
  <si>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</si>
  <si>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</si>
  <si>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</si>
  <si>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</si>
  <si>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</si>
  <si>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</si>
  <si>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</si>
  <si>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</si>
  <si>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</si>
  <si>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</si>
  <si>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</si>
  <si>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</si>
  <si>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</si>
  <si>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</si>
  <si>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</si>
  <si>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</si>
  <si>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</si>
  <si>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</si>
  <si>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</si>
  <si>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</si>
  <si>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</si>
  <si>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</si>
  <si>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</si>
  <si>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</si>
  <si>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</si>
  <si>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</si>
  <si>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</si>
  <si>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</si>
  <si>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</si>
  <si>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</si>
  <si>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</si>
  <si>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</si>
  <si>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</si>
  <si>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</si>
  <si>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</si>
  <si>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</si>
  <si>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</si>
  <si>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</si>
  <si>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</si>
  <si>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</si>
  <si>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</si>
  <si>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</si>
  <si>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</si>
  <si>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</si>
  <si>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</si>
  <si>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</si>
  <si>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</si>
  <si>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</si>
  <si>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</si>
  <si>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</si>
  <si>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</si>
  <si>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</si>
  <si>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</si>
  <si>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</si>
  <si>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</si>
  <si>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</si>
  <si>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</si>
  <si>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</si>
  <si>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</si>
  <si>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</si>
  <si>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</si>
  <si>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</si>
  <si>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</si>
  <si>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</si>
  <si>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</si>
  <si>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</si>
  <si>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</si>
  <si>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</si>
  <si>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</si>
  <si>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</si>
  <si>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</si>
  <si>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</si>
  <si>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</si>
  <si>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</si>
  <si>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</si>
  <si>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</si>
  <si>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</si>
  <si>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</si>
  <si>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</si>
  <si>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</si>
  <si>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</si>
  <si>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</si>
  <si>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</si>
  <si>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</si>
  <si>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</si>
  <si>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</si>
  <si>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</si>
  <si>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</si>
  <si>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</si>
  <si>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</si>
  <si>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</si>
  <si>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</si>
  <si>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</si>
  <si>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</si>
  <si>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</si>
  <si>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</si>
  <si>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</si>
  <si>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</si>
  <si>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</si>
  <si>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</si>
  <si>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</si>
  <si>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</si>
  <si>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</si>
  <si>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</si>
  <si>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</si>
  <si>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</si>
  <si>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</si>
  <si>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</si>
  <si>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</si>
  <si>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</si>
  <si>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</si>
  <si>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</si>
  <si>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</si>
  <si>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</si>
  <si>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</si>
  <si>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</si>
  <si>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</si>
  <si>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</si>
  <si>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</si>
  <si>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</si>
  <si>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</si>
  <si>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</si>
  <si>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</si>
  <si>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</si>
  <si>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</si>
  <si>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</si>
  <si>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</si>
  <si>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</si>
  <si>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</si>
  <si>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</si>
  <si>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</si>
  <si>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</si>
  <si>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</si>
  <si>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</si>
  <si>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</si>
  <si>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</si>
  <si>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</si>
  <si>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</si>
  <si>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</si>
  <si>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</si>
  <si>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</si>
  <si>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</si>
  <si>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</si>
  <si>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</si>
  <si>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</si>
  <si>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</si>
  <si>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</si>
  <si>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</si>
  <si>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</si>
  <si>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</si>
  <si>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</si>
  <si>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</si>
  <si>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</si>
  <si>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</si>
  <si>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</si>
  <si>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</si>
  <si>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</si>
  <si>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</si>
  <si>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</si>
  <si>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</si>
  <si>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</si>
  <si>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</si>
  <si>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</si>
  <si>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</si>
  <si>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</si>
  <si>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</si>
  <si>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</si>
  <si>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</si>
  <si>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</si>
  <si>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</si>
  <si>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</si>
  <si>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</si>
  <si>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</si>
  <si>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</si>
  <si>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</si>
  <si>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</si>
  <si>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</si>
  <si>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</si>
  <si>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</si>
  <si>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</si>
  <si>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</si>
  <si>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</si>
  <si>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</si>
  <si>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</si>
  <si>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</si>
  <si>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</si>
  <si>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</si>
  <si>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</si>
  <si>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</si>
  <si>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</si>
  <si>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</si>
  <si>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</si>
  <si>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</si>
  <si>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</si>
  <si>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</si>
  <si>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</si>
  <si>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</si>
  <si>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</si>
  <si>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</si>
  <si>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</si>
  <si>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</si>
  <si>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</si>
  <si>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</si>
  <si>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</si>
  <si>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</si>
  <si>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</si>
  <si>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</si>
  <si>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</si>
  <si>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</si>
  <si>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</si>
  <si>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</si>
  <si>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</si>
  <si>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</si>
  <si>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</si>
  <si>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</si>
  <si>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</si>
  <si>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</si>
  <si>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</si>
  <si>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</si>
  <si>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</si>
  <si>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</si>
  <si>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</si>
  <si>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</si>
  <si>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</si>
  <si>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</si>
  <si>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</si>
  <si>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</si>
  <si>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</si>
  <si>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</si>
  <si>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</si>
  <si>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</si>
  <si>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</si>
  <si>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</si>
  <si>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</si>
  <si>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</si>
  <si>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</si>
  <si>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</si>
  <si>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</si>
  <si>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</si>
  <si>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</si>
  <si>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</si>
  <si>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</si>
  <si>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</si>
  <si>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</si>
  <si>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</si>
  <si>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</si>
  <si>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</si>
  <si>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</si>
  <si>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</si>
  <si>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</si>
  <si>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</si>
  <si>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</si>
  <si>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</si>
  <si>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</si>
  <si>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</si>
  <si>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</si>
  <si>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</si>
  <si>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</si>
  <si>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</si>
  <si>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</si>
  <si>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</si>
  <si>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</si>
  <si>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</si>
  <si>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</si>
  <si>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</si>
  <si>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</si>
  <si>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</si>
  <si>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</si>
  <si>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</si>
  <si>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</si>
  <si>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</si>
  <si>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</si>
  <si>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</si>
  <si>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</si>
  <si>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</si>
  <si>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</si>
  <si>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</si>
  <si>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</si>
  <si>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</si>
  <si>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</si>
  <si>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</si>
  <si>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</si>
  <si>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</si>
  <si>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</si>
  <si>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</si>
  <si>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</si>
  <si>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</si>
  <si>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</si>
  <si>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</si>
  <si>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</si>
  <si>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</si>
  <si>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</si>
  <si>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</si>
  <si>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</si>
  <si>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</si>
  <si>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</si>
  <si>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</si>
  <si>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</si>
  <si>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</si>
  <si>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</si>
  <si>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</si>
  <si>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</si>
  <si>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</si>
  <si>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</si>
  <si>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</si>
  <si>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</si>
  <si>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</si>
  <si>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</si>
  <si>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</si>
  <si>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</si>
  <si>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</si>
  <si>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</si>
  <si>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</si>
  <si>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</si>
  <si>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</si>
  <si>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</si>
  <si>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</si>
  <si>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</si>
  <si>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</si>
  <si>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</si>
  <si>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</si>
  <si>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</si>
  <si>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</si>
  <si>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</si>
  <si>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</si>
  <si>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</si>
  <si>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</si>
  <si>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</si>
  <si>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</si>
  <si>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</si>
  <si>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</si>
  <si>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</si>
  <si>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</si>
  <si>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</si>
  <si>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</si>
  <si>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</si>
  <si>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</si>
  <si>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</si>
  <si>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</si>
  <si>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</si>
  <si>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</si>
  <si>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</si>
  <si>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</si>
  <si>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</si>
  <si>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</si>
  <si>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</si>
  <si>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</si>
  <si>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</si>
  <si>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</si>
  <si>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</si>
  <si>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</si>
  <si>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</si>
  <si>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</si>
  <si>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</si>
  <si>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</si>
  <si>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</si>
  <si>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</si>
  <si>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</si>
  <si>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</si>
  <si>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</si>
  <si>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</si>
  <si>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</si>
  <si>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</si>
  <si>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</si>
  <si>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</si>
  <si>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</si>
  <si>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</si>
  <si>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</si>
  <si>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</si>
  <si>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</si>
  <si>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</si>
  <si>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</si>
  <si>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</si>
  <si>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</si>
  <si>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</si>
  <si>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</si>
  <si>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</si>
  <si>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</si>
  <si>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</si>
  <si>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</si>
  <si>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</si>
  <si>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</si>
  <si>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</si>
  <si>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</si>
  <si>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</si>
  <si>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</si>
  <si>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</si>
  <si>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</si>
  <si>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</si>
  <si>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</si>
  <si>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</si>
  <si>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</si>
  <si>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</si>
  <si>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</si>
  <si>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</si>
  <si>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</si>
  <si>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</si>
  <si>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</si>
  <si>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</si>
  <si>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</si>
  <si>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</si>
  <si>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</si>
  <si>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</si>
  <si>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</si>
  <si>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</si>
  <si>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</si>
  <si>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</si>
  <si>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</si>
  <si>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</si>
  <si>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</si>
  <si>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</si>
  <si>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</si>
  <si>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</si>
  <si>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</si>
  <si>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</si>
  <si>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</si>
  <si>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</si>
  <si>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</si>
  <si>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</si>
  <si>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</si>
  <si>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</si>
  <si>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</si>
  <si>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</si>
  <si>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</si>
  <si>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</si>
  <si>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</si>
  <si>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</si>
  <si>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</si>
  <si>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</si>
  <si>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</si>
  <si>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</si>
  <si>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</si>
  <si>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</si>
  <si>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</si>
  <si>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</si>
  <si>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</si>
  <si>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</si>
  <si>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</si>
  <si>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</si>
  <si>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</si>
  <si>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</si>
  <si>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</si>
  <si>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</si>
  <si>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</si>
  <si>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</si>
  <si>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</si>
  <si>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</si>
  <si>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</si>
  <si>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</si>
  <si>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</si>
  <si>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</si>
  <si>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</si>
  <si>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</si>
  <si>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</si>
  <si>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</si>
  <si>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</si>
  <si>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</si>
  <si>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</si>
  <si>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</si>
  <si>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</si>
  <si>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</si>
  <si>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</si>
  <si>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</si>
  <si>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</si>
  <si>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</si>
  <si>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</si>
  <si>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</si>
  <si>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</si>
  <si>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</si>
  <si>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</si>
  <si>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</si>
  <si>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</si>
  <si>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</si>
  <si>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</si>
  <si>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</si>
  <si>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</si>
  <si>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</si>
  <si>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</si>
  <si>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</si>
  <si>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</si>
  <si>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</si>
  <si>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</si>
  <si>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</si>
  <si>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</si>
  <si>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</si>
  <si>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</si>
  <si>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</si>
  <si>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</si>
  <si>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</si>
  <si>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</si>
  <si>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</si>
  <si>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</si>
  <si>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</si>
  <si>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</si>
  <si>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</si>
  <si>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</si>
  <si>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</si>
  <si>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</si>
  <si>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</si>
  <si>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</si>
  <si>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</si>
  <si>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</si>
  <si>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</si>
  <si>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</si>
  <si>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</si>
  <si>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</si>
  <si>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</si>
  <si>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</si>
  <si>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</si>
  <si>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</si>
  <si>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</si>
  <si>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</si>
  <si>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</si>
  <si>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</si>
  <si>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</si>
  <si>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</si>
  <si>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</si>
  <si>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</si>
  <si>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</si>
  <si>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</si>
  <si>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</si>
  <si>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</si>
  <si>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</si>
  <si>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</si>
  <si>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</si>
  <si>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</si>
  <si>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</si>
  <si>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</si>
  <si>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</si>
  <si>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</si>
  <si>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</si>
  <si>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</si>
  <si>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</si>
  <si>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</si>
  <si>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</si>
  <si>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</si>
  <si>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</si>
  <si>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</si>
  <si>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</si>
  <si>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</si>
  <si>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</si>
  <si>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</si>
  <si>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</si>
  <si>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</si>
  <si>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</si>
  <si>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</si>
  <si>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</si>
  <si>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</si>
  <si>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</si>
  <si>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</si>
  <si>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</si>
  <si>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</si>
  <si>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</si>
  <si>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</si>
  <si>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</si>
  <si>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</si>
  <si>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</si>
  <si>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</si>
  <si>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</si>
  <si>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</si>
  <si>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</si>
  <si>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</si>
  <si>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</si>
  <si>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</si>
  <si>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</si>
  <si>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</si>
  <si>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</si>
  <si>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</si>
  <si>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</si>
  <si>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</si>
  <si>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</si>
  <si>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</si>
  <si>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</si>
  <si>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</si>
  <si>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</si>
  <si>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</si>
  <si>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</si>
  <si>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</si>
  <si>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</si>
  <si>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</si>
  <si>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</si>
  <si>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</si>
  <si>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</si>
  <si>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</si>
  <si>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</si>
  <si>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</si>
  <si>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</si>
  <si>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</si>
  <si>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</si>
  <si>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</si>
  <si>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</si>
  <si>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</si>
  <si>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</si>
  <si>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</si>
  <si>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</si>
  <si>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</si>
  <si>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</si>
  <si>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</si>
  <si>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</si>
  <si>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</si>
  <si>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</si>
  <si>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</si>
  <si>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</si>
  <si>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</si>
  <si>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</si>
  <si>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</si>
  <si>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</si>
  <si>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</si>
  <si>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</si>
  <si>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</si>
  <si>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</si>
  <si>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</si>
  <si>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</si>
  <si>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</si>
  <si>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</si>
  <si>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</si>
  <si>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</si>
  <si>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</si>
  <si>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</si>
  <si>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</si>
  <si>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</si>
  <si>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</si>
  <si>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</si>
  <si>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</si>
  <si>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</si>
  <si>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</si>
  <si>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</si>
  <si>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</si>
  <si>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</si>
  <si>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</si>
  <si>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</si>
  <si>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</si>
  <si>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</si>
  <si>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</si>
  <si>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</si>
  <si>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</si>
  <si>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</si>
  <si>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</si>
  <si>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</si>
  <si>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</si>
  <si>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</si>
  <si>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</si>
  <si>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</si>
  <si>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</si>
  <si>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</si>
  <si>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</si>
  <si>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</si>
  <si>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</si>
  <si>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</si>
  <si>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</si>
  <si>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</si>
  <si>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</si>
  <si>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</si>
  <si>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</si>
  <si>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</si>
  <si>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</si>
  <si>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</si>
  <si>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</si>
  <si>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</si>
  <si>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</si>
  <si>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</si>
  <si>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</si>
  <si>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</si>
  <si>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</si>
  <si>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</si>
  <si>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</si>
  <si>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</si>
  <si>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</si>
  <si>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</si>
  <si>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</si>
  <si>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</si>
  <si>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</si>
  <si>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</si>
  <si>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</si>
  <si>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</si>
  <si>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</si>
  <si>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</si>
  <si>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</si>
  <si>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</si>
  <si>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</si>
  <si>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</si>
  <si>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</si>
  <si>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</si>
  <si>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</si>
  <si>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</si>
  <si>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</si>
  <si>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</si>
  <si>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</si>
  <si>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</si>
  <si>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</si>
  <si>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</si>
  <si>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</si>
  <si>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</si>
  <si>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</si>
  <si>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</si>
  <si>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</si>
  <si>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</si>
  <si>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</si>
  <si>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</si>
  <si>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</si>
  <si>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</si>
  <si>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</si>
  <si>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</si>
  <si>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</si>
  <si>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</si>
  <si>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</si>
  <si>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</si>
  <si>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</si>
  <si>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</si>
  <si>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</si>
  <si>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</si>
  <si>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</si>
  <si>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</si>
  <si>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</si>
  <si>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</si>
  <si>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</si>
  <si>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</si>
  <si>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</si>
  <si>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</si>
  <si>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</si>
  <si>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</si>
  <si>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</si>
  <si>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</si>
  <si>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</si>
  <si>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</si>
  <si>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</si>
  <si>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</si>
  <si>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</si>
  <si>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</si>
  <si>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</si>
  <si>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</si>
  <si>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</si>
  <si>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</si>
  <si>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</si>
  <si>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</si>
  <si>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</si>
  <si>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</si>
  <si>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</si>
  <si>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</si>
  <si>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</si>
  <si>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</si>
  <si>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</si>
  <si>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</si>
  <si>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</si>
  <si>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</si>
  <si>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</si>
  <si>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</si>
  <si>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</si>
  <si>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</si>
  <si>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</si>
  <si>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</si>
  <si>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</si>
  <si>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</si>
  <si>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</si>
  <si>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</si>
  <si>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</si>
  <si>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</si>
  <si>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</si>
  <si>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</si>
  <si>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</si>
  <si>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</si>
  <si>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</si>
  <si>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</si>
  <si>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</si>
  <si>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</si>
  <si>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</si>
  <si>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</si>
  <si>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</si>
  <si>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</si>
  <si>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</si>
  <si>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</si>
  <si>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</si>
  <si>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</si>
  <si>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</si>
  <si>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</si>
  <si>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</si>
  <si>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</si>
  <si>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</si>
  <si>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</si>
  <si>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</si>
  <si>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</si>
  <si>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</si>
  <si>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</si>
  <si>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</si>
  <si>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</si>
  <si>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</si>
  <si>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</si>
  <si>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</si>
  <si>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</si>
  <si>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</si>
  <si>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</si>
  <si>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</si>
  <si>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</si>
  <si>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</si>
  <si>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</si>
  <si>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</si>
  <si>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</si>
  <si>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</si>
  <si>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</si>
  <si>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</si>
  <si>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</si>
  <si>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</si>
  <si>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</si>
  <si>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</si>
  <si>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</si>
  <si>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</si>
  <si>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</si>
  <si>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</si>
  <si>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</si>
  <si>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</si>
  <si>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</si>
  <si>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</si>
  <si>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</si>
  <si>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</si>
  <si>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</si>
  <si>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</si>
  <si>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</si>
  <si>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</si>
  <si>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</si>
  <si>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</si>
  <si>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</si>
  <si>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</si>
  <si>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</si>
  <si>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</si>
  <si>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</si>
  <si>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</si>
  <si>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</si>
  <si>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</si>
  <si>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</si>
  <si>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</si>
  <si>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</si>
  <si>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</si>
  <si>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</si>
  <si>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</si>
  <si>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</si>
  <si>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</si>
  <si>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</si>
  <si>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</si>
  <si>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</si>
  <si>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</si>
  <si>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</si>
  <si>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</si>
  <si>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</si>
  <si>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</si>
  <si>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</si>
  <si>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</si>
  <si>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</si>
  <si>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</si>
  <si>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</si>
  <si>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</si>
  <si>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</si>
  <si>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</si>
  <si>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</si>
  <si>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</si>
  <si>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</si>
  <si>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</si>
  <si>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</si>
  <si>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</si>
  <si>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</si>
  <si>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</si>
  <si>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</si>
  <si>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</si>
  <si>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</si>
  <si>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</si>
  <si>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</si>
  <si>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</si>
  <si>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</si>
  <si>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</si>
  <si>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</si>
  <si>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</si>
  <si>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</si>
  <si>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</si>
  <si>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</si>
  <si>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</si>
  <si>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</si>
  <si>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</si>
  <si>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</si>
  <si>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</si>
  <si>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</si>
  <si>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</si>
  <si>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</si>
  <si>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</si>
  <si>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</si>
  <si>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</si>
  <si>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</si>
  <si>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</si>
  <si>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</si>
  <si>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</si>
  <si>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</si>
  <si>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</si>
  <si>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</si>
  <si>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</si>
  <si>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</si>
  <si>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</si>
  <si>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</si>
  <si>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</si>
  <si>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</si>
  <si>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</si>
  <si>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</si>
  <si>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</si>
  <si>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</si>
  <si>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</si>
  <si>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</si>
  <si>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</si>
  <si>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</si>
  <si>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</si>
  <si>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</si>
  <si>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</si>
  <si>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</si>
  <si>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</si>
  <si>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</si>
  <si>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</si>
  <si>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</si>
  <si>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</si>
  <si>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</si>
  <si>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</si>
  <si>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</si>
  <si>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</si>
  <si>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</si>
  <si>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</si>
  <si>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</si>
  <si>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</si>
  <si>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</si>
  <si>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</si>
  <si>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</si>
  <si>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</si>
  <si>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</si>
  <si>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</si>
  <si>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</si>
  <si>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</si>
  <si>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</si>
  <si>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</si>
  <si>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</si>
  <si>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</si>
  <si>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</si>
  <si>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</si>
  <si>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</si>
  <si>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</si>
  <si>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</si>
  <si>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</si>
  <si>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</si>
  <si>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</si>
  <si>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</si>
  <si>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</si>
  <si>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</si>
  <si>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</si>
  <si>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</si>
  <si>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</si>
  <si>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</si>
  <si>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</si>
  <si>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</si>
  <si>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</si>
  <si>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</si>
  <si>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</si>
  <si>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</si>
  <si>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</si>
  <si>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</si>
  <si>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</si>
  <si>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</si>
  <si>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</si>
  <si>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</si>
  <si>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</si>
  <si>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</si>
  <si>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</si>
  <si>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</si>
  <si>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</si>
  <si>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</si>
  <si>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</si>
  <si>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</si>
  <si>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</si>
  <si>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</si>
  <si>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</si>
  <si>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</si>
  <si>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</si>
  <si>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</si>
  <si>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</si>
  <si>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</si>
  <si>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</si>
  <si>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</si>
  <si>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</si>
  <si>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</si>
  <si>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</si>
  <si>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</si>
  <si>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</si>
  <si>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</si>
  <si>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</si>
  <si>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</si>
  <si>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</si>
  <si>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</si>
  <si>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</si>
  <si>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</si>
  <si>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</si>
  <si>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</si>
  <si>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</si>
  <si>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</si>
  <si>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</si>
  <si>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</si>
  <si>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</si>
  <si>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</si>
  <si>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</si>
  <si>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</si>
  <si>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</si>
  <si>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</si>
  <si>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</si>
  <si>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</si>
  <si>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</si>
  <si>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</si>
  <si>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</si>
  <si>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</si>
  <si>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</si>
  <si>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</si>
  <si>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</si>
  <si>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</si>
  <si>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</si>
  <si>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</si>
  <si>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</si>
  <si>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</si>
  <si>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</si>
  <si>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</si>
  <si>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</si>
  <si>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</si>
  <si>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</si>
  <si>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</si>
  <si>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</si>
  <si>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</si>
  <si>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</si>
  <si>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</si>
  <si>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</si>
  <si>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</si>
  <si>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</si>
  <si>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</si>
  <si>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</si>
  <si>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</si>
  <si>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</si>
  <si>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</si>
  <si>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</si>
  <si>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</si>
  <si>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</si>
  <si>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</si>
  <si>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</si>
  <si>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</si>
  <si>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</si>
  <si>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</si>
  <si>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</si>
  <si>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</si>
  <si>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</si>
  <si>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</si>
  <si>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</si>
  <si>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</si>
  <si>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</si>
  <si>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</si>
  <si>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</si>
  <si>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</si>
  <si>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</si>
  <si>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</si>
  <si>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</si>
  <si>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</si>
  <si>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</si>
  <si>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</si>
  <si>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</si>
  <si>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</si>
  <si>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</si>
  <si>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</si>
  <si>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</si>
  <si>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</si>
  <si>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</si>
  <si>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</si>
  <si>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</si>
  <si>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</si>
  <si>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</si>
  <si>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</si>
  <si>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</si>
  <si>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</si>
  <si>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</si>
  <si>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</si>
  <si>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</si>
  <si>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</si>
  <si>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</si>
  <si>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</si>
  <si>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</si>
  <si>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</si>
  <si>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</si>
  <si>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</si>
  <si>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</si>
  <si>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</si>
  <si>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</si>
  <si>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</si>
  <si>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</si>
  <si>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</si>
  <si>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</si>
  <si>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</si>
  <si>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</si>
  <si>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</si>
  <si>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</si>
  <si>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</si>
  <si>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</si>
  <si>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</si>
  <si>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</si>
  <si>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</si>
  <si>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</si>
  <si>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</si>
  <si>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</si>
  <si>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</si>
  <si>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</si>
  <si>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</si>
  <si>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</si>
  <si>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</si>
  <si>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</si>
  <si>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</si>
  <si>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</si>
  <si>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</si>
  <si>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</si>
  <si>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</si>
  <si>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</si>
  <si>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</si>
  <si>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</si>
  <si>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</si>
  <si>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</si>
  <si>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</si>
  <si>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</si>
  <si>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</si>
  <si>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</si>
  <si>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</si>
  <si>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</si>
  <si>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</si>
  <si>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</si>
  <si>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</si>
  <si>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</si>
  <si>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</si>
  <si>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</si>
  <si>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</si>
  <si>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</si>
  <si>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</si>
  <si>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</si>
  <si>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</si>
  <si>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</si>
  <si>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</si>
  <si>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</si>
  <si>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</si>
  <si>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</si>
  <si>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</si>
  <si>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</si>
  <si>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</si>
  <si>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</si>
  <si>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</si>
  <si>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</si>
  <si>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</si>
  <si>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</si>
  <si>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</si>
  <si>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</si>
  <si>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</si>
  <si>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</si>
  <si>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</si>
  <si>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</si>
  <si>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</si>
  <si>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</si>
  <si>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</si>
  <si>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</si>
  <si>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</si>
  <si>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</si>
  <si>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</si>
  <si>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</si>
  <si>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</si>
  <si>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</si>
  <si>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</si>
  <si>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</si>
  <si>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</si>
  <si>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</si>
  <si>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</si>
  <si>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</si>
  <si>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</si>
  <si>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</si>
  <si>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</si>
  <si>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</si>
  <si>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</si>
  <si>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</si>
  <si>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</si>
  <si>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</si>
  <si>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</si>
  <si>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</si>
  <si>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</si>
  <si>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</si>
  <si>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</si>
  <si>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</si>
  <si>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</si>
  <si>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</si>
  <si>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</si>
  <si>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</si>
  <si>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</si>
  <si>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</si>
  <si>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</si>
  <si>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</si>
  <si>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</si>
  <si>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</si>
  <si>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</si>
  <si>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</si>
  <si>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</si>
  <si>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</si>
  <si>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</si>
  <si>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</si>
  <si>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</si>
  <si>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</si>
  <si>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</si>
  <si>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</si>
  <si>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</si>
  <si>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</si>
  <si>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</si>
  <si>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</si>
  <si>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</si>
  <si>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</si>
  <si>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</si>
  <si>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</si>
  <si>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</si>
  <si>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</si>
  <si>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</si>
  <si>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</si>
  <si>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</si>
  <si>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</si>
  <si>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</si>
  <si>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</si>
  <si>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</si>
  <si>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</si>
  <si>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</si>
  <si>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</si>
  <si>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</si>
  <si>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</si>
  <si>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</si>
  <si>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</si>
  <si>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</si>
  <si>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</si>
  <si>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</si>
  <si>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</si>
  <si>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</si>
  <si>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</si>
  <si>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</si>
  <si>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</si>
  <si>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</si>
  <si>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</si>
  <si>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</si>
  <si>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</si>
  <si>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</si>
  <si>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</si>
  <si>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</si>
  <si>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</si>
  <si>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</si>
  <si>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</si>
  <si>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</si>
  <si>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</si>
  <si>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</si>
  <si>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</si>
  <si>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</si>
  <si>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</si>
  <si>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</si>
  <si>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</si>
  <si>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</si>
  <si>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</si>
  <si>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</si>
  <si>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</si>
  <si>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</si>
  <si>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</si>
  <si>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</si>
  <si>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</si>
  <si>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</si>
  <si>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</si>
  <si>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</si>
  <si>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</si>
  <si>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</si>
  <si>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</si>
  <si>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</si>
  <si>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</si>
  <si>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</si>
  <si>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</si>
  <si>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</si>
  <si>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</si>
  <si>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</si>
  <si>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</si>
  <si>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</si>
  <si>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</si>
  <si>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</si>
  <si>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</si>
  <si>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</si>
  <si>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</si>
  <si>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</si>
  <si>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</si>
  <si>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</si>
  <si>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</si>
  <si>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</si>
  <si>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</si>
  <si>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</si>
  <si>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</si>
  <si>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</si>
  <si>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</si>
  <si>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</si>
  <si>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</si>
  <si>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</si>
  <si>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</si>
  <si>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</si>
  <si>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</si>
  <si>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</si>
  <si>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</si>
  <si>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</si>
  <si>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</si>
  <si>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</si>
  <si>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</si>
  <si>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</si>
  <si>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</si>
  <si>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</si>
  <si>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</si>
  <si>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</si>
  <si>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</si>
  <si>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</si>
  <si>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</si>
  <si>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</si>
  <si>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</si>
  <si>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</si>
  <si>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</si>
  <si>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</si>
  <si>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</si>
  <si>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</si>
  <si>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</si>
  <si>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</si>
  <si>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</si>
  <si>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</si>
  <si>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</si>
  <si>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</si>
  <si>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</si>
  <si>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</si>
  <si>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</si>
  <si>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</si>
  <si>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</si>
  <si>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</si>
  <si>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</si>
  <si>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</si>
  <si>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</si>
  <si>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</si>
  <si>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</si>
  <si>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</si>
  <si>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</si>
  <si>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</si>
  <si>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</si>
  <si>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</si>
  <si>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</si>
  <si>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</si>
  <si>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</si>
  <si>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</si>
  <si>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</si>
  <si>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</si>
  <si>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</si>
  <si>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</si>
  <si>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</si>
  <si>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</si>
  <si>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</si>
  <si>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</si>
  <si>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</si>
  <si>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</si>
  <si>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</si>
  <si>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</si>
  <si>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</si>
  <si>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</si>
  <si>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</si>
  <si>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</si>
  <si>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</si>
  <si>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</si>
  <si>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</si>
  <si>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</si>
  <si>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</si>
  <si>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</si>
  <si>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</si>
  <si>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</si>
  <si>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</si>
  <si>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</si>
  <si>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</si>
  <si>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</si>
  <si>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</si>
  <si>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</si>
  <si>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</si>
  <si>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</si>
  <si>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</si>
  <si>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</si>
  <si>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</si>
  <si>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</si>
  <si>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</si>
  <si>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</si>
  <si>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</si>
  <si>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</si>
  <si>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</si>
  <si>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</si>
  <si>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</si>
  <si>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</si>
  <si>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</si>
  <si>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</si>
  <si>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</si>
  <si>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</si>
  <si>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</si>
  <si>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</si>
  <si>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</si>
  <si>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</si>
  <si>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</si>
  <si>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</si>
  <si>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</si>
  <si>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</si>
  <si>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</si>
  <si>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</si>
  <si>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</si>
  <si>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</si>
  <si>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</si>
  <si>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</si>
  <si>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</si>
  <si>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</si>
  <si>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</si>
  <si>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</si>
  <si>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</si>
  <si>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</si>
  <si>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</si>
  <si>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</si>
  <si>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</si>
  <si>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</si>
  <si>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</si>
  <si>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</si>
  <si>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</si>
  <si>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</si>
  <si>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</si>
  <si>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</si>
  <si>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</si>
  <si>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</si>
  <si>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</si>
  <si>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</si>
  <si>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</si>
  <si>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</si>
  <si>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</si>
  <si>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</si>
  <si>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</si>
  <si>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</si>
  <si>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</si>
  <si>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</si>
  <si>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</si>
  <si>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</si>
  <si>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</si>
  <si>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</si>
  <si>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</si>
  <si>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</si>
  <si>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</si>
  <si>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</si>
  <si>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</si>
  <si>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</si>
  <si>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</si>
  <si>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</si>
  <si>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</si>
  <si>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</si>
  <si>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</si>
  <si>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</si>
  <si>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</si>
  <si>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</si>
  <si>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</si>
  <si>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</si>
  <si>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</si>
  <si>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</si>
  <si>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</si>
  <si>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</si>
  <si>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</si>
  <si>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</si>
  <si>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</si>
  <si>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</si>
  <si>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</si>
  <si>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</si>
  <si>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</si>
  <si>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</si>
  <si>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</si>
  <si>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</si>
  <si>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</si>
  <si>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</si>
  <si>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</si>
  <si>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</si>
  <si>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</si>
  <si>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</si>
  <si>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</si>
  <si>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</si>
  <si>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</si>
  <si>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</si>
  <si>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</si>
  <si>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</si>
  <si>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</si>
  <si>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</si>
  <si>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</si>
  <si>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</si>
  <si>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1:11:46 AM</t>
  </si>
  <si>
    <t>91740000</t>
  </si>
  <si>
    <t>42840000</t>
  </si>
  <si>
    <t>7500000</t>
  </si>
  <si>
    <t>83510000</t>
  </si>
  <si>
    <t>9730000</t>
  </si>
  <si>
    <t>81590000</t>
  </si>
  <si>
    <t>11650000</t>
  </si>
  <si>
    <t>84740000</t>
  </si>
  <si>
    <t>8500000</t>
  </si>
  <si>
    <t>27080000</t>
  </si>
  <si>
    <t>13940000</t>
  </si>
  <si>
    <t>47400000</t>
  </si>
  <si>
    <t>8540000</t>
  </si>
  <si>
    <t>January Outstanding</t>
  </si>
  <si>
    <t>February Outstanding</t>
  </si>
  <si>
    <t>March Outstanding</t>
  </si>
  <si>
    <t>April Outstanding</t>
  </si>
  <si>
    <t>May Outstanding</t>
  </si>
  <si>
    <t>June Outstanding</t>
  </si>
  <si>
    <t>July Outstanding</t>
  </si>
  <si>
    <t>August Outstanding</t>
  </si>
  <si>
    <t>September Outstanding</t>
  </si>
  <si>
    <t>October Outstanding</t>
  </si>
  <si>
    <t>November Outstanding</t>
  </si>
  <si>
    <t>December Outstanding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</si>
</sst>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BDH|6218589859978911210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082060186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36226853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2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154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19629629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275347223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382754632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8T00:00:00]" c="Monday, 18 March, 2024"/>
      </sharedItems>
    </cacheField>
    <cacheField name="[Last Refreshed Date].[DateTime].[DateTime]" caption="DateTime" numFmtId="0" hierarchy="182" level="1">
      <sharedItems count="1">
        <s v="[Last Refreshed Date].[DateTime].&amp;[2024-03-18T01:11:46.423333]" c="Monday, 18 March, 2024"/>
      </sharedItems>
    </cacheField>
    <cacheField name="[Last Refreshed Date].[Time].[Time]" caption="Time" numFmtId="0" hierarchy="183" level="1">
      <sharedItems count="1">
        <s v="[Last Refreshed Date].[Time].&amp;[1899-12-30T01:11:46.423333]" c="1:11:46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434722221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2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9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</sharedItems>
    </cacheField>
    <cacheField name="[DASHBOARD FO].[FO.TransactionNumber].[FO.TransactionNumber]" caption="FO.TransactionNumber" numFmtId="0" hierarchy="110" level="1">
      <sharedItems count="780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9.41554039352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740000]" c="91740000"/>
        <s v="[DASHBOARD RL].[RL.AvailableVolumeLimit].&amp;[42840000]" c="42840000"/>
        <s v="[DASHBOARD RL].[RL.AvailableVolumeLimit].&amp;[50340000]" c="50340000"/>
        <s v="[DASHBOARD RL].[RL.AvailableVolumeLimit].&amp;[83510000]" c="83510000"/>
        <s v="[DASHBOARD RL].[RL.AvailableVolumeLimit].&amp;[73090000]" c="73090000"/>
        <s v="[DASHBOARD RL].[RL.AvailableVolumeLimit].&amp;[74590000]" c="74590000"/>
        <s v="[DASHBOARD RL].[RL.AvailableVolumeLimit].&amp;[81590000]" c="815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7400000]" c="474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0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500000]" c="1500000"/>
        <s v="[DASHBOARD RL].[RL.VolumeUtilisationCurrentYear].&amp;[7500000]" c="7500000"/>
        <s v="[DASHBOARD RL].[RL.VolumeUtilisationCurrentYear].&amp;[9730000]" c="9730000"/>
        <s v="[DASHBOARD RL].[RL.VolumeUtilisationCurrentYear].&amp;[11650000]" c="11650000"/>
        <s v="[DASHBOARD RL].[RL.VolumeUtilisationCurrentYear].&amp;[8500000]" c="8500000"/>
        <s v="[DASHBOARD RL].[RL.VolumeUtilisationCurrentYear].&amp;[13940000]" c="13940000"/>
        <s v="[DASHBOARD RL].[RL.VolumeUtilisationCurrentYear].&amp;[8540000]" c="85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3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3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7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0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4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3"/>
    </i>
    <i r="1">
      <x v="8"/>
      <x v="1"/>
    </i>
    <i>
      <x v="6"/>
      <x v="9"/>
      <x v="6"/>
    </i>
    <i r="1">
      <x v="1"/>
      <x v="1"/>
    </i>
    <i>
      <x v="7"/>
      <x v="10"/>
      <x v="7"/>
    </i>
    <i r="1">
      <x v="1"/>
      <x v="1"/>
    </i>
    <i>
      <x v="8"/>
      <x v="11"/>
      <x v="8"/>
    </i>
    <i r="1">
      <x v="12"/>
      <x v="1"/>
    </i>
    <i>
      <x v="9"/>
      <x v="13"/>
      <x v="9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1997</v>
      </c>
      <c r="B2" s="12" t="s">
        <v>1997</v>
      </c>
      <c r="C2" s="12" t="s">
        <v>1998</v>
      </c>
      <c r="D2" s="19">
        <f ca="1">NOW()</f>
        <v>45369.588701620371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56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2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2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2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2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2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2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2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2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2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2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2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2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2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2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2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2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2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3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L1" zoomScale="55" zoomScaleNormal="55" workbookViewId="0">
      <selection activeCell="AH4" sqref="AH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2012</v>
      </c>
      <c r="AG1" s="9" t="s">
        <v>2013</v>
      </c>
      <c r="AH1" s="9" t="s">
        <v>2014</v>
      </c>
      <c r="AI1" s="9" t="s">
        <v>2015</v>
      </c>
      <c r="AJ1" s="9" t="s">
        <v>2016</v>
      </c>
      <c r="AK1" s="9" t="s">
        <v>2017</v>
      </c>
      <c r="AL1" s="9" t="s">
        <v>2018</v>
      </c>
      <c r="AM1" s="9" t="s">
        <v>2019</v>
      </c>
      <c r="AN1" s="9" t="s">
        <v>2020</v>
      </c>
      <c r="AO1" s="9" t="s">
        <v>2021</v>
      </c>
      <c r="AP1" s="9" t="s">
        <v>2022</v>
      </c>
      <c r="AQ1" s="9" t="s">
        <v>2023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7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45375</v>
      </c>
      <c r="B2" s="11">
        <f>MIN(Overall_data!Q:Q) -10</f>
        <v>44291</v>
      </c>
      <c r="C2" s="11">
        <f>_xll.BDH("CO1 Comdty","PX_LAST",B2,A2,"cols=2;rows=766")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85.58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1950</v>
      </c>
      <c r="C2" s="12" t="s">
        <v>1951</v>
      </c>
    </row>
    <row r="3" spans="1:3" x14ac:dyDescent="0.25">
      <c r="B3" s="12" t="s">
        <v>1952</v>
      </c>
      <c r="C3" s="12"/>
    </row>
    <row r="4" spans="1:3" x14ac:dyDescent="0.25">
      <c r="A4" s="12" t="s">
        <v>17</v>
      </c>
      <c r="B4" s="12" t="s">
        <v>1953</v>
      </c>
      <c r="C4" s="12" t="s">
        <v>1954</v>
      </c>
    </row>
    <row r="5" spans="1:3" x14ac:dyDescent="0.25">
      <c r="B5" s="12" t="s">
        <v>1952</v>
      </c>
      <c r="C5" s="12"/>
    </row>
    <row r="6" spans="1:3" x14ac:dyDescent="0.25">
      <c r="A6" s="12" t="s">
        <v>1967</v>
      </c>
      <c r="B6" s="12" t="s">
        <v>1999</v>
      </c>
      <c r="C6" s="12" t="s">
        <v>142</v>
      </c>
    </row>
    <row r="7" spans="1:3" x14ac:dyDescent="0.25">
      <c r="A7" s="12" t="s">
        <v>10</v>
      </c>
      <c r="B7" s="12" t="s">
        <v>2000</v>
      </c>
      <c r="C7" s="12" t="s">
        <v>2001</v>
      </c>
    </row>
    <row r="8" spans="1:3" x14ac:dyDescent="0.25">
      <c r="B8" s="12" t="s">
        <v>1955</v>
      </c>
      <c r="C8" s="12"/>
    </row>
    <row r="9" spans="1:3" x14ac:dyDescent="0.25">
      <c r="A9" s="12" t="s">
        <v>11</v>
      </c>
      <c r="B9" s="12" t="s">
        <v>2002</v>
      </c>
      <c r="C9" s="12" t="s">
        <v>2003</v>
      </c>
    </row>
    <row r="10" spans="1:3" x14ac:dyDescent="0.25">
      <c r="B10" s="12" t="s">
        <v>1952</v>
      </c>
      <c r="C10" s="12"/>
    </row>
    <row r="11" spans="1:3" x14ac:dyDescent="0.25">
      <c r="A11" s="12" t="s">
        <v>12</v>
      </c>
      <c r="B11" s="12" t="s">
        <v>1956</v>
      </c>
      <c r="C11" s="12" t="s">
        <v>142</v>
      </c>
    </row>
    <row r="12" spans="1:3" x14ac:dyDescent="0.25">
      <c r="B12" s="12" t="s">
        <v>1957</v>
      </c>
      <c r="C12" s="12"/>
    </row>
    <row r="13" spans="1:3" x14ac:dyDescent="0.25">
      <c r="A13" s="12" t="s">
        <v>13</v>
      </c>
      <c r="B13" s="12" t="s">
        <v>2004</v>
      </c>
      <c r="C13" s="12" t="s">
        <v>2005</v>
      </c>
    </row>
    <row r="14" spans="1:3" x14ac:dyDescent="0.25">
      <c r="B14" s="12" t="s">
        <v>1952</v>
      </c>
      <c r="C14" s="12"/>
    </row>
    <row r="15" spans="1:3" x14ac:dyDescent="0.25">
      <c r="A15" s="12" t="s">
        <v>14</v>
      </c>
      <c r="B15" s="12" t="s">
        <v>2006</v>
      </c>
      <c r="C15" s="12" t="s">
        <v>2007</v>
      </c>
    </row>
    <row r="16" spans="1:3" x14ac:dyDescent="0.25">
      <c r="B16" s="12" t="s">
        <v>1952</v>
      </c>
      <c r="C16" s="12"/>
    </row>
    <row r="17" spans="1:3" x14ac:dyDescent="0.25">
      <c r="A17" s="12" t="s">
        <v>15</v>
      </c>
      <c r="B17" s="12" t="s">
        <v>2008</v>
      </c>
      <c r="C17" s="12" t="s">
        <v>2009</v>
      </c>
    </row>
    <row r="18" spans="1:3" x14ac:dyDescent="0.25">
      <c r="B18" s="12" t="s">
        <v>1958</v>
      </c>
      <c r="C18" s="12"/>
    </row>
    <row r="19" spans="1:3" x14ac:dyDescent="0.25">
      <c r="A19" s="12" t="s">
        <v>16</v>
      </c>
      <c r="B19" s="12" t="s">
        <v>2010</v>
      </c>
      <c r="C19" s="12" t="s">
        <v>2011</v>
      </c>
    </row>
    <row r="20" spans="1:3" x14ac:dyDescent="0.2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91740000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10230000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12150000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8500000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13940000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2024-03-18T06:07:44Z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