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10" documentId="13_ncr:1_{66735896-594D-42EA-ADA3-FFF1BA9E4EB0}" xr6:coauthVersionLast="47" xr6:coauthVersionMax="47" xr10:uidLastSave="{8195F093-6F70-4EBD-B56C-0F40F899CA15}"/>
  <bookViews>
    <workbookView xWindow="-120" yWindow="-120" windowWidth="29040" windowHeight="15840" firstSheet="7" activeTab="11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31" r:id="rId15"/>
    <pivotCache cacheId="34" r:id="rId16"/>
    <pivotCache cacheId="37" r:id="rId17"/>
    <pivotCache cacheId="40" r:id="rId18"/>
    <pivotCache cacheId="43" r:id="rId19"/>
    <pivotCache cacheId="46" r:id="rId20"/>
    <pivotCache cacheId="49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5" l="1"/>
  <c r="A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Q806" i="14"/>
  <c r="R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AC829" i="14" s="1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X806" i="14" l="1"/>
  <c r="Y804" i="14"/>
  <c r="V809" i="14"/>
  <c r="Y915" i="14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Z83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Y785" i="14"/>
  <c r="U777" i="14"/>
  <c r="X766" i="14"/>
  <c r="AA763" i="14"/>
  <c r="X761" i="14"/>
  <c r="AB863" i="14"/>
  <c r="AB824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E788" i="14"/>
  <c r="U775" i="14"/>
  <c r="AD763" i="14"/>
  <c r="AE761" i="14"/>
  <c r="U1140" i="14"/>
  <c r="AD1056" i="14"/>
  <c r="AQ1154" i="14"/>
  <c r="AE1125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Z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A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AA848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AB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B833" i="14"/>
  <c r="AN833" i="14"/>
  <c r="X831" i="14"/>
  <c r="Y818" i="14"/>
  <c r="W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Z842" i="14"/>
  <c r="AC842" i="14"/>
  <c r="W841" i="14"/>
  <c r="X841" i="14"/>
  <c r="AC841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AB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AA847" i="14"/>
  <c r="Y845" i="14"/>
  <c r="X837" i="14"/>
  <c r="Y835" i="14"/>
  <c r="X833" i="14"/>
  <c r="AA827" i="14"/>
  <c r="AR821" i="14"/>
  <c r="T821" i="14"/>
  <c r="Y820" i="14"/>
  <c r="X813" i="14"/>
  <c r="AI811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6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T817" i="14"/>
  <c r="AB817" i="14"/>
  <c r="AD817" i="14"/>
  <c r="AE817" i="14"/>
  <c r="U817" i="14"/>
  <c r="X817" i="14"/>
  <c r="V817" i="14"/>
  <c r="W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U823" i="14"/>
  <c r="AC823" i="14"/>
  <c r="AD823" i="14"/>
  <c r="AE823" i="14"/>
  <c r="T823" i="14"/>
  <c r="X823" i="14"/>
  <c r="V823" i="14"/>
  <c r="W823" i="14"/>
  <c r="Y823" i="14"/>
  <c r="AB823" i="14"/>
  <c r="Z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AO850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B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Z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AB846" i="14"/>
  <c r="U843" i="14"/>
  <c r="AC843" i="14"/>
  <c r="X843" i="14"/>
  <c r="AI828" i="14"/>
  <c r="AC828" i="14"/>
  <c r="AD828" i="14"/>
  <c r="W828" i="14"/>
  <c r="X828" i="14"/>
  <c r="Y828" i="14"/>
  <c r="AB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U815" i="14"/>
  <c r="AC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Z839" i="14"/>
  <c r="Z838" i="14"/>
  <c r="Y838" i="14"/>
  <c r="AA838" i="14"/>
  <c r="AD838" i="14"/>
  <c r="AR834" i="14"/>
  <c r="AK834" i="14"/>
  <c r="AQ834" i="14"/>
  <c r="AG830" i="14"/>
  <c r="AA830" i="14"/>
  <c r="AB830" i="14"/>
  <c r="Z830" i="14"/>
  <c r="AC830" i="14"/>
  <c r="AD830" i="14"/>
  <c r="W830" i="14"/>
  <c r="AE828" i="14"/>
  <c r="AB826" i="14"/>
  <c r="AA822" i="14"/>
  <c r="AH818" i="14"/>
  <c r="X818" i="14"/>
  <c r="AE818" i="14"/>
  <c r="Y807" i="14"/>
  <c r="Z807" i="14"/>
  <c r="S807" i="14"/>
  <c r="AB807" i="14" s="1"/>
  <c r="AA807" i="14"/>
  <c r="T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AO846" i="14"/>
  <c r="Z846" i="14"/>
  <c r="AD846" i="14"/>
  <c r="Z843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Z822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AN847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AB831" i="14"/>
  <c r="X830" i="14"/>
  <c r="Z828" i="14"/>
  <c r="Y826" i="14"/>
  <c r="U822" i="14"/>
  <c r="W821" i="14"/>
  <c r="AE821" i="14"/>
  <c r="AD821" i="14"/>
  <c r="AG821" i="14"/>
  <c r="S821" i="14"/>
  <c r="AC821" i="14" s="1"/>
  <c r="AJ821" i="14"/>
  <c r="Y821" i="14"/>
  <c r="X819" i="14"/>
  <c r="AB818" i="14"/>
  <c r="V815" i="14"/>
  <c r="AD807" i="14"/>
  <c r="X805" i="14"/>
  <c r="AG799" i="14"/>
  <c r="Z799" i="14"/>
  <c r="AA799" i="14"/>
  <c r="T799" i="14"/>
  <c r="AC799" i="14"/>
  <c r="U799" i="14"/>
  <c r="AD799" i="14"/>
  <c r="V799" i="14"/>
  <c r="AE799" i="14"/>
  <c r="W799" i="14"/>
  <c r="X799" i="14"/>
  <c r="Y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B850" i="14"/>
  <c r="AC849" i="14"/>
  <c r="AD848" i="14"/>
  <c r="U847" i="14"/>
  <c r="W843" i="14"/>
  <c r="AH841" i="14"/>
  <c r="X839" i="14"/>
  <c r="AP836" i="14"/>
  <c r="AI836" i="14"/>
  <c r="Y836" i="14"/>
  <c r="AK836" i="14"/>
  <c r="AR836" i="14"/>
  <c r="Z835" i="14"/>
  <c r="AB835" i="14"/>
  <c r="T835" i="14"/>
  <c r="AC835" i="14"/>
  <c r="W835" i="14"/>
  <c r="Y831" i="14"/>
  <c r="Y827" i="14"/>
  <c r="Z827" i="14"/>
  <c r="T827" i="14"/>
  <c r="AB827" i="14"/>
  <c r="V827" i="14"/>
  <c r="W827" i="14"/>
  <c r="X827" i="14"/>
  <c r="AD827" i="14"/>
  <c r="AI823" i="14"/>
  <c r="AM823" i="14"/>
  <c r="T815" i="14"/>
  <c r="AL810" i="14"/>
  <c r="X810" i="14"/>
  <c r="AG810" i="14"/>
  <c r="AR810" i="14"/>
  <c r="W810" i="14"/>
  <c r="AA810" i="14"/>
  <c r="W807" i="14"/>
  <c r="AI803" i="14"/>
  <c r="Y796" i="14"/>
  <c r="AR782" i="14"/>
  <c r="AI782" i="14"/>
  <c r="AE782" i="14"/>
  <c r="Z805" i="14"/>
  <c r="T805" i="14"/>
  <c r="AB805" i="14"/>
  <c r="U805" i="14"/>
  <c r="AC805" i="14"/>
  <c r="V805" i="14"/>
  <c r="AD805" i="14"/>
  <c r="V801" i="14"/>
  <c r="Z801" i="14"/>
  <c r="AA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C796" i="14"/>
  <c r="U796" i="14"/>
  <c r="AE796" i="14"/>
  <c r="W796" i="14"/>
  <c r="AO862" i="14"/>
  <c r="AB861" i="14"/>
  <c r="AA860" i="14"/>
  <c r="AI859" i="14"/>
  <c r="AL851" i="14"/>
  <c r="Z840" i="14"/>
  <c r="AB837" i="14"/>
  <c r="S837" i="14"/>
  <c r="AD833" i="14"/>
  <c r="U833" i="14"/>
  <c r="Y825" i="14"/>
  <c r="Z825" i="14"/>
  <c r="T825" i="14"/>
  <c r="AB825" i="14"/>
  <c r="Y824" i="14"/>
  <c r="X820" i="14"/>
  <c r="AG820" i="14"/>
  <c r="U812" i="14"/>
  <c r="T811" i="14"/>
  <c r="U811" i="14"/>
  <c r="AC811" i="14"/>
  <c r="V811" i="14"/>
  <c r="AD811" i="14"/>
  <c r="X811" i="14"/>
  <c r="AH811" i="14"/>
  <c r="AR811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Z837" i="14"/>
  <c r="X836" i="14"/>
  <c r="AG825" i="14"/>
  <c r="U825" i="14"/>
  <c r="AQ820" i="14"/>
  <c r="W820" i="14"/>
  <c r="X816" i="14"/>
  <c r="AH816" i="14"/>
  <c r="AA814" i="14"/>
  <c r="U814" i="14"/>
  <c r="S813" i="14"/>
  <c r="AO813" i="14" s="1"/>
  <c r="Y813" i="14"/>
  <c r="Z813" i="14"/>
  <c r="T813" i="14"/>
  <c r="AL812" i="14"/>
  <c r="AK811" i="14"/>
  <c r="S811" i="14"/>
  <c r="AB811" i="14" s="1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J811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B821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O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AI843" i="14"/>
  <c r="AJ924" i="14"/>
  <c r="AM924" i="14"/>
  <c r="S916" i="14"/>
  <c r="X916" i="14" s="1"/>
  <c r="AI916" i="14"/>
  <c r="AK916" i="14"/>
  <c r="AN901" i="14"/>
  <c r="AP901" i="14"/>
  <c r="AN849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M838" i="14"/>
  <c r="AN835" i="14"/>
  <c r="AP835" i="14"/>
  <c r="AI835" i="14"/>
  <c r="AR835" i="14"/>
  <c r="AM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O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Z819" i="14" s="1"/>
  <c r="AN819" i="14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A797" i="14" s="1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M837" i="14"/>
  <c r="AI837" i="14"/>
  <c r="AL837" i="14"/>
  <c r="AH837" i="14"/>
  <c r="AR837" i="14"/>
  <c r="AL835" i="14"/>
  <c r="S835" i="14"/>
  <c r="AR828" i="14"/>
  <c r="AP821" i="14"/>
  <c r="AQ821" i="14"/>
  <c r="AH821" i="14"/>
  <c r="AI821" i="14"/>
  <c r="AK821" i="14"/>
  <c r="AO821" i="14"/>
  <c r="AL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M794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O831" i="14"/>
  <c r="AJ830" i="14"/>
  <c r="S830" i="14"/>
  <c r="U830" i="14" s="1"/>
  <c r="AQ829" i="14"/>
  <c r="AM828" i="14"/>
  <c r="AH826" i="14"/>
  <c r="AH823" i="14"/>
  <c r="AP820" i="14"/>
  <c r="AM819" i="14"/>
  <c r="S817" i="14"/>
  <c r="AA817" i="14" s="1"/>
  <c r="AK812" i="14"/>
  <c r="AQ810" i="14"/>
  <c r="AM799" i="14"/>
  <c r="S799" i="14"/>
  <c r="AB799" i="14" s="1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N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M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J849" i="14"/>
  <c r="AR849" i="14"/>
  <c r="AK849" i="14"/>
  <c r="AM849" i="14"/>
  <c r="AG849" i="14"/>
  <c r="AO849" i="14"/>
  <c r="S848" i="14"/>
  <c r="U848" i="14" s="1"/>
  <c r="AK847" i="14"/>
  <c r="S841" i="14"/>
  <c r="AK841" i="14"/>
  <c r="AL841" i="14"/>
  <c r="AM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O845" i="14"/>
  <c r="AH845" i="14"/>
  <c r="AQ845" i="14"/>
  <c r="AJ845" i="14"/>
  <c r="AN844" i="14"/>
  <c r="AL844" i="14"/>
  <c r="AM844" i="14"/>
  <c r="AO844" i="14"/>
  <c r="AH844" i="14"/>
  <c r="AQ844" i="14"/>
  <c r="S844" i="14"/>
  <c r="U844" i="14" s="1"/>
  <c r="AJ844" i="14"/>
  <c r="AH842" i="14"/>
  <c r="AP842" i="14"/>
  <c r="AK842" i="14"/>
  <c r="AL842" i="14"/>
  <c r="AM842" i="14"/>
  <c r="AO842" i="14"/>
  <c r="AI842" i="14"/>
  <c r="AR842" i="14"/>
  <c r="AG833" i="14"/>
  <c r="AJ833" i="14"/>
  <c r="AK833" i="14"/>
  <c r="S833" i="14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K825" i="14"/>
  <c r="AL825" i="14"/>
  <c r="AM825" i="14"/>
  <c r="AN825" i="14"/>
  <c r="AO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H814" i="14"/>
  <c r="AI814" i="14"/>
  <c r="AJ814" i="14"/>
  <c r="S814" i="14"/>
  <c r="T814" i="14" s="1"/>
  <c r="AN814" i="14"/>
  <c r="AP814" i="14"/>
  <c r="AQ814" i="14"/>
  <c r="AR814" i="14"/>
  <c r="S803" i="14"/>
  <c r="AA803" i="14" s="1"/>
  <c r="AG803" i="14"/>
  <c r="AO803" i="14"/>
  <c r="AK803" i="14"/>
  <c r="AL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S831" i="14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H824" i="14"/>
  <c r="AI824" i="14"/>
  <c r="AQ824" i="14"/>
  <c r="AJ824" i="14"/>
  <c r="AR824" i="14"/>
  <c r="AK824" i="14"/>
  <c r="AR822" i="14"/>
  <c r="AG822" i="14"/>
  <c r="AK822" i="14"/>
  <c r="AL822" i="14"/>
  <c r="AM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H805" i="14"/>
  <c r="AP805" i="14"/>
  <c r="AK805" i="14"/>
  <c r="S805" i="14"/>
  <c r="AA805" i="14" s="1"/>
  <c r="AL805" i="14"/>
  <c r="AM805" i="14"/>
  <c r="AO805" i="14"/>
  <c r="AR805" i="14"/>
  <c r="AJ787" i="14"/>
  <c r="AI816" i="14"/>
  <c r="AQ816" i="14"/>
  <c r="AJ816" i="14"/>
  <c r="AR816" i="14"/>
  <c r="AK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N815" i="14"/>
  <c r="AP832" i="14"/>
  <c r="AK830" i="14"/>
  <c r="AL830" i="14"/>
  <c r="AP829" i="14"/>
  <c r="AO824" i="14"/>
  <c r="AG823" i="14"/>
  <c r="S823" i="14"/>
  <c r="AA823" i="14" s="1"/>
  <c r="AN822" i="14"/>
  <c r="AM818" i="14"/>
  <c r="S818" i="14"/>
  <c r="T818" i="14" s="1"/>
  <c r="AG815" i="14"/>
  <c r="S815" i="14"/>
  <c r="AM815" i="14" s="1"/>
  <c r="AK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M834" i="14"/>
  <c r="AO832" i="14"/>
  <c r="AP830" i="14"/>
  <c r="AO829" i="14"/>
  <c r="AG826" i="14"/>
  <c r="AO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N793" i="14" s="1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O830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N817" i="14"/>
  <c r="AO816" i="14"/>
  <c r="AQ815" i="14"/>
  <c r="AK814" i="14"/>
  <c r="AG809" i="14"/>
  <c r="S809" i="14"/>
  <c r="AO809" i="14" s="1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I801" i="14"/>
  <c r="AQ801" i="14"/>
  <c r="S801" i="14"/>
  <c r="AB801" i="14" s="1"/>
  <c r="AJ801" i="14"/>
  <c r="AR801" i="14"/>
  <c r="AM800" i="14"/>
  <c r="AH800" i="14"/>
  <c r="AP800" i="14"/>
  <c r="AJ800" i="14"/>
  <c r="AR800" i="14"/>
  <c r="AK800" i="14"/>
  <c r="AR797" i="14"/>
  <c r="S795" i="14"/>
  <c r="AA795" i="14" s="1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P810" i="14"/>
  <c r="AR808" i="14"/>
  <c r="AH808" i="14"/>
  <c r="AP808" i="14"/>
  <c r="AK808" i="14"/>
  <c r="AO807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S806" i="14"/>
  <c r="U806" i="14" s="1"/>
  <c r="AI804" i="14"/>
  <c r="AQ804" i="14"/>
  <c r="AL804" i="14"/>
  <c r="AG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N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Z196" i="22" s="1"/>
  <c r="J196" i="22"/>
  <c r="I196" i="22"/>
  <c r="H196" i="22"/>
  <c r="G196" i="22"/>
  <c r="F196" i="22"/>
  <c r="E196" i="22"/>
  <c r="D196" i="22"/>
  <c r="C196" i="22"/>
  <c r="B196" i="22"/>
  <c r="A196" i="22"/>
  <c r="R195" i="22"/>
  <c r="N195" i="22"/>
  <c r="M195" i="22"/>
  <c r="L195" i="22"/>
  <c r="K195" i="22"/>
  <c r="T195" i="22" s="1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Z194" i="22" s="1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S191" i="22"/>
  <c r="R191" i="22"/>
  <c r="Q191" i="22"/>
  <c r="P191" i="22"/>
  <c r="N191" i="22"/>
  <c r="M191" i="22"/>
  <c r="L191" i="22"/>
  <c r="Y191" i="22" s="1"/>
  <c r="K191" i="22"/>
  <c r="J191" i="22"/>
  <c r="I191" i="22"/>
  <c r="H191" i="22"/>
  <c r="G191" i="22"/>
  <c r="F191" i="22"/>
  <c r="E191" i="22"/>
  <c r="D191" i="22"/>
  <c r="C191" i="22"/>
  <c r="B191" i="22"/>
  <c r="A191" i="22"/>
  <c r="Z190" i="22"/>
  <c r="X190" i="22"/>
  <c r="R190" i="22"/>
  <c r="P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U189" i="22"/>
  <c r="N189" i="22"/>
  <c r="M189" i="22"/>
  <c r="L189" i="22"/>
  <c r="K189" i="22"/>
  <c r="Z189" i="22" s="1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AA188" i="22" s="1"/>
  <c r="K188" i="22"/>
  <c r="S188" i="22" s="1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Z187" i="22" s="1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V184" i="22"/>
  <c r="Q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AA182" i="22" s="1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U179" i="22"/>
  <c r="Q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Y178" i="22"/>
  <c r="N178" i="22"/>
  <c r="M178" i="22"/>
  <c r="L178" i="22"/>
  <c r="U178" i="22" s="1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AA177" i="22" s="1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Y175" i="22" s="1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U174" i="22" s="1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AA173" i="22" s="1"/>
  <c r="J173" i="22"/>
  <c r="I173" i="22"/>
  <c r="H173" i="22"/>
  <c r="G173" i="22"/>
  <c r="F173" i="22"/>
  <c r="E173" i="22"/>
  <c r="D173" i="22"/>
  <c r="C173" i="22"/>
  <c r="B173" i="22"/>
  <c r="A173" i="22"/>
  <c r="AA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X171" i="22" s="1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Y169" i="22" s="1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X168" i="22" s="1"/>
  <c r="J168" i="22"/>
  <c r="I168" i="22"/>
  <c r="H168" i="22"/>
  <c r="G168" i="22"/>
  <c r="F168" i="22"/>
  <c r="E168" i="22"/>
  <c r="D168" i="22"/>
  <c r="C168" i="22"/>
  <c r="B168" i="22"/>
  <c r="A168" i="22"/>
  <c r="R167" i="22"/>
  <c r="N167" i="22"/>
  <c r="M167" i="22"/>
  <c r="L167" i="22"/>
  <c r="Z167" i="22" s="1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V163" i="22" s="1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S161" i="22" s="1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X158" i="22" s="1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Y150" i="22" s="1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Z188" i="22" l="1"/>
  <c r="AA793" i="14"/>
  <c r="Z162" i="22"/>
  <c r="U195" i="22"/>
  <c r="Y176" i="22"/>
  <c r="Y181" i="22"/>
  <c r="P188" i="22"/>
  <c r="P194" i="22"/>
  <c r="X195" i="22"/>
  <c r="AB815" i="14"/>
  <c r="W195" i="22"/>
  <c r="W165" i="22"/>
  <c r="V167" i="22"/>
  <c r="P168" i="22"/>
  <c r="Q169" i="22"/>
  <c r="Y174" i="22"/>
  <c r="U186" i="22"/>
  <c r="R194" i="22"/>
  <c r="Y195" i="22"/>
  <c r="AM769" i="14"/>
  <c r="AN803" i="14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X191" i="22"/>
  <c r="V192" i="22"/>
  <c r="X194" i="22"/>
  <c r="O195" i="22"/>
  <c r="V195" i="22" s="1"/>
  <c r="Z195" i="22"/>
  <c r="AB813" i="14"/>
  <c r="Z817" i="14"/>
  <c r="S175" i="22"/>
  <c r="P195" i="22"/>
  <c r="O196" i="22"/>
  <c r="O168" i="22"/>
  <c r="AA169" i="22"/>
  <c r="O183" i="22"/>
  <c r="X183" i="22" s="1"/>
  <c r="U188" i="22"/>
  <c r="Y188" i="22"/>
  <c r="W191" i="22"/>
  <c r="O194" i="22"/>
  <c r="Q195" i="22"/>
  <c r="T193" i="22"/>
  <c r="V182" i="22"/>
  <c r="S189" i="22"/>
  <c r="AA189" i="22"/>
  <c r="V191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Y194" i="22"/>
  <c r="T196" i="22"/>
  <c r="AN798" i="14"/>
  <c r="AO801" i="14"/>
  <c r="AM816" i="14"/>
  <c r="AO815" i="14"/>
  <c r="AB796" i="14"/>
  <c r="AN818" i="14"/>
  <c r="AS818" i="14" s="1"/>
  <c r="P161" i="22"/>
  <c r="U163" i="22"/>
  <c r="O165" i="22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W192" i="22"/>
  <c r="U193" i="22"/>
  <c r="S194" i="22"/>
  <c r="AA194" i="22"/>
  <c r="V196" i="22"/>
  <c r="AN823" i="14"/>
  <c r="AS823" i="14" s="1"/>
  <c r="AA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V193" i="22"/>
  <c r="T194" i="22"/>
  <c r="W196" i="22"/>
  <c r="AO811" i="14"/>
  <c r="AS811" i="14" s="1"/>
  <c r="AN800" i="14"/>
  <c r="AB794" i="14"/>
  <c r="AA818" i="14"/>
  <c r="AM817" i="14"/>
  <c r="Z816" i="14"/>
  <c r="Z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W193" i="22"/>
  <c r="U194" i="22"/>
  <c r="P196" i="22"/>
  <c r="X196" i="22"/>
  <c r="AN805" i="14"/>
  <c r="AM820" i="14"/>
  <c r="AA815" i="14"/>
  <c r="AA820" i="14"/>
  <c r="U196" i="22"/>
  <c r="S172" i="22"/>
  <c r="Z179" i="22"/>
  <c r="T188" i="22"/>
  <c r="Z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O814" i="14"/>
  <c r="AS814" i="14" s="1"/>
  <c r="AA819" i="14"/>
  <c r="Z818" i="14"/>
  <c r="W172" i="22"/>
  <c r="AO796" i="14"/>
  <c r="AN816" i="14"/>
  <c r="AS816" i="14" s="1"/>
  <c r="U176" i="22"/>
  <c r="W169" i="22"/>
  <c r="U170" i="22"/>
  <c r="Z171" i="22"/>
  <c r="R174" i="22"/>
  <c r="V176" i="22"/>
  <c r="T177" i="22"/>
  <c r="O180" i="22"/>
  <c r="X180" i="22" s="1"/>
  <c r="Z181" i="22"/>
  <c r="U183" i="22"/>
  <c r="AO812" i="14"/>
  <c r="AS812" i="14" s="1"/>
  <c r="AO810" i="14"/>
  <c r="AB814" i="14"/>
  <c r="AA798" i="14"/>
  <c r="T170" i="22"/>
  <c r="R161" i="22"/>
  <c r="P165" i="22"/>
  <c r="X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X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O806" i="14"/>
  <c r="AS806" i="14" s="1"/>
  <c r="AB809" i="14"/>
  <c r="AO799" i="14"/>
  <c r="AS799" i="14" s="1"/>
  <c r="AB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N802" i="14"/>
  <c r="AN795" i="14"/>
  <c r="AS795" i="14" s="1"/>
  <c r="AB810" i="14"/>
  <c r="AA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O804" i="14"/>
  <c r="AS804" i="14" s="1"/>
  <c r="AB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O808" i="14"/>
  <c r="AS808" i="14" s="1"/>
  <c r="T180" i="22"/>
  <c r="P151" i="22"/>
  <c r="P155" i="22"/>
  <c r="O159" i="22"/>
  <c r="W159" i="22" s="1"/>
  <c r="S166" i="22"/>
  <c r="Q167" i="22"/>
  <c r="W168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B808" i="14"/>
  <c r="AB812" i="14"/>
  <c r="AN774" i="14"/>
  <c r="AS774" i="14" s="1"/>
  <c r="AA792" i="14"/>
  <c r="Z751" i="14"/>
  <c r="Z774" i="14"/>
  <c r="AA773" i="14"/>
  <c r="AO792" i="14"/>
  <c r="AS792" i="14" s="1"/>
  <c r="AM751" i="14"/>
  <c r="Y755" i="14"/>
  <c r="AB792" i="14"/>
  <c r="AN783" i="14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S784" i="14" s="1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W161" i="22"/>
  <c r="U162" i="22"/>
  <c r="R163" i="22"/>
  <c r="Z163" i="22"/>
  <c r="P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V158" i="22"/>
  <c r="V159" i="22"/>
  <c r="Q147" i="22"/>
  <c r="O153" i="22"/>
  <c r="V156" i="22"/>
  <c r="AN782" i="14"/>
  <c r="AS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W150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W153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V144" i="22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19" i="14"/>
  <c r="AS891" i="14"/>
  <c r="AS981" i="14"/>
  <c r="AQ338" i="14"/>
  <c r="S22" i="14"/>
  <c r="AE22" i="14" s="1"/>
  <c r="AP34" i="14"/>
  <c r="AK70" i="14"/>
  <c r="AH73" i="14"/>
  <c r="AH376" i="14"/>
  <c r="AI575" i="14"/>
  <c r="AS820" i="14"/>
  <c r="AS836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AS828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X91" i="9" s="1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821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810" i="14"/>
  <c r="AS794" i="14"/>
  <c r="AS1075" i="14"/>
  <c r="AS1162" i="14"/>
  <c r="AS781" i="14"/>
  <c r="AS797" i="14"/>
  <c r="AS839" i="14"/>
  <c r="AS844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00" i="14"/>
  <c r="AS815" i="14"/>
  <c r="AS830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24" i="14"/>
  <c r="AS817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29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26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801" i="14"/>
  <c r="AS845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798" i="14"/>
  <c r="AS809" i="14"/>
  <c r="AS793" i="14"/>
  <c r="AS834" i="14"/>
  <c r="AS80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13" i="14"/>
  <c r="AS822" i="14"/>
  <c r="AS867" i="14"/>
  <c r="AS889" i="14"/>
  <c r="AS846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796" i="14"/>
  <c r="AS847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769" i="14"/>
  <c r="AS802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U82" i="7"/>
  <c r="AJ55" i="14"/>
  <c r="AI97" i="14"/>
  <c r="AI105" i="14"/>
  <c r="T251" i="7"/>
  <c r="Q3" i="9"/>
  <c r="Q73" i="9"/>
  <c r="S80" i="9"/>
  <c r="Q85" i="9"/>
  <c r="R94" i="9"/>
  <c r="O113" i="9"/>
  <c r="Z113" i="9" s="1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X103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R63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AA41" i="9"/>
  <c r="R79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AA44" i="9"/>
  <c r="T65" i="9"/>
  <c r="O75" i="9"/>
  <c r="W75" i="9" s="1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P82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T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S47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R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S82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63" i="7"/>
  <c r="X63" i="7"/>
  <c r="AA70" i="7"/>
  <c r="AA78" i="7"/>
  <c r="AA86" i="7"/>
  <c r="X87" i="7"/>
  <c r="AA94" i="7"/>
  <c r="P95" i="7"/>
  <c r="AA102" i="7"/>
  <c r="P103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T44" i="9"/>
  <c r="S47" i="9"/>
  <c r="S55" i="9"/>
  <c r="S63" i="9"/>
  <c r="W67" i="9"/>
  <c r="S71" i="9"/>
  <c r="U75" i="9"/>
  <c r="S76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U44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R6" i="9"/>
  <c r="Z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Z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P91" i="9"/>
  <c r="V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Q114" i="9"/>
  <c r="S116" i="9"/>
  <c r="P117" i="9"/>
  <c r="R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R114" i="9"/>
  <c r="Q117" i="9"/>
  <c r="S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AC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T80" i="9" l="1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B556" i="14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<sst xmlns="http://schemas.openxmlformats.org/spreadsheetml/2006/main" count="27428" uniqueCount="2117">
  <si>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</si>
  <si>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</si>
  <si>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</si>
  <si>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</si>
  <si>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</si>
  <si>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</si>
  <si>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</si>
  <si>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</si>
  <si>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</si>
  <si>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</si>
  <si>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</si>
  <si>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</si>
  <si>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</si>
  <si>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</si>
  <si>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</si>
  <si>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</si>
  <si>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</si>
  <si>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</si>
  <si>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</si>
  <si>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</si>
  <si>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</si>
  <si>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</si>
  <si>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</si>
  <si>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</si>
  <si>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</si>
  <si>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</si>
  <si>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</si>
  <si>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</si>
  <si>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</si>
  <si>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</si>
  <si>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</si>
  <si>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</si>
  <si>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</si>
  <si>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</si>
  <si>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</si>
  <si>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</si>
  <si>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</si>
  <si>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</si>
  <si>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</si>
  <si>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</si>
  <si>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</si>
  <si>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</si>
  <si>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</si>
  <si>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</si>
  <si>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</si>
  <si>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</si>
  <si>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</si>
  <si>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</si>
  <si>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</si>
  <si>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</si>
  <si>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</si>
  <si>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</si>
  <si>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</si>
  <si>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</si>
  <si>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</si>
  <si>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</si>
  <si>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</si>
  <si>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</si>
  <si>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</si>
  <si>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</si>
  <si>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</si>
  <si>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</si>
  <si>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</si>
  <si>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</si>
  <si>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</si>
  <si>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</si>
  <si>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</si>
  <si>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</si>
  <si>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</si>
  <si>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</si>
  <si>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</si>
  <si>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</si>
  <si>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</si>
  <si>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</si>
  <si>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</si>
  <si>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</si>
  <si>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</si>
  <si>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</si>
  <si>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</si>
  <si>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</si>
  <si>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</si>
  <si>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</si>
  <si>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</si>
  <si>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</si>
  <si>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</si>
  <si>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</si>
  <si>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</si>
  <si>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</si>
  <si>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</si>
  <si>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</si>
  <si>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</si>
  <si>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</si>
  <si>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</si>
  <si>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</si>
  <si>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</si>
  <si>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</si>
  <si>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</si>
  <si>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</si>
  <si>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</si>
  <si>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</si>
  <si>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</si>
  <si>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</si>
  <si>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</si>
  <si>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</si>
  <si>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</si>
  <si>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</si>
  <si>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</si>
  <si>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</si>
  <si>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</si>
  <si>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</si>
  <si>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</si>
  <si>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</si>
  <si>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</si>
  <si>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</si>
  <si>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</si>
  <si>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</si>
  <si>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</si>
  <si>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</si>
  <si>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</si>
  <si>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</si>
  <si>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</si>
  <si>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</si>
  <si>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</si>
  <si>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</si>
  <si>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</si>
  <si>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</si>
  <si>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</si>
  <si>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</si>
  <si>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</si>
  <si>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</si>
  <si>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</si>
  <si>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</si>
  <si>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</si>
  <si>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</si>
  <si>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</si>
  <si>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</si>
  <si>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</si>
  <si>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</si>
  <si>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</si>
  <si>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</si>
  <si>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</si>
  <si>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</si>
  <si>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</si>
  <si>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</si>
  <si>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</si>
  <si>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</si>
  <si>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</si>
  <si>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</si>
  <si>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</si>
  <si>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</si>
  <si>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</si>
  <si>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</si>
  <si>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</si>
  <si>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</si>
  <si>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</si>
  <si>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</si>
  <si>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</si>
  <si>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</si>
  <si>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</si>
  <si>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</si>
  <si>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</si>
  <si>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</si>
  <si>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</si>
  <si>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</si>
  <si>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</si>
  <si>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</si>
  <si>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</si>
  <si>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</si>
  <si>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</si>
  <si>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</si>
  <si>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</si>
  <si>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</si>
  <si>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</si>
  <si>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</si>
  <si>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</si>
  <si>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</si>
  <si>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</si>
  <si>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</si>
  <si>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</si>
  <si>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</si>
  <si>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</si>
  <si>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</si>
  <si>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</si>
  <si>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</si>
  <si>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</si>
  <si>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</si>
  <si>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</si>
  <si>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</si>
  <si>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</si>
  <si>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</si>
  <si>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</si>
  <si>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</si>
  <si>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</si>
  <si>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</si>
  <si>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</si>
  <si>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</si>
  <si>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</si>
  <si>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</si>
  <si>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</si>
  <si>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</si>
  <si>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</si>
  <si>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</si>
  <si>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</si>
  <si>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</si>
  <si>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</si>
  <si>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</si>
  <si>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</si>
  <si>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</si>
  <si>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</si>
  <si>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</si>
  <si>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</si>
  <si>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</si>
  <si>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</si>
  <si>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</si>
  <si>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</si>
  <si>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</si>
  <si>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</si>
  <si>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</si>
  <si>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</si>
  <si>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</si>
  <si>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</si>
  <si>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</si>
  <si>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</si>
  <si>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</si>
  <si>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</si>
  <si>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</si>
  <si>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</si>
  <si>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</si>
  <si>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</si>
  <si>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</si>
  <si>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</si>
  <si>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</si>
  <si>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</si>
  <si>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</si>
  <si>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</si>
  <si>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</si>
  <si>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</si>
  <si>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</si>
  <si>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</si>
  <si>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</si>
  <si>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</si>
  <si>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</si>
  <si>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</si>
  <si>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</si>
  <si>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</si>
  <si>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</si>
  <si>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</si>
  <si>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</si>
  <si>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</si>
  <si>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</si>
  <si>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</si>
  <si>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</si>
  <si>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</si>
  <si>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</si>
  <si>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</si>
  <si>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</si>
  <si>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</si>
  <si>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</si>
  <si>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</si>
  <si>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</si>
  <si>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</si>
  <si>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</si>
  <si>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</si>
  <si>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</si>
  <si>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</si>
  <si>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</si>
  <si>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</si>
  <si>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</si>
  <si>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</si>
  <si>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</si>
  <si>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</si>
  <si>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</si>
  <si>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</si>
  <si>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</si>
  <si>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</si>
  <si>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</si>
  <si>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</si>
  <si>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</si>
  <si>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</si>
  <si>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</si>
  <si>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</si>
  <si>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</si>
  <si>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</si>
  <si>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</si>
  <si>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</si>
  <si>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</si>
  <si>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</si>
  <si>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</si>
  <si>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</si>
  <si>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</si>
  <si>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</si>
  <si>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</si>
  <si>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</si>
  <si>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</si>
  <si>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</si>
  <si>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</si>
  <si>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</si>
  <si>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</si>
  <si>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</si>
  <si>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</si>
  <si>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</si>
  <si>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</si>
  <si>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</si>
  <si>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</si>
  <si>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</si>
  <si>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</si>
  <si>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</si>
  <si>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</si>
  <si>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</si>
  <si>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</si>
  <si>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</si>
  <si>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</si>
  <si>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</si>
  <si>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</si>
  <si>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</si>
  <si>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</si>
  <si>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</si>
  <si>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</si>
  <si>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</si>
  <si>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</si>
  <si>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</si>
  <si>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</si>
  <si>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</si>
  <si>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</si>
  <si>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</si>
  <si>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</si>
  <si>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</si>
  <si>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</si>
  <si>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</si>
  <si>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</si>
  <si>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</si>
  <si>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</si>
  <si>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</si>
  <si>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</si>
  <si>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</si>
  <si>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</si>
  <si>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</si>
  <si>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</si>
  <si>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</si>
  <si>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</si>
  <si>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</si>
  <si>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</si>
  <si>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</si>
  <si>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</si>
  <si>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</si>
  <si>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</si>
  <si>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</si>
  <si>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</si>
  <si>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</si>
  <si>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</si>
  <si>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</si>
  <si>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</si>
  <si>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</si>
  <si>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</si>
  <si>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</si>
  <si>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</si>
  <si>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</si>
  <si>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</si>
  <si>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</si>
  <si>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</si>
  <si>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</si>
  <si>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</si>
  <si>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</si>
  <si>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</si>
  <si>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</si>
  <si>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</si>
  <si>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</si>
  <si>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</si>
  <si>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</si>
  <si>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</si>
  <si>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</si>
  <si>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</si>
  <si>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</si>
  <si>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</si>
  <si>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</si>
  <si>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</si>
  <si>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</si>
  <si>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</si>
  <si>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</si>
  <si>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</si>
  <si>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</si>
  <si>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</si>
  <si>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</si>
  <si>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</si>
  <si>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</si>
  <si>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</si>
  <si>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</si>
  <si>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</si>
  <si>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</si>
  <si>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</si>
  <si>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</si>
  <si>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</si>
  <si>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</si>
  <si>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</si>
  <si>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</si>
  <si>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</si>
  <si>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</si>
  <si>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</si>
  <si>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</si>
  <si>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</si>
  <si>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</si>
  <si>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</si>
  <si>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</si>
  <si>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</si>
  <si>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</si>
  <si>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</si>
  <si>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</si>
  <si>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</si>
  <si>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</si>
  <si>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</si>
  <si>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</si>
  <si>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</si>
  <si>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</si>
  <si>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</si>
  <si>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</si>
  <si>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</si>
  <si>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</si>
  <si>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</si>
  <si>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</si>
  <si>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</si>
  <si>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</si>
  <si>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</si>
  <si>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</si>
  <si>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</si>
  <si>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</si>
  <si>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</si>
  <si>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</si>
  <si>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</si>
  <si>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</si>
  <si>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</si>
  <si>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</si>
  <si>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</si>
  <si>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</si>
  <si>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</si>
  <si>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</si>
  <si>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</si>
  <si>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</si>
  <si>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</si>
  <si>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</si>
  <si>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</si>
  <si>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</si>
  <si>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</si>
  <si>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</si>
  <si>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</si>
  <si>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</si>
  <si>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</si>
  <si>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</si>
  <si>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</si>
  <si>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</si>
  <si>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</si>
  <si>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</si>
  <si>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</si>
  <si>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</si>
  <si>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</si>
  <si>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</si>
  <si>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</si>
  <si>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</si>
  <si>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</si>
  <si>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</si>
  <si>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</si>
  <si>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</si>
  <si>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</si>
  <si>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</si>
  <si>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</si>
  <si>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</si>
  <si>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</si>
  <si>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</si>
  <si>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</si>
  <si>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</si>
  <si>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</si>
  <si>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</si>
  <si>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</si>
  <si>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</si>
  <si>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</si>
  <si>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</si>
  <si>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</si>
  <si>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</si>
  <si>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</si>
  <si>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</si>
  <si>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</si>
  <si>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</si>
  <si>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</si>
  <si>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</si>
  <si>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</si>
  <si>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</si>
  <si>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</si>
  <si>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</si>
  <si>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</si>
  <si>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</si>
  <si>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</si>
  <si>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</si>
  <si>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</si>
  <si>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</si>
  <si>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</si>
  <si>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</si>
  <si>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</si>
  <si>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</si>
  <si>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</si>
  <si>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</si>
  <si>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</si>
  <si>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</si>
  <si>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</si>
  <si>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</si>
  <si>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</si>
  <si>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</si>
  <si>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</si>
  <si>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</si>
  <si>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</si>
  <si>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</si>
  <si>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</si>
  <si>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</si>
  <si>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</si>
  <si>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</si>
  <si>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</si>
  <si>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</si>
  <si>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</si>
  <si>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</si>
  <si>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</si>
  <si>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</si>
  <si>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</si>
  <si>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</si>
  <si>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</si>
  <si>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</si>
  <si>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</si>
  <si>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</si>
  <si>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</si>
  <si>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</si>
  <si>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</si>
  <si>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</si>
  <si>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</si>
  <si>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</si>
  <si>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</si>
  <si>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</si>
  <si>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</si>
  <si>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</si>
  <si>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</si>
  <si>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</si>
  <si>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</si>
  <si>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</si>
  <si>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</si>
  <si>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</si>
  <si>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</si>
  <si>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</si>
  <si>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</si>
  <si>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</si>
  <si>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</si>
  <si>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</si>
  <si>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</si>
  <si>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</si>
  <si>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</si>
  <si>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</si>
  <si>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</si>
  <si>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</si>
  <si>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</si>
  <si>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</si>
  <si>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</si>
  <si>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</si>
  <si>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</si>
  <si>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</si>
  <si>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</si>
  <si>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</si>
  <si>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</si>
  <si>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</si>
  <si>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</si>
  <si>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</si>
  <si>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</si>
  <si>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</si>
  <si>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</si>
  <si>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</si>
  <si>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</si>
  <si>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</si>
  <si>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</si>
  <si>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</si>
  <si>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</si>
  <si>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</si>
  <si>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</si>
  <si>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</si>
  <si>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</si>
  <si>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</si>
  <si>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</si>
  <si>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</si>
  <si>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</si>
  <si>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</si>
  <si>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</si>
  <si>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</si>
  <si>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</si>
  <si>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</si>
  <si>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</si>
  <si>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</si>
  <si>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</si>
  <si>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</si>
  <si>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</si>
  <si>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</si>
  <si>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</si>
  <si>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</si>
  <si>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</si>
  <si>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</si>
  <si>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</si>
  <si>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</si>
  <si>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</si>
  <si>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</si>
  <si>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</si>
  <si>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</si>
  <si>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</si>
  <si>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</si>
  <si>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</si>
  <si>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</si>
  <si>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</si>
  <si>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</si>
  <si>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</si>
  <si>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</si>
  <si>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</si>
  <si>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</si>
  <si>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</si>
  <si>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</si>
  <si>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</si>
  <si>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</si>
  <si>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</si>
  <si>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</si>
  <si>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</si>
  <si>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</si>
  <si>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</si>
  <si>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</si>
  <si>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</si>
  <si>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</si>
  <si>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</si>
  <si>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</si>
  <si>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</si>
  <si>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</si>
  <si>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</si>
  <si>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</si>
  <si>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</si>
  <si>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</si>
  <si>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</si>
  <si>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</si>
  <si>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</si>
  <si>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</si>
  <si>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</si>
  <si>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</si>
  <si>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</si>
  <si>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</si>
  <si>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</si>
  <si>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</si>
  <si>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</si>
  <si>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</si>
  <si>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</si>
  <si>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</si>
  <si>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</si>
  <si>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</si>
  <si>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</si>
  <si>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</si>
  <si>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</si>
  <si>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</si>
  <si>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</si>
  <si>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</si>
  <si>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</si>
  <si>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</si>
  <si>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</si>
  <si>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</si>
  <si>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</si>
  <si>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</si>
  <si>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</si>
  <si>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</si>
  <si>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</si>
  <si>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</si>
  <si>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</si>
  <si>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</si>
  <si>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</si>
  <si>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</si>
  <si>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</si>
  <si>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</si>
  <si>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</si>
  <si>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</si>
  <si>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</si>
  <si>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</si>
  <si>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</si>
  <si>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</si>
  <si>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</si>
  <si>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</si>
  <si>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</si>
  <si>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</si>
  <si>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</si>
  <si>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</si>
  <si>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</si>
  <si>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</si>
  <si>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</si>
  <si>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</si>
  <si>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</si>
  <si>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</si>
  <si>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</si>
  <si>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</si>
  <si>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</si>
  <si>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</si>
  <si>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</si>
  <si>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</si>
  <si>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</si>
  <si>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</si>
  <si>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</si>
  <si>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</si>
  <si>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</si>
  <si>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</si>
  <si>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</si>
  <si>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</si>
  <si>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</si>
  <si>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</si>
  <si>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</si>
  <si>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</si>
  <si>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</si>
  <si>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</si>
  <si>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</si>
  <si>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</si>
  <si>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</si>
  <si>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</si>
  <si>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</si>
  <si>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</si>
  <si>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</si>
  <si>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</si>
  <si>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</si>
  <si>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</si>
  <si>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</si>
  <si>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</si>
  <si>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</si>
  <si>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</si>
  <si>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</si>
  <si>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</si>
  <si>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</si>
  <si>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</si>
  <si>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</si>
  <si>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</si>
  <si>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</si>
  <si>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</si>
  <si>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</si>
  <si>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</si>
  <si>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</si>
  <si>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</si>
  <si>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</si>
  <si>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</si>
  <si>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</si>
  <si>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</si>
  <si>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</si>
  <si>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</si>
  <si>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</si>
  <si>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</si>
  <si>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</si>
  <si>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</si>
  <si>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</si>
  <si>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</si>
  <si>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</si>
  <si>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</si>
  <si>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</si>
  <si>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</si>
  <si>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</si>
  <si>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</si>
  <si>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</si>
  <si>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</si>
  <si>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</si>
  <si>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</si>
  <si>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</si>
  <si>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</si>
  <si>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</si>
  <si>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</si>
  <si>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</si>
  <si>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</si>
  <si>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</si>
  <si>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</si>
  <si>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</si>
  <si>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</si>
  <si>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</si>
  <si>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</si>
  <si>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</si>
  <si>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</si>
  <si>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</si>
  <si>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</si>
  <si>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</si>
  <si>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</si>
  <si>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</si>
  <si>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</si>
  <si>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</si>
  <si>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</si>
  <si>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</si>
  <si>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</si>
  <si>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</si>
  <si>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</si>
  <si>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</si>
  <si>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</si>
  <si>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</si>
  <si>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</si>
  <si>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</si>
  <si>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</si>
  <si>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</si>
  <si>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</si>
  <si>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</si>
  <si>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</si>
  <si>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</si>
  <si>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</si>
  <si>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</si>
  <si>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</si>
  <si>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</si>
  <si>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</si>
  <si>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</si>
  <si>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</si>
  <si>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</si>
  <si>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</si>
  <si>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</si>
  <si>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</si>
  <si>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</si>
  <si>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</si>
  <si>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</si>
  <si>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</si>
  <si>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</si>
  <si>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</si>
  <si>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</si>
  <si>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</si>
  <si>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</si>
  <si>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</si>
  <si>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</si>
  <si>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</si>
  <si>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</si>
  <si>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</si>
  <si>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</si>
  <si>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</si>
  <si>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</si>
  <si>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</si>
  <si>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</si>
  <si>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</si>
  <si>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</si>
  <si>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</si>
  <si>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</si>
  <si>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</si>
  <si>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</si>
  <si>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</si>
  <si>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</si>
  <si>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</si>
  <si>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</si>
  <si>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</si>
  <si>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</si>
  <si>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</si>
  <si>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</si>
  <si>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</si>
  <si>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</si>
  <si>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</si>
  <si>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</si>
  <si>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</si>
  <si>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</si>
  <si>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</si>
  <si>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</si>
  <si>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</si>
  <si>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</si>
  <si>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</si>
  <si>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</si>
  <si>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</si>
  <si>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</si>
  <si>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</si>
  <si>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</si>
  <si>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</si>
  <si>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</si>
  <si>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</si>
  <si>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</si>
  <si>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</si>
  <si>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</si>
  <si>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</si>
  <si>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</si>
  <si>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</si>
  <si>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</si>
  <si>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</si>
  <si>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</si>
  <si>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</si>
  <si>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</si>
  <si>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</si>
  <si>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</si>
  <si>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</si>
  <si>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</si>
  <si>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</si>
  <si>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</si>
  <si>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</si>
  <si>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</si>
  <si>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</si>
  <si>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</si>
  <si>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</si>
  <si>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</si>
  <si>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</si>
  <si>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</si>
  <si>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</si>
  <si>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</si>
  <si>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</si>
  <si>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</si>
  <si>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</si>
  <si>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</si>
  <si>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</si>
  <si>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</si>
  <si>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</si>
  <si>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</si>
  <si>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</si>
  <si>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</si>
  <si>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</si>
  <si>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</si>
  <si>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</si>
  <si>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</si>
  <si>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</si>
  <si>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</si>
  <si>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</si>
  <si>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</si>
  <si>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</si>
  <si>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</si>
  <si>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</si>
  <si>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</si>
  <si>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</si>
  <si>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</si>
  <si>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</si>
  <si>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</si>
  <si>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</si>
  <si>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</si>
  <si>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</si>
  <si>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</si>
  <si>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</si>
  <si>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</si>
  <si>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</si>
  <si>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</si>
  <si>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</si>
  <si>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</si>
  <si>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</si>
  <si>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</si>
  <si>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</si>
  <si>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</si>
  <si>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</si>
  <si>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</si>
  <si>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</si>
  <si>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</si>
  <si>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</si>
  <si>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</si>
  <si>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</si>
  <si>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</si>
  <si>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</si>
  <si>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</si>
  <si>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</si>
  <si>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</si>
  <si>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</si>
  <si>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</si>
  <si>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</si>
  <si>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</si>
  <si>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</si>
  <si>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</si>
  <si>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</si>
  <si>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</si>
  <si>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</si>
  <si>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</si>
  <si>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</si>
  <si>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</si>
  <si>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</si>
  <si>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</si>
  <si>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</si>
  <si>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</si>
  <si>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</si>
  <si>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</si>
  <si>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</si>
  <si>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</si>
  <si>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</si>
  <si>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</si>
  <si>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</si>
  <si>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</si>
  <si>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</si>
  <si>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</si>
  <si>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</si>
  <si>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</si>
  <si>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</si>
  <si>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</si>
  <si>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</si>
  <si>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</si>
  <si>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</si>
  <si>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</si>
  <si>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</si>
  <si>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</si>
  <si>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</si>
  <si>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</si>
  <si>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</si>
  <si>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</si>
  <si>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</si>
  <si>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</si>
  <si>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</si>
  <si>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</si>
  <si>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</si>
  <si>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</si>
  <si>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</si>
  <si>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</si>
  <si>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</si>
  <si>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</si>
  <si>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</si>
  <si>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</si>
  <si>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</si>
  <si>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</si>
  <si>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</si>
  <si>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</si>
  <si>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</si>
  <si>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</si>
  <si>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</si>
  <si>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</si>
  <si>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</si>
  <si>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</si>
  <si>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</si>
  <si>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</si>
  <si>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</si>
  <si>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</si>
  <si>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</si>
  <si>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</si>
  <si>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</si>
  <si>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</si>
  <si>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</si>
  <si>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</si>
  <si>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</si>
  <si>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</si>
  <si>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</si>
  <si>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</si>
  <si>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</si>
  <si>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</si>
  <si>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</si>
  <si>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</si>
  <si>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</si>
  <si>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</si>
  <si>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</si>
  <si>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</si>
  <si>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</si>
  <si>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</si>
  <si>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</si>
  <si>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</si>
  <si>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</si>
  <si>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</si>
  <si>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</si>
  <si>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</si>
  <si>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</si>
  <si>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</si>
  <si>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</si>
  <si>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</si>
  <si>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</si>
  <si>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</si>
  <si>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</si>
  <si>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</si>
  <si>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</si>
  <si>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</si>
  <si>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</si>
  <si>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</si>
  <si>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</si>
  <si>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</si>
  <si>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</si>
  <si>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</si>
  <si>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</si>
  <si>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</si>
  <si>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</si>
  <si>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</si>
  <si>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</si>
  <si>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</si>
  <si>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</si>
  <si>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</si>
  <si>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</si>
  <si>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</si>
  <si>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</si>
  <si>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</si>
  <si>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</si>
  <si>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</si>
  <si>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</si>
  <si>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</si>
  <si>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</si>
  <si>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</si>
  <si>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</si>
  <si>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</si>
  <si>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</si>
  <si>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</si>
  <si>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</si>
  <si>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</si>
  <si>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</si>
  <si>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</si>
  <si>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</si>
  <si>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</si>
  <si>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</si>
  <si>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</si>
  <si>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</si>
  <si>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</si>
  <si>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</si>
  <si>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</si>
  <si>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</si>
  <si>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</si>
  <si>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</si>
  <si>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</si>
  <si>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</si>
  <si>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</si>
  <si>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</si>
  <si>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</si>
  <si>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</si>
  <si>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</si>
  <si>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</si>
  <si>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</si>
  <si>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</si>
  <si>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</si>
  <si>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</si>
  <si>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</si>
  <si>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</si>
  <si>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</si>
  <si>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</si>
  <si>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</si>
  <si>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</si>
  <si>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</si>
  <si>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</si>
  <si>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</si>
  <si>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</si>
  <si>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</si>
  <si>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</si>
  <si>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</si>
  <si>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</si>
  <si>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</si>
  <si>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</si>
  <si>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</si>
  <si>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</si>
  <si>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</si>
  <si>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</si>
  <si>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</si>
  <si>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</si>
  <si>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</si>
  <si>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</si>
  <si>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</si>
  <si>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</si>
  <si>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</si>
  <si>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</si>
  <si>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</si>
  <si>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</si>
  <si>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</si>
  <si>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</si>
  <si>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</si>
  <si>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</si>
  <si>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</si>
  <si>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</si>
  <si>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</si>
  <si>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</si>
  <si>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</si>
  <si>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</si>
  <si>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</si>
  <si>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</si>
  <si>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</si>
  <si>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</si>
  <si>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</si>
  <si>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</si>
  <si>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</si>
  <si>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</si>
  <si>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</si>
  <si>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</si>
  <si>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</si>
  <si>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</si>
  <si>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</si>
  <si>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</si>
  <si>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</si>
  <si>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</si>
  <si>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</si>
  <si>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</si>
  <si>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</si>
  <si>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</si>
  <si>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</si>
  <si>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</si>
  <si>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</si>
  <si>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</si>
  <si>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</si>
  <si>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</si>
  <si>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</si>
  <si>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</si>
  <si>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</si>
  <si>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</si>
  <si>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</si>
  <si>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</si>
  <si>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</si>
  <si>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</si>
  <si>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</si>
  <si>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</si>
  <si>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</si>
  <si>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</si>
  <si>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</si>
  <si>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</si>
  <si>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</si>
  <si>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</si>
  <si>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</si>
  <si>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</si>
  <si>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</si>
  <si>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</si>
  <si>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</si>
  <si>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</si>
  <si>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</si>
  <si>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</si>
  <si>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</si>
  <si>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</si>
  <si>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</si>
  <si>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</si>
  <si>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</si>
  <si>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</si>
  <si>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</si>
  <si>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</si>
  <si>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</si>
  <si>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</si>
  <si>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</si>
  <si>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</si>
  <si>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</si>
  <si>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</si>
  <si>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</si>
  <si>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</si>
  <si>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</si>
  <si>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</si>
  <si>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</si>
  <si>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</si>
  <si>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</si>
  <si>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</si>
  <si>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</si>
  <si>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</si>
  <si>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</si>
  <si>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</si>
  <si>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</si>
  <si>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</si>
  <si>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</si>
  <si>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</si>
  <si>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</si>
  <si>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</si>
  <si>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</si>
  <si>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</si>
  <si>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</si>
  <si>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</si>
  <si>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</si>
  <si>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</si>
  <si>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</si>
  <si>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</si>
  <si>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</si>
  <si>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</si>
  <si>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</si>
  <si>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</si>
  <si>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</si>
  <si>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</si>
  <si>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</si>
  <si>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</si>
  <si>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</si>
  <si>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</si>
  <si>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</si>
  <si>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</si>
  <si>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</si>
  <si>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</si>
  <si>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</si>
  <si>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</si>
  <si>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</si>
  <si>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</si>
  <si>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</si>
  <si>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</si>
  <si>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</si>
  <si>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</si>
  <si>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</si>
  <si>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</si>
  <si>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</si>
  <si>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</si>
  <si>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</si>
  <si>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</si>
  <si>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</si>
  <si>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</si>
  <si>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</si>
  <si>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</si>
  <si>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</si>
  <si>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</si>
  <si>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</si>
  <si>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</si>
  <si>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</si>
  <si>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</si>
  <si>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</si>
  <si>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</si>
  <si>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</si>
  <si>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</si>
  <si>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</si>
  <si>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</si>
  <si>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</si>
  <si>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</si>
  <si>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</si>
  <si>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</si>
  <si>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</si>
  <si>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</si>
  <si>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</si>
  <si>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</si>
  <si>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</si>
  <si>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</si>
  <si>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</si>
  <si>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</si>
  <si>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</si>
  <si>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</si>
  <si>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</si>
  <si>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</si>
  <si>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</si>
  <si>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</si>
  <si>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</si>
  <si>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</si>
  <si>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</si>
  <si>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</si>
  <si>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</si>
  <si>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</si>
  <si>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</si>
  <si>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</si>
  <si>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</si>
  <si>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</si>
  <si>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</si>
  <si>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</si>
  <si>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</si>
  <si>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</si>
  <si>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</si>
  <si>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</si>
  <si>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</si>
  <si>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</si>
  <si>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</si>
  <si>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</si>
  <si>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</si>
  <si>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</si>
  <si>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</si>
  <si>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</si>
  <si>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</si>
  <si>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</si>
  <si>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</si>
  <si>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</si>
  <si>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</si>
  <si>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</si>
  <si>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</si>
  <si>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</si>
  <si>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</si>
  <si>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</si>
  <si>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</si>
  <si>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</si>
  <si>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</si>
  <si>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</si>
  <si>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</si>
  <si>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</si>
  <si>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</si>
  <si>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</si>
  <si>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</si>
  <si>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</si>
  <si>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</si>
  <si>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</si>
  <si>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</si>
  <si>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</si>
  <si>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</si>
  <si>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</si>
  <si>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</si>
  <si>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</si>
  <si>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</si>
  <si>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</si>
  <si>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</si>
  <si>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</si>
  <si>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</si>
  <si>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</si>
  <si>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</si>
  <si>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</si>
  <si>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</si>
  <si>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</si>
  <si>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</si>
  <si>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</si>
  <si>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</si>
  <si>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</si>
  <si>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</si>
  <si>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</si>
  <si>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</si>
  <si>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</si>
  <si>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</si>
  <si>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</si>
  <si>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</si>
  <si>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</si>
  <si>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</si>
  <si>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</si>
  <si>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</si>
  <si>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</si>
  <si>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</si>
  <si>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</si>
  <si>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</si>
  <si>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</si>
  <si>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</si>
  <si>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</si>
  <si>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</si>
  <si>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</si>
  <si>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</si>
  <si>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</si>
  <si>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</si>
  <si>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</si>
  <si>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</si>
  <si>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</si>
  <si>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</si>
  <si>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</si>
  <si>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</si>
  <si>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</si>
  <si>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</si>
  <si>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</si>
  <si>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</si>
  <si>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</si>
  <si>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</si>
  <si>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</si>
  <si>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</si>
  <si>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</si>
  <si>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</si>
  <si>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</si>
  <si>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</si>
  <si>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</si>
  <si>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</si>
  <si>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</si>
  <si>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</si>
  <si>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</si>
  <si>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</si>
  <si>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</si>
  <si>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</si>
  <si>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</si>
  <si>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</si>
  <si>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</si>
  <si>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</si>
  <si>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</si>
  <si>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</si>
  <si>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</si>
  <si>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</si>
  <si>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</si>
  <si>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</si>
  <si>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</si>
  <si>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</si>
  <si>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</si>
  <si>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</si>
  <si>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</si>
  <si>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</si>
  <si>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</si>
  <si>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</si>
  <si>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</si>
  <si>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</si>
  <si>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</si>
  <si>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</si>
  <si>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</si>
  <si>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</si>
  <si>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</si>
  <si>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</si>
  <si>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</si>
  <si>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</si>
  <si>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</si>
  <si>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</si>
  <si>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</si>
  <si>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</si>
  <si>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</si>
  <si>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</si>
  <si>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</si>
  <si>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</si>
  <si>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</si>
  <si>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</si>
  <si>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</si>
  <si>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</si>
  <si>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</si>
  <si>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</si>
  <si>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</si>
  <si>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</si>
  <si>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</si>
  <si>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</si>
  <si>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</si>
  <si>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</si>
  <si>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</si>
  <si>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</si>
  <si>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</si>
  <si>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</si>
  <si>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</si>
  <si>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</si>
  <si>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</si>
  <si>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</si>
  <si>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</si>
  <si>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</si>
  <si>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</si>
  <si>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</si>
  <si>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</si>
  <si>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</si>
  <si>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</si>
  <si>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</si>
  <si>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</si>
  <si>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</si>
  <si>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</si>
  <si>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</si>
  <si>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</si>
  <si>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</si>
  <si>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</si>
  <si>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</si>
  <si>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</si>
  <si>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</si>
  <si>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</si>
  <si>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</si>
  <si>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</si>
  <si>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</si>
  <si>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</si>
  <si>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</si>
  <si>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</si>
  <si>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</si>
  <si>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</si>
  <si>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</si>
  <si>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</si>
  <si>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</si>
  <si>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</si>
  <si>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</si>
  <si>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</si>
  <si>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</si>
  <si>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</si>
  <si>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</si>
  <si>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</si>
  <si>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</si>
  <si>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</si>
  <si>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</si>
  <si>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</si>
  <si>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</si>
  <si>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</si>
  <si>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</si>
  <si>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</si>
  <si>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</si>
  <si>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</si>
  <si>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</si>
  <si>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</si>
  <si>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</si>
  <si>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</si>
  <si>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</si>
  <si>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</si>
  <si>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</si>
  <si>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</si>
  <si>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</si>
  <si>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</si>
  <si>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</si>
  <si>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</si>
  <si>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</si>
  <si>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</si>
  <si>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</si>
  <si>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</si>
  <si>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</si>
  <si>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</si>
  <si>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</si>
  <si>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</si>
  <si>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</si>
  <si>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</si>
  <si>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</si>
  <si>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</si>
  <si>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</si>
  <si>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</si>
  <si>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</si>
  <si>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</si>
  <si>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</si>
  <si>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</si>
  <si>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</si>
  <si>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</si>
  <si>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</si>
  <si>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</si>
  <si>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</si>
  <si>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</si>
  <si>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</si>
  <si>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</si>
  <si>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</si>
  <si>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</si>
  <si>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</si>
  <si>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</si>
  <si>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</si>
  <si>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</si>
  <si>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</si>
  <si>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</si>
  <si>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</si>
  <si>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</si>
  <si>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</si>
  <si>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</si>
  <si>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</si>
  <si>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</si>
  <si>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</si>
  <si>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</si>
  <si>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</si>
  <si>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</si>
  <si>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</si>
  <si>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</si>
  <si>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</si>
  <si>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</si>
  <si>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</si>
  <si>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</si>
  <si>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</si>
  <si>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</si>
  <si>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</si>
  <si>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</si>
  <si>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</si>
  <si>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</si>
  <si>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</si>
  <si>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</si>
  <si>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</si>
  <si>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</si>
  <si>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</si>
  <si>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</si>
  <si>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</si>
  <si>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</si>
  <si>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</si>
  <si>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</si>
  <si>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</si>
  <si>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</si>
  <si>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</si>
  <si>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</si>
  <si>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</si>
  <si>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</si>
  <si>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</si>
  <si>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</si>
  <si>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</si>
  <si>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</si>
  <si>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</si>
  <si>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</si>
  <si>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</si>
  <si>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</si>
  <si>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</si>
  <si>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</si>
  <si>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</si>
  <si>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</si>
  <si>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</si>
  <si>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</si>
  <si>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</si>
  <si>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</si>
  <si>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</si>
  <si>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</si>
  <si>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</si>
  <si>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</si>
  <si>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</si>
  <si>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</si>
  <si>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</si>
  <si>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</si>
  <si>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</si>
  <si>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</si>
  <si>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</si>
  <si>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</si>
  <si>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</si>
  <si>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</si>
  <si>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</si>
  <si>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</si>
  <si>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</si>
  <si>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</si>
  <si>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</si>
  <si>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</si>
  <si>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</si>
  <si>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</si>
  <si>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</si>
  <si>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</si>
  <si>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</si>
  <si>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</si>
  <si>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</si>
  <si>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</si>
  <si>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</si>
  <si>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</si>
  <si>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</si>
  <si>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</si>
  <si>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</si>
  <si>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</si>
  <si>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</si>
  <si>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</si>
  <si>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</si>
  <si>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</si>
  <si>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</si>
  <si>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</si>
  <si>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</si>
  <si>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</si>
  <si>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</si>
  <si>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</si>
  <si>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</si>
  <si>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</si>
  <si>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</si>
  <si>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</si>
  <si>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</si>
  <si>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</si>
  <si>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</si>
  <si>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</si>
  <si>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</si>
  <si>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</si>
  <si>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</si>
  <si>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</si>
  <si>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</si>
  <si>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</si>
  <si>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</si>
  <si>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</si>
  <si>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</si>
  <si>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</si>
  <si>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</si>
  <si>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</si>
  <si>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</si>
  <si>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</si>
  <si>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</si>
  <si>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</si>
  <si>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</si>
  <si>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</si>
  <si>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</si>
  <si>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</si>
  <si>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</si>
  <si>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</si>
  <si>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</si>
  <si>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</si>
  <si>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</si>
  <si>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</si>
  <si>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</si>
  <si>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</si>
  <si>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</si>
  <si>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</si>
  <si>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</si>
  <si>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</si>
  <si>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</si>
  <si>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</si>
  <si>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</si>
  <si>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</si>
  <si>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</si>
  <si>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</si>
  <si>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</si>
  <si>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</si>
  <si>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</si>
  <si>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</si>
  <si>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</si>
  <si>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</si>
  <si>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</si>
  <si>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</si>
  <si>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</si>
  <si>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</si>
  <si>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</si>
  <si>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</si>
  <si>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</si>
  <si>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</si>
  <si>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</si>
  <si>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</si>
  <si>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</si>
  <si>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</si>
  <si>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</si>
  <si>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</si>
  <si>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</si>
  <si>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</si>
  <si>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</si>
  <si>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</si>
  <si>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</si>
  <si>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</si>
  <si>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</si>
  <si>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</si>
  <si>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</si>
  <si>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</si>
  <si>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</si>
  <si>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</si>
  <si>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</si>
  <si>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</si>
  <si>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</si>
  <si>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</si>
  <si>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</si>
  <si>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</si>
  <si>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</si>
  <si>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</si>
  <si>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</si>
  <si>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</si>
  <si>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</si>
  <si>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</si>
  <si>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</si>
  <si>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</si>
  <si>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</si>
  <si>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</si>
  <si>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</si>
  <si>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</si>
  <si>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</si>
  <si>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</si>
  <si>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</si>
  <si>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</si>
  <si>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</si>
  <si>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</si>
  <si>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</si>
  <si>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</si>
  <si>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</si>
  <si>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</si>
  <si>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</si>
  <si>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</si>
  <si>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</si>
  <si>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</si>
  <si>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</si>
  <si>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</si>
  <si>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</si>
  <si>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</si>
  <si>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</si>
  <si>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</si>
  <si>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</si>
  <si>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</si>
  <si>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</si>
  <si>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</si>
  <si>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</si>
  <si>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</si>
  <si>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</si>
  <si>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</si>
  <si>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</si>
  <si>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</si>
  <si>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</si>
  <si>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</si>
  <si>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</si>
  <si>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</si>
  <si>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</si>
  <si>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</si>
  <si>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</si>
  <si>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</si>
  <si>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</si>
  <si>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</si>
  <si>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</si>
  <si>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</si>
  <si>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</si>
  <si>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</si>
  <si>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</si>
  <si>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</si>
  <si>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</si>
  <si>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</si>
  <si>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</si>
  <si>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</si>
  <si>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</si>
  <si>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</si>
  <si>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</si>
  <si>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</si>
  <si>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</si>
  <si>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</si>
  <si>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</si>
  <si>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</si>
  <si>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</si>
  <si>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</si>
  <si>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</si>
  <si>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</si>
  <si>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</si>
  <si>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</si>
  <si>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</si>
  <si>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</si>
  <si>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</si>
  <si>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</si>
  <si>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</si>
  <si>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</si>
  <si>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</si>
  <si>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</si>
  <si>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</si>
  <si>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</si>
  <si>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</si>
  <si>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</si>
  <si>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</si>
  <si>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</si>
  <si>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</si>
  <si>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</si>
  <si>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</si>
  <si>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</si>
  <si>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</si>
  <si>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</si>
  <si>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</si>
  <si>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</si>
  <si>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</si>
  <si>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</si>
  <si>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</si>
  <si>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</si>
  <si>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</si>
  <si>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</si>
  <si>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</si>
  <si>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</si>
  <si>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</si>
  <si>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</si>
  <si>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</si>
  <si>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</si>
  <si>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</si>
  <si>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</si>
  <si>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</si>
  <si>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</si>
  <si>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</si>
  <si>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</si>
  <si>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</si>
  <si>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</si>
  <si>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</si>
  <si>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</si>
  <si>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</si>
  <si>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</si>
  <si>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</si>
  <si>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</si>
  <si>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</si>
  <si>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</si>
  <si>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</si>
  <si>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</si>
  <si>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</si>
  <si>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</si>
  <si>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</si>
  <si>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</si>
  <si>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</si>
  <si>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</si>
  <si>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</si>
  <si>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</si>
  <si>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</si>
  <si>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</si>
  <si>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</si>
  <si>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</si>
  <si>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</si>
  <si>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</si>
  <si>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</si>
  <si>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</si>
  <si>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</si>
  <si>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</si>
  <si>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</si>
  <si>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</si>
  <si>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</si>
  <si>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</si>
  <si>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</si>
  <si>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</si>
  <si>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</si>
  <si>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</si>
  <si>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</si>
  <si>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</si>
  <si>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</si>
  <si>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</si>
  <si>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</si>
  <si>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</si>
  <si>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</si>
  <si>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</si>
  <si>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</si>
  <si>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</si>
  <si>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</si>
  <si>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</si>
  <si>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</si>
  <si>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</si>
  <si>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</si>
  <si>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</si>
  <si>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</si>
  <si>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</si>
  <si>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</si>
  <si>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</si>
  <si>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</si>
  <si>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</si>
  <si>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</si>
  <si>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</si>
  <si>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</si>
  <si>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</si>
  <si>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</si>
  <si>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</si>
  <si>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</si>
  <si>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</si>
  <si>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</si>
  <si>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</si>
  <si>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</si>
  <si>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</si>
  <si>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</si>
  <si>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</si>
  <si>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</si>
  <si>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</si>
  <si>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</si>
  <si>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</si>
  <si>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</si>
  <si>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</si>
  <si>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</si>
  <si>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</si>
  <si>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</si>
  <si>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</si>
  <si>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</si>
  <si>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</si>
  <si>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</si>
  <si>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</si>
  <si>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</si>
  <si>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</si>
  <si>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</si>
  <si>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</si>
  <si>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</si>
  <si>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</si>
  <si>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</si>
  <si>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</si>
  <si>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</si>
  <si>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</si>
  <si>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</si>
  <si>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</si>
  <si>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</si>
  <si>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</si>
  <si>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</si>
  <si>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</si>
  <si>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</si>
  <si>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</si>
  <si>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</si>
  <si>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</si>
  <si>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</si>
  <si>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</si>
  <si>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</si>
  <si>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</si>
  <si>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</si>
  <si>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</si>
  <si>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</si>
  <si>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</si>
  <si>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</si>
  <si>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</si>
  <si>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</si>
  <si>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</si>
  <si>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</si>
  <si>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</si>
  <si>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</si>
  <si>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</si>
  <si>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</si>
  <si>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</si>
  <si>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</si>
  <si>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</si>
  <si>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</si>
  <si>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</si>
  <si>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</si>
  <si>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</si>
  <si>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</si>
  <si>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</si>
  <si>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</si>
  <si>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</si>
  <si>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</si>
  <si>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</si>
  <si>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</si>
  <si>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</si>
  <si>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</si>
  <si>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</si>
  <si>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</si>
  <si>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</si>
  <si>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</si>
  <si>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</si>
  <si>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</si>
  <si>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</si>
  <si>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</si>
  <si>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</si>
  <si>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</si>
  <si>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</si>
  <si>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</si>
  <si>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</si>
  <si>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</si>
  <si>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</si>
  <si>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</si>
  <si>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</si>
  <si>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</si>
  <si>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</si>
  <si>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</si>
  <si>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</si>
  <si>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</si>
  <si>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</si>
  <si>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82740000</t>
  </si>
  <si>
    <t>10500000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</si>
  <si>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</si>
  <si>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</si>
  <si>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</si>
  <si>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</si>
  <si>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</si>
  <si>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</si>
  <si>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</si>
  <si>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</si>
  <si>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</si>
  <si>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</si>
  <si>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</si>
  <si>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</si>
  <si>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</si>
  <si>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</si>
  <si>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</si>
  <si>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</si>
  <si>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</si>
  <si>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</si>
  <si>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</si>
  <si>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</si>
  <si>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</si>
  <si>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</si>
  <si>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</si>
  <si>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</si>
  <si>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</si>
  <si>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</si>
  <si>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</si>
  <si>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</si>
  <si>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</si>
  <si>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</si>
  <si>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</si>
  <si>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</si>
  <si>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</si>
  <si>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</si>
  <si>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</si>
  <si>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</si>
  <si>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</si>
  <si>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</si>
  <si>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</si>
  <si>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</si>
  <si>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</si>
  <si>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</si>
  <si>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</si>
  <si>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</si>
  <si>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</si>
  <si>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</si>
  <si>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</si>
  <si>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</si>
  <si>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</si>
  <si>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</si>
  <si>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</si>
  <si>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</si>
  <si>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</si>
  <si>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</si>
  <si>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</si>
  <si>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</si>
  <si>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</si>
  <si>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</si>
  <si>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</si>
  <si>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</si>
  <si>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</si>
  <si>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</si>
  <si>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</si>
  <si>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</si>
  <si>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</si>
  <si>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</si>
  <si>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</si>
  <si>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</si>
  <si>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</si>
  <si>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89200000</t>
  </si>
  <si>
    <t>4040000</t>
  </si>
  <si>
    <t>90740000</t>
  </si>
  <si>
    <t>2500000</t>
  </si>
  <si>
    <t>83660000</t>
  </si>
  <si>
    <t>9580000</t>
  </si>
  <si>
    <t>41840000</t>
  </si>
  <si>
    <t>8500000</t>
  </si>
  <si>
    <t>72240000</t>
  </si>
  <si>
    <t>2350000</t>
  </si>
  <si>
    <t>81700000</t>
  </si>
  <si>
    <t>11540000</t>
  </si>
  <si>
    <t>84740000</t>
  </si>
  <si>
    <t>26120000</t>
  </si>
  <si>
    <t>14900000</t>
  </si>
  <si>
    <t>46860000</t>
  </si>
  <si>
    <t>9080000</t>
  </si>
  <si>
    <t>Sunday, 28 April, 2024</t>
  </si>
  <si>
    <t>10:09:09 PM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</si>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</sst>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BDH|14384235362689748567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71736111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7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39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</sharedItems>
    </cacheField>
    <cacheField name="[DASHBOARD FO].[FO.PremiumStrike2].[FO.PremiumStrike2]" caption="FO.PremiumStrike2" numFmtId="0" hierarchy="74" level="1">
      <sharedItems count="195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1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48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</sharedItems>
    </cacheField>
    <cacheField name="[DASHBOARD FO].[FO.TransactionNumber].[FO.TransactionNumber]" caption="FO.TransactionNumber" numFmtId="0" hierarchy="110" level="1">
      <sharedItems count="822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798726849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816782407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18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</sharedItems>
    </cacheField>
    <cacheField name="[DASHBOARD FO].[FO.Position_Quantity].[FO.Position_Quantity]" caption="FO.Position_Quantity" numFmtId="0" hierarchy="72" level="1">
      <sharedItems count="15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</sharedItems>
    </cacheField>
    <cacheField name="[DASHBOARD FO].[FO.PremiumStrike1].[FO.PremiumStrike1]" caption="FO.PremiumStrike1" numFmtId="0" hierarchy="73" level="1">
      <sharedItems count="132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</sharedItems>
    </cacheField>
    <cacheField name="[DASHBOARD FO].[FO.PremiumStrike2].[FO.PremiumStrike2]" caption="FO.PremiumStrike2" numFmtId="0" hierarchy="74" level="1">
      <sharedItems count="76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38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1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</sharedItems>
    </cacheField>
    <cacheField name="[DASHBOARD FO].[FO.TransactionNumber].[FO.TransactionNumber]" caption="FO.TransactionNumber" numFmtId="0" hierarchy="110" level="1">
      <sharedItems count="196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95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834490742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851736115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863888892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4-28T00:00:00]" c="Sunday, 28 April, 2024"/>
      </sharedItems>
    </cacheField>
    <cacheField name="[Last Refreshed Date].[DateTime].[DateTime]" caption="DateTime" numFmtId="0" hierarchy="183" level="1">
      <sharedItems count="1">
        <s v="[Last Refreshed Date].[DateTime].&amp;[2024-04-28T22:09:08.85]" c="Sunday, 28 April, 2024"/>
      </sharedItems>
    </cacheField>
    <cacheField name="[Last Refreshed Date].[Time].[Time]" caption="Time" numFmtId="0" hierarchy="184" level="1">
      <sharedItems count="1">
        <s v="[Last Refreshed Date].[Time].&amp;[1899-12-30T22:09:08.85]" c="10:09:09 P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11.347874421299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2740000]" c="82740000"/>
        <s v="[DASHBOARD RL].[RL.AvailableVolumeLimit].&amp;[93240000]" c="93240000"/>
        <s v="[DASHBOARD RL].[RL.AvailableVolumeLimit].&amp;[89200000]" c="89200000"/>
        <s v="[DASHBOARD RL].[RL.AvailableVolumeLimit].&amp;[90740000]" c="90740000"/>
        <s v="[DASHBOARD RL].[RL.AvailableVolumeLimit].&amp;[41840000]" c="41840000"/>
        <s v="[DASHBOARD RL].[RL.AvailableVolumeLimit].&amp;[50340000]" c="50340000"/>
        <s v="[DASHBOARD RL].[RL.AvailableVolumeLimit].&amp;[83660000]" c="83660000"/>
        <s v="[DASHBOARD RL].[RL.AvailableVolumeLimit].&amp;[72240000]" c="72240000"/>
        <s v="[DASHBOARD RL].[RL.AvailableVolumeLimit].&amp;[74590000]" c="74590000"/>
        <s v="[DASHBOARD RL].[RL.AvailableVolumeLimit].&amp;[81700000]" c="81700000"/>
        <s v="[DASHBOARD RL].[RL.AvailableVolumeLimit].&amp;[84740000]" c="84740000"/>
        <s v="[DASHBOARD RL].[RL.AvailableVolumeLimit].&amp;[26120000]" c="26120000"/>
        <s v="[DASHBOARD RL].[RL.AvailableVolumeLimit].&amp;[41020000]" c="41020000"/>
        <s v="[DASHBOARD RL].[RL.AvailableVolumeLimit].&amp;[46860000]" c="4686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0">
        <s v="[DASHBOARD RL].[RL.VolumeUtilisationCurrentYear].&amp;[10500000]" c="10500000"/>
        <s v="[DASHBOARD RL].[RL.VolumeUtilisationCurrentYear].&amp;" c=""/>
        <s v="[DASHBOARD RL].[RL.VolumeUtilisationCurrentYear].&amp;[4040000]" c="4040000"/>
        <s v="[DASHBOARD RL].[RL.VolumeUtilisationCurrentYear].&amp;[2500000]" c="2500000"/>
        <s v="[DASHBOARD RL].[RL.VolumeUtilisationCurrentYear].&amp;[8500000]" c="8500000"/>
        <s v="[DASHBOARD RL].[RL.VolumeUtilisationCurrentYear].&amp;[9580000]" c="9580000"/>
        <s v="[DASHBOARD RL].[RL.VolumeUtilisationCurrentYear].&amp;[2350000]" c="2350000"/>
        <s v="[DASHBOARD RL].[RL.VolumeUtilisationCurrentYear].&amp;[11540000]" c="11540000"/>
        <s v="[DASHBOARD RL].[RL.VolumeUtilisationCurrentYear].&amp;[14900000]" c="14900000"/>
        <s v="[DASHBOARD RL].[RL.VolumeUtilisationCurrentYear].&amp;[9080000]" c="908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46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3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98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</items>
    </pivotField>
    <pivotField axis="axisRow" allDrilled="1" outline="0" subtotalTop="0" showAll="0" dataSourceSort="1" defaultSubtotal="0" defaultAttributeDrillState="1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Row" allDrilled="1" outline="0" subtotalTop="0" showAll="0" dataSourceSort="1" defaultSubtotal="0" defaultAttributeDrillState="1">
      <items count="1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</items>
    </pivotField>
    <pivotField axis="axisRow" allDrilled="1" outline="0" subtotalTop="0" showAll="0" dataSourceSort="1" defaultSubtotal="0" defaultAttributeDrillState="1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95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9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3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40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4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3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825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</items>
    </pivotField>
    <pivotField axis="axisRow" allDrilled="1" outline="0" subtotalTop="0" showAll="0" dataSourceSort="1" defaultSubtotal="0" defaultAttributeDrillState="1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822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4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4"/>
    </i>
    <i r="1">
      <x v="1"/>
      <x v="1"/>
    </i>
    <i>
      <x v="8"/>
      <x v="11"/>
      <x v="8"/>
    </i>
    <i r="1">
      <x v="12"/>
      <x v="1"/>
    </i>
    <i>
      <x v="9"/>
      <x v="13"/>
      <x v="9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2.2851562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2099</v>
      </c>
      <c r="B2" s="12" t="s">
        <v>2099</v>
      </c>
      <c r="C2" s="12" t="s">
        <v>2100</v>
      </c>
      <c r="D2" s="19">
        <f ca="1">NOW()</f>
        <v>45411.347971064817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98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2013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2014</v>
      </c>
      <c r="N162" t="s">
        <v>1825</v>
      </c>
    </row>
    <row r="163" spans="1:14" x14ac:dyDescent="0.25">
      <c r="A163" t="s">
        <v>717</v>
      </c>
      <c r="B163" t="s">
        <v>2015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2016</v>
      </c>
      <c r="M163" t="s">
        <v>2017</v>
      </c>
      <c r="N163" t="s">
        <v>2018</v>
      </c>
    </row>
    <row r="164" spans="1:14" x14ac:dyDescent="0.25">
      <c r="A164" t="s">
        <v>759</v>
      </c>
      <c r="B164" t="s">
        <v>2019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2016</v>
      </c>
      <c r="M164" t="s">
        <v>2017</v>
      </c>
      <c r="N164" t="s">
        <v>2018</v>
      </c>
    </row>
    <row r="165" spans="1:14" x14ac:dyDescent="0.25">
      <c r="A165" t="s">
        <v>729</v>
      </c>
      <c r="B165" t="s">
        <v>2020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2016</v>
      </c>
      <c r="M165" t="s">
        <v>2017</v>
      </c>
      <c r="N165" t="s">
        <v>2018</v>
      </c>
    </row>
    <row r="166" spans="1:14" x14ac:dyDescent="0.25">
      <c r="A166" t="s">
        <v>781</v>
      </c>
      <c r="B166" t="s">
        <v>2021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2016</v>
      </c>
      <c r="M166" t="s">
        <v>2017</v>
      </c>
      <c r="N166" t="s">
        <v>2018</v>
      </c>
    </row>
    <row r="167" spans="1:14" x14ac:dyDescent="0.25">
      <c r="A167" t="s">
        <v>720</v>
      </c>
      <c r="B167" t="s">
        <v>2049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2050</v>
      </c>
      <c r="L167" t="s">
        <v>2016</v>
      </c>
      <c r="M167" t="s">
        <v>2051</v>
      </c>
      <c r="N167" t="s">
        <v>2022</v>
      </c>
    </row>
    <row r="168" spans="1:14" x14ac:dyDescent="0.25">
      <c r="A168" t="s">
        <v>768</v>
      </c>
      <c r="B168" t="s">
        <v>2052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2051</v>
      </c>
      <c r="N168" t="s">
        <v>2022</v>
      </c>
    </row>
    <row r="169" spans="1:14" x14ac:dyDescent="0.25">
      <c r="A169" t="s">
        <v>752</v>
      </c>
      <c r="B169" t="s">
        <v>2053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2050</v>
      </c>
      <c r="L169" t="s">
        <v>2016</v>
      </c>
      <c r="M169" t="s">
        <v>2051</v>
      </c>
      <c r="N169" t="s">
        <v>2022</v>
      </c>
    </row>
    <row r="170" spans="1:14" x14ac:dyDescent="0.25">
      <c r="A170" t="s">
        <v>847</v>
      </c>
      <c r="B170" t="s">
        <v>2054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2051</v>
      </c>
      <c r="N170" t="s">
        <v>2022</v>
      </c>
    </row>
    <row r="171" spans="1:14" x14ac:dyDescent="0.25">
      <c r="A171" t="s">
        <v>858</v>
      </c>
      <c r="B171" t="s">
        <v>2055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2050</v>
      </c>
      <c r="L171" t="s">
        <v>2016</v>
      </c>
      <c r="M171" t="s">
        <v>2051</v>
      </c>
      <c r="N171" t="s">
        <v>2022</v>
      </c>
    </row>
    <row r="172" spans="1:14" x14ac:dyDescent="0.25">
      <c r="A172" t="s">
        <v>839</v>
      </c>
      <c r="B172" t="s">
        <v>2056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2051</v>
      </c>
      <c r="N172" t="s">
        <v>2022</v>
      </c>
    </row>
    <row r="173" spans="1:14" x14ac:dyDescent="0.25">
      <c r="A173" t="s">
        <v>765</v>
      </c>
      <c r="B173" t="s">
        <v>2057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2051</v>
      </c>
      <c r="N173" t="s">
        <v>2022</v>
      </c>
    </row>
    <row r="174" spans="1:14" x14ac:dyDescent="0.25">
      <c r="A174" t="s">
        <v>850</v>
      </c>
      <c r="B174" t="s">
        <v>2058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2059</v>
      </c>
      <c r="I174" t="s">
        <v>341</v>
      </c>
      <c r="J174" t="s">
        <v>1052</v>
      </c>
      <c r="K174" t="s">
        <v>2050</v>
      </c>
      <c r="L174" t="s">
        <v>2016</v>
      </c>
      <c r="M174" t="s">
        <v>2051</v>
      </c>
      <c r="N174" t="s">
        <v>2022</v>
      </c>
    </row>
    <row r="175" spans="1:14" x14ac:dyDescent="0.25">
      <c r="A175" t="s">
        <v>836</v>
      </c>
      <c r="B175" t="s">
        <v>2060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2051</v>
      </c>
      <c r="N175" t="s">
        <v>2022</v>
      </c>
    </row>
    <row r="176" spans="1:14" x14ac:dyDescent="0.25">
      <c r="A176" t="s">
        <v>842</v>
      </c>
      <c r="B176" t="s">
        <v>2061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2050</v>
      </c>
      <c r="L176" t="s">
        <v>2016</v>
      </c>
      <c r="M176" t="s">
        <v>2051</v>
      </c>
      <c r="N176" t="s">
        <v>2022</v>
      </c>
    </row>
    <row r="177" spans="1:14" x14ac:dyDescent="0.25">
      <c r="A177" t="s">
        <v>849</v>
      </c>
      <c r="B177" t="s">
        <v>2062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2063</v>
      </c>
      <c r="N177" t="s">
        <v>1985</v>
      </c>
    </row>
    <row r="178" spans="1:14" x14ac:dyDescent="0.25">
      <c r="A178" t="s">
        <v>860</v>
      </c>
      <c r="B178" t="s">
        <v>2064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2063</v>
      </c>
      <c r="N178" t="s">
        <v>1985</v>
      </c>
    </row>
    <row r="179" spans="1:14" x14ac:dyDescent="0.25">
      <c r="A179" t="s">
        <v>702</v>
      </c>
      <c r="B179" t="s">
        <v>2065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2066</v>
      </c>
      <c r="I179" t="s">
        <v>287</v>
      </c>
      <c r="J179" t="s">
        <v>2067</v>
      </c>
      <c r="K179" t="s">
        <v>2050</v>
      </c>
      <c r="L179" t="s">
        <v>2016</v>
      </c>
      <c r="M179" t="s">
        <v>2063</v>
      </c>
      <c r="N179" t="s">
        <v>1985</v>
      </c>
    </row>
    <row r="180" spans="1:14" x14ac:dyDescent="0.25">
      <c r="A180" t="s">
        <v>652</v>
      </c>
      <c r="B180" t="s">
        <v>2068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2063</v>
      </c>
      <c r="N180" t="s">
        <v>1985</v>
      </c>
    </row>
    <row r="181" spans="1:14" x14ac:dyDescent="0.25">
      <c r="A181" t="s">
        <v>761</v>
      </c>
      <c r="B181" t="s">
        <v>2069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2067</v>
      </c>
      <c r="K181" t="s">
        <v>2050</v>
      </c>
      <c r="L181" t="s">
        <v>2016</v>
      </c>
      <c r="M181" t="s">
        <v>2063</v>
      </c>
      <c r="N181" t="s">
        <v>1985</v>
      </c>
    </row>
    <row r="182" spans="1:14" x14ac:dyDescent="0.25">
      <c r="A182" t="s">
        <v>713</v>
      </c>
      <c r="B182" t="s">
        <v>2070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2071</v>
      </c>
      <c r="J182" t="s">
        <v>57</v>
      </c>
      <c r="K182" t="s">
        <v>2050</v>
      </c>
      <c r="L182" t="s">
        <v>2016</v>
      </c>
      <c r="M182" t="s">
        <v>2063</v>
      </c>
      <c r="N182" t="s">
        <v>1985</v>
      </c>
    </row>
    <row r="183" spans="1:14" x14ac:dyDescent="0.25">
      <c r="A183" t="s">
        <v>657</v>
      </c>
      <c r="B183" t="s">
        <v>2072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2067</v>
      </c>
      <c r="K183" t="s">
        <v>2050</v>
      </c>
      <c r="L183" t="s">
        <v>2016</v>
      </c>
      <c r="M183" t="s">
        <v>2063</v>
      </c>
      <c r="N183" t="s">
        <v>1985</v>
      </c>
    </row>
    <row r="184" spans="1:14" x14ac:dyDescent="0.25">
      <c r="A184" t="s">
        <v>678</v>
      </c>
      <c r="B184" t="s">
        <v>2073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2071</v>
      </c>
      <c r="J184" t="s">
        <v>57</v>
      </c>
      <c r="K184" t="s">
        <v>2050</v>
      </c>
      <c r="L184" t="s">
        <v>2016</v>
      </c>
      <c r="M184" t="s">
        <v>2063</v>
      </c>
      <c r="N184" t="s">
        <v>1985</v>
      </c>
    </row>
    <row r="185" spans="1:14" x14ac:dyDescent="0.25">
      <c r="A185" t="s">
        <v>764</v>
      </c>
      <c r="B185" t="s">
        <v>2074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2050</v>
      </c>
      <c r="L185" t="s">
        <v>2016</v>
      </c>
      <c r="M185" t="s">
        <v>1826</v>
      </c>
      <c r="N185" t="s">
        <v>2075</v>
      </c>
    </row>
    <row r="186" spans="1:14" x14ac:dyDescent="0.25">
      <c r="A186" t="s">
        <v>856</v>
      </c>
      <c r="B186" t="s">
        <v>2076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2050</v>
      </c>
      <c r="L186" t="s">
        <v>2016</v>
      </c>
      <c r="M186" t="s">
        <v>2077</v>
      </c>
      <c r="N186" t="s">
        <v>2078</v>
      </c>
    </row>
    <row r="187" spans="1:14" x14ac:dyDescent="0.25">
      <c r="A187" t="s">
        <v>834</v>
      </c>
      <c r="B187" t="s">
        <v>2079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2050</v>
      </c>
      <c r="L187" t="s">
        <v>2016</v>
      </c>
      <c r="M187" t="s">
        <v>2077</v>
      </c>
      <c r="N187" t="s">
        <v>2078</v>
      </c>
    </row>
    <row r="188" spans="1:14" x14ac:dyDescent="0.25">
      <c r="A188" t="s">
        <v>838</v>
      </c>
      <c r="B188" t="s">
        <v>2080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2050</v>
      </c>
      <c r="L188" t="s">
        <v>2016</v>
      </c>
      <c r="M188" t="s">
        <v>2077</v>
      </c>
      <c r="N188" t="s">
        <v>2078</v>
      </c>
    </row>
    <row r="189" spans="1:14" x14ac:dyDescent="0.25">
      <c r="A189" t="s">
        <v>863</v>
      </c>
      <c r="B189" t="s">
        <v>2081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2050</v>
      </c>
      <c r="L189" t="s">
        <v>2016</v>
      </c>
      <c r="M189" t="s">
        <v>2077</v>
      </c>
      <c r="N189" t="s">
        <v>2078</v>
      </c>
    </row>
    <row r="190" spans="1:14" x14ac:dyDescent="0.25">
      <c r="A190" t="s">
        <v>843</v>
      </c>
      <c r="B190" t="s">
        <v>2101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2016</v>
      </c>
      <c r="M190" t="s">
        <v>2102</v>
      </c>
      <c r="N190" t="s">
        <v>2103</v>
      </c>
    </row>
    <row r="191" spans="1:14" x14ac:dyDescent="0.25">
      <c r="A191" t="s">
        <v>830</v>
      </c>
      <c r="B191" t="s">
        <v>2104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2105</v>
      </c>
      <c r="N191" t="s">
        <v>2051</v>
      </c>
    </row>
    <row r="192" spans="1:14" x14ac:dyDescent="0.25">
      <c r="A192" t="s">
        <v>853</v>
      </c>
      <c r="B192" t="s">
        <v>2106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2105</v>
      </c>
      <c r="N192" t="s">
        <v>2051</v>
      </c>
    </row>
    <row r="193" spans="1:14" x14ac:dyDescent="0.25">
      <c r="A193" t="s">
        <v>832</v>
      </c>
      <c r="B193" t="s">
        <v>2107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2105</v>
      </c>
      <c r="N193" t="s">
        <v>2051</v>
      </c>
    </row>
    <row r="194" spans="1:14" x14ac:dyDescent="0.25">
      <c r="A194" t="s">
        <v>685</v>
      </c>
      <c r="B194" t="s">
        <v>2108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2105</v>
      </c>
      <c r="N194" t="s">
        <v>2051</v>
      </c>
    </row>
    <row r="195" spans="1:14" x14ac:dyDescent="0.25">
      <c r="A195" t="s">
        <v>648</v>
      </c>
      <c r="B195" t="s">
        <v>2109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2105</v>
      </c>
      <c r="N195" t="s">
        <v>2051</v>
      </c>
    </row>
    <row r="196" spans="1:14" x14ac:dyDescent="0.25">
      <c r="A196" t="s">
        <v>757</v>
      </c>
      <c r="B196" t="s">
        <v>2110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2050</v>
      </c>
      <c r="L196" t="s">
        <v>2111</v>
      </c>
      <c r="M196" t="s">
        <v>2105</v>
      </c>
      <c r="N196" t="s">
        <v>2051</v>
      </c>
    </row>
    <row r="197" spans="1:14" x14ac:dyDescent="0.25">
      <c r="A197" t="s">
        <v>687</v>
      </c>
      <c r="B197" t="s">
        <v>2112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2113</v>
      </c>
      <c r="I197" t="s">
        <v>1151</v>
      </c>
      <c r="J197" t="s">
        <v>385</v>
      </c>
      <c r="K197" t="s">
        <v>1930</v>
      </c>
      <c r="L197" t="s">
        <v>1918</v>
      </c>
      <c r="M197" t="s">
        <v>2105</v>
      </c>
      <c r="N197" t="s">
        <v>2051</v>
      </c>
    </row>
    <row r="198" spans="1:14" x14ac:dyDescent="0.25">
      <c r="A198" t="s">
        <v>864</v>
      </c>
      <c r="B198" t="s">
        <v>2114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2105</v>
      </c>
      <c r="N198" t="s">
        <v>2051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825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2023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2024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2024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2024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2024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2024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2024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2024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2024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2024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2024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2024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2024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2024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2024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2024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2024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2024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2024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2024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2024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2024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2024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2024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2024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2024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2024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2024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2024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2024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2024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2024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2024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2024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2024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2024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2024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2024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2024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2024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2024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2024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2024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2024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2024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2024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2024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2024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2024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2024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2024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2024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2024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2024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2024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2024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2024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2024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2024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2024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2024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2024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2024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2024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2024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2024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2024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2024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2024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2024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2024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2024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2024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2024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2024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2024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2024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2024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2024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2024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2024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2024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2024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2024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2024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2024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2024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2024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2024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2024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2024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2024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2024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2024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2024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2024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2024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2024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2024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2024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2024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2024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2024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2024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2024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2024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2024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2024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2024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2024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2024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2024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2024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2024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2024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2024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2024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2024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2024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2024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2024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2024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2024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2024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2025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2025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2025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2025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2025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2025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2025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2025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2025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2025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2025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2025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2025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2025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2025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2025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2025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2025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2025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2025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2025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2025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2025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2025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2025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2025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2025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2025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2025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2025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2025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2025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2025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2025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2025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2025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2025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2025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2025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2025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2025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2025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2025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2025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2025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2025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2025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2025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2025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2025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2025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2026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2026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2026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2026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2026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2026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2026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2026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2026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2026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2026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2026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2025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2025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2025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2026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2025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2025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2025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2025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2025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2025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2026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2025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2025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2025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2025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2025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2025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2025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2026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2026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2026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2025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2026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2025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2026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2026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2025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2025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2025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2025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2025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2025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2025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2025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2025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2025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2025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2025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2025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2025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2025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2025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2025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2025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2025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2025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2025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2025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2025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2025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2025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2025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2025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2025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2025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2025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2025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2025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2025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2025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2025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2025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2025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2025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2025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2025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2025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2025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2025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2025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2025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2025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2025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2025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2025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2025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2027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2028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2027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2027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2028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2029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2030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2029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2027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2030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2030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2029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2028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2027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2028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2028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2028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2028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2028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2031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2028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2028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2028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2027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2027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2027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2027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2027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2027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2027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2027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2027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2029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2028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2029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2029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2028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2028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2029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2028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2029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2030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2029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2030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2029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2030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2029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2030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2029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2029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2029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2027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2028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2028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2028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2028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2028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2028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2028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2028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2028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2028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2028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2028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2032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2032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2032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2032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2032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2032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2032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2032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2032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2032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2032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2032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2032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2032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2030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2030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2030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2030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2030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2030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2030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2033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2033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2033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2033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2033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2033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2033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2033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2033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2033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2033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2033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2033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2033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2033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2033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2033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2033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2033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2033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2033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2033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2033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2033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2033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2033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2033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2033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2033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2033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2033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2033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2033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2033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2033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2033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2033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2033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2034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2035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2036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2036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2036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2036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2037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2034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2035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2037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2036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2036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2035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2034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2035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2034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2038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2038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2036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2036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2038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2036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2034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2036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2034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2038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2038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2038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2038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2038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2038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2038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2034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2034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2035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2034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2035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2034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2035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2035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2036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2037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2037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2034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2037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2036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2035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2037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2035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2034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2037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2034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2037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2035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2037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2039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2039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2039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2038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2038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2040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2040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2040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2040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2040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2036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2036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2036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2036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2036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2034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2034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2034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2034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2035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2035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2037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2037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2037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2037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2037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2037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2037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2037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2037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2037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2037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2041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2041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2041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2041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2041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2041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2041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2041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2041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2041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2041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2040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2040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2040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2040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2027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2027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2027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2027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2027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2027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2027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2027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2027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2027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2027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2027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2027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2027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2027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2027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2027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2027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2027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2027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2027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2029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2029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2029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2029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2029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2029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2029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2029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2029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2029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2029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2029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2029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2029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2029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2030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2030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2030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2030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2030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2030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2030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2030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2030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2030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2030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2030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2030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2030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2030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2042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2042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2042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2042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2042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2042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2042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2042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2042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2042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2042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2042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2042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2042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2042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2042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2042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2043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2043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2043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2043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2043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2043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2043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2043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2043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2043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2043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2043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2043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2043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2043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2043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2043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2043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2043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2043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2043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2043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2043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2043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2043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2043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2044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2044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2044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2044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2044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2044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2044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2044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2044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2044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2044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2044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2044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2044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2044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2044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2044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2044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2044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2044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2044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2044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2044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2044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2044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2044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2044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2044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2044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2044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2036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2036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2036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2036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2036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2036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2036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2036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2038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2036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2038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2036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2038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2036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2036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2036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2036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2036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2036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2036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2036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2036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2036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2036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2036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2036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2036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2036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2038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2038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2038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2038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2038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2045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2045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2034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2034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2034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2034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2034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2034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2034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2034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2034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2034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2034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2035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2035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2035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2034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2035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2034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2034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2035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2035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2035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2034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2034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2035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2035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2035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2035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2035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2034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2035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2034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2035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2035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2034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2034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2035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2035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2034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2037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2037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2037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2037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2034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2035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2037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2037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2037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2037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2037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2037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2037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2037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2037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2037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2037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2037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2040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2040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2040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2040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2040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2040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2040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2040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2040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2040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2040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2046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2040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2040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2040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2040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2027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2027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2027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2027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2027</v>
      </c>
    </row>
    <row r="762" spans="1:19" x14ac:dyDescent="0.25">
      <c r="A762" t="s">
        <v>1703</v>
      </c>
      <c r="B762" t="s">
        <v>736</v>
      </c>
      <c r="C762" t="s">
        <v>1955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1956</v>
      </c>
      <c r="O762" t="s">
        <v>1957</v>
      </c>
      <c r="P762" t="s">
        <v>1927</v>
      </c>
      <c r="Q762" t="s">
        <v>1946</v>
      </c>
      <c r="R762" t="s">
        <v>1949</v>
      </c>
      <c r="S762" t="s">
        <v>2027</v>
      </c>
    </row>
    <row r="763" spans="1:19" x14ac:dyDescent="0.25">
      <c r="A763" t="s">
        <v>1703</v>
      </c>
      <c r="B763" t="s">
        <v>821</v>
      </c>
      <c r="C763" t="s">
        <v>1958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1956</v>
      </c>
      <c r="O763" t="s">
        <v>1957</v>
      </c>
      <c r="P763" t="s">
        <v>1927</v>
      </c>
      <c r="Q763" t="s">
        <v>1939</v>
      </c>
      <c r="R763" t="s">
        <v>1949</v>
      </c>
      <c r="S763" t="s">
        <v>2027</v>
      </c>
    </row>
    <row r="764" spans="1:19" x14ac:dyDescent="0.25">
      <c r="A764" t="s">
        <v>1703</v>
      </c>
      <c r="B764" t="s">
        <v>658</v>
      </c>
      <c r="C764" t="s">
        <v>1959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1956</v>
      </c>
      <c r="O764" t="s">
        <v>1957</v>
      </c>
      <c r="P764" t="s">
        <v>1927</v>
      </c>
      <c r="Q764" t="s">
        <v>1947</v>
      </c>
      <c r="R764" t="s">
        <v>1949</v>
      </c>
      <c r="S764" t="s">
        <v>2027</v>
      </c>
    </row>
    <row r="765" spans="1:19" x14ac:dyDescent="0.25">
      <c r="A765" t="s">
        <v>1703</v>
      </c>
      <c r="B765" t="s">
        <v>772</v>
      </c>
      <c r="C765" t="s">
        <v>1961</v>
      </c>
      <c r="D765" t="s">
        <v>6</v>
      </c>
      <c r="E765" t="s">
        <v>1962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1963</v>
      </c>
      <c r="O765" t="s">
        <v>1960</v>
      </c>
      <c r="P765" t="s">
        <v>1927</v>
      </c>
      <c r="Q765" t="s">
        <v>1982</v>
      </c>
      <c r="R765" t="s">
        <v>1949</v>
      </c>
      <c r="S765" t="s">
        <v>2027</v>
      </c>
    </row>
    <row r="766" spans="1:19" x14ac:dyDescent="0.25">
      <c r="A766" t="s">
        <v>1703</v>
      </c>
      <c r="B766" t="s">
        <v>801</v>
      </c>
      <c r="C766" t="s">
        <v>1964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1963</v>
      </c>
      <c r="O766" t="s">
        <v>1931</v>
      </c>
      <c r="P766" t="s">
        <v>1927</v>
      </c>
      <c r="Q766" t="s">
        <v>1946</v>
      </c>
      <c r="R766" t="s">
        <v>1949</v>
      </c>
      <c r="S766" t="s">
        <v>2027</v>
      </c>
    </row>
    <row r="767" spans="1:19" x14ac:dyDescent="0.25">
      <c r="A767" t="s">
        <v>1703</v>
      </c>
      <c r="B767" t="s">
        <v>785</v>
      </c>
      <c r="C767" t="s">
        <v>1965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1963</v>
      </c>
      <c r="O767" t="s">
        <v>1931</v>
      </c>
      <c r="P767" t="s">
        <v>1927</v>
      </c>
      <c r="Q767" t="s">
        <v>1944</v>
      </c>
      <c r="R767" t="s">
        <v>1949</v>
      </c>
      <c r="S767" t="s">
        <v>2027</v>
      </c>
    </row>
    <row r="768" spans="1:19" x14ac:dyDescent="0.25">
      <c r="A768" t="s">
        <v>1703</v>
      </c>
      <c r="B768" t="s">
        <v>824</v>
      </c>
      <c r="C768" t="s">
        <v>1966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1963</v>
      </c>
      <c r="O768" t="s">
        <v>1931</v>
      </c>
      <c r="P768" t="s">
        <v>1927</v>
      </c>
      <c r="Q768" t="s">
        <v>1941</v>
      </c>
      <c r="R768" t="s">
        <v>1949</v>
      </c>
      <c r="S768" t="s">
        <v>2027</v>
      </c>
    </row>
    <row r="769" spans="1:19" x14ac:dyDescent="0.25">
      <c r="A769" t="s">
        <v>1703</v>
      </c>
      <c r="B769" t="s">
        <v>791</v>
      </c>
      <c r="C769" t="s">
        <v>1967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2027</v>
      </c>
    </row>
    <row r="770" spans="1:19" x14ac:dyDescent="0.25">
      <c r="A770" t="s">
        <v>1703</v>
      </c>
      <c r="B770" t="s">
        <v>738</v>
      </c>
      <c r="C770" t="s">
        <v>1968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1969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2027</v>
      </c>
    </row>
    <row r="771" spans="1:19" x14ac:dyDescent="0.25">
      <c r="A771" t="s">
        <v>1703</v>
      </c>
      <c r="B771" t="s">
        <v>690</v>
      </c>
      <c r="C771" t="s">
        <v>1970</v>
      </c>
      <c r="D771" t="s">
        <v>5</v>
      </c>
      <c r="E771" t="s">
        <v>1962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1971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1982</v>
      </c>
      <c r="R771" t="s">
        <v>1949</v>
      </c>
      <c r="S771" t="s">
        <v>2027</v>
      </c>
    </row>
    <row r="772" spans="1:19" x14ac:dyDescent="0.25">
      <c r="A772" t="s">
        <v>1703</v>
      </c>
      <c r="B772" t="s">
        <v>809</v>
      </c>
      <c r="C772" t="s">
        <v>1972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2027</v>
      </c>
    </row>
    <row r="773" spans="1:19" x14ac:dyDescent="0.25">
      <c r="A773" t="s">
        <v>1703</v>
      </c>
      <c r="B773" t="s">
        <v>812</v>
      </c>
      <c r="C773" t="s">
        <v>1973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1974</v>
      </c>
      <c r="O773" t="s">
        <v>1975</v>
      </c>
      <c r="P773" t="s">
        <v>1927</v>
      </c>
      <c r="Q773" t="s">
        <v>1943</v>
      </c>
      <c r="R773" t="s">
        <v>1949</v>
      </c>
      <c r="S773" t="s">
        <v>2027</v>
      </c>
    </row>
    <row r="774" spans="1:19" x14ac:dyDescent="0.25">
      <c r="A774" t="s">
        <v>1703</v>
      </c>
      <c r="B774" t="s">
        <v>744</v>
      </c>
      <c r="C774" t="s">
        <v>1976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1977</v>
      </c>
      <c r="M774" t="s">
        <v>1980</v>
      </c>
      <c r="N774" t="s">
        <v>1974</v>
      </c>
      <c r="O774" t="s">
        <v>1975</v>
      </c>
      <c r="P774" t="s">
        <v>1927</v>
      </c>
      <c r="Q774" t="s">
        <v>1939</v>
      </c>
      <c r="R774" t="s">
        <v>1949</v>
      </c>
      <c r="S774" t="s">
        <v>2029</v>
      </c>
    </row>
    <row r="775" spans="1:19" x14ac:dyDescent="0.25">
      <c r="A775" t="s">
        <v>1703</v>
      </c>
      <c r="B775" t="s">
        <v>697</v>
      </c>
      <c r="C775" t="s">
        <v>1983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1978</v>
      </c>
      <c r="J775" t="s">
        <v>302</v>
      </c>
      <c r="K775" t="s">
        <v>1662</v>
      </c>
      <c r="L775" t="s">
        <v>1930</v>
      </c>
      <c r="M775" t="s">
        <v>1918</v>
      </c>
      <c r="N775" t="s">
        <v>1974</v>
      </c>
      <c r="O775" t="s">
        <v>1975</v>
      </c>
      <c r="P775" t="s">
        <v>1927</v>
      </c>
      <c r="Q775" t="s">
        <v>1947</v>
      </c>
      <c r="R775" t="s">
        <v>1949</v>
      </c>
      <c r="S775" t="s">
        <v>2027</v>
      </c>
    </row>
    <row r="776" spans="1:19" x14ac:dyDescent="0.25">
      <c r="A776" t="s">
        <v>1703</v>
      </c>
      <c r="B776" t="s">
        <v>694</v>
      </c>
      <c r="C776" t="s">
        <v>1979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1977</v>
      </c>
      <c r="M776" t="s">
        <v>1980</v>
      </c>
      <c r="N776" t="s">
        <v>1974</v>
      </c>
      <c r="O776" t="s">
        <v>1975</v>
      </c>
      <c r="P776" t="s">
        <v>1927</v>
      </c>
      <c r="Q776" t="s">
        <v>1941</v>
      </c>
      <c r="R776" t="s">
        <v>1949</v>
      </c>
      <c r="S776" t="s">
        <v>2029</v>
      </c>
    </row>
    <row r="777" spans="1:19" x14ac:dyDescent="0.25">
      <c r="A777" t="s">
        <v>1703</v>
      </c>
      <c r="B777" t="s">
        <v>762</v>
      </c>
      <c r="C777" t="s">
        <v>1981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1977</v>
      </c>
      <c r="M777" t="s">
        <v>1980</v>
      </c>
      <c r="N777" t="s">
        <v>1974</v>
      </c>
      <c r="O777" t="s">
        <v>1975</v>
      </c>
      <c r="P777" t="s">
        <v>1927</v>
      </c>
      <c r="Q777" t="s">
        <v>1944</v>
      </c>
      <c r="R777" t="s">
        <v>1949</v>
      </c>
      <c r="S777" t="s">
        <v>2029</v>
      </c>
    </row>
    <row r="778" spans="1:19" x14ac:dyDescent="0.25">
      <c r="A778" t="s">
        <v>1703</v>
      </c>
      <c r="B778" t="s">
        <v>788</v>
      </c>
      <c r="C778" t="s">
        <v>1984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1977</v>
      </c>
      <c r="M778" t="s">
        <v>1980</v>
      </c>
      <c r="N778" t="s">
        <v>1985</v>
      </c>
      <c r="O778" t="s">
        <v>1986</v>
      </c>
      <c r="P778" t="s">
        <v>1927</v>
      </c>
      <c r="Q778" t="s">
        <v>1939</v>
      </c>
      <c r="R778" t="s">
        <v>1949</v>
      </c>
      <c r="S778" t="s">
        <v>2029</v>
      </c>
    </row>
    <row r="779" spans="1:19" x14ac:dyDescent="0.25">
      <c r="A779" t="s">
        <v>1703</v>
      </c>
      <c r="B779" t="s">
        <v>770</v>
      </c>
      <c r="C779" t="s">
        <v>1987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1977</v>
      </c>
      <c r="M779" t="s">
        <v>1980</v>
      </c>
      <c r="N779" t="s">
        <v>1985</v>
      </c>
      <c r="O779" t="s">
        <v>1986</v>
      </c>
      <c r="P779" t="s">
        <v>1927</v>
      </c>
      <c r="Q779" t="s">
        <v>1946</v>
      </c>
      <c r="R779" t="s">
        <v>1949</v>
      </c>
      <c r="S779" t="s">
        <v>2029</v>
      </c>
    </row>
    <row r="780" spans="1:19" x14ac:dyDescent="0.25">
      <c r="A780" t="s">
        <v>1703</v>
      </c>
      <c r="B780" t="s">
        <v>722</v>
      </c>
      <c r="C780" t="s">
        <v>1988</v>
      </c>
      <c r="D780" t="s">
        <v>8</v>
      </c>
      <c r="E780" t="s">
        <v>1962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1977</v>
      </c>
      <c r="M780" t="s">
        <v>1980</v>
      </c>
      <c r="N780" t="s">
        <v>1985</v>
      </c>
      <c r="O780" t="s">
        <v>1986</v>
      </c>
      <c r="P780" t="s">
        <v>1927</v>
      </c>
      <c r="Q780" t="s">
        <v>1982</v>
      </c>
      <c r="R780" t="s">
        <v>1949</v>
      </c>
      <c r="S780" t="s">
        <v>2029</v>
      </c>
    </row>
    <row r="781" spans="1:19" x14ac:dyDescent="0.25">
      <c r="A781" t="s">
        <v>1703</v>
      </c>
      <c r="B781" t="s">
        <v>664</v>
      </c>
      <c r="C781" t="s">
        <v>1989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1977</v>
      </c>
      <c r="M781" t="s">
        <v>1980</v>
      </c>
      <c r="N781" t="s">
        <v>1985</v>
      </c>
      <c r="O781" t="s">
        <v>1986</v>
      </c>
      <c r="P781" t="s">
        <v>1927</v>
      </c>
      <c r="Q781" t="s">
        <v>1944</v>
      </c>
      <c r="R781" t="s">
        <v>1949</v>
      </c>
      <c r="S781" t="s">
        <v>2029</v>
      </c>
    </row>
    <row r="782" spans="1:19" x14ac:dyDescent="0.25">
      <c r="A782" t="s">
        <v>1703</v>
      </c>
      <c r="B782" t="s">
        <v>656</v>
      </c>
      <c r="C782" t="s">
        <v>1990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1977</v>
      </c>
      <c r="M782" t="s">
        <v>1980</v>
      </c>
      <c r="N782" t="s">
        <v>1985</v>
      </c>
      <c r="O782" t="s">
        <v>1986</v>
      </c>
      <c r="P782" t="s">
        <v>1927</v>
      </c>
      <c r="Q782" t="s">
        <v>1941</v>
      </c>
      <c r="R782" t="s">
        <v>1949</v>
      </c>
      <c r="S782" t="s">
        <v>2029</v>
      </c>
    </row>
    <row r="783" spans="1:19" x14ac:dyDescent="0.25">
      <c r="A783" t="s">
        <v>1703</v>
      </c>
      <c r="B783" t="s">
        <v>855</v>
      </c>
      <c r="C783" t="s">
        <v>1991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1977</v>
      </c>
      <c r="M783" t="s">
        <v>1980</v>
      </c>
      <c r="N783" t="s">
        <v>1985</v>
      </c>
      <c r="O783" t="s">
        <v>1986</v>
      </c>
      <c r="P783" t="s">
        <v>1927</v>
      </c>
      <c r="Q783" t="s">
        <v>1947</v>
      </c>
      <c r="R783" t="s">
        <v>1949</v>
      </c>
      <c r="S783" t="s">
        <v>2029</v>
      </c>
    </row>
    <row r="784" spans="1:19" x14ac:dyDescent="0.25">
      <c r="A784" t="s">
        <v>1703</v>
      </c>
      <c r="B784" t="s">
        <v>848</v>
      </c>
      <c r="C784" t="s">
        <v>1993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1977</v>
      </c>
      <c r="M784" t="s">
        <v>1980</v>
      </c>
      <c r="N784" t="s">
        <v>1994</v>
      </c>
      <c r="O784" t="s">
        <v>1992</v>
      </c>
      <c r="P784" t="s">
        <v>1927</v>
      </c>
      <c r="Q784" t="s">
        <v>1939</v>
      </c>
      <c r="R784" t="s">
        <v>1949</v>
      </c>
      <c r="S784" t="s">
        <v>2029</v>
      </c>
    </row>
    <row r="785" spans="1:19" x14ac:dyDescent="0.25">
      <c r="A785" t="s">
        <v>1703</v>
      </c>
      <c r="B785" t="s">
        <v>655</v>
      </c>
      <c r="C785" t="s">
        <v>1995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1977</v>
      </c>
      <c r="M785" t="s">
        <v>1980</v>
      </c>
      <c r="N785" t="s">
        <v>1994</v>
      </c>
      <c r="O785" t="s">
        <v>1992</v>
      </c>
      <c r="P785" t="s">
        <v>1927</v>
      </c>
      <c r="Q785" t="s">
        <v>1946</v>
      </c>
      <c r="R785" t="s">
        <v>1949</v>
      </c>
      <c r="S785" t="s">
        <v>2029</v>
      </c>
    </row>
    <row r="786" spans="1:19" x14ac:dyDescent="0.25">
      <c r="A786" t="s">
        <v>1703</v>
      </c>
      <c r="B786" t="s">
        <v>733</v>
      </c>
      <c r="C786" t="s">
        <v>1996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1977</v>
      </c>
      <c r="M786" t="s">
        <v>1980</v>
      </c>
      <c r="N786" t="s">
        <v>1994</v>
      </c>
      <c r="O786" t="s">
        <v>1992</v>
      </c>
      <c r="P786" t="s">
        <v>1927</v>
      </c>
      <c r="Q786" t="s">
        <v>1941</v>
      </c>
      <c r="R786" t="s">
        <v>1949</v>
      </c>
      <c r="S786" t="s">
        <v>2029</v>
      </c>
    </row>
    <row r="787" spans="1:19" x14ac:dyDescent="0.25">
      <c r="A787" t="s">
        <v>1703</v>
      </c>
      <c r="B787" t="s">
        <v>760</v>
      </c>
      <c r="C787" t="s">
        <v>1997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1977</v>
      </c>
      <c r="M787" t="s">
        <v>1980</v>
      </c>
      <c r="N787" t="s">
        <v>1994</v>
      </c>
      <c r="O787" t="s">
        <v>1992</v>
      </c>
      <c r="P787" t="s">
        <v>1927</v>
      </c>
      <c r="Q787" t="s">
        <v>1940</v>
      </c>
      <c r="R787" t="s">
        <v>1949</v>
      </c>
      <c r="S787" t="s">
        <v>2029</v>
      </c>
    </row>
    <row r="788" spans="1:19" x14ac:dyDescent="0.25">
      <c r="A788" t="s">
        <v>1703</v>
      </c>
      <c r="B788" t="s">
        <v>732</v>
      </c>
      <c r="C788" t="s">
        <v>1998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1977</v>
      </c>
      <c r="M788" t="s">
        <v>1980</v>
      </c>
      <c r="N788" t="s">
        <v>1994</v>
      </c>
      <c r="O788" t="s">
        <v>1992</v>
      </c>
      <c r="P788" t="s">
        <v>1927</v>
      </c>
      <c r="Q788" t="s">
        <v>1944</v>
      </c>
      <c r="R788" t="s">
        <v>1949</v>
      </c>
      <c r="S788" t="s">
        <v>2029</v>
      </c>
    </row>
    <row r="789" spans="1:19" x14ac:dyDescent="0.25">
      <c r="A789" t="s">
        <v>1703</v>
      </c>
      <c r="B789" t="s">
        <v>723</v>
      </c>
      <c r="C789" t="s">
        <v>2013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1977</v>
      </c>
      <c r="M789" t="s">
        <v>1980</v>
      </c>
      <c r="N789" t="s">
        <v>2014</v>
      </c>
      <c r="O789" t="s">
        <v>1825</v>
      </c>
      <c r="P789" t="s">
        <v>1927</v>
      </c>
      <c r="Q789" t="s">
        <v>1939</v>
      </c>
      <c r="R789" t="s">
        <v>1949</v>
      </c>
      <c r="S789" t="s">
        <v>2029</v>
      </c>
    </row>
    <row r="790" spans="1:19" x14ac:dyDescent="0.25">
      <c r="A790" t="s">
        <v>1703</v>
      </c>
      <c r="B790" t="s">
        <v>717</v>
      </c>
      <c r="C790" t="s">
        <v>2015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1977</v>
      </c>
      <c r="M790" t="s">
        <v>2016</v>
      </c>
      <c r="N790" t="s">
        <v>2017</v>
      </c>
      <c r="O790" t="s">
        <v>2018</v>
      </c>
      <c r="P790" t="s">
        <v>1927</v>
      </c>
      <c r="Q790" t="s">
        <v>1939</v>
      </c>
      <c r="R790" t="s">
        <v>1949</v>
      </c>
      <c r="S790" t="s">
        <v>2047</v>
      </c>
    </row>
    <row r="791" spans="1:19" x14ac:dyDescent="0.25">
      <c r="A791" t="s">
        <v>1703</v>
      </c>
      <c r="B791" t="s">
        <v>759</v>
      </c>
      <c r="C791" t="s">
        <v>2019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1977</v>
      </c>
      <c r="M791" t="s">
        <v>2016</v>
      </c>
      <c r="N791" t="s">
        <v>2017</v>
      </c>
      <c r="O791" t="s">
        <v>2018</v>
      </c>
      <c r="P791" t="s">
        <v>1927</v>
      </c>
      <c r="Q791" t="s">
        <v>1946</v>
      </c>
      <c r="R791" t="s">
        <v>1949</v>
      </c>
      <c r="S791" t="s">
        <v>2047</v>
      </c>
    </row>
    <row r="792" spans="1:19" x14ac:dyDescent="0.25">
      <c r="A792" t="s">
        <v>1703</v>
      </c>
      <c r="B792" t="s">
        <v>729</v>
      </c>
      <c r="C792" t="s">
        <v>2020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1977</v>
      </c>
      <c r="M792" t="s">
        <v>2016</v>
      </c>
      <c r="N792" t="s">
        <v>2017</v>
      </c>
      <c r="O792" t="s">
        <v>2018</v>
      </c>
      <c r="P792" t="s">
        <v>1927</v>
      </c>
      <c r="Q792" t="s">
        <v>1940</v>
      </c>
      <c r="R792" t="s">
        <v>1949</v>
      </c>
      <c r="S792" t="s">
        <v>2047</v>
      </c>
    </row>
    <row r="793" spans="1:19" x14ac:dyDescent="0.25">
      <c r="A793" t="s">
        <v>1703</v>
      </c>
      <c r="B793" t="s">
        <v>781</v>
      </c>
      <c r="C793" t="s">
        <v>2021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1977</v>
      </c>
      <c r="M793" t="s">
        <v>2016</v>
      </c>
      <c r="N793" t="s">
        <v>2017</v>
      </c>
      <c r="O793" t="s">
        <v>2018</v>
      </c>
      <c r="P793" t="s">
        <v>1927</v>
      </c>
      <c r="Q793" t="s">
        <v>1943</v>
      </c>
      <c r="R793" t="s">
        <v>1949</v>
      </c>
      <c r="S793" t="s">
        <v>2047</v>
      </c>
    </row>
    <row r="794" spans="1:19" x14ac:dyDescent="0.25">
      <c r="A794" t="s">
        <v>1703</v>
      </c>
      <c r="B794" t="s">
        <v>720</v>
      </c>
      <c r="C794" t="s">
        <v>2049</v>
      </c>
      <c r="D794" t="s">
        <v>4</v>
      </c>
      <c r="E794" t="s">
        <v>14</v>
      </c>
      <c r="F794" t="s">
        <v>140</v>
      </c>
      <c r="G794" t="s">
        <v>396</v>
      </c>
      <c r="H794" t="s">
        <v>814</v>
      </c>
      <c r="I794" t="s">
        <v>389</v>
      </c>
      <c r="J794" t="s">
        <v>1810</v>
      </c>
      <c r="K794" t="s">
        <v>1052</v>
      </c>
      <c r="L794" t="s">
        <v>2050</v>
      </c>
      <c r="M794" t="s">
        <v>2016</v>
      </c>
      <c r="N794" t="s">
        <v>2051</v>
      </c>
      <c r="O794" t="s">
        <v>2022</v>
      </c>
      <c r="P794" t="s">
        <v>1927</v>
      </c>
      <c r="Q794" t="s">
        <v>1946</v>
      </c>
      <c r="R794" t="s">
        <v>1949</v>
      </c>
      <c r="S794" t="s">
        <v>2030</v>
      </c>
    </row>
    <row r="795" spans="1:19" x14ac:dyDescent="0.25">
      <c r="A795" t="s">
        <v>1703</v>
      </c>
      <c r="B795" t="s">
        <v>768</v>
      </c>
      <c r="C795" t="s">
        <v>2052</v>
      </c>
      <c r="D795" t="s">
        <v>5</v>
      </c>
      <c r="E795" t="s">
        <v>11</v>
      </c>
      <c r="F795" t="s">
        <v>140</v>
      </c>
      <c r="G795" t="s">
        <v>396</v>
      </c>
      <c r="H795" t="s">
        <v>814</v>
      </c>
      <c r="I795" t="s">
        <v>1021</v>
      </c>
      <c r="J795" t="s">
        <v>1195</v>
      </c>
      <c r="K795" t="s">
        <v>73</v>
      </c>
      <c r="L795" t="s">
        <v>1977</v>
      </c>
      <c r="M795" t="s">
        <v>1980</v>
      </c>
      <c r="N795" t="s">
        <v>2051</v>
      </c>
      <c r="O795" t="s">
        <v>2022</v>
      </c>
      <c r="P795" t="s">
        <v>1927</v>
      </c>
      <c r="Q795" t="s">
        <v>1941</v>
      </c>
      <c r="R795" t="s">
        <v>1949</v>
      </c>
      <c r="S795" t="s">
        <v>2029</v>
      </c>
    </row>
    <row r="796" spans="1:19" x14ac:dyDescent="0.25">
      <c r="A796" t="s">
        <v>1703</v>
      </c>
      <c r="B796" t="s">
        <v>752</v>
      </c>
      <c r="C796" t="s">
        <v>2053</v>
      </c>
      <c r="D796" t="s">
        <v>6</v>
      </c>
      <c r="E796" t="s">
        <v>13</v>
      </c>
      <c r="F796" t="s">
        <v>1869</v>
      </c>
      <c r="G796" t="s">
        <v>396</v>
      </c>
      <c r="H796" t="s">
        <v>814</v>
      </c>
      <c r="I796" t="s">
        <v>1685</v>
      </c>
      <c r="J796" t="s">
        <v>302</v>
      </c>
      <c r="K796" t="s">
        <v>188</v>
      </c>
      <c r="L796" t="s">
        <v>2050</v>
      </c>
      <c r="M796" t="s">
        <v>2016</v>
      </c>
      <c r="N796" t="s">
        <v>2051</v>
      </c>
      <c r="O796" t="s">
        <v>2022</v>
      </c>
      <c r="P796" t="s">
        <v>1927</v>
      </c>
      <c r="Q796" t="s">
        <v>1944</v>
      </c>
      <c r="R796" t="s">
        <v>1949</v>
      </c>
      <c r="S796" t="s">
        <v>2030</v>
      </c>
    </row>
    <row r="797" spans="1:19" x14ac:dyDescent="0.25">
      <c r="A797" t="s">
        <v>1703</v>
      </c>
      <c r="B797" t="s">
        <v>847</v>
      </c>
      <c r="C797" t="s">
        <v>2054</v>
      </c>
      <c r="D797" t="s">
        <v>8</v>
      </c>
      <c r="E797" t="s">
        <v>10</v>
      </c>
      <c r="F797" t="s">
        <v>140</v>
      </c>
      <c r="G797" t="s">
        <v>396</v>
      </c>
      <c r="H797" t="s">
        <v>814</v>
      </c>
      <c r="I797" t="s">
        <v>23</v>
      </c>
      <c r="J797" t="s">
        <v>1010</v>
      </c>
      <c r="K797" t="s">
        <v>371</v>
      </c>
      <c r="L797" t="s">
        <v>1977</v>
      </c>
      <c r="M797" t="s">
        <v>1980</v>
      </c>
      <c r="N797" t="s">
        <v>2051</v>
      </c>
      <c r="O797" t="s">
        <v>2022</v>
      </c>
      <c r="P797" t="s">
        <v>1927</v>
      </c>
      <c r="Q797" t="s">
        <v>1943</v>
      </c>
      <c r="R797" t="s">
        <v>1949</v>
      </c>
      <c r="S797" t="s">
        <v>2029</v>
      </c>
    </row>
    <row r="798" spans="1:19" x14ac:dyDescent="0.25">
      <c r="A798" t="s">
        <v>1703</v>
      </c>
      <c r="B798" t="s">
        <v>858</v>
      </c>
      <c r="C798" t="s">
        <v>2055</v>
      </c>
      <c r="D798" t="s">
        <v>8</v>
      </c>
      <c r="E798" t="s">
        <v>12</v>
      </c>
      <c r="F798" t="s">
        <v>140</v>
      </c>
      <c r="G798" t="s">
        <v>396</v>
      </c>
      <c r="H798" t="s">
        <v>814</v>
      </c>
      <c r="I798" t="s">
        <v>74</v>
      </c>
      <c r="J798" t="s">
        <v>1034</v>
      </c>
      <c r="K798" t="s">
        <v>265</v>
      </c>
      <c r="L798" t="s">
        <v>2050</v>
      </c>
      <c r="M798" t="s">
        <v>2016</v>
      </c>
      <c r="N798" t="s">
        <v>2051</v>
      </c>
      <c r="O798" t="s">
        <v>2022</v>
      </c>
      <c r="P798" t="s">
        <v>1927</v>
      </c>
      <c r="Q798" t="s">
        <v>1945</v>
      </c>
      <c r="R798" t="s">
        <v>1949</v>
      </c>
      <c r="S798" t="s">
        <v>2030</v>
      </c>
    </row>
    <row r="799" spans="1:19" x14ac:dyDescent="0.25">
      <c r="A799" t="s">
        <v>1703</v>
      </c>
      <c r="B799" t="s">
        <v>839</v>
      </c>
      <c r="C799" t="s">
        <v>2056</v>
      </c>
      <c r="D799" t="s">
        <v>8</v>
      </c>
      <c r="E799" t="s">
        <v>15</v>
      </c>
      <c r="F799" t="s">
        <v>140</v>
      </c>
      <c r="G799" t="s">
        <v>396</v>
      </c>
      <c r="H799" t="s">
        <v>814</v>
      </c>
      <c r="I799" t="s">
        <v>23</v>
      </c>
      <c r="J799" t="s">
        <v>340</v>
      </c>
      <c r="K799" t="s">
        <v>30</v>
      </c>
      <c r="L799" t="s">
        <v>1977</v>
      </c>
      <c r="M799" t="s">
        <v>1980</v>
      </c>
      <c r="N799" t="s">
        <v>2051</v>
      </c>
      <c r="O799" t="s">
        <v>2022</v>
      </c>
      <c r="P799" t="s">
        <v>1927</v>
      </c>
      <c r="Q799" t="s">
        <v>1939</v>
      </c>
      <c r="R799" t="s">
        <v>1949</v>
      </c>
      <c r="S799" t="s">
        <v>2029</v>
      </c>
    </row>
    <row r="800" spans="1:19" x14ac:dyDescent="0.25">
      <c r="A800" t="s">
        <v>1703</v>
      </c>
      <c r="B800" t="s">
        <v>765</v>
      </c>
      <c r="C800" t="s">
        <v>2057</v>
      </c>
      <c r="D800" t="s">
        <v>6</v>
      </c>
      <c r="E800" t="s">
        <v>16</v>
      </c>
      <c r="F800" t="s">
        <v>1869</v>
      </c>
      <c r="G800" t="s">
        <v>396</v>
      </c>
      <c r="H800" t="s">
        <v>814</v>
      </c>
      <c r="I800" t="s">
        <v>23</v>
      </c>
      <c r="J800" t="s">
        <v>1010</v>
      </c>
      <c r="K800" t="s">
        <v>371</v>
      </c>
      <c r="L800" t="s">
        <v>1977</v>
      </c>
      <c r="M800" t="s">
        <v>1980</v>
      </c>
      <c r="N800" t="s">
        <v>2051</v>
      </c>
      <c r="O800" t="s">
        <v>2022</v>
      </c>
      <c r="P800" t="s">
        <v>1927</v>
      </c>
      <c r="Q800" t="s">
        <v>1947</v>
      </c>
      <c r="R800" t="s">
        <v>1949</v>
      </c>
      <c r="S800" t="s">
        <v>2029</v>
      </c>
    </row>
    <row r="801" spans="1:19" x14ac:dyDescent="0.25">
      <c r="A801" t="s">
        <v>1703</v>
      </c>
      <c r="B801" t="s">
        <v>850</v>
      </c>
      <c r="C801" t="s">
        <v>2058</v>
      </c>
      <c r="D801" t="s">
        <v>5</v>
      </c>
      <c r="E801" t="s">
        <v>9</v>
      </c>
      <c r="F801" t="s">
        <v>140</v>
      </c>
      <c r="G801" t="s">
        <v>396</v>
      </c>
      <c r="H801" t="s">
        <v>814</v>
      </c>
      <c r="I801" t="s">
        <v>2059</v>
      </c>
      <c r="J801" t="s">
        <v>341</v>
      </c>
      <c r="K801" t="s">
        <v>1052</v>
      </c>
      <c r="L801" t="s">
        <v>2050</v>
      </c>
      <c r="M801" t="s">
        <v>2016</v>
      </c>
      <c r="N801" t="s">
        <v>2051</v>
      </c>
      <c r="O801" t="s">
        <v>2022</v>
      </c>
      <c r="P801" t="s">
        <v>1927</v>
      </c>
      <c r="Q801" t="s">
        <v>1940</v>
      </c>
      <c r="R801" t="s">
        <v>1949</v>
      </c>
      <c r="S801" t="s">
        <v>2030</v>
      </c>
    </row>
    <row r="802" spans="1:19" x14ac:dyDescent="0.25">
      <c r="A802" t="s">
        <v>1703</v>
      </c>
      <c r="B802" t="s">
        <v>836</v>
      </c>
      <c r="C802" t="s">
        <v>2060</v>
      </c>
      <c r="D802" t="s">
        <v>4</v>
      </c>
      <c r="E802" t="s">
        <v>1962</v>
      </c>
      <c r="F802" t="s">
        <v>140</v>
      </c>
      <c r="G802" t="s">
        <v>396</v>
      </c>
      <c r="H802" t="s">
        <v>814</v>
      </c>
      <c r="I802" t="s">
        <v>50</v>
      </c>
      <c r="J802" t="s">
        <v>344</v>
      </c>
      <c r="K802" t="s">
        <v>1139</v>
      </c>
      <c r="L802" t="s">
        <v>1977</v>
      </c>
      <c r="M802" t="s">
        <v>1980</v>
      </c>
      <c r="N802" t="s">
        <v>2051</v>
      </c>
      <c r="O802" t="s">
        <v>2022</v>
      </c>
      <c r="P802" t="s">
        <v>1927</v>
      </c>
      <c r="Q802" t="s">
        <v>1982</v>
      </c>
      <c r="R802" t="s">
        <v>1949</v>
      </c>
      <c r="S802" t="s">
        <v>2029</v>
      </c>
    </row>
    <row r="803" spans="1:19" x14ac:dyDescent="0.25">
      <c r="A803" t="s">
        <v>1703</v>
      </c>
      <c r="B803" t="s">
        <v>842</v>
      </c>
      <c r="C803" t="s">
        <v>2061</v>
      </c>
      <c r="D803" t="s">
        <v>4</v>
      </c>
      <c r="E803" t="s">
        <v>17</v>
      </c>
      <c r="F803" t="s">
        <v>140</v>
      </c>
      <c r="G803" t="s">
        <v>396</v>
      </c>
      <c r="H803" t="s">
        <v>814</v>
      </c>
      <c r="I803" t="s">
        <v>261</v>
      </c>
      <c r="J803" t="s">
        <v>332</v>
      </c>
      <c r="K803" t="s">
        <v>188</v>
      </c>
      <c r="L803" t="s">
        <v>2050</v>
      </c>
      <c r="M803" t="s">
        <v>2016</v>
      </c>
      <c r="N803" t="s">
        <v>2051</v>
      </c>
      <c r="O803" t="s">
        <v>2022</v>
      </c>
      <c r="P803" t="s">
        <v>1927</v>
      </c>
      <c r="Q803" t="s">
        <v>1942</v>
      </c>
      <c r="R803" t="s">
        <v>1949</v>
      </c>
      <c r="S803" t="s">
        <v>2030</v>
      </c>
    </row>
    <row r="804" spans="1:19" x14ac:dyDescent="0.25">
      <c r="A804" t="s">
        <v>1703</v>
      </c>
      <c r="B804" t="s">
        <v>849</v>
      </c>
      <c r="C804" t="s">
        <v>2062</v>
      </c>
      <c r="D804" t="s">
        <v>5</v>
      </c>
      <c r="E804" t="s">
        <v>9</v>
      </c>
      <c r="F804" t="s">
        <v>140</v>
      </c>
      <c r="G804" t="s">
        <v>394</v>
      </c>
      <c r="H804" t="s">
        <v>814</v>
      </c>
      <c r="I804" t="s">
        <v>264</v>
      </c>
      <c r="J804" t="s">
        <v>381</v>
      </c>
      <c r="K804" t="s">
        <v>1032</v>
      </c>
      <c r="L804" t="s">
        <v>1977</v>
      </c>
      <c r="M804" t="s">
        <v>1980</v>
      </c>
      <c r="N804" t="s">
        <v>2063</v>
      </c>
      <c r="O804" t="s">
        <v>1985</v>
      </c>
      <c r="P804" t="s">
        <v>1927</v>
      </c>
      <c r="Q804" t="s">
        <v>1940</v>
      </c>
      <c r="R804" t="s">
        <v>1949</v>
      </c>
      <c r="S804" t="s">
        <v>2029</v>
      </c>
    </row>
    <row r="805" spans="1:19" x14ac:dyDescent="0.25">
      <c r="A805" t="s">
        <v>1703</v>
      </c>
      <c r="B805" t="s">
        <v>860</v>
      </c>
      <c r="C805" t="s">
        <v>2064</v>
      </c>
      <c r="D805" t="s">
        <v>4</v>
      </c>
      <c r="E805" t="s">
        <v>15</v>
      </c>
      <c r="F805" t="s">
        <v>140</v>
      </c>
      <c r="G805" t="s">
        <v>394</v>
      </c>
      <c r="H805" t="s">
        <v>814</v>
      </c>
      <c r="I805" t="s">
        <v>339</v>
      </c>
      <c r="J805" t="s">
        <v>364</v>
      </c>
      <c r="K805" t="s">
        <v>1072</v>
      </c>
      <c r="L805" t="s">
        <v>1977</v>
      </c>
      <c r="M805" t="s">
        <v>1980</v>
      </c>
      <c r="N805" t="s">
        <v>2063</v>
      </c>
      <c r="O805" t="s">
        <v>1985</v>
      </c>
      <c r="P805" t="s">
        <v>1927</v>
      </c>
      <c r="Q805" t="s">
        <v>1939</v>
      </c>
      <c r="R805" t="s">
        <v>1949</v>
      </c>
      <c r="S805" t="s">
        <v>2029</v>
      </c>
    </row>
    <row r="806" spans="1:19" x14ac:dyDescent="0.25">
      <c r="A806" t="s">
        <v>1703</v>
      </c>
      <c r="B806" t="s">
        <v>702</v>
      </c>
      <c r="C806" t="s">
        <v>2065</v>
      </c>
      <c r="D806" t="s">
        <v>8</v>
      </c>
      <c r="E806" t="s">
        <v>16</v>
      </c>
      <c r="F806" t="s">
        <v>140</v>
      </c>
      <c r="G806" t="s">
        <v>394</v>
      </c>
      <c r="H806" t="s">
        <v>814</v>
      </c>
      <c r="I806" t="s">
        <v>2066</v>
      </c>
      <c r="J806" t="s">
        <v>287</v>
      </c>
      <c r="K806" t="s">
        <v>2067</v>
      </c>
      <c r="L806" t="s">
        <v>2050</v>
      </c>
      <c r="M806" t="s">
        <v>2016</v>
      </c>
      <c r="N806" t="s">
        <v>2063</v>
      </c>
      <c r="O806" t="s">
        <v>1985</v>
      </c>
      <c r="P806" t="s">
        <v>1927</v>
      </c>
      <c r="Q806" t="s">
        <v>1947</v>
      </c>
      <c r="R806" t="s">
        <v>1949</v>
      </c>
      <c r="S806" t="s">
        <v>2030</v>
      </c>
    </row>
    <row r="807" spans="1:19" x14ac:dyDescent="0.25">
      <c r="A807" t="s">
        <v>1703</v>
      </c>
      <c r="B807" t="s">
        <v>652</v>
      </c>
      <c r="C807" t="s">
        <v>2068</v>
      </c>
      <c r="D807" t="s">
        <v>6</v>
      </c>
      <c r="E807" t="s">
        <v>11</v>
      </c>
      <c r="F807" t="s">
        <v>140</v>
      </c>
      <c r="G807" t="s">
        <v>394</v>
      </c>
      <c r="H807" t="s">
        <v>814</v>
      </c>
      <c r="I807" t="s">
        <v>264</v>
      </c>
      <c r="J807" t="s">
        <v>298</v>
      </c>
      <c r="K807" t="s">
        <v>1149</v>
      </c>
      <c r="L807" t="s">
        <v>1977</v>
      </c>
      <c r="M807" t="s">
        <v>1980</v>
      </c>
      <c r="N807" t="s">
        <v>2063</v>
      </c>
      <c r="O807" t="s">
        <v>1985</v>
      </c>
      <c r="P807" t="s">
        <v>1927</v>
      </c>
      <c r="Q807" t="s">
        <v>1941</v>
      </c>
      <c r="R807" t="s">
        <v>1949</v>
      </c>
      <c r="S807" t="s">
        <v>2029</v>
      </c>
    </row>
    <row r="808" spans="1:19" x14ac:dyDescent="0.25">
      <c r="A808" t="s">
        <v>1703</v>
      </c>
      <c r="B808" t="s">
        <v>761</v>
      </c>
      <c r="C808" t="s">
        <v>2069</v>
      </c>
      <c r="D808" t="s">
        <v>5</v>
      </c>
      <c r="E808" t="s">
        <v>10</v>
      </c>
      <c r="F808" t="s">
        <v>140</v>
      </c>
      <c r="G808" t="s">
        <v>394</v>
      </c>
      <c r="H808" t="s">
        <v>814</v>
      </c>
      <c r="I808" t="s">
        <v>1971</v>
      </c>
      <c r="J808" t="s">
        <v>332</v>
      </c>
      <c r="K808" t="s">
        <v>2067</v>
      </c>
      <c r="L808" t="s">
        <v>2050</v>
      </c>
      <c r="M808" t="s">
        <v>2016</v>
      </c>
      <c r="N808" t="s">
        <v>2063</v>
      </c>
      <c r="O808" t="s">
        <v>1985</v>
      </c>
      <c r="P808" t="s">
        <v>1927</v>
      </c>
      <c r="Q808" t="s">
        <v>1943</v>
      </c>
      <c r="R808" t="s">
        <v>1949</v>
      </c>
      <c r="S808" t="s">
        <v>2030</v>
      </c>
    </row>
    <row r="809" spans="1:19" x14ac:dyDescent="0.25">
      <c r="A809" t="s">
        <v>1703</v>
      </c>
      <c r="B809" t="s">
        <v>713</v>
      </c>
      <c r="C809" t="s">
        <v>2070</v>
      </c>
      <c r="D809" t="s">
        <v>4</v>
      </c>
      <c r="E809" t="s">
        <v>15</v>
      </c>
      <c r="F809" t="s">
        <v>140</v>
      </c>
      <c r="G809" t="s">
        <v>394</v>
      </c>
      <c r="H809" t="s">
        <v>814</v>
      </c>
      <c r="I809" t="s">
        <v>70</v>
      </c>
      <c r="J809" t="s">
        <v>2071</v>
      </c>
      <c r="K809" t="s">
        <v>57</v>
      </c>
      <c r="L809" t="s">
        <v>2050</v>
      </c>
      <c r="M809" t="s">
        <v>2016</v>
      </c>
      <c r="N809" t="s">
        <v>2063</v>
      </c>
      <c r="O809" t="s">
        <v>1985</v>
      </c>
      <c r="P809" t="s">
        <v>1927</v>
      </c>
      <c r="Q809" t="s">
        <v>1939</v>
      </c>
      <c r="R809" t="s">
        <v>1949</v>
      </c>
      <c r="S809" t="s">
        <v>2030</v>
      </c>
    </row>
    <row r="810" spans="1:19" x14ac:dyDescent="0.25">
      <c r="A810" t="s">
        <v>1703</v>
      </c>
      <c r="B810" t="s">
        <v>657</v>
      </c>
      <c r="C810" t="s">
        <v>2072</v>
      </c>
      <c r="D810" t="s">
        <v>6</v>
      </c>
      <c r="E810" t="s">
        <v>9</v>
      </c>
      <c r="F810" t="s">
        <v>140</v>
      </c>
      <c r="G810" t="s">
        <v>394</v>
      </c>
      <c r="H810" t="s">
        <v>814</v>
      </c>
      <c r="I810" t="s">
        <v>79</v>
      </c>
      <c r="J810" t="s">
        <v>1037</v>
      </c>
      <c r="K810" t="s">
        <v>2067</v>
      </c>
      <c r="L810" t="s">
        <v>2050</v>
      </c>
      <c r="M810" t="s">
        <v>2016</v>
      </c>
      <c r="N810" t="s">
        <v>2063</v>
      </c>
      <c r="O810" t="s">
        <v>1985</v>
      </c>
      <c r="P810" t="s">
        <v>1927</v>
      </c>
      <c r="Q810" t="s">
        <v>1940</v>
      </c>
      <c r="R810" t="s">
        <v>1949</v>
      </c>
      <c r="S810" t="s">
        <v>2030</v>
      </c>
    </row>
    <row r="811" spans="1:19" x14ac:dyDescent="0.25">
      <c r="A811" t="s">
        <v>1703</v>
      </c>
      <c r="B811" t="s">
        <v>678</v>
      </c>
      <c r="C811" t="s">
        <v>2073</v>
      </c>
      <c r="D811" t="s">
        <v>8</v>
      </c>
      <c r="E811" t="s">
        <v>14</v>
      </c>
      <c r="F811" t="s">
        <v>140</v>
      </c>
      <c r="G811" t="s">
        <v>394</v>
      </c>
      <c r="H811" t="s">
        <v>814</v>
      </c>
      <c r="I811" t="s">
        <v>70</v>
      </c>
      <c r="J811" t="s">
        <v>2071</v>
      </c>
      <c r="K811" t="s">
        <v>57</v>
      </c>
      <c r="L811" t="s">
        <v>2050</v>
      </c>
      <c r="M811" t="s">
        <v>2016</v>
      </c>
      <c r="N811" t="s">
        <v>2063</v>
      </c>
      <c r="O811" t="s">
        <v>1985</v>
      </c>
      <c r="P811" t="s">
        <v>1927</v>
      </c>
      <c r="Q811" t="s">
        <v>1946</v>
      </c>
      <c r="R811" t="s">
        <v>1949</v>
      </c>
      <c r="S811" t="s">
        <v>2030</v>
      </c>
    </row>
    <row r="812" spans="1:19" x14ac:dyDescent="0.25">
      <c r="A812" t="s">
        <v>1703</v>
      </c>
      <c r="B812" t="s">
        <v>764</v>
      </c>
      <c r="C812" t="s">
        <v>2074</v>
      </c>
      <c r="D812" t="s">
        <v>6</v>
      </c>
      <c r="E812" t="s">
        <v>10</v>
      </c>
      <c r="F812" t="s">
        <v>140</v>
      </c>
      <c r="G812" t="s">
        <v>394</v>
      </c>
      <c r="H812" t="s">
        <v>814</v>
      </c>
      <c r="I812" t="s">
        <v>25</v>
      </c>
      <c r="J812" t="s">
        <v>1802</v>
      </c>
      <c r="K812" t="s">
        <v>1160</v>
      </c>
      <c r="L812" t="s">
        <v>2050</v>
      </c>
      <c r="M812" t="s">
        <v>2016</v>
      </c>
      <c r="N812" t="s">
        <v>1826</v>
      </c>
      <c r="O812" t="s">
        <v>2075</v>
      </c>
      <c r="P812" t="s">
        <v>1927</v>
      </c>
      <c r="Q812" t="s">
        <v>1943</v>
      </c>
      <c r="R812" t="s">
        <v>1949</v>
      </c>
      <c r="S812" t="s">
        <v>2030</v>
      </c>
    </row>
    <row r="813" spans="1:19" x14ac:dyDescent="0.25">
      <c r="A813" t="s">
        <v>1703</v>
      </c>
      <c r="B813" t="s">
        <v>856</v>
      </c>
      <c r="C813" t="s">
        <v>2076</v>
      </c>
      <c r="D813" t="s">
        <v>8</v>
      </c>
      <c r="E813" t="s">
        <v>14</v>
      </c>
      <c r="F813" t="s">
        <v>140</v>
      </c>
      <c r="G813" t="s">
        <v>394</v>
      </c>
      <c r="H813" t="s">
        <v>814</v>
      </c>
      <c r="I813" t="s">
        <v>129</v>
      </c>
      <c r="J813" t="s">
        <v>1810</v>
      </c>
      <c r="K813" t="s">
        <v>24</v>
      </c>
      <c r="L813" t="s">
        <v>2050</v>
      </c>
      <c r="M813" t="s">
        <v>2016</v>
      </c>
      <c r="N813" t="s">
        <v>2077</v>
      </c>
      <c r="O813" t="s">
        <v>2078</v>
      </c>
      <c r="P813" t="s">
        <v>1927</v>
      </c>
      <c r="Q813" t="s">
        <v>1946</v>
      </c>
      <c r="R813" t="s">
        <v>1949</v>
      </c>
      <c r="S813" t="s">
        <v>2030</v>
      </c>
    </row>
    <row r="814" spans="1:19" x14ac:dyDescent="0.25">
      <c r="A814" t="s">
        <v>1703</v>
      </c>
      <c r="B814" t="s">
        <v>834</v>
      </c>
      <c r="C814" t="s">
        <v>2079</v>
      </c>
      <c r="D814" t="s">
        <v>8</v>
      </c>
      <c r="E814" t="s">
        <v>13</v>
      </c>
      <c r="F814" t="s">
        <v>140</v>
      </c>
      <c r="G814" t="s">
        <v>394</v>
      </c>
      <c r="H814" t="s">
        <v>814</v>
      </c>
      <c r="I814" t="s">
        <v>389</v>
      </c>
      <c r="J814" t="s">
        <v>344</v>
      </c>
      <c r="K814" t="s">
        <v>262</v>
      </c>
      <c r="L814" t="s">
        <v>2050</v>
      </c>
      <c r="M814" t="s">
        <v>2016</v>
      </c>
      <c r="N814" t="s">
        <v>2077</v>
      </c>
      <c r="O814" t="s">
        <v>2078</v>
      </c>
      <c r="P814" t="s">
        <v>1927</v>
      </c>
      <c r="Q814" t="s">
        <v>1944</v>
      </c>
      <c r="R814" t="s">
        <v>1949</v>
      </c>
      <c r="S814" t="s">
        <v>2030</v>
      </c>
    </row>
    <row r="815" spans="1:19" x14ac:dyDescent="0.25">
      <c r="A815" t="s">
        <v>1703</v>
      </c>
      <c r="B815" t="s">
        <v>838</v>
      </c>
      <c r="C815" t="s">
        <v>2080</v>
      </c>
      <c r="D815" t="s">
        <v>8</v>
      </c>
      <c r="E815" t="s">
        <v>16</v>
      </c>
      <c r="F815" t="s">
        <v>140</v>
      </c>
      <c r="G815" t="s">
        <v>394</v>
      </c>
      <c r="H815" t="s">
        <v>814</v>
      </c>
      <c r="I815" t="s">
        <v>40</v>
      </c>
      <c r="J815" t="s">
        <v>287</v>
      </c>
      <c r="K815" t="s">
        <v>116</v>
      </c>
      <c r="L815" t="s">
        <v>2050</v>
      </c>
      <c r="M815" t="s">
        <v>2016</v>
      </c>
      <c r="N815" t="s">
        <v>2077</v>
      </c>
      <c r="O815" t="s">
        <v>2078</v>
      </c>
      <c r="P815" t="s">
        <v>1927</v>
      </c>
      <c r="Q815" t="s">
        <v>1947</v>
      </c>
      <c r="R815" t="s">
        <v>1949</v>
      </c>
      <c r="S815" t="s">
        <v>2030</v>
      </c>
    </row>
    <row r="816" spans="1:19" x14ac:dyDescent="0.25">
      <c r="A816" t="s">
        <v>1703</v>
      </c>
      <c r="B816" t="s">
        <v>863</v>
      </c>
      <c r="C816" t="s">
        <v>2081</v>
      </c>
      <c r="D816" t="s">
        <v>8</v>
      </c>
      <c r="E816" t="s">
        <v>10</v>
      </c>
      <c r="F816" t="s">
        <v>140</v>
      </c>
      <c r="G816" t="s">
        <v>394</v>
      </c>
      <c r="H816" t="s">
        <v>814</v>
      </c>
      <c r="I816" t="s">
        <v>130</v>
      </c>
      <c r="J816" t="s">
        <v>302</v>
      </c>
      <c r="K816" t="s">
        <v>116</v>
      </c>
      <c r="L816" t="s">
        <v>2050</v>
      </c>
      <c r="M816" t="s">
        <v>2016</v>
      </c>
      <c r="N816" t="s">
        <v>2077</v>
      </c>
      <c r="O816" t="s">
        <v>2078</v>
      </c>
      <c r="P816" t="s">
        <v>1927</v>
      </c>
      <c r="Q816" t="s">
        <v>1943</v>
      </c>
      <c r="R816" t="s">
        <v>1949</v>
      </c>
      <c r="S816" t="s">
        <v>2030</v>
      </c>
    </row>
    <row r="817" spans="1:19" x14ac:dyDescent="0.25">
      <c r="A817" t="s">
        <v>1703</v>
      </c>
      <c r="B817" t="s">
        <v>843</v>
      </c>
      <c r="C817" t="s">
        <v>2101</v>
      </c>
      <c r="D817" t="s">
        <v>4</v>
      </c>
      <c r="E817" t="s">
        <v>12</v>
      </c>
      <c r="F817" t="s">
        <v>143</v>
      </c>
      <c r="G817" t="s">
        <v>394</v>
      </c>
      <c r="H817" t="s">
        <v>814</v>
      </c>
      <c r="I817" t="s">
        <v>149</v>
      </c>
      <c r="J817" t="s">
        <v>364</v>
      </c>
      <c r="K817" t="s">
        <v>368</v>
      </c>
      <c r="L817" t="s">
        <v>1930</v>
      </c>
      <c r="M817" t="s">
        <v>2016</v>
      </c>
      <c r="N817" t="s">
        <v>2102</v>
      </c>
      <c r="O817" t="s">
        <v>2103</v>
      </c>
      <c r="P817" t="s">
        <v>1927</v>
      </c>
      <c r="Q817" t="s">
        <v>1945</v>
      </c>
      <c r="R817" t="s">
        <v>1949</v>
      </c>
      <c r="S817" t="s">
        <v>2028</v>
      </c>
    </row>
    <row r="818" spans="1:19" x14ac:dyDescent="0.25">
      <c r="A818" t="s">
        <v>1703</v>
      </c>
      <c r="B818" t="s">
        <v>830</v>
      </c>
      <c r="C818" t="s">
        <v>2104</v>
      </c>
      <c r="D818" t="s">
        <v>6</v>
      </c>
      <c r="E818" t="s">
        <v>15</v>
      </c>
      <c r="F818" t="s">
        <v>1261</v>
      </c>
      <c r="G818" t="s">
        <v>394</v>
      </c>
      <c r="H818" t="s">
        <v>814</v>
      </c>
      <c r="I818" t="s">
        <v>320</v>
      </c>
      <c r="J818" t="s">
        <v>1151</v>
      </c>
      <c r="K818" t="s">
        <v>1185</v>
      </c>
      <c r="L818" t="s">
        <v>1930</v>
      </c>
      <c r="M818" t="s">
        <v>1980</v>
      </c>
      <c r="N818" t="s">
        <v>2105</v>
      </c>
      <c r="O818" t="s">
        <v>2051</v>
      </c>
      <c r="P818" t="s">
        <v>1927</v>
      </c>
      <c r="Q818" t="s">
        <v>1939</v>
      </c>
      <c r="R818" t="s">
        <v>1949</v>
      </c>
      <c r="S818" t="s">
        <v>2115</v>
      </c>
    </row>
    <row r="819" spans="1:19" x14ac:dyDescent="0.25">
      <c r="A819" t="s">
        <v>1703</v>
      </c>
      <c r="B819" t="s">
        <v>853</v>
      </c>
      <c r="C819" t="s">
        <v>2106</v>
      </c>
      <c r="D819" t="s">
        <v>6</v>
      </c>
      <c r="E819" t="s">
        <v>12</v>
      </c>
      <c r="F819" t="s">
        <v>1317</v>
      </c>
      <c r="G819" t="s">
        <v>394</v>
      </c>
      <c r="H819" t="s">
        <v>814</v>
      </c>
      <c r="I819" t="s">
        <v>316</v>
      </c>
      <c r="J819" t="s">
        <v>1037</v>
      </c>
      <c r="K819" t="s">
        <v>269</v>
      </c>
      <c r="L819" t="s">
        <v>1930</v>
      </c>
      <c r="M819" t="s">
        <v>1980</v>
      </c>
      <c r="N819" t="s">
        <v>2105</v>
      </c>
      <c r="O819" t="s">
        <v>2051</v>
      </c>
      <c r="P819" t="s">
        <v>1927</v>
      </c>
      <c r="Q819" t="s">
        <v>1945</v>
      </c>
      <c r="R819" t="s">
        <v>1949</v>
      </c>
      <c r="S819" t="s">
        <v>2115</v>
      </c>
    </row>
    <row r="820" spans="1:19" x14ac:dyDescent="0.25">
      <c r="A820" t="s">
        <v>1703</v>
      </c>
      <c r="B820" t="s">
        <v>832</v>
      </c>
      <c r="C820" t="s">
        <v>2107</v>
      </c>
      <c r="D820" t="s">
        <v>6</v>
      </c>
      <c r="E820" t="s">
        <v>12</v>
      </c>
      <c r="F820" t="s">
        <v>1317</v>
      </c>
      <c r="G820" t="s">
        <v>394</v>
      </c>
      <c r="H820" t="s">
        <v>814</v>
      </c>
      <c r="I820" t="s">
        <v>233</v>
      </c>
      <c r="J820" t="s">
        <v>364</v>
      </c>
      <c r="K820" t="s">
        <v>312</v>
      </c>
      <c r="L820" t="s">
        <v>1930</v>
      </c>
      <c r="M820" t="s">
        <v>1980</v>
      </c>
      <c r="N820" t="s">
        <v>2105</v>
      </c>
      <c r="O820" t="s">
        <v>2051</v>
      </c>
      <c r="P820" t="s">
        <v>1927</v>
      </c>
      <c r="Q820" t="s">
        <v>1945</v>
      </c>
      <c r="R820" t="s">
        <v>1949</v>
      </c>
      <c r="S820" t="s">
        <v>2115</v>
      </c>
    </row>
    <row r="821" spans="1:19" x14ac:dyDescent="0.25">
      <c r="A821" t="s">
        <v>1703</v>
      </c>
      <c r="B821" t="s">
        <v>685</v>
      </c>
      <c r="C821" t="s">
        <v>2108</v>
      </c>
      <c r="D821" t="s">
        <v>6</v>
      </c>
      <c r="E821" t="s">
        <v>15</v>
      </c>
      <c r="F821" t="s">
        <v>1261</v>
      </c>
      <c r="G821" t="s">
        <v>394</v>
      </c>
      <c r="H821" t="s">
        <v>814</v>
      </c>
      <c r="I821" t="s">
        <v>275</v>
      </c>
      <c r="J821" t="s">
        <v>1151</v>
      </c>
      <c r="K821" t="s">
        <v>301</v>
      </c>
      <c r="L821" t="s">
        <v>1930</v>
      </c>
      <c r="M821" t="s">
        <v>1980</v>
      </c>
      <c r="N821" t="s">
        <v>2105</v>
      </c>
      <c r="O821" t="s">
        <v>2051</v>
      </c>
      <c r="P821" t="s">
        <v>1927</v>
      </c>
      <c r="Q821" t="s">
        <v>1939</v>
      </c>
      <c r="R821" t="s">
        <v>1949</v>
      </c>
      <c r="S821" t="s">
        <v>2115</v>
      </c>
    </row>
    <row r="822" spans="1:19" x14ac:dyDescent="0.25">
      <c r="A822" t="s">
        <v>1703</v>
      </c>
      <c r="B822" t="s">
        <v>648</v>
      </c>
      <c r="C822" t="s">
        <v>2109</v>
      </c>
      <c r="D822" t="s">
        <v>8</v>
      </c>
      <c r="E822" t="s">
        <v>9</v>
      </c>
      <c r="F822" t="s">
        <v>1241</v>
      </c>
      <c r="G822" t="s">
        <v>394</v>
      </c>
      <c r="H822" t="s">
        <v>814</v>
      </c>
      <c r="I822" t="s">
        <v>363</v>
      </c>
      <c r="J822" t="s">
        <v>1151</v>
      </c>
      <c r="K822" t="s">
        <v>310</v>
      </c>
      <c r="L822" t="s">
        <v>1930</v>
      </c>
      <c r="M822" t="s">
        <v>1980</v>
      </c>
      <c r="N822" t="s">
        <v>2105</v>
      </c>
      <c r="O822" t="s">
        <v>2051</v>
      </c>
      <c r="P822" t="s">
        <v>1927</v>
      </c>
      <c r="Q822" t="s">
        <v>1940</v>
      </c>
      <c r="R822" t="s">
        <v>1949</v>
      </c>
      <c r="S822" t="s">
        <v>2115</v>
      </c>
    </row>
    <row r="823" spans="1:19" x14ac:dyDescent="0.25">
      <c r="A823" t="s">
        <v>1703</v>
      </c>
      <c r="B823" t="s">
        <v>757</v>
      </c>
      <c r="C823" t="s">
        <v>2110</v>
      </c>
      <c r="D823" t="s">
        <v>8</v>
      </c>
      <c r="E823" t="s">
        <v>13</v>
      </c>
      <c r="F823" t="s">
        <v>1002</v>
      </c>
      <c r="G823" t="s">
        <v>394</v>
      </c>
      <c r="H823" t="s">
        <v>814</v>
      </c>
      <c r="I823" t="s">
        <v>51</v>
      </c>
      <c r="J823" t="s">
        <v>1802</v>
      </c>
      <c r="K823" t="s">
        <v>74</v>
      </c>
      <c r="L823" t="s">
        <v>2050</v>
      </c>
      <c r="M823" t="s">
        <v>2111</v>
      </c>
      <c r="N823" t="s">
        <v>2105</v>
      </c>
      <c r="O823" t="s">
        <v>2051</v>
      </c>
      <c r="P823" t="s">
        <v>1927</v>
      </c>
      <c r="Q823" t="s">
        <v>1944</v>
      </c>
      <c r="R823" t="s">
        <v>1949</v>
      </c>
      <c r="S823" t="s">
        <v>2116</v>
      </c>
    </row>
    <row r="824" spans="1:19" x14ac:dyDescent="0.25">
      <c r="A824" t="s">
        <v>1703</v>
      </c>
      <c r="B824" t="s">
        <v>687</v>
      </c>
      <c r="C824" t="s">
        <v>2112</v>
      </c>
      <c r="D824" t="s">
        <v>5</v>
      </c>
      <c r="E824" t="s">
        <v>11</v>
      </c>
      <c r="F824" t="s">
        <v>140</v>
      </c>
      <c r="G824" t="s">
        <v>394</v>
      </c>
      <c r="H824" t="s">
        <v>814</v>
      </c>
      <c r="I824" t="s">
        <v>2113</v>
      </c>
      <c r="J824" t="s">
        <v>1151</v>
      </c>
      <c r="K824" t="s">
        <v>385</v>
      </c>
      <c r="L824" t="s">
        <v>1930</v>
      </c>
      <c r="M824" t="s">
        <v>1918</v>
      </c>
      <c r="N824" t="s">
        <v>2105</v>
      </c>
      <c r="O824" t="s">
        <v>2051</v>
      </c>
      <c r="P824" t="s">
        <v>1927</v>
      </c>
      <c r="Q824" t="s">
        <v>1941</v>
      </c>
      <c r="R824" t="s">
        <v>1949</v>
      </c>
      <c r="S824" t="s">
        <v>2027</v>
      </c>
    </row>
    <row r="825" spans="1:19" x14ac:dyDescent="0.25">
      <c r="A825" t="s">
        <v>1703</v>
      </c>
      <c r="B825" t="s">
        <v>864</v>
      </c>
      <c r="C825" t="s">
        <v>2114</v>
      </c>
      <c r="D825" t="s">
        <v>5</v>
      </c>
      <c r="E825" t="s">
        <v>14</v>
      </c>
      <c r="F825" t="s">
        <v>140</v>
      </c>
      <c r="G825" t="s">
        <v>394</v>
      </c>
      <c r="H825" t="s">
        <v>814</v>
      </c>
      <c r="I825" t="s">
        <v>73</v>
      </c>
      <c r="J825" t="s">
        <v>1195</v>
      </c>
      <c r="K825" t="s">
        <v>249</v>
      </c>
      <c r="L825" t="s">
        <v>1977</v>
      </c>
      <c r="M825" t="s">
        <v>1980</v>
      </c>
      <c r="N825" t="s">
        <v>2105</v>
      </c>
      <c r="O825" t="s">
        <v>2051</v>
      </c>
      <c r="P825" t="s">
        <v>1927</v>
      </c>
      <c r="Q825" t="s">
        <v>1946</v>
      </c>
      <c r="R825" t="s">
        <v>1949</v>
      </c>
      <c r="S825" t="s">
        <v>2029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opLeftCell="A775" zoomScale="55" zoomScaleNormal="55" workbookViewId="0">
      <selection activeCell="L825" sqref="L825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2048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1999</v>
      </c>
      <c r="AH1" s="9" t="s">
        <v>2000</v>
      </c>
      <c r="AI1" s="9" t="s">
        <v>2001</v>
      </c>
      <c r="AJ1" s="9" t="s">
        <v>2002</v>
      </c>
      <c r="AK1" s="9" t="s">
        <v>2003</v>
      </c>
      <c r="AL1" s="9" t="s">
        <v>2004</v>
      </c>
      <c r="AM1" s="9" t="s">
        <v>2005</v>
      </c>
      <c r="AN1" s="9" t="s">
        <v>2006</v>
      </c>
      <c r="AO1" s="9" t="s">
        <v>2007</v>
      </c>
      <c r="AP1" s="9" t="s">
        <v>2008</v>
      </c>
      <c r="AQ1" s="9" t="s">
        <v>2009</v>
      </c>
      <c r="AR1" s="9" t="s">
        <v>2010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 t="shared" ref="S2:S65" si="0"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si="0"/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ref="S66:S129" si="2"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si="2"/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ref="S130:S193" si="4"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si="4"/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ref="S194:S257" si="6"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si="6"/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ref="S258:S321" si="8"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si="8"/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ref="S322:S385" si="10"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si="10"/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ref="S386:S449" si="12"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si="12"/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ref="S450:S513" si="14"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si="14"/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ref="S514:S577" si="16"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si="16"/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ref="S578:S641" si="18"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si="18"/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1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1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1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ref="S642:S705" si="20"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si="20"/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21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21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21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21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21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21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21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21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21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21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21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21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21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21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21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21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21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21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21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21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21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21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21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21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21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21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21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21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21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21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21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21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21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21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21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21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21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21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21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21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21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21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21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21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21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>
        <f ca="1">IFERROR(IF(AND(NOW()&lt;= EOMONTH(DATE(YEAR($O702),4, 1), 0), Overall!$A704&lt;&gt;"", MONTH($N702) &lt;= 4, MONTH($O702) &gt;= 4), IF($S702 &lt;&gt; "", $H702/$S702, ""), ""), "")</f>
        <v>1000000</v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21"/>
        <v>1000000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>
        <f ca="1">IFERROR(IF(AND(NOW()&lt;= EOMONTH(DATE(YEAR($O703),4, 1), 0), Overall!$A705&lt;&gt;"", MONTH($N703) &lt;= 4, MONTH($O703) &gt;= 4), IF($S703 &lt;&gt; "", $H703/$S703, ""), ""), "")</f>
        <v>1000000</v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21"/>
        <v>1000000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>
        <f ca="1">IFERROR(IF(AND(NOW()&lt;= EOMONTH(DATE(YEAR($O704),4, 1), 0), Overall!$A706&lt;&gt;"", MONTH($N704) &lt;= 4, MONTH($O704) &gt;= 4), IF($S704 &lt;&gt; "", $H704/$S704, ""), ""), "")</f>
        <v>1000000</v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21"/>
        <v>1000000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>
        <f ca="1">IFERROR(IF(AND(NOW()&lt;= EOMONTH(DATE(YEAR($O705),5, 1), 0), Overall!$A707&lt;&gt;"", MONTH($N705) &lt;= 5, MONTH($O705) &gt;= 5), IF($S705 &lt;&gt; "", $H705/$S705, ""), ""), "")</f>
        <v>1000000</v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21"/>
        <v>1000000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ref="S706:S769" si="22"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>
        <f ca="1">IFERROR(IF(AND(NOW()&lt;= EOMONTH(DATE(YEAR($O706),5, 1), 0), Overall!$A708&lt;&gt;"", MONTH($N706) &lt;= 5, MONTH($O706) &gt;= 5), IF($S706 &lt;&gt; "", $H706/$S706, ""), ""), "")</f>
        <v>1000000</v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21"/>
        <v>1000000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si="22"/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>
        <f ca="1">IFERROR(IF(AND(NOW()&lt;= EOMONTH(DATE(YEAR($O707),5, 1), 0), Overall!$A709&lt;&gt;"", MONTH($N707) &lt;= 5, MONTH($O707) &gt;= 5), IF($S707 &lt;&gt; "", $H707/$S707, ""), ""), "")</f>
        <v>1000000</v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23">SUM(AG707:AR707)</f>
        <v>1000000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>
        <f ca="1">IFERROR(IF(AND(NOW()&lt;= EOMONTH(DATE(YEAR($O708),5, 1), 0), Overall!$A710&lt;&gt;"", MONTH($N708) &lt;= 5, MONTH($O708) &gt;= 5), IF($S708 &lt;&gt; "", $H708/$S708, ""), ""), "")</f>
        <v>1000000</v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23"/>
        <v>1000000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>
        <f ca="1">IFERROR(IF(AND(NOW()&lt;= EOMONTH(DATE(YEAR($O709),4, 1), 0), Overall!$A711&lt;&gt;"", MONTH($N709) &lt;= 4, MONTH($O709) &gt;= 4), IF($S709 &lt;&gt; "", $H709/$S709, ""), ""), "")</f>
        <v>1000000</v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23"/>
        <v>1000000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23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23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>
        <f ca="1">IFERROR(IF(AND(NOW()&lt;= EOMONTH(DATE(YEAR($O712),5, 1), 0), Overall!$A714&lt;&gt;"", MONTH($N712) &lt;= 5, MONTH($O712) &gt;= 5), IF($S712 &lt;&gt; "", $H712/$S712, ""), ""), "")</f>
        <v>1000000</v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23"/>
        <v>1000000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>
        <f ca="1">IFERROR(IF(AND(NOW()&lt;= EOMONTH(DATE(YEAR($O713),5, 1), 0), Overall!$A715&lt;&gt;"", MONTH($N713) &lt;= 5, MONTH($O713) &gt;= 5), IF($S713 &lt;&gt; "", $H713/$S713, ""), ""), "")</f>
        <v>1000000</v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23"/>
        <v>1000000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>
        <f ca="1">IFERROR(IF(AND(NOW()&lt;= EOMONTH(DATE(YEAR($O714),5, 1), 0), Overall!$A716&lt;&gt;"", MONTH($N714) &lt;= 5, MONTH($O714) &gt;= 5), IF($S714 &lt;&gt; "", $H714/$S714, ""), ""), "")</f>
        <v>1000000</v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23"/>
        <v>1000000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>
        <f ca="1">IFERROR(IF(AND(NOW()&lt;= EOMONTH(DATE(YEAR($O715),4, 1), 0), Overall!$A717&lt;&gt;"", MONTH($N715) &lt;= 4, MONTH($O715) &gt;= 4), IF($S715 &lt;&gt; "", $H715/$S715, ""), ""), "")</f>
        <v>1000000</v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23"/>
        <v>1000000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>
        <f ca="1">IFERROR(IF(AND(NOW()&lt;= EOMONTH(DATE(YEAR($O716),4, 1), 0), Overall!$A718&lt;&gt;"", MONTH($N716) &lt;= 4, MONTH($O716) &gt;= 4), IF($S716 &lt;&gt; "", $H716/$S716, ""), ""), "")</f>
        <v>1000000</v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23"/>
        <v>1000000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>
        <f ca="1">IFERROR(IF(AND(NOW()&lt;= EOMONTH(DATE(YEAR($O717),4, 1), 0), Overall!$A719&lt;&gt;"", MONTH($N717) &lt;= 4, MONTH($O717) &gt;= 4), IF($S717 &lt;&gt; "", $H717/$S717, ""), ""), "")</f>
        <v>1000000</v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23"/>
        <v>1000000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>
        <f ca="1">IFERROR(IF(AND(NOW()&lt;= EOMONTH(DATE(YEAR($O718),4, 1), 0), Overall!$A720&lt;&gt;"", MONTH($N718) &lt;= 4, MONTH($O718) &gt;= 4), IF($S718 &lt;&gt; "", $H718/$S718, ""), ""), "")</f>
        <v>1000000</v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23"/>
        <v>1000000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>
        <f ca="1">IFERROR(IF(AND(NOW()&lt;= EOMONTH(DATE(YEAR($O719),4, 1), 0), Overall!$A721&lt;&gt;"", MONTH($N719) &lt;= 4, MONTH($O719) &gt;= 4), IF($S719 &lt;&gt; "", $H719/$S719, ""), ""), "")</f>
        <v>1000000</v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23"/>
        <v>1000000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>
        <f ca="1">IFERROR(IF(AND(NOW()&lt;= EOMONTH(DATE(YEAR($O720),4, 1), 0), Overall!$A722&lt;&gt;"", MONTH($N720) &lt;= 4, MONTH($O720) &gt;= 4), IF($S720 &lt;&gt; "", $H720/$S720, ""), ""), "")</f>
        <v>1000000</v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23"/>
        <v>1000000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>
        <f ca="1">IFERROR(IF(AND(NOW()&lt;= EOMONTH(DATE(YEAR($O721),4, 1), 0), Overall!$A723&lt;&gt;"", MONTH($N721) &lt;= 4, MONTH($O721) &gt;= 4), IF($S721 &lt;&gt; "", $H721/$S721, ""), ""), "")</f>
        <v>1000000</v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23"/>
        <v>1000000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>
        <f ca="1">IFERROR(IF(AND(NOW()&lt;= EOMONTH(DATE(YEAR($O722),4, 1), 0), Overall!$A724&lt;&gt;"", MONTH($N722) &lt;= 4, MONTH($O722) &gt;= 4), IF($S722 &lt;&gt; "", $H722/$S722, ""), ""), "")</f>
        <v>1000000</v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23"/>
        <v>1000000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>
        <f ca="1">IFERROR(IF(AND(NOW()&lt;= EOMONTH(DATE(YEAR($O723),4, 1), 0), Overall!$A725&lt;&gt;"", MONTH($N723) &lt;= 4, MONTH($O723) &gt;= 4), IF($S723 &lt;&gt; "", $H723/$S723, ""), ""), "")</f>
        <v>1000000</v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23"/>
        <v>1000000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>
        <f ca="1">IFERROR(IF(AND(NOW()&lt;= EOMONTH(DATE(YEAR($O724),4, 1), 0), Overall!$A726&lt;&gt;"", MONTH($N724) &lt;= 4, MONTH($O724) &gt;= 4), IF($S724 &lt;&gt; "", $H724/$S724, ""), ""), "")</f>
        <v>1000000</v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23"/>
        <v>1000000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>
        <f ca="1">IFERROR(IF(AND(NOW()&lt;= EOMONTH(DATE(YEAR($O725),4, 1), 0), Overall!$A727&lt;&gt;"", MONTH($N725) &lt;= 4, MONTH($O725) &gt;= 4), IF($S725 &lt;&gt; "", $H725/$S725, ""), ""), "")</f>
        <v>1000000</v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23"/>
        <v>1000000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>
        <f ca="1">IFERROR(IF(AND(NOW()&lt;= EOMONTH(DATE(YEAR($O726),4, 1), 0), Overall!$A728&lt;&gt;"", MONTH($N726) &lt;= 4, MONTH($O726) &gt;= 4), IF($S726 &lt;&gt; "", $H726/$S726, ""), ""), "")</f>
        <v>540000</v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23"/>
        <v>540000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>
        <f ca="1">IFERROR(IF(AND(NOW()&lt;= EOMONTH(DATE(YEAR($O727),5, 1), 0), Overall!$A729&lt;&gt;"", MONTH($N727) &lt;= 5, MONTH($O727) &gt;= 5), IF($S727 &lt;&gt; "", $H727/$S727, ""), ""), "")</f>
        <v>1000000</v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23"/>
        <v>1000000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>
        <f ca="1">IFERROR(IF(AND(NOW()&lt;= EOMONTH(DATE(YEAR($O728),5, 1), 0), Overall!$A730&lt;&gt;"", MONTH($N728) &lt;= 5, MONTH($O728) &gt;= 5), IF($S728 &lt;&gt; "", $H728/$S728, ""), ""), "")</f>
        <v>500000</v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23"/>
        <v>500000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>
        <f ca="1">IFERROR(IF(AND(NOW()&lt;= EOMONTH(DATE(YEAR($O729),5, 1), 0), Overall!$A731&lt;&gt;"", MONTH($N729) &lt;= 5, MONTH($O729) &gt;= 5), IF($S729 &lt;&gt; "", $H729/$S729, ""), ""), "")</f>
        <v>500000</v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23"/>
        <v>500000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>
        <f ca="1">IFERROR(IF(AND(NOW()&lt;= EOMONTH(DATE(YEAR($O730),5, 1), 0), Overall!$A732&lt;&gt;"", MONTH($N730) &lt;= 5, MONTH($O730) &gt;= 5), IF($S730 &lt;&gt; "", $H730/$S730, ""), ""), "")</f>
        <v>500000</v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23"/>
        <v>500000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>
        <f ca="1">IFERROR(IF(AND(NOW()&lt;= EOMONTH(DATE(YEAR($O731),5, 1), 0), Overall!$A733&lt;&gt;"", MONTH($N731) &lt;= 5, MONTH($O731) &gt;= 5), IF($S731 &lt;&gt; "", $H731/$S731, ""), ""), "")</f>
        <v>500000</v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23"/>
        <v>500000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>
        <f ca="1">IFERROR(IF(AND(NOW()&lt;= EOMONTH(DATE(YEAR($O732),5, 1), 0), Overall!$A734&lt;&gt;"", MONTH($N732) &lt;= 5, MONTH($O732) &gt;= 5), IF($S732 &lt;&gt; "", $H732/$S732, ""), ""), "")</f>
        <v>500000</v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23"/>
        <v>500000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>
        <f ca="1">IFERROR(IF(AND(NOW()&lt;= EOMONTH(DATE(YEAR($O733),5, 1), 0), Overall!$A735&lt;&gt;"", MONTH($N733) &lt;= 5, MONTH($O733) &gt;= 5), IF($S733 &lt;&gt; "", $H733/$S733, ""), ""), "")</f>
        <v>500000</v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23"/>
        <v>500000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>
        <f ca="1">IFERROR(IF(AND(NOW()&lt;= EOMONTH(DATE(YEAR($O734),5, 1), 0), Overall!$A736&lt;&gt;"", MONTH($N734) &lt;= 5, MONTH($O734) &gt;= 5), IF($S734 &lt;&gt; "", $H734/$S734, ""), ""), "")</f>
        <v>540000</v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23"/>
        <v>540000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>
        <f ca="1">IFERROR(IF(AND(NOW()&lt;= EOMONTH(DATE(YEAR($O735),5, 1), 0), Overall!$A737&lt;&gt;"", MONTH($N735) &lt;= 5, MONTH($O735) &gt;= 5), IF($S735 &lt;&gt; "", $H735/$S735, ""), ""), "")</f>
        <v>1000000</v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23"/>
        <v>1000000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>
        <f ca="1">IFERROR(IF(AND(NOW()&lt;= EOMONTH(DATE(YEAR($O736),5, 1), 0), Overall!$A738&lt;&gt;"", MONTH($N736) &lt;= 5, MONTH($O736) &gt;= 5), IF($S736 &lt;&gt; "", $H736/$S736, ""), ""), "")</f>
        <v>1000000</v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23"/>
        <v>1000000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>
        <f ca="1">IFERROR(IF(AND(NOW()&lt;= EOMONTH(DATE(YEAR($O737),5, 1), 0), Overall!$A739&lt;&gt;"", MONTH($N737) &lt;= 5, MONTH($O737) &gt;= 5), IF($S737 &lt;&gt; "", $H737/$S737, ""), ""), "")</f>
        <v>1000000</v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23"/>
        <v>1000000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>
        <f ca="1">IFERROR(IF(AND(NOW()&lt;= EOMONTH(DATE(YEAR($O738),5, 1), 0), Overall!$A740&lt;&gt;"", MONTH($N738) &lt;= 5, MONTH($O738) &gt;= 5), IF($S738 &lt;&gt; "", $H738/$S738, ""), ""), "")</f>
        <v>1000000</v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23"/>
        <v>1000000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si="22"/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24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2"/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24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2"/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24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2"/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24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2"/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24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2"/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24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2"/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24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2"/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24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2"/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24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2"/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24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2"/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24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2"/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24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2"/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24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2"/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24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2"/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24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2"/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24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2"/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24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2"/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24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 t="shared" si="22"/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24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 t="shared" si="22"/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24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 t="shared" si="22"/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24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 t="shared" si="22"/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24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 t="shared" si="22"/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24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 t="shared" si="22"/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24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 t="shared" si="22"/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24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 t="shared" si="22"/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24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 t="shared" si="22"/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24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 t="shared" si="22"/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24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 t="shared" ref="S770:S833" si="25"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24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 t="shared" si="25"/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24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 t="shared" si="25"/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24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 t="shared" si="25"/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24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 t="shared" si="25"/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24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 t="shared" si="25"/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24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 t="shared" si="25"/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24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 t="shared" si="25"/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24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 t="shared" si="25"/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24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 t="shared" si="25"/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24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 t="shared" si="25"/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24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 t="shared" si="25"/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24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 t="shared" si="25"/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24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 t="shared" si="25"/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24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 t="shared" si="25"/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24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 t="shared" si="25"/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24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 t="shared" si="25"/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24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 t="shared" si="25"/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24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 t="shared" si="25"/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24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 t="shared" si="25"/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24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 t="shared" si="25"/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24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 t="shared" si="25"/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24"/>
        <v>500000</v>
      </c>
    </row>
    <row r="792" spans="1:45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O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P792" s="7" t="str">
        <f>IF(Overall!S794&lt;&gt;"",_xlfn.VALUETOTEXT(Overall!S794),"")</f>
        <v>Sep</v>
      </c>
      <c r="Q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R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S792" s="5">
        <f t="shared" si="25"/>
        <v>1</v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>
        <f>IF(Overall!$A794&lt;&gt;"",IF(AND(MONTH($N792) &lt;= 9, MONTH($O792) &gt;= 9), IF($S792 &lt;&gt; "", $H792/$S792, ""), ""),"")</f>
        <v>500000</v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>
        <f ca="1">IFERROR(IF(AND(NOW()&lt;= EOMONTH(DATE(YEAR($O792),9, 1), 0), Overall!$A794&lt;&gt;"", MONTH($N792) &lt;= 9, MONTH($O792) &gt;= 9), IF($S792 &lt;&gt; "", $H792/$S792, ""), ""), "")</f>
        <v>500000</v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24"/>
        <v>500000</v>
      </c>
    </row>
    <row r="793" spans="1:45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O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P793" s="7" t="str">
        <f>IF(Overall!S795&lt;&gt;"",_xlfn.VALUETOTEXT(Overall!S795),"")</f>
        <v>Aug</v>
      </c>
      <c r="Q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R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S793" s="5">
        <f t="shared" si="25"/>
        <v>1</v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>
        <f>IF(Overall!$A795&lt;&gt;"",IF(AND(MONTH($N793) &lt;= 8, MONTH($O793) &gt;= 8), IF($S793 &lt;&gt; "", $H793/$S793, ""), ""),"")</f>
        <v>500000</v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>
        <f ca="1">IFERROR(IF(AND(NOW()&lt;= EOMONTH(DATE(YEAR($O793),8, 1), 0), Overall!$A795&lt;&gt;"", MONTH($N793) &lt;= 8, MONTH($O793) &gt;= 8), IF($S793 &lt;&gt; "", $H793/$S793, ""), ""), "")</f>
        <v>500000</v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24"/>
        <v>500000</v>
      </c>
    </row>
    <row r="794" spans="1:45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O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P794" s="7" t="str">
        <f>IF(Overall!S796&lt;&gt;"",_xlfn.VALUETOTEXT(Overall!S796),"")</f>
        <v>Sep</v>
      </c>
      <c r="Q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R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S794" s="5">
        <f t="shared" si="25"/>
        <v>1</v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>
        <f>IF(Overall!$A796&lt;&gt;"",IF(AND(MONTH($N794) &lt;= 9, MONTH($O794) &gt;= 9), IF($S794 &lt;&gt; "", $H794/$S794, ""), ""),"")</f>
        <v>540000</v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>
        <f ca="1">IFERROR(IF(AND(NOW()&lt;= EOMONTH(DATE(YEAR($O794),9, 1), 0), Overall!$A796&lt;&gt;"", MONTH($N794) &lt;= 9, MONTH($O794) &gt;= 9), IF($S794 &lt;&gt; "", $H794/$S794, ""), ""), "")</f>
        <v>540000</v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24"/>
        <v>540000</v>
      </c>
    </row>
    <row r="795" spans="1:45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O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P795" s="7" t="str">
        <f>IF(Overall!S797&lt;&gt;"",_xlfn.VALUETOTEXT(Overall!S797),"")</f>
        <v>Aug</v>
      </c>
      <c r="Q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R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S795" s="5">
        <f t="shared" si="25"/>
        <v>1</v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>
        <f>IF(Overall!$A797&lt;&gt;"",IF(AND(MONTH($N795) &lt;= 8, MONTH($O795) &gt;= 8), IF($S795 &lt;&gt; "", $H795/$S795, ""), ""),"")</f>
        <v>500000</v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>
        <f ca="1">IFERROR(IF(AND(NOW()&lt;= EOMONTH(DATE(YEAR($O795),8, 1), 0), Overall!$A797&lt;&gt;"", MONTH($N795) &lt;= 8, MONTH($O795) &gt;= 8), IF($S795 &lt;&gt; "", $H795/$S795, ""), ""), "")</f>
        <v>500000</v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24"/>
        <v>500000</v>
      </c>
    </row>
    <row r="796" spans="1:45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O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P796" s="7" t="str">
        <f>IF(Overall!S798&lt;&gt;"",_xlfn.VALUETOTEXT(Overall!S798),"")</f>
        <v>Sep</v>
      </c>
      <c r="Q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R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S796" s="5">
        <f t="shared" si="25"/>
        <v>1</v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>
        <f>IF(Overall!$A798&lt;&gt;"",IF(AND(MONTH($N796) &lt;= 9, MONTH($O796) &gt;= 9), IF($S796 &lt;&gt; "", $H796/$S796, ""), ""),"")</f>
        <v>500000</v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>
        <f ca="1">IFERROR(IF(AND(NOW()&lt;= EOMONTH(DATE(YEAR($O796),9, 1), 0), Overall!$A798&lt;&gt;"", MONTH($N796) &lt;= 9, MONTH($O796) &gt;= 9), IF($S796 &lt;&gt; "", $H796/$S796, ""), ""), "")</f>
        <v>500000</v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24"/>
        <v>500000</v>
      </c>
    </row>
    <row r="797" spans="1:45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O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P797" s="7" t="str">
        <f>IF(Overall!S799&lt;&gt;"",_xlfn.VALUETOTEXT(Overall!S799),"")</f>
        <v>Aug</v>
      </c>
      <c r="Q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R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S797" s="5">
        <f t="shared" si="25"/>
        <v>1</v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>
        <f>IF(Overall!$A799&lt;&gt;"",IF(AND(MONTH($N797) &lt;= 8, MONTH($O797) &gt;= 8), IF($S797 &lt;&gt; "", $H797/$S797, ""), ""),"")</f>
        <v>500000</v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>
        <f ca="1">IFERROR(IF(AND(NOW()&lt;= EOMONTH(DATE(YEAR($O797),8, 1), 0), Overall!$A799&lt;&gt;"", MONTH($N797) &lt;= 8, MONTH($O797) &gt;= 8), IF($S797 &lt;&gt; "", $H797/$S797, ""), ""), "")</f>
        <v>500000</v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24"/>
        <v>500000</v>
      </c>
    </row>
    <row r="798" spans="1:45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O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P798" s="7" t="str">
        <f>IF(Overall!S800&lt;&gt;"",_xlfn.VALUETOTEXT(Overall!S800),"")</f>
        <v>Aug</v>
      </c>
      <c r="Q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R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S798" s="5">
        <f t="shared" si="25"/>
        <v>1</v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>
        <f>IF(Overall!$A800&lt;&gt;"",IF(AND(MONTH($N798) &lt;= 8, MONTH($O798) &gt;= 8), IF($S798 &lt;&gt; "", $H798/$S798, ""), ""),"")</f>
        <v>540000</v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>
        <f ca="1">IFERROR(IF(AND(NOW()&lt;= EOMONTH(DATE(YEAR($O798),8, 1), 0), Overall!$A800&lt;&gt;"", MONTH($N798) &lt;= 8, MONTH($O798) &gt;= 8), IF($S798 &lt;&gt; "", $H798/$S798, ""), ""), "")</f>
        <v>540000</v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24"/>
        <v>540000</v>
      </c>
    </row>
    <row r="799" spans="1:45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O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P799" s="7" t="str">
        <f>IF(Overall!S801&lt;&gt;"",_xlfn.VALUETOTEXT(Overall!S801),"")</f>
        <v>Sep</v>
      </c>
      <c r="Q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R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S799" s="5">
        <f t="shared" si="25"/>
        <v>1</v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>
        <f>IF(Overall!$A801&lt;&gt;"",IF(AND(MONTH($N799) &lt;= 9, MONTH($O799) &gt;= 9), IF($S799 &lt;&gt; "", $H799/$S799, ""), ""),"")</f>
        <v>500000</v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>
        <f ca="1">IFERROR(IF(AND(NOW()&lt;= EOMONTH(DATE(YEAR($O799),9, 1), 0), Overall!$A801&lt;&gt;"", MONTH($N799) &lt;= 9, MONTH($O799) &gt;= 9), IF($S799 &lt;&gt; "", $H799/$S799, ""), ""), "")</f>
        <v>500000</v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24"/>
        <v>500000</v>
      </c>
    </row>
    <row r="800" spans="1:45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O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P800" s="7" t="str">
        <f>IF(Overall!S802&lt;&gt;"",_xlfn.VALUETOTEXT(Overall!S802),"")</f>
        <v>Aug</v>
      </c>
      <c r="Q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R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S800" s="5">
        <f t="shared" si="25"/>
        <v>1</v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>
        <f>IF(Overall!$A802&lt;&gt;"",IF(AND(MONTH($N800) &lt;= 8, MONTH($O800) &gt;= 8), IF($S800 &lt;&gt; "", $H800/$S800, ""), ""),"")</f>
        <v>500000</v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>
        <f ca="1">IFERROR(IF(AND(NOW()&lt;= EOMONTH(DATE(YEAR($O800),8, 1), 0), Overall!$A802&lt;&gt;"", MONTH($N800) &lt;= 8, MONTH($O800) &gt;= 8), IF($S800 &lt;&gt; "", $H800/$S800, ""), ""), "")</f>
        <v>500000</v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24"/>
        <v>500000</v>
      </c>
    </row>
    <row r="801" spans="1:45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O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P801" s="7" t="str">
        <f>IF(Overall!S803&lt;&gt;"",_xlfn.VALUETOTEXT(Overall!S803),"")</f>
        <v>Sep</v>
      </c>
      <c r="Q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R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S801" s="5">
        <f t="shared" si="25"/>
        <v>1</v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>
        <f>IF(Overall!$A803&lt;&gt;"",IF(AND(MONTH($N801) &lt;= 9, MONTH($O801) &gt;= 9), IF($S801 &lt;&gt; "", $H801/$S801, ""), ""),"")</f>
        <v>500000</v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>
        <f ca="1">IFERROR(IF(AND(NOW()&lt;= EOMONTH(DATE(YEAR($O801),9, 1), 0), Overall!$A803&lt;&gt;"", MONTH($N801) &lt;= 9, MONTH($O801) &gt;= 9), IF($S801 &lt;&gt; "", $H801/$S801, ""), ""), "")</f>
        <v>500000</v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24"/>
        <v>500000</v>
      </c>
    </row>
    <row r="802" spans="1:45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O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P802" s="7" t="str">
        <f>IF(Overall!S804&lt;&gt;"",_xlfn.VALUETOTEXT(Overall!S804),"")</f>
        <v>Aug</v>
      </c>
      <c r="Q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R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S802" s="5">
        <f t="shared" si="25"/>
        <v>1</v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>
        <f>IF(Overall!$A804&lt;&gt;"",IF(AND(MONTH($N802) &lt;= 8, MONTH($O802) &gt;= 8), IF($S802 &lt;&gt; "", $H802/$S802, ""), ""),"")</f>
        <v>500000</v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>
        <f ca="1">IFERROR(IF(AND(NOW()&lt;= EOMONTH(DATE(YEAR($O802),8, 1), 0), Overall!$A804&lt;&gt;"", MONTH($N802) &lt;= 8, MONTH($O802) &gt;= 8), IF($S802 &lt;&gt; "", $H802/$S802, ""), ""), "")</f>
        <v>500000</v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24"/>
        <v>500000</v>
      </c>
    </row>
    <row r="803" spans="1:45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O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P803" s="7" t="str">
        <f>IF(Overall!S805&lt;&gt;"",_xlfn.VALUETOTEXT(Overall!S805),"")</f>
        <v>Aug</v>
      </c>
      <c r="Q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R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S803" s="5">
        <f t="shared" si="25"/>
        <v>1</v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>
        <f>IF(Overall!$A805&lt;&gt;"",IF(AND(MONTH($N803) &lt;= 8, MONTH($O803) &gt;= 8), IF($S803 &lt;&gt; "", $H803/$S803, ""), ""),"")</f>
        <v>500000</v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>
        <f ca="1">IFERROR(IF(AND(NOW()&lt;= EOMONTH(DATE(YEAR($O803),8, 1), 0), Overall!$A805&lt;&gt;"", MONTH($N803) &lt;= 8, MONTH($O803) &gt;= 8), IF($S803 &lt;&gt; "", $H803/$S803, ""), ""), "")</f>
        <v>500000</v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24"/>
        <v>500000</v>
      </c>
    </row>
    <row r="804" spans="1:45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O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P804" s="7" t="str">
        <f>IF(Overall!S806&lt;&gt;"",_xlfn.VALUETOTEXT(Overall!S806),"")</f>
        <v>Sep</v>
      </c>
      <c r="Q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R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S804" s="5">
        <f t="shared" si="25"/>
        <v>1</v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>
        <f>IF(Overall!$A806&lt;&gt;"",IF(AND(MONTH($N804) &lt;= 9, MONTH($O804) &gt;= 9), IF($S804 &lt;&gt; "", $H804/$S804, ""), ""),"")</f>
        <v>500000</v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>
        <f ca="1">IFERROR(IF(AND(NOW()&lt;= EOMONTH(DATE(YEAR($O804),9, 1), 0), Overall!$A806&lt;&gt;"", MONTH($N804) &lt;= 9, MONTH($O804) &gt;= 9), IF($S804 &lt;&gt; "", $H804/$S804, ""), ""), "")</f>
        <v>500000</v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24"/>
        <v>500000</v>
      </c>
    </row>
    <row r="805" spans="1:45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O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P805" s="7" t="str">
        <f>IF(Overall!S807&lt;&gt;"",_xlfn.VALUETOTEXT(Overall!S807),"")</f>
        <v>Aug</v>
      </c>
      <c r="Q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R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S805" s="5">
        <f t="shared" si="25"/>
        <v>1</v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>
        <f>IF(Overall!$A807&lt;&gt;"",IF(AND(MONTH($N805) &lt;= 8, MONTH($O805) &gt;= 8), IF($S805 &lt;&gt; "", $H805/$S805, ""), ""),"")</f>
        <v>500000</v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>
        <f ca="1">IFERROR(IF(AND(NOW()&lt;= EOMONTH(DATE(YEAR($O805),8, 1), 0), Overall!$A807&lt;&gt;"", MONTH($N805) &lt;= 8, MONTH($O805) &gt;= 8), IF($S805 &lt;&gt; "", $H805/$S805, ""), ""), "")</f>
        <v>500000</v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24"/>
        <v>500000</v>
      </c>
    </row>
    <row r="806" spans="1:45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O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P806" s="7" t="str">
        <f>IF(Overall!S808&lt;&gt;"",_xlfn.VALUETOTEXT(Overall!S808),"")</f>
        <v>Sep</v>
      </c>
      <c r="Q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R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S806" s="5">
        <f t="shared" si="25"/>
        <v>1</v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>
        <f>IF(Overall!$A808&lt;&gt;"",IF(AND(MONTH($N806) &lt;= 9, MONTH($O806) &gt;= 9), IF($S806 &lt;&gt; "", $H806/$S806, ""), ""),"")</f>
        <v>500000</v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>
        <f ca="1">IFERROR(IF(AND(NOW()&lt;= EOMONTH(DATE(YEAR($O806),9, 1), 0), Overall!$A808&lt;&gt;"", MONTH($N806) &lt;= 9, MONTH($O806) &gt;= 9), IF($S806 &lt;&gt; "", $H806/$S806, ""), ""), "")</f>
        <v>500000</v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26">SUM(AG806:AR806)</f>
        <v>500000</v>
      </c>
    </row>
    <row r="807" spans="1:45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O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P807" s="7" t="str">
        <f>IF(Overall!S809&lt;&gt;"",_xlfn.VALUETOTEXT(Overall!S809),"")</f>
        <v>Sep</v>
      </c>
      <c r="Q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R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S807" s="5">
        <f t="shared" si="25"/>
        <v>1</v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>
        <f>IF(Overall!$A809&lt;&gt;"",IF(AND(MONTH($N807) &lt;= 9, MONTH($O807) &gt;= 9), IF($S807 &lt;&gt; "", $H807/$S807, ""), ""),"")</f>
        <v>500000</v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>
        <f ca="1">IFERROR(IF(AND(NOW()&lt;= EOMONTH(DATE(YEAR($O807),9, 1), 0), Overall!$A809&lt;&gt;"", MONTH($N807) &lt;= 9, MONTH($O807) &gt;= 9), IF($S807 &lt;&gt; "", $H807/$S807, ""), ""), "")</f>
        <v>500000</v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26"/>
        <v>500000</v>
      </c>
    </row>
    <row r="808" spans="1:45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O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P808" s="7" t="str">
        <f>IF(Overall!S810&lt;&gt;"",_xlfn.VALUETOTEXT(Overall!S810),"")</f>
        <v>Sep</v>
      </c>
      <c r="Q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R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S808" s="5">
        <f t="shared" si="25"/>
        <v>1</v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>
        <f>IF(Overall!$A810&lt;&gt;"",IF(AND(MONTH($N808) &lt;= 9, MONTH($O808) &gt;= 9), IF($S808 &lt;&gt; "", $H808/$S808, ""), ""),"")</f>
        <v>500000</v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>
        <f ca="1">IFERROR(IF(AND(NOW()&lt;= EOMONTH(DATE(YEAR($O808),9, 1), 0), Overall!$A810&lt;&gt;"", MONTH($N808) &lt;= 9, MONTH($O808) &gt;= 9), IF($S808 &lt;&gt; "", $H808/$S808, ""), ""), "")</f>
        <v>500000</v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26"/>
        <v>500000</v>
      </c>
    </row>
    <row r="809" spans="1:45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O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P809" s="7" t="str">
        <f>IF(Overall!S811&lt;&gt;"",_xlfn.VALUETOTEXT(Overall!S811),"")</f>
        <v>Sep</v>
      </c>
      <c r="Q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R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S809" s="5">
        <f t="shared" si="25"/>
        <v>1</v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>
        <f>IF(Overall!$A811&lt;&gt;"",IF(AND(MONTH($N809) &lt;= 9, MONTH($O809) &gt;= 9), IF($S809 &lt;&gt; "", $H809/$S809, ""), ""),"")</f>
        <v>500000</v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>
        <f ca="1">IFERROR(IF(AND(NOW()&lt;= EOMONTH(DATE(YEAR($O809),9, 1), 0), Overall!$A811&lt;&gt;"", MONTH($N809) &lt;= 9, MONTH($O809) &gt;= 9), IF($S809 &lt;&gt; "", $H809/$S809, ""), ""), "")</f>
        <v>500000</v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26"/>
        <v>500000</v>
      </c>
    </row>
    <row r="810" spans="1:45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O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P810" s="7" t="str">
        <f>IF(Overall!S812&lt;&gt;"",_xlfn.VALUETOTEXT(Overall!S812),"")</f>
        <v>Sep</v>
      </c>
      <c r="Q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R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S810" s="5">
        <f t="shared" si="25"/>
        <v>1</v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>
        <f>IF(Overall!$A812&lt;&gt;"",IF(AND(MONTH($N810) &lt;= 9, MONTH($O810) &gt;= 9), IF($S810 &lt;&gt; "", $H810/$S810, ""), ""),"")</f>
        <v>500000</v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>
        <f ca="1">IFERROR(IF(AND(NOW()&lt;= EOMONTH(DATE(YEAR($O810),9, 1), 0), Overall!$A812&lt;&gt;"", MONTH($N810) &lt;= 9, MONTH($O810) &gt;= 9), IF($S810 &lt;&gt; "", $H810/$S810, ""), ""), "")</f>
        <v>500000</v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26"/>
        <v>500000</v>
      </c>
    </row>
    <row r="811" spans="1:45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O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P811" s="7" t="str">
        <f>IF(Overall!S813&lt;&gt;"",_xlfn.VALUETOTEXT(Overall!S813),"")</f>
        <v>Sep</v>
      </c>
      <c r="Q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R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S811" s="5">
        <f t="shared" si="25"/>
        <v>1</v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>
        <f>IF(Overall!$A813&lt;&gt;"",IF(AND(MONTH($N811) &lt;= 9, MONTH($O811) &gt;= 9), IF($S811 &lt;&gt; "", $H811/$S811, ""), ""),"")</f>
        <v>500000</v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>
        <f ca="1">IFERROR(IF(AND(NOW()&lt;= EOMONTH(DATE(YEAR($O811),9, 1), 0), Overall!$A813&lt;&gt;"", MONTH($N811) &lt;= 9, MONTH($O811) &gt;= 9), IF($S811 &lt;&gt; "", $H811/$S811, ""), ""), "")</f>
        <v>500000</v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26"/>
        <v>500000</v>
      </c>
    </row>
    <row r="812" spans="1:45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O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P812" s="7" t="str">
        <f>IF(Overall!S814&lt;&gt;"",_xlfn.VALUETOTEXT(Overall!S814),"")</f>
        <v>Sep</v>
      </c>
      <c r="Q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R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S812" s="5">
        <f t="shared" si="25"/>
        <v>1</v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>
        <f>IF(Overall!$A814&lt;&gt;"",IF(AND(MONTH($N812) &lt;= 9, MONTH($O812) &gt;= 9), IF($S812 &lt;&gt; "", $H812/$S812, ""), ""),"")</f>
        <v>500000</v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>
        <f ca="1">IFERROR(IF(AND(NOW()&lt;= EOMONTH(DATE(YEAR($O812),9, 1), 0), Overall!$A814&lt;&gt;"", MONTH($N812) &lt;= 9, MONTH($O812) &gt;= 9), IF($S812 &lt;&gt; "", $H812/$S812, ""), ""), "")</f>
        <v>500000</v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26"/>
        <v>500000</v>
      </c>
    </row>
    <row r="813" spans="1:45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O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P813" s="7" t="str">
        <f>IF(Overall!S815&lt;&gt;"",_xlfn.VALUETOTEXT(Overall!S815),"")</f>
        <v>Sep</v>
      </c>
      <c r="Q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R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S813" s="5">
        <f t="shared" si="25"/>
        <v>1</v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>
        <f>IF(Overall!$A815&lt;&gt;"",IF(AND(MONTH($N813) &lt;= 9, MONTH($O813) &gt;= 9), IF($S813 &lt;&gt; "", $H813/$S813, ""), ""),"")</f>
        <v>500000</v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>
        <f ca="1">IFERROR(IF(AND(NOW()&lt;= EOMONTH(DATE(YEAR($O813),9, 1), 0), Overall!$A815&lt;&gt;"", MONTH($N813) &lt;= 9, MONTH($O813) &gt;= 9), IF($S813 &lt;&gt; "", $H813/$S813, ""), ""), "")</f>
        <v>500000</v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26"/>
        <v>500000</v>
      </c>
    </row>
    <row r="814" spans="1:45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O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P814" s="7" t="str">
        <f>IF(Overall!S816&lt;&gt;"",_xlfn.VALUETOTEXT(Overall!S816),"")</f>
        <v>Sep</v>
      </c>
      <c r="Q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R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S814" s="5">
        <f t="shared" si="25"/>
        <v>1</v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>
        <f>IF(Overall!$A816&lt;&gt;"",IF(AND(MONTH($N814) &lt;= 9, MONTH($O814) &gt;= 9), IF($S814 &lt;&gt; "", $H814/$S814, ""), ""),"")</f>
        <v>500000</v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>
        <f ca="1">IFERROR(IF(AND(NOW()&lt;= EOMONTH(DATE(YEAR($O814),9, 1), 0), Overall!$A816&lt;&gt;"", MONTH($N814) &lt;= 9, MONTH($O814) &gt;= 9), IF($S814 &lt;&gt; "", $H814/$S814, ""), ""), "")</f>
        <v>500000</v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26"/>
        <v>500000</v>
      </c>
    </row>
    <row r="815" spans="1:45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O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P815" s="7" t="str">
        <f>IF(Overall!S817&lt;&gt;"",_xlfn.VALUETOTEXT(Overall!S817),"")</f>
        <v>Jul-Sep</v>
      </c>
      <c r="Q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R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S815" s="5">
        <f t="shared" si="25"/>
        <v>3</v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>
        <f>IF(Overall!$A817&lt;&gt;"",IF(AND(MONTH($N815) &lt;= 7, MONTH($O815) &gt;= 7 ), IF($S815 &lt;&gt; "", $H815/$S815, ""), ""),"")</f>
        <v>250000</v>
      </c>
      <c r="AA815" s="10">
        <f>IF(Overall!$A817&lt;&gt;"",IF(AND(MONTH($N815) &lt;= 8, MONTH($O815) &gt;= 8), IF($S815 &lt;&gt; "", $H815/$S815, ""), ""),"")</f>
        <v>250000</v>
      </c>
      <c r="AB815" s="10">
        <f>IF(Overall!$A817&lt;&gt;"",IF(AND(MONTH($N815) &lt;= 9, MONTH($O815) &gt;= 9), IF($S815 &lt;&gt; "", $H815/$S815, ""), ""),"")</f>
        <v>250000</v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>
        <f ca="1">IFERROR(IF(AND(NOW()&lt;= EOMONTH(DATE(YEAR($O815),7, 1), 0), Overall!$A817&lt;&gt;"", MONTH($N815) &lt;= 7, MONTH($O815) &gt;= 7), IF($S815 &lt;&gt; "", $H815/$S815, ""), ""), "")</f>
        <v>250000</v>
      </c>
      <c r="AN815" s="10">
        <f ca="1">IFERROR(IF(AND(NOW()&lt;= EOMONTH(DATE(YEAR($O815),8, 1), 0), Overall!$A817&lt;&gt;"", MONTH($N815) &lt;= 8, MONTH($O815) &gt;= 8), IF($S815 &lt;&gt; "", $H815/$S815, ""), ""), "")</f>
        <v>250000</v>
      </c>
      <c r="AO815" s="10">
        <f ca="1">IFERROR(IF(AND(NOW()&lt;= EOMONTH(DATE(YEAR($O815),9, 1), 0), Overall!$A817&lt;&gt;"", MONTH($N815) &lt;= 9, MONTH($O815) &gt;= 9), IF($S815 &lt;&gt; "", $H815/$S815, ""), ""), "")</f>
        <v>250000</v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26"/>
        <v>750000</v>
      </c>
    </row>
    <row r="816" spans="1:45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O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P816" s="7" t="str">
        <f>IF(Overall!S818&lt;&gt;"",_xlfn.VALUETOTEXT(Overall!S818),"")</f>
        <v>Jul-Aug</v>
      </c>
      <c r="Q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R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S816" s="5">
        <f t="shared" si="25"/>
        <v>2</v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>
        <f>IF(Overall!$A818&lt;&gt;"",IF(AND(MONTH($N816) &lt;= 7, MONTH($O816) &gt;= 7 ), IF($S816 &lt;&gt; "", $H816/$S816, ""), ""),"")</f>
        <v>200000</v>
      </c>
      <c r="AA816" s="10">
        <f>IF(Overall!$A818&lt;&gt;"",IF(AND(MONTH($N816) &lt;= 8, MONTH($O816) &gt;= 8), IF($S816 &lt;&gt; "", $H816/$S816, ""), ""),"")</f>
        <v>200000</v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>
        <f ca="1">IFERROR(IF(AND(NOW()&lt;= EOMONTH(DATE(YEAR($O816),7, 1), 0), Overall!$A818&lt;&gt;"", MONTH($N816) &lt;= 7, MONTH($O816) &gt;= 7), IF($S816 &lt;&gt; "", $H816/$S816, ""), ""), "")</f>
        <v>200000</v>
      </c>
      <c r="AN816" s="10">
        <f ca="1">IFERROR(IF(AND(NOW()&lt;= EOMONTH(DATE(YEAR($O816),8, 1), 0), Overall!$A818&lt;&gt;"", MONTH($N816) &lt;= 8, MONTH($O816) &gt;= 8), IF($S816 &lt;&gt; "", $H816/$S816, ""), ""), "")</f>
        <v>200000</v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26"/>
        <v>400000</v>
      </c>
    </row>
    <row r="817" spans="1:45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O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P817" s="7" t="str">
        <f>IF(Overall!S819&lt;&gt;"",_xlfn.VALUETOTEXT(Overall!S819),"")</f>
        <v>Jul-Aug</v>
      </c>
      <c r="Q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R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S817" s="5">
        <f t="shared" si="25"/>
        <v>2</v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>
        <f>IF(Overall!$A819&lt;&gt;"",IF(AND(MONTH($N817) &lt;= 7, MONTH($O817) &gt;= 7 ), IF($S817 &lt;&gt; "", $H817/$S817, ""), ""),"")</f>
        <v>50000</v>
      </c>
      <c r="AA817" s="10">
        <f>IF(Overall!$A819&lt;&gt;"",IF(AND(MONTH($N817) &lt;= 8, MONTH($O817) &gt;= 8), IF($S817 &lt;&gt; "", $H817/$S817, ""), ""),"")</f>
        <v>50000</v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>
        <f ca="1">IFERROR(IF(AND(NOW()&lt;= EOMONTH(DATE(YEAR($O817),7, 1), 0), Overall!$A819&lt;&gt;"", MONTH($N817) &lt;= 7, MONTH($O817) &gt;= 7), IF($S817 &lt;&gt; "", $H817/$S817, ""), ""), "")</f>
        <v>50000</v>
      </c>
      <c r="AN817" s="10">
        <f ca="1">IFERROR(IF(AND(NOW()&lt;= EOMONTH(DATE(YEAR($O817),8, 1), 0), Overall!$A819&lt;&gt;"", MONTH($N817) &lt;= 8, MONTH($O817) &gt;= 8), IF($S817 &lt;&gt; "", $H817/$S817, ""), ""), "")</f>
        <v>50000</v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26"/>
        <v>100000</v>
      </c>
    </row>
    <row r="818" spans="1:45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O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P818" s="7" t="str">
        <f>IF(Overall!S820&lt;&gt;"",_xlfn.VALUETOTEXT(Overall!S820),"")</f>
        <v>Jul-Aug</v>
      </c>
      <c r="Q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R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S818" s="5">
        <f t="shared" si="25"/>
        <v>2</v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>
        <f>IF(Overall!$A820&lt;&gt;"",IF(AND(MONTH($N818) &lt;= 7, MONTH($O818) &gt;= 7 ), IF($S818 &lt;&gt; "", $H818/$S818, ""), ""),"")</f>
        <v>50000</v>
      </c>
      <c r="AA818" s="10">
        <f>IF(Overall!$A820&lt;&gt;"",IF(AND(MONTH($N818) &lt;= 8, MONTH($O818) &gt;= 8), IF($S818 &lt;&gt; "", $H818/$S818, ""), ""),"")</f>
        <v>50000</v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>
        <f ca="1">IFERROR(IF(AND(NOW()&lt;= EOMONTH(DATE(YEAR($O818),7, 1), 0), Overall!$A820&lt;&gt;"", MONTH($N818) &lt;= 7, MONTH($O818) &gt;= 7), IF($S818 &lt;&gt; "", $H818/$S818, ""), ""), "")</f>
        <v>50000</v>
      </c>
      <c r="AN818" s="10">
        <f ca="1">IFERROR(IF(AND(NOW()&lt;= EOMONTH(DATE(YEAR($O818),8, 1), 0), Overall!$A820&lt;&gt;"", MONTH($N818) &lt;= 8, MONTH($O818) &gt;= 8), IF($S818 &lt;&gt; "", $H818/$S818, ""), ""), "")</f>
        <v>50000</v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26"/>
        <v>100000</v>
      </c>
    </row>
    <row r="819" spans="1:45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O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P819" s="7" t="str">
        <f>IF(Overall!S821&lt;&gt;"",_xlfn.VALUETOTEXT(Overall!S821),"")</f>
        <v>Jul-Aug</v>
      </c>
      <c r="Q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R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S819" s="5">
        <f t="shared" si="25"/>
        <v>2</v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>
        <f>IF(Overall!$A821&lt;&gt;"",IF(AND(MONTH($N819) &lt;= 7, MONTH($O819) &gt;= 7 ), IF($S819 &lt;&gt; "", $H819/$S819, ""), ""),"")</f>
        <v>200000</v>
      </c>
      <c r="AA819" s="10">
        <f>IF(Overall!$A821&lt;&gt;"",IF(AND(MONTH($N819) &lt;= 8, MONTH($O819) &gt;= 8), IF($S819 &lt;&gt; "", $H819/$S819, ""), ""),"")</f>
        <v>200000</v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>
        <f ca="1">IFERROR(IF(AND(NOW()&lt;= EOMONTH(DATE(YEAR($O819),7, 1), 0), Overall!$A821&lt;&gt;"", MONTH($N819) &lt;= 7, MONTH($O819) &gt;= 7), IF($S819 &lt;&gt; "", $H819/$S819, ""), ""), "")</f>
        <v>200000</v>
      </c>
      <c r="AN819" s="10">
        <f ca="1">IFERROR(IF(AND(NOW()&lt;= EOMONTH(DATE(YEAR($O819),8, 1), 0), Overall!$A821&lt;&gt;"", MONTH($N819) &lt;= 8, MONTH($O819) &gt;= 8), IF($S819 &lt;&gt; "", $H819/$S819, ""), ""), "")</f>
        <v>200000</v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26"/>
        <v>400000</v>
      </c>
    </row>
    <row r="820" spans="1:45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O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P820" s="7" t="str">
        <f>IF(Overall!S822&lt;&gt;"",_xlfn.VALUETOTEXT(Overall!S822),"")</f>
        <v>Jul-Aug</v>
      </c>
      <c r="Q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R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S820" s="5">
        <f t="shared" si="25"/>
        <v>2</v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>
        <f>IF(Overall!$A822&lt;&gt;"",IF(AND(MONTH($N820) &lt;= 7, MONTH($O820) &gt;= 7 ), IF($S820 &lt;&gt; "", $H820/$S820, ""), ""),"")</f>
        <v>100000</v>
      </c>
      <c r="AA820" s="10">
        <f>IF(Overall!$A822&lt;&gt;"",IF(AND(MONTH($N820) &lt;= 8, MONTH($O820) &gt;= 8), IF($S820 &lt;&gt; "", $H820/$S820, ""), ""),"")</f>
        <v>100000</v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>
        <f ca="1">IFERROR(IF(AND(NOW()&lt;= EOMONTH(DATE(YEAR($O820),7, 1), 0), Overall!$A822&lt;&gt;"", MONTH($N820) &lt;= 7, MONTH($O820) &gt;= 7), IF($S820 &lt;&gt; "", $H820/$S820, ""), ""), "")</f>
        <v>100000</v>
      </c>
      <c r="AN820" s="10">
        <f ca="1">IFERROR(IF(AND(NOW()&lt;= EOMONTH(DATE(YEAR($O820),8, 1), 0), Overall!$A822&lt;&gt;"", MONTH($N820) &lt;= 8, MONTH($O820) &gt;= 8), IF($S820 &lt;&gt; "", $H820/$S820, ""), ""), "")</f>
        <v>100000</v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26"/>
        <v>200000</v>
      </c>
    </row>
    <row r="821" spans="1:45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O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P821" s="7" t="str">
        <f>IF(Overall!S823&lt;&gt;"",_xlfn.VALUETOTEXT(Overall!S823),"")</f>
        <v>Sep-Oct</v>
      </c>
      <c r="Q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R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S821" s="5">
        <f t="shared" si="25"/>
        <v>2</v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>
        <f>IF(Overall!$A823&lt;&gt;"",IF(AND(MONTH($N821) &lt;= 9, MONTH($O821) &gt;= 9), IF($S821 &lt;&gt; "", $H821/$S821, ""), ""),"")</f>
        <v>150000</v>
      </c>
      <c r="AC821" s="10">
        <f>IF(Overall!$A823&lt;&gt;"",IF(AND(MONTH($N821) &lt;= 10, MONTH($O821) &gt;= 10), IF($S821 &lt;&gt; "", $H821/$S821, ""), ""),"")</f>
        <v>150000</v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>
        <f ca="1">IFERROR(IF(AND(NOW()&lt;= EOMONTH(DATE(YEAR($O821),9, 1), 0), Overall!$A823&lt;&gt;"", MONTH($N821) &lt;= 9, MONTH($O821) &gt;= 9), IF($S821 &lt;&gt; "", $H821/$S821, ""), ""), "")</f>
        <v>150000</v>
      </c>
      <c r="AP821" s="10">
        <f ca="1">IFERROR(IF(AND(NOW()&lt;= EOMONTH(DATE(YEAR($O821),10, 1), 0), Overall!$A823&lt;&gt;"", MONTH($N821) &lt;= 10, MONTH($O821) &gt;= 10), IF($S821 &lt;&gt; "", $H821/$S821, ""), ""), "")</f>
        <v>150000</v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26"/>
        <v>300000</v>
      </c>
    </row>
    <row r="822" spans="1:45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O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P822" s="7" t="str">
        <f>IF(Overall!S824&lt;&gt;"",_xlfn.VALUETOTEXT(Overall!S824),"")</f>
        <v>Jul</v>
      </c>
      <c r="Q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R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S822" s="5">
        <f t="shared" si="25"/>
        <v>1</v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>
        <f>IF(Overall!$A824&lt;&gt;"",IF(AND(MONTH($N822) &lt;= 7, MONTH($O822) &gt;= 7 ), IF($S822 &lt;&gt; "", $H822/$S822, ""), ""),"")</f>
        <v>500000</v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>
        <f ca="1">IFERROR(IF(AND(NOW()&lt;= EOMONTH(DATE(YEAR($O822),7, 1), 0), Overall!$A824&lt;&gt;"", MONTH($N822) &lt;= 7, MONTH($O822) &gt;= 7), IF($S822 &lt;&gt; "", $H822/$S822, ""), ""), "")</f>
        <v>500000</v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26"/>
        <v>500000</v>
      </c>
    </row>
    <row r="823" spans="1:45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O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P823" s="7" t="str">
        <f>IF(Overall!S825&lt;&gt;"",_xlfn.VALUETOTEXT(Overall!S825),"")</f>
        <v>Aug</v>
      </c>
      <c r="Q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R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S823" s="5">
        <f t="shared" si="25"/>
        <v>1</v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>
        <f>IF(Overall!$A825&lt;&gt;"",IF(AND(MONTH($N823) &lt;= 8, MONTH($O823) &gt;= 8), IF($S823 &lt;&gt; "", $H823/$S823, ""), ""),"")</f>
        <v>500000</v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>
        <f ca="1">IFERROR(IF(AND(NOW()&lt;= EOMONTH(DATE(YEAR($O823),8, 1), 0), Overall!$A825&lt;&gt;"", MONTH($N823) &lt;= 8, MONTH($O823) &gt;= 8), IF($S823 &lt;&gt; "", $H823/$S823, ""), ""), "")</f>
        <v>500000</v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26"/>
        <v>500000</v>
      </c>
    </row>
    <row r="824" spans="1:45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IF(Overall!S826&lt;&gt;"",_xlfn.VALUETOTEXT(Overall!S826),"")</f>
        <v/>
      </c>
      <c r="Q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R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S824" s="5" t="str">
        <f t="shared" si="25"/>
        <v/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 t="str">
        <f>IF(Overall!$A826&lt;&gt;"",IF(AND(MONTH($N824) &lt;= 9, MONTH($O824) &gt;= 9), IF($S824 &lt;&gt; "", $H824/$S824, ""), ""),"")</f>
        <v/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 t="str">
        <f ca="1">IFERROR(IF(AND(NOW()&lt;= EOMONTH(DATE(YEAR($O824),9, 1), 0), Overall!$A826&lt;&gt;"", MONTH($N824) &lt;= 9, MONTH($O824) &gt;= 9), IF($S824 &lt;&gt; "", $H824/$S824, ""), ""), "")</f>
        <v/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26"/>
        <v>0</v>
      </c>
    </row>
    <row r="825" spans="1:45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IF(Overall!S827&lt;&gt;"",_xlfn.VALUETOTEXT(Overall!S827),"")</f>
        <v/>
      </c>
      <c r="Q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R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S825" s="5" t="str">
        <f t="shared" si="25"/>
        <v/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 t="str">
        <f>IF(Overall!$A827&lt;&gt;"",IF(AND(MONTH($N825) &lt;= 9, MONTH($O825) &gt;= 9), IF($S825 &lt;&gt; "", $H825/$S825, ""), ""),"")</f>
        <v/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 t="str">
        <f ca="1">IFERROR(IF(AND(NOW()&lt;= EOMONTH(DATE(YEAR($O825),9, 1), 0), Overall!$A827&lt;&gt;"", MONTH($N825) &lt;= 9, MONTH($O825) &gt;= 9), IF($S825 &lt;&gt; "", $H825/$S825, ""), ""), "")</f>
        <v/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26"/>
        <v>0</v>
      </c>
    </row>
    <row r="826" spans="1:45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IF(Overall!S828&lt;&gt;"",_xlfn.VALUETOTEXT(Overall!S828),"")</f>
        <v/>
      </c>
      <c r="Q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R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S826" s="5" t="str">
        <f t="shared" si="25"/>
        <v/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 t="str">
        <f>IF(Overall!$A828&lt;&gt;"",IF(AND(MONTH($N826) &lt;= 9, MONTH($O826) &gt;= 9), IF($S826 &lt;&gt; "", $H826/$S826, ""), ""),"")</f>
        <v/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 t="str">
        <f ca="1">IFERROR(IF(AND(NOW()&lt;= EOMONTH(DATE(YEAR($O826),9, 1), 0), Overall!$A828&lt;&gt;"", MONTH($N826) &lt;= 9, MONTH($O826) &gt;= 9), IF($S826 &lt;&gt; "", $H826/$S826, ""), ""), "")</f>
        <v/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26"/>
        <v>0</v>
      </c>
    </row>
    <row r="827" spans="1:45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IF(Overall!S829&lt;&gt;"",_xlfn.VALUETOTEXT(Overall!S829),"")</f>
        <v/>
      </c>
      <c r="Q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R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S827" s="5" t="str">
        <f t="shared" si="25"/>
        <v/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 t="str">
        <f>IF(Overall!$A829&lt;&gt;"",IF(AND(MONTH($N827) &lt;= 9, MONTH($O827) &gt;= 9), IF($S827 &lt;&gt; "", $H827/$S827, ""), ""),"")</f>
        <v/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 t="str">
        <f ca="1">IFERROR(IF(AND(NOW()&lt;= EOMONTH(DATE(YEAR($O827),9, 1), 0), Overall!$A829&lt;&gt;"", MONTH($N827) &lt;= 9, MONTH($O827) &gt;= 9), IF($S827 &lt;&gt; "", $H827/$S827, ""), ""), "")</f>
        <v/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26"/>
        <v>0</v>
      </c>
    </row>
    <row r="828" spans="1:45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IF(Overall!S830&lt;&gt;"",_xlfn.VALUETOTEXT(Overall!S830),"")</f>
        <v/>
      </c>
      <c r="Q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R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S828" s="5" t="str">
        <f t="shared" si="25"/>
        <v/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 t="str">
        <f>IF(Overall!$A830&lt;&gt;"",IF(AND(MONTH($N828) &lt;= 9, MONTH($O828) &gt;= 9), IF($S828 &lt;&gt; "", $H828/$S828, ""), ""),"")</f>
        <v/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 t="str">
        <f ca="1">IFERROR(IF(AND(NOW()&lt;= EOMONTH(DATE(YEAR($O828),9, 1), 0), Overall!$A830&lt;&gt;"", MONTH($N828) &lt;= 9, MONTH($O828) &gt;= 9), IF($S828 &lt;&gt; "", $H828/$S828, ""), ""), "")</f>
        <v/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26"/>
        <v>0</v>
      </c>
    </row>
    <row r="829" spans="1:45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IF(Overall!S831&lt;&gt;"",_xlfn.VALUETOTEXT(Overall!S831),"")</f>
        <v/>
      </c>
      <c r="Q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R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S829" s="5" t="str">
        <f t="shared" si="25"/>
        <v/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 t="str">
        <f>IF(Overall!$A831&lt;&gt;"",IF(AND(MONTH($N829) &lt;= 9, MONTH($O829) &gt;= 9), IF($S829 &lt;&gt; "", $H829/$S829, ""), ""),"")</f>
        <v/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 t="str">
        <f ca="1">IFERROR(IF(AND(NOW()&lt;= EOMONTH(DATE(YEAR($O829),9, 1), 0), Overall!$A831&lt;&gt;"", MONTH($N829) &lt;= 9, MONTH($O829) &gt;= 9), IF($S829 &lt;&gt; "", $H829/$S829, ""), ""), "")</f>
        <v/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26"/>
        <v>0</v>
      </c>
    </row>
    <row r="830" spans="1:45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IF(Overall!S832&lt;&gt;"",_xlfn.VALUETOTEXT(Overall!S832),"")</f>
        <v/>
      </c>
      <c r="Q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R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S830" s="5" t="str">
        <f t="shared" si="25"/>
        <v/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 t="str">
        <f>IF(Overall!$A832&lt;&gt;"",IF(AND(MONTH($N830) &lt;= 9, MONTH($O830) &gt;= 9), IF($S830 &lt;&gt; "", $H830/$S830, ""), ""),"")</f>
        <v/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 t="str">
        <f ca="1">IFERROR(IF(AND(NOW()&lt;= EOMONTH(DATE(YEAR($O830),9, 1), 0), Overall!$A832&lt;&gt;"", MONTH($N830) &lt;= 9, MONTH($O830) &gt;= 9), IF($S830 &lt;&gt; "", $H830/$S830, ""), ""), "")</f>
        <v/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26"/>
        <v>0</v>
      </c>
    </row>
    <row r="831" spans="1:45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IF(Overall!S833&lt;&gt;"",_xlfn.VALUETOTEXT(Overall!S833),"")</f>
        <v/>
      </c>
      <c r="Q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R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S831" s="5" t="str">
        <f t="shared" si="25"/>
        <v/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 t="str">
        <f>IF(Overall!$A833&lt;&gt;"",IF(AND(MONTH($N831) &lt;= 9, MONTH($O831) &gt;= 9), IF($S831 &lt;&gt; "", $H831/$S831, ""), ""),"")</f>
        <v/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 t="str">
        <f ca="1">IFERROR(IF(AND(NOW()&lt;= EOMONTH(DATE(YEAR($O831),9, 1), 0), Overall!$A833&lt;&gt;"", MONTH($N831) &lt;= 9, MONTH($O831) &gt;= 9), IF($S831 &lt;&gt; "", $H831/$S831, ""), ""), "")</f>
        <v/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26"/>
        <v>0</v>
      </c>
    </row>
    <row r="832" spans="1:45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IF(Overall!S834&lt;&gt;"",_xlfn.VALUETOTEXT(Overall!S834),"")</f>
        <v/>
      </c>
      <c r="Q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R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S832" s="5" t="str">
        <f t="shared" si="25"/>
        <v/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 t="str">
        <f>IF(Overall!$A834&lt;&gt;"",IF(AND(MONTH($N832) &lt;= 9, MONTH($O832) &gt;= 9), IF($S832 &lt;&gt; "", $H832/$S832, ""), ""),"")</f>
        <v/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 t="str">
        <f ca="1">IFERROR(IF(AND(NOW()&lt;= EOMONTH(DATE(YEAR($O832),9, 1), 0), Overall!$A834&lt;&gt;"", MONTH($N832) &lt;= 9, MONTH($O832) &gt;= 9), IF($S832 &lt;&gt; "", $H832/$S832, ""), ""), "")</f>
        <v/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26"/>
        <v>0</v>
      </c>
    </row>
    <row r="833" spans="1:45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IF(Overall!S835&lt;&gt;"",_xlfn.VALUETOTEXT(Overall!S835),"")</f>
        <v/>
      </c>
      <c r="Q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R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S833" s="5" t="str">
        <f t="shared" si="25"/>
        <v/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 t="str">
        <f>IF(Overall!$A835&lt;&gt;"",IF(AND(MONTH($N833) &lt;= 9, MONTH($O833) &gt;= 9), IF($S833 &lt;&gt; "", $H833/$S833, ""), ""),"")</f>
        <v/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 t="str">
        <f ca="1">IFERROR(IF(AND(NOW()&lt;= EOMONTH(DATE(YEAR($O833),9, 1), 0), Overall!$A835&lt;&gt;"", MONTH($N833) &lt;= 9, MONTH($O833) &gt;= 9), IF($S833 &lt;&gt; "", $H833/$S833, ""), ""), "")</f>
        <v/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26"/>
        <v>0</v>
      </c>
    </row>
    <row r="834" spans="1:45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IF(Overall!S836&lt;&gt;"",_xlfn.VALUETOTEXT(Overall!S836),"")</f>
        <v/>
      </c>
      <c r="Q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R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S834" s="5" t="str">
        <f t="shared" ref="S834:S897" si="27">IF(AND(N834&lt;&gt;"", O834&lt;&gt;""), DATEDIF(N834, O834, "M") + 1, "")</f>
        <v/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 t="str">
        <f>IF(Overall!$A836&lt;&gt;"",IF(AND(MONTH($N834) &lt;= 7, MONTH($O834) &gt;= 7 ), IF($S834 &lt;&gt; "", $H834/$S834, ""), ""),"")</f>
        <v/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 t="str">
        <f ca="1">IFERROR(IF(AND(NOW()&lt;= EOMONTH(DATE(YEAR($O834),7, 1), 0), Overall!$A836&lt;&gt;"", MONTH($N834) &lt;= 7, MONTH($O834) &gt;= 7), IF($S834 &lt;&gt; "", $H834/$S834, ""), ""), "")</f>
        <v/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26"/>
        <v>0</v>
      </c>
    </row>
    <row r="835" spans="1:45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IF(Overall!S837&lt;&gt;"",_xlfn.VALUETOTEXT(Overall!S837),"")</f>
        <v/>
      </c>
      <c r="Q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R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S835" s="5" t="str">
        <f t="shared" si="27"/>
        <v/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 t="str">
        <f>IF(Overall!$A837&lt;&gt;"",IF(AND(MONTH($N835) &lt;= 7, MONTH($O835) &gt;= 7 ), IF($S835 &lt;&gt; "", $H835/$S835, ""), ""),"")</f>
        <v/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 t="str">
        <f ca="1">IFERROR(IF(AND(NOW()&lt;= EOMONTH(DATE(YEAR($O835),7, 1), 0), Overall!$A837&lt;&gt;"", MONTH($N835) &lt;= 7, MONTH($O835) &gt;= 7), IF($S835 &lt;&gt; "", $H835/$S835, ""), ""), "")</f>
        <v/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26"/>
        <v>0</v>
      </c>
    </row>
    <row r="836" spans="1:45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IF(Overall!S838&lt;&gt;"",_xlfn.VALUETOTEXT(Overall!S838),"")</f>
        <v/>
      </c>
      <c r="Q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R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S836" s="5" t="str">
        <f t="shared" si="27"/>
        <v/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 t="str">
        <f>IF(Overall!$A838&lt;&gt;"",IF(AND(MONTH($N836) &lt;= 7, MONTH($O836) &gt;= 7 ), IF($S836 &lt;&gt; "", $H836/$S836, ""), ""),"")</f>
        <v/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 t="str">
        <f ca="1">IFERROR(IF(AND(NOW()&lt;= EOMONTH(DATE(YEAR($O836),7, 1), 0), Overall!$A838&lt;&gt;"", MONTH($N836) &lt;= 7, MONTH($O836) &gt;= 7), IF($S836 &lt;&gt; "", $H836/$S836, ""), ""), "")</f>
        <v/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26"/>
        <v>0</v>
      </c>
    </row>
    <row r="837" spans="1:45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IF(Overall!S839&lt;&gt;"",_xlfn.VALUETOTEXT(Overall!S839),"")</f>
        <v/>
      </c>
      <c r="Q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R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S837" s="5" t="str">
        <f t="shared" si="27"/>
        <v/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 t="str">
        <f>IF(Overall!$A839&lt;&gt;"",IF(AND(MONTH($N837) &lt;= 7, MONTH($O837) &gt;= 7 ), IF($S837 &lt;&gt; "", $H837/$S837, ""), ""),"")</f>
        <v/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 t="str">
        <f ca="1">IFERROR(IF(AND(NOW()&lt;= EOMONTH(DATE(YEAR($O837),7, 1), 0), Overall!$A839&lt;&gt;"", MONTH($N837) &lt;= 7, MONTH($O837) &gt;= 7), IF($S837 &lt;&gt; "", $H837/$S837, ""), ""), "")</f>
        <v/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26"/>
        <v>0</v>
      </c>
    </row>
    <row r="838" spans="1:45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IF(Overall!S840&lt;&gt;"",_xlfn.VALUETOTEXT(Overall!S840),"")</f>
        <v/>
      </c>
      <c r="Q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R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S838" s="5" t="str">
        <f t="shared" si="27"/>
        <v/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 t="str">
        <f>IF(Overall!$A840&lt;&gt;"",IF(AND(MONTH($N838) &lt;= 7, MONTH($O838) &gt;= 7 ), IF($S838 &lt;&gt; "", $H838/$S838, ""), ""),"")</f>
        <v/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 t="str">
        <f ca="1">IFERROR(IF(AND(NOW()&lt;= EOMONTH(DATE(YEAR($O838),7, 1), 0), Overall!$A840&lt;&gt;"", MONTH($N838) &lt;= 7, MONTH($O838) &gt;= 7), IF($S838 &lt;&gt; "", $H838/$S838, ""), ""), "")</f>
        <v/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26"/>
        <v>0</v>
      </c>
    </row>
    <row r="839" spans="1:45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IF(Overall!S841&lt;&gt;"",_xlfn.VALUETOTEXT(Overall!S841),"")</f>
        <v/>
      </c>
      <c r="Q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R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S839" s="5" t="str">
        <f t="shared" si="27"/>
        <v/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 t="str">
        <f>IF(Overall!$A841&lt;&gt;"",IF(AND(MONTH($N839) &lt;= 7, MONTH($O839) &gt;= 7 ), IF($S839 &lt;&gt; "", $H839/$S839, ""), ""),"")</f>
        <v/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 t="str">
        <f ca="1">IFERROR(IF(AND(NOW()&lt;= EOMONTH(DATE(YEAR($O839),7, 1), 0), Overall!$A841&lt;&gt;"", MONTH($N839) &lt;= 7, MONTH($O839) &gt;= 7), IF($S839 &lt;&gt; "", $H839/$S839, ""), ""), "")</f>
        <v/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26"/>
        <v>0</v>
      </c>
    </row>
    <row r="840" spans="1:45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IF(Overall!S842&lt;&gt;"",_xlfn.VALUETOTEXT(Overall!S842),"")</f>
        <v/>
      </c>
      <c r="Q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R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S840" s="5" t="str">
        <f t="shared" si="27"/>
        <v/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 t="str">
        <f>IF(Overall!$A842&lt;&gt;"",IF(AND(MONTH($N840) &lt;= 7, MONTH($O840) &gt;= 7 ), IF($S840 &lt;&gt; "", $H840/$S840, ""), ""),"")</f>
        <v/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 t="str">
        <f ca="1">IFERROR(IF(AND(NOW()&lt;= EOMONTH(DATE(YEAR($O840),7, 1), 0), Overall!$A842&lt;&gt;"", MONTH($N840) &lt;= 7, MONTH($O840) &gt;= 7), IF($S840 &lt;&gt; "", $H840/$S840, ""), ""), "")</f>
        <v/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26"/>
        <v>0</v>
      </c>
    </row>
    <row r="841" spans="1:45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IF(Overall!S843&lt;&gt;"",_xlfn.VALUETOTEXT(Overall!S843),"")</f>
        <v/>
      </c>
      <c r="Q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R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S841" s="5" t="str">
        <f t="shared" si="27"/>
        <v/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 t="str">
        <f>IF(Overall!$A843&lt;&gt;"",IF(AND(MONTH($N841) &lt;= 7, MONTH($O841) &gt;= 7 ), IF($S841 &lt;&gt; "", $H841/$S841, ""), ""),"")</f>
        <v/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 t="str">
        <f ca="1">IFERROR(IF(AND(NOW()&lt;= EOMONTH(DATE(YEAR($O841),7, 1), 0), Overall!$A843&lt;&gt;"", MONTH($N841) &lt;= 7, MONTH($O841) &gt;= 7), IF($S841 &lt;&gt; "", $H841/$S841, ""), ""), "")</f>
        <v/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26"/>
        <v>0</v>
      </c>
    </row>
    <row r="842" spans="1:45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IF(Overall!S844&lt;&gt;"",_xlfn.VALUETOTEXT(Overall!S844),"")</f>
        <v/>
      </c>
      <c r="Q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R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S842" s="5" t="str">
        <f t="shared" si="27"/>
        <v/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 t="str">
        <f>IF(Overall!$A844&lt;&gt;"",IF(AND(MONTH($N842) &lt;= 7, MONTH($O842) &gt;= 7 ), IF($S842 &lt;&gt; "", $H842/$S842, ""), ""),"")</f>
        <v/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 t="str">
        <f ca="1">IFERROR(IF(AND(NOW()&lt;= EOMONTH(DATE(YEAR($O842),7, 1), 0), Overall!$A844&lt;&gt;"", MONTH($N842) &lt;= 7, MONTH($O842) &gt;= 7), IF($S842 &lt;&gt; "", $H842/$S842, ""), ""), "")</f>
        <v/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26"/>
        <v>0</v>
      </c>
    </row>
    <row r="843" spans="1:45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IF(Overall!S845&lt;&gt;"",_xlfn.VALUETOTEXT(Overall!S845),"")</f>
        <v/>
      </c>
      <c r="Q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R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S843" s="5" t="str">
        <f t="shared" si="27"/>
        <v/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 t="str">
        <f>IF(Overall!$A845&lt;&gt;"",IF(AND(MONTH($N843) &lt;= 7, MONTH($O843) &gt;= 7 ), IF($S843 &lt;&gt; "", $H843/$S843, ""), ""),"")</f>
        <v/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 t="str">
        <f ca="1">IFERROR(IF(AND(NOW()&lt;= EOMONTH(DATE(YEAR($O843),7, 1), 0), Overall!$A845&lt;&gt;"", MONTH($N843) &lt;= 7, MONTH($O843) &gt;= 7), IF($S843 &lt;&gt; "", $H843/$S843, ""), ""), "")</f>
        <v/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26"/>
        <v>0</v>
      </c>
    </row>
    <row r="844" spans="1:45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IF(Overall!S846&lt;&gt;"",_xlfn.VALUETOTEXT(Overall!S846),"")</f>
        <v/>
      </c>
      <c r="Q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R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S844" s="5" t="str">
        <f t="shared" si="27"/>
        <v/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 t="str">
        <f>IF(Overall!$A846&lt;&gt;"",IF(AND(MONTH($N844) &lt;= 7, MONTH($O844) &gt;= 7 ), IF($S844 &lt;&gt; "", $H844/$S844, ""), ""),"")</f>
        <v/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 t="str">
        <f ca="1">IFERROR(IF(AND(NOW()&lt;= EOMONTH(DATE(YEAR($O844),7, 1), 0), Overall!$A846&lt;&gt;"", MONTH($N844) &lt;= 7, MONTH($O844) &gt;= 7), IF($S844 &lt;&gt; "", $H844/$S844, ""), ""), "")</f>
        <v/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26"/>
        <v>0</v>
      </c>
    </row>
    <row r="845" spans="1:45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IF(Overall!S847&lt;&gt;"",_xlfn.VALUETOTEXT(Overall!S847),"")</f>
        <v/>
      </c>
      <c r="Q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R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S845" s="5" t="str">
        <f t="shared" si="27"/>
        <v/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 t="str">
        <f>IF(Overall!$A847&lt;&gt;"",IF(AND(MONTH($N845) &lt;= 9, MONTH($O845) &gt;= 9), IF($S845 &lt;&gt; "", $H845/$S845, ""), ""),"")</f>
        <v/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 t="str">
        <f ca="1">IFERROR(IF(AND(NOW()&lt;= EOMONTH(DATE(YEAR($O845),9, 1), 0), Overall!$A847&lt;&gt;"", MONTH($N845) &lt;= 9, MONTH($O845) &gt;= 9), IF($S845 &lt;&gt; "", $H845/$S845, ""), ""), "")</f>
        <v/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26"/>
        <v>0</v>
      </c>
    </row>
    <row r="846" spans="1:45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IF(Overall!S848&lt;&gt;"",_xlfn.VALUETOTEXT(Overall!S848),"")</f>
        <v/>
      </c>
      <c r="Q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R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S846" s="5" t="str">
        <f t="shared" si="27"/>
        <v/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 t="str">
        <f>IF(Overall!$A848&lt;&gt;"",IF(AND(MONTH($N846) &lt;= 9, MONTH($O846) &gt;= 9), IF($S846 &lt;&gt; "", $H846/$S846, ""), ""),"")</f>
        <v/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 t="str">
        <f ca="1">IFERROR(IF(AND(NOW()&lt;= EOMONTH(DATE(YEAR($O846),9, 1), 0), Overall!$A848&lt;&gt;"", MONTH($N846) &lt;= 9, MONTH($O846) &gt;= 9), IF($S846 &lt;&gt; "", $H846/$S846, ""), ""), "")</f>
        <v/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26"/>
        <v>0</v>
      </c>
    </row>
    <row r="847" spans="1:45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IF(Overall!S849&lt;&gt;"",_xlfn.VALUETOTEXT(Overall!S849),"")</f>
        <v/>
      </c>
      <c r="Q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R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S847" s="5" t="str">
        <f t="shared" si="27"/>
        <v/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 t="str">
        <f>IF(Overall!$A849&lt;&gt;"",IF(AND(MONTH($N847) &lt;= 8, MONTH($O847) &gt;= 8), IF($S847 &lt;&gt; "", $H847/$S847, ""), ""),"")</f>
        <v/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 t="str">
        <f ca="1">IFERROR(IF(AND(NOW()&lt;= EOMONTH(DATE(YEAR($O847),8, 1), 0), Overall!$A849&lt;&gt;"", MONTH($N847) &lt;= 8, MONTH($O847) &gt;= 8), IF($S847 &lt;&gt; "", $H847/$S847, ""), ""), "")</f>
        <v/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26"/>
        <v>0</v>
      </c>
    </row>
    <row r="848" spans="1:45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IF(Overall!S850&lt;&gt;"",_xlfn.VALUETOTEXT(Overall!S850),"")</f>
        <v/>
      </c>
      <c r="Q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R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S848" s="5" t="str">
        <f t="shared" si="27"/>
        <v/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 t="str">
        <f>IF(Overall!$A850&lt;&gt;"",IF(AND(MONTH($N848) &lt;= 8, MONTH($O848) &gt;= 8), IF($S848 &lt;&gt; "", $H848/$S848, ""), ""),"")</f>
        <v/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 t="str">
        <f ca="1">IFERROR(IF(AND(NOW()&lt;= EOMONTH(DATE(YEAR($O848),8, 1), 0), Overall!$A850&lt;&gt;"", MONTH($N848) &lt;= 8, MONTH($O848) &gt;= 8), IF($S848 &lt;&gt; "", $H848/$S848, ""), ""), "")</f>
        <v/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26"/>
        <v>0</v>
      </c>
    </row>
    <row r="849" spans="1:45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IF(Overall!S851&lt;&gt;"",_xlfn.VALUETOTEXT(Overall!S851),"")</f>
        <v/>
      </c>
      <c r="Q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R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S849" s="5" t="str">
        <f t="shared" si="27"/>
        <v/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 t="str">
        <f>IF(Overall!$A851&lt;&gt;"",IF(AND(MONTH($N849) &lt;= 8, MONTH($O849) &gt;= 8), IF($S849 &lt;&gt; "", $H849/$S849, ""), ""),"")</f>
        <v/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 t="str">
        <f ca="1">IFERROR(IF(AND(NOW()&lt;= EOMONTH(DATE(YEAR($O849),8, 1), 0), Overall!$A851&lt;&gt;"", MONTH($N849) &lt;= 8, MONTH($O849) &gt;= 8), IF($S849 &lt;&gt; "", $H849/$S849, ""), ""), "")</f>
        <v/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26"/>
        <v>0</v>
      </c>
    </row>
    <row r="850" spans="1:45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IF(Overall!S852&lt;&gt;"",_xlfn.VALUETOTEXT(Overall!S852),"")</f>
        <v/>
      </c>
      <c r="Q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R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S850" s="5" t="str">
        <f t="shared" si="27"/>
        <v/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 t="str">
        <f>IF(Overall!$A852&lt;&gt;"",IF(AND(MONTH($N850) &lt;= 9, MONTH($O850) &gt;= 9), IF($S850 &lt;&gt; "", $H850/$S850, ""), ""),"")</f>
        <v/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 t="str">
        <f ca="1">IFERROR(IF(AND(NOW()&lt;= EOMONTH(DATE(YEAR($O850),9, 1), 0), Overall!$A852&lt;&gt;"", MONTH($N850) &lt;= 9, MONTH($O850) &gt;= 9), IF($S850 &lt;&gt; "", $H850/$S850, ""), ""), "")</f>
        <v/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26"/>
        <v>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7"/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26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7"/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26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7"/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26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7"/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26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7"/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26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7"/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26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7"/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26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7"/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26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7"/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26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7"/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26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7"/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26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7"/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26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7"/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26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7"/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26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7"/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26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7"/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26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7"/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26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7"/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26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7"/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26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si="27"/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28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7"/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28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7"/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28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7"/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28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7"/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28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7"/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28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7"/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28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7"/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28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7"/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28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7"/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28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7"/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28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7"/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28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7"/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28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7"/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28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7"/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28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7"/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28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7"/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28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7"/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28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7"/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28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7"/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28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7"/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28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7"/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28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7"/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28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7"/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28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7"/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28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7"/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28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7"/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28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7"/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28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ref="S898:S961" si="29"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28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9"/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28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9"/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28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9"/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28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9"/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28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9"/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28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9"/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28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9"/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28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9"/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28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9"/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28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9"/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28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9"/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28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9"/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28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9"/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28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9"/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28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9"/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28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9"/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28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9"/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28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9"/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28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9"/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28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9"/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28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9"/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28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9"/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28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9"/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28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9"/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28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9"/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28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9"/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28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9"/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28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9"/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28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9"/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28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9"/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28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9"/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28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9"/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28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9"/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28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9"/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28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9"/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28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si="29"/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30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29"/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30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29"/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30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29"/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30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29"/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30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29"/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30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29"/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30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29"/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30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29"/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30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29"/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30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29"/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30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29"/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30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29"/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30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29"/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30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29"/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30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29"/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30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29"/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30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29"/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30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29"/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30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29"/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30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29"/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30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29"/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30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29"/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30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29"/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30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29"/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30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29"/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30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29"/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30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29"/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30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ref="S962:S1025" si="31"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30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1"/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30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1"/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30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1"/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30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1"/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30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1"/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30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1"/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30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1"/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30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1"/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30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1"/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30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1"/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30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1"/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30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1"/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30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1"/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30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1"/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30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1"/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30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1"/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30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1"/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30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1"/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30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1"/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30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1"/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30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1"/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30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1"/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30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1"/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30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1"/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30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1"/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30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1"/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30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1"/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30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1"/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30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1"/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30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1"/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30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1"/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30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1"/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30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1"/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30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1"/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30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1"/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30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si="31"/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32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1"/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32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1"/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32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1"/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32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1"/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32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1"/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32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1"/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32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1"/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32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1"/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32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1"/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32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1"/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32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1"/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32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1"/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32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1"/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32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1"/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32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1"/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32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1"/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32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1"/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32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1"/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32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1"/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32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1"/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32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1"/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32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1"/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32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1"/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32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1"/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32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1"/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32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1"/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32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1"/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32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ref="S1026:S1089" si="33"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32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3"/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32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3"/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32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3"/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32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3"/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32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3"/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32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3"/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32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3"/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32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3"/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32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3"/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32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3"/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32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3"/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32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3"/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32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3"/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32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3"/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32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3"/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32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3"/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32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3"/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32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3"/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32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3"/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32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3"/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32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3"/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32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3"/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32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3"/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32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3"/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32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3"/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32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3"/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32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3"/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32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3"/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32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3"/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32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3"/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32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3"/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32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3"/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32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3"/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32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3"/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32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3"/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32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si="33"/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34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3"/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34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3"/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34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3"/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34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3"/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34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3"/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34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3"/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34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3"/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34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3"/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34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3"/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34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3"/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34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3"/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34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3"/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34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3"/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34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3"/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34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3"/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34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3"/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34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3"/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34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3"/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34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3"/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34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3"/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34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3"/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34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3"/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34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3"/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34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3"/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34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3"/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34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3"/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34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3"/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34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ref="S1090:S1153" si="35"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34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5"/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34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5"/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34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5"/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34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5"/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34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5"/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34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5"/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34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5"/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34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5"/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34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5"/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34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5"/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34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5"/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34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5"/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34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5"/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34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5"/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34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5"/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34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5"/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34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5"/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34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5"/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34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5"/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34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5"/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34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5"/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34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5"/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34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5"/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34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5"/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34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5"/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34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5"/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34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5"/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34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5"/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34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5"/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34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5"/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34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5"/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34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5"/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34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5"/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34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5"/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34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5"/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34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si="35"/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36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5"/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36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5"/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36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5"/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36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5"/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36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5"/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36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5"/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36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5"/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36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5"/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36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5"/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36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5"/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36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5"/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36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5"/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36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5"/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36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5"/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36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5"/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36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5"/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36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5"/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36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5"/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36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5"/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36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5"/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36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5"/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36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5"/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36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5"/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36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5"/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36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5"/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36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5"/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36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5"/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36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ref="S1154:S1208" si="37"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36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7"/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36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7"/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36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7"/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36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7"/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36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7"/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36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7"/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36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7"/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36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7"/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36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7"/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36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7"/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36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7"/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36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7"/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36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7"/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36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7"/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36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7"/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36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7"/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36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7"/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36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7"/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36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7"/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36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7"/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36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7"/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36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7"/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36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7"/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36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7"/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36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7"/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36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7"/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36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7"/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36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7"/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36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7"/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36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7"/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36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7"/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36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7"/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36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7"/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36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7"/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36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7"/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36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si="37"/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38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7"/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38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7"/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38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7"/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38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7"/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38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7"/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38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7"/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38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7"/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38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7"/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38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7"/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38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7"/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38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7"/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38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7"/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38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7"/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38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7"/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38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7"/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38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7"/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38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7"/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38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7"/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38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96"/>
  <sheetViews>
    <sheetView tabSelected="1" workbookViewId="0">
      <selection activeCell="F7" sqref="F7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45418</v>
      </c>
      <c r="B2" s="11">
        <f>MIN(Overall_data!R:R) -10</f>
        <v>44291</v>
      </c>
      <c r="C2" s="11">
        <f>_xll.BDH("CO1 Comdty","PX_LAST",B2,A2,"cols=2;rows=795")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88.85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2011</v>
      </c>
      <c r="C2" s="12" t="s">
        <v>2012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2082</v>
      </c>
      <c r="C4" s="12" t="s">
        <v>2083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2084</v>
      </c>
      <c r="C6" s="12" t="s">
        <v>2085</v>
      </c>
    </row>
    <row r="7" spans="1:3" x14ac:dyDescent="0.25">
      <c r="A7" s="12" t="s">
        <v>10</v>
      </c>
      <c r="B7" s="12" t="s">
        <v>2088</v>
      </c>
      <c r="C7" s="12" t="s">
        <v>2089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2086</v>
      </c>
      <c r="C9" s="12" t="s">
        <v>2087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2090</v>
      </c>
      <c r="C11" s="12" t="s">
        <v>2091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2092</v>
      </c>
      <c r="C13" s="12" t="s">
        <v>2093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2094</v>
      </c>
      <c r="C15" s="12" t="s">
        <v>2089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2095</v>
      </c>
      <c r="C17" s="12" t="s">
        <v>2096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2097</v>
      </c>
      <c r="C19" s="12" t="s">
        <v>2098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10700000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4040000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90740000</v>
      </c>
      <c r="D4" s="15">
        <f ca="1">SUMIFS(Overall_data!AS:AS,Overall_data!F:F,Credit_Limit_data!A4)</f>
        <v>2500000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8500000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10080000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2450000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11840000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9000000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15300000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9080000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2024-04-29T00:21:05Z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