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ate1904="1" showInkAnnotation="0" autoCompressPictures="0"/>
  <bookViews>
    <workbookView xWindow="0" yWindow="0" windowWidth="20490" windowHeight="8445" tabRatio="680" activeTab="4"/>
  </bookViews>
  <sheets>
    <sheet name="cases &amp; protection" sheetId="1" r:id="rId1"/>
    <sheet name="Bags &amp; Sleeves" sheetId="7" r:id="rId2"/>
    <sheet name="Earphones &amp; Headphones" sheetId="2" r:id="rId3"/>
    <sheet name="Speakers &amp; Docks" sheetId="5" r:id="rId4"/>
    <sheet name="Accessories" sheetId="4" r:id="rId5"/>
    <sheet name="Gadgets" sheetId="6" r:id="rId6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4" i="4"/>
  <c r="A4"/>
  <c r="A6"/>
  <c r="A7"/>
  <c r="A8"/>
  <c r="A9"/>
  <c r="A10"/>
  <c r="A11"/>
  <c r="A12"/>
  <c r="A13"/>
  <c r="A14"/>
  <c r="A15"/>
  <c r="A16"/>
  <c r="A17"/>
  <c r="A18"/>
  <c r="A19"/>
  <c r="A5"/>
  <c r="A3"/>
  <c r="U4"/>
  <c r="U5"/>
  <c r="U3"/>
  <c r="A3" i="5"/>
  <c r="A2"/>
  <c r="R3"/>
  <c r="S3"/>
  <c r="T3"/>
  <c r="U3"/>
  <c r="V3"/>
  <c r="W3"/>
  <c r="Q3"/>
  <c r="S4"/>
  <c r="R4"/>
  <c r="Q4"/>
  <c r="W2"/>
  <c r="V2"/>
  <c r="U2"/>
  <c r="T2"/>
  <c r="S2"/>
  <c r="R2"/>
  <c r="Q2"/>
  <c r="W3" i="2"/>
  <c r="V3"/>
  <c r="U3"/>
  <c r="T3"/>
  <c r="S3"/>
  <c r="R3"/>
  <c r="Q3"/>
  <c r="W2"/>
  <c r="V2"/>
  <c r="U2"/>
  <c r="T2"/>
  <c r="S2"/>
  <c r="R2"/>
  <c r="Q2"/>
  <c r="A3"/>
  <c r="A2"/>
  <c r="A4" i="7"/>
  <c r="A3"/>
  <c r="A2"/>
  <c r="Z4"/>
  <c r="Y4"/>
  <c r="X4"/>
  <c r="W4"/>
  <c r="V4"/>
  <c r="U4"/>
  <c r="T4"/>
  <c r="Z3"/>
  <c r="Y3"/>
  <c r="X3"/>
  <c r="W3"/>
  <c r="V3"/>
  <c r="U3"/>
  <c r="T3"/>
  <c r="Z2"/>
  <c r="Y2"/>
  <c r="X2"/>
  <c r="W2"/>
  <c r="V2"/>
  <c r="U2"/>
  <c r="T2"/>
  <c r="A2" i="1"/>
  <c r="A3"/>
  <c r="A4"/>
  <c r="A5"/>
  <c r="Y5"/>
  <c r="X5"/>
  <c r="W5"/>
  <c r="V5"/>
  <c r="U5"/>
  <c r="T5"/>
  <c r="S5"/>
  <c r="Y4"/>
  <c r="X4"/>
  <c r="W4"/>
  <c r="V4"/>
  <c r="U4"/>
  <c r="T4"/>
  <c r="S4"/>
  <c r="Y3" l="1"/>
  <c r="X3"/>
  <c r="W3"/>
  <c r="V3"/>
  <c r="U3"/>
  <c r="T3"/>
  <c r="S3"/>
  <c r="Y2"/>
  <c r="X2"/>
  <c r="W2"/>
  <c r="V2"/>
  <c r="U2"/>
  <c r="T2"/>
  <c r="S2"/>
  <c r="X3" i="4" l="1"/>
  <c r="W3"/>
  <c r="V3"/>
</calcChain>
</file>

<file path=xl/sharedStrings.xml><?xml version="1.0" encoding="utf-8"?>
<sst xmlns="http://schemas.openxmlformats.org/spreadsheetml/2006/main" count="620" uniqueCount="167">
  <si>
    <t>Name</t>
  </si>
  <si>
    <t>Brand</t>
  </si>
  <si>
    <t>Model Number</t>
  </si>
  <si>
    <t>Brand Color</t>
  </si>
  <si>
    <t>EAN/UPC</t>
  </si>
  <si>
    <t>Type</t>
  </si>
  <si>
    <t>Compatible Device</t>
  </si>
  <si>
    <t>Compatible With</t>
  </si>
  <si>
    <t>Material</t>
  </si>
  <si>
    <t>Color</t>
  </si>
  <si>
    <t>Height</t>
  </si>
  <si>
    <t>Depth</t>
  </si>
  <si>
    <t>Sales Package</t>
  </si>
  <si>
    <t>Description</t>
  </si>
  <si>
    <t>Meta Title</t>
  </si>
  <si>
    <t>Meta Description</t>
  </si>
  <si>
    <t>Meta Keyword</t>
  </si>
  <si>
    <t>Key Features</t>
  </si>
  <si>
    <t>Video URL</t>
  </si>
  <si>
    <t>Finish</t>
  </si>
  <si>
    <t>Weight</t>
  </si>
  <si>
    <t>Warranty</t>
  </si>
  <si>
    <t>Warranty Summary</t>
  </si>
  <si>
    <t>Quantity</t>
  </si>
  <si>
    <t>Price</t>
  </si>
  <si>
    <t>Wholesale Price</t>
  </si>
  <si>
    <t>Firstsale Price</t>
  </si>
  <si>
    <t>Special Price From</t>
  </si>
  <si>
    <t>Special Price To</t>
  </si>
  <si>
    <t>Category</t>
  </si>
  <si>
    <t>Size</t>
  </si>
  <si>
    <t>Seo title</t>
  </si>
  <si>
    <t>Seo Description</t>
  </si>
  <si>
    <t>Seo Kewword</t>
  </si>
  <si>
    <t>key feature1,keyfeature2,</t>
  </si>
  <si>
    <t>www.youtube.com</t>
  </si>
  <si>
    <t>Image1</t>
  </si>
  <si>
    <t>Image2</t>
  </si>
  <si>
    <t>Image3</t>
  </si>
  <si>
    <t>Image4</t>
  </si>
  <si>
    <t>Image5</t>
  </si>
  <si>
    <t>Image6</t>
  </si>
  <si>
    <t>Image7</t>
  </si>
  <si>
    <t>No Warranty</t>
  </si>
  <si>
    <t>Bling My Thing</t>
  </si>
  <si>
    <t>White</t>
  </si>
  <si>
    <t>Model Type</t>
  </si>
  <si>
    <t>AUTODRIVE</t>
  </si>
  <si>
    <t>LAMBORGHINI</t>
  </si>
  <si>
    <t>LONDON TAXI</t>
  </si>
  <si>
    <t>MINI COOPER</t>
  </si>
  <si>
    <t>ASTON MARTIN</t>
  </si>
  <si>
    <t>Mercedes Benz</t>
  </si>
  <si>
    <t>PORSCHE CARRERA</t>
  </si>
  <si>
    <t>PORSCHE PANAMERA</t>
  </si>
  <si>
    <t>RED</t>
  </si>
  <si>
    <t>YELLOW</t>
  </si>
  <si>
    <t>WHITE</t>
  </si>
  <si>
    <t>BLACK</t>
  </si>
  <si>
    <t>SILVER</t>
  </si>
  <si>
    <t>BLUE</t>
  </si>
  <si>
    <t>Windows, Apple</t>
  </si>
  <si>
    <t>Pendrive</t>
  </si>
  <si>
    <t>Storage Devices</t>
  </si>
  <si>
    <t>Card Reader</t>
  </si>
  <si>
    <t>PORSCHE BOXSTER</t>
  </si>
  <si>
    <t>Metal Diecast</t>
  </si>
  <si>
    <t>8GB</t>
  </si>
  <si>
    <t>4gb</t>
  </si>
  <si>
    <t>Clear</t>
  </si>
  <si>
    <t>IP6MWCLCRY</t>
  </si>
  <si>
    <t>Milkyway</t>
  </si>
  <si>
    <t>Cases &amp; Protection</t>
  </si>
  <si>
    <t>Crystal</t>
  </si>
  <si>
    <t>Phone</t>
  </si>
  <si>
    <t>Apple iPhone 6</t>
  </si>
  <si>
    <t>Back Case</t>
  </si>
  <si>
    <t>Glossy</t>
  </si>
  <si>
    <t>Incipio</t>
  </si>
  <si>
    <t>NGP</t>
  </si>
  <si>
    <t>IPH1181FRST</t>
  </si>
  <si>
    <t>Frosted</t>
  </si>
  <si>
    <t>Essentials</t>
  </si>
  <si>
    <t xml:space="preserve">Glassscreen Guard that will protect your phone </t>
  </si>
  <si>
    <t>Glass Screenguard</t>
  </si>
  <si>
    <t>0.1MM</t>
  </si>
  <si>
    <t>AntiBlue</t>
  </si>
  <si>
    <t>Tempered Glass</t>
  </si>
  <si>
    <t>Apple iPhone 6 Plus</t>
  </si>
  <si>
    <t>BEEZ</t>
  </si>
  <si>
    <t>LA BESACE</t>
  </si>
  <si>
    <t>LAPTOP</t>
  </si>
  <si>
    <t>MACBOOK</t>
  </si>
  <si>
    <t>NYLON</t>
  </si>
  <si>
    <t>NO WARRANTY</t>
  </si>
  <si>
    <t>BAGS &amp; SLEEVES</t>
  </si>
  <si>
    <t>BAG</t>
  </si>
  <si>
    <t>BAGPACK</t>
  </si>
  <si>
    <t>13"</t>
  </si>
  <si>
    <t>CRUMPLER</t>
  </si>
  <si>
    <t>BARNEYRUSTLE</t>
  </si>
  <si>
    <t>BR11A</t>
  </si>
  <si>
    <t>BLACK/GREY</t>
  </si>
  <si>
    <t>12"</t>
  </si>
  <si>
    <t>FERRARI</t>
  </si>
  <si>
    <t xml:space="preserve">SCUDERIA </t>
  </si>
  <si>
    <t>FECOLV1B</t>
  </si>
  <si>
    <t>15"</t>
  </si>
  <si>
    <t>SLEEVE</t>
  </si>
  <si>
    <t>Back Case,Hard Case</t>
  </si>
  <si>
    <t>Back Case,Soft Case</t>
  </si>
  <si>
    <t>Sub-Category</t>
  </si>
  <si>
    <t>Apple</t>
  </si>
  <si>
    <t>Earphones &amp; Headphones</t>
  </si>
  <si>
    <t>Wireless Headphones</t>
  </si>
  <si>
    <t>B&amp;O</t>
  </si>
  <si>
    <t>GRAY HAZEL</t>
  </si>
  <si>
    <t>Leather Finish</t>
  </si>
  <si>
    <t>Silicon</t>
  </si>
  <si>
    <t>MACBOOK AIR,MACBOOK PRO</t>
  </si>
  <si>
    <t>MACBOOK AIR</t>
  </si>
  <si>
    <t>MACBOOK PRO,MACBOOK AIR</t>
  </si>
  <si>
    <t>BAGS</t>
  </si>
  <si>
    <t>SLEEVES</t>
  </si>
  <si>
    <t>Type (Name)</t>
  </si>
  <si>
    <t>Compatible With (Name)</t>
  </si>
  <si>
    <t>BEOPLAY H8 WIRELESS</t>
  </si>
  <si>
    <t>HEADPHONE</t>
  </si>
  <si>
    <t>Microphone</t>
  </si>
  <si>
    <t>With Microphone</t>
  </si>
  <si>
    <t>BEATS</t>
  </si>
  <si>
    <t>Headphones</t>
  </si>
  <si>
    <t>Over The Ear,Stereo</t>
  </si>
  <si>
    <t>Over The Ear,Stereo,Noice Cancelling</t>
  </si>
  <si>
    <t>STUDIO 2.0</t>
  </si>
  <si>
    <t>Tax</t>
  </si>
  <si>
    <t>Bang &amp; Olufsen</t>
  </si>
  <si>
    <t>Speakers &amp; Docks</t>
  </si>
  <si>
    <t>GREEN</t>
  </si>
  <si>
    <t>Green</t>
  </si>
  <si>
    <t>Beoplay A2 Wireless</t>
  </si>
  <si>
    <t>Speaker</t>
  </si>
  <si>
    <t>Portable Speaker</t>
  </si>
  <si>
    <t>Without Microphone</t>
  </si>
  <si>
    <t>1 Year warranty</t>
  </si>
  <si>
    <t>Portable, Bluetooth</t>
  </si>
  <si>
    <t>MARSHALL</t>
  </si>
  <si>
    <t>STANMORE wireless</t>
  </si>
  <si>
    <t>Bluetooth</t>
  </si>
  <si>
    <t>Phone, Tablet, Laptop</t>
  </si>
  <si>
    <t>Portable,Bluetooth</t>
  </si>
  <si>
    <t>2 Year warranty</t>
  </si>
  <si>
    <t>1 YEAR WARRANTY</t>
  </si>
  <si>
    <t>Accessories</t>
  </si>
  <si>
    <t>Others</t>
  </si>
  <si>
    <t>Length</t>
  </si>
  <si>
    <t>Capacity</t>
  </si>
  <si>
    <t>Voltage</t>
  </si>
  <si>
    <t>Storage</t>
  </si>
  <si>
    <t>Gopro</t>
  </si>
  <si>
    <t>Power &amp; Cables</t>
  </si>
  <si>
    <t>Adaptors</t>
  </si>
  <si>
    <t>APPLE</t>
  </si>
  <si>
    <t>LIGHTNING TO AV</t>
  </si>
  <si>
    <t>MD826ZMA</t>
  </si>
  <si>
    <t>Apple Accessories</t>
  </si>
  <si>
    <t>Adaptor</t>
  </si>
</sst>
</file>

<file path=xl/styles.xml><?xml version="1.0" encoding="utf-8"?>
<styleSheet xmlns="http://schemas.openxmlformats.org/spreadsheetml/2006/main">
  <fonts count="1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4"/>
      <name val="Calibri"/>
      <family val="2"/>
      <scheme val="minor"/>
    </font>
    <font>
      <b/>
      <sz val="13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36">
    <xf numFmtId="0" fontId="0" fillId="0" borderId="0" xfId="0"/>
    <xf numFmtId="1" fontId="0" fillId="0" borderId="0" xfId="0" applyNumberFormat="1"/>
    <xf numFmtId="0" fontId="0" fillId="0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ont="1" applyAlignment="1" applyProtection="1">
      <alignment horizontal="left" vertical="center"/>
      <protection locked="0"/>
    </xf>
    <xf numFmtId="0" fontId="6" fillId="0" borderId="0" xfId="11" applyFont="1" applyAlignment="1" applyProtection="1">
      <alignment horizontal="left" vertical="center" wrapText="1"/>
      <protection locked="0"/>
    </xf>
    <xf numFmtId="0" fontId="6" fillId="0" borderId="0" xfId="11" applyFont="1" applyFill="1" applyAlignment="1" applyProtection="1">
      <alignment horizontal="left" vertical="center" wrapText="1"/>
      <protection locked="0"/>
    </xf>
    <xf numFmtId="0" fontId="0" fillId="0" borderId="0" xfId="0" applyBorder="1"/>
    <xf numFmtId="0" fontId="0" fillId="0" borderId="0" xfId="0" applyAlignment="1" applyProtection="1">
      <alignment horizontal="left" vertical="center"/>
      <protection locked="0"/>
    </xf>
    <xf numFmtId="0" fontId="1" fillId="0" borderId="0" xfId="0" applyFont="1"/>
    <xf numFmtId="1" fontId="1" fillId="0" borderId="0" xfId="0" applyNumberFormat="1" applyFont="1"/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Border="1"/>
    <xf numFmtId="0" fontId="8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Fill="1" applyAlignment="1">
      <alignment horizontal="center"/>
    </xf>
    <xf numFmtId="1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1" fontId="0" fillId="0" borderId="1" xfId="0" applyNumberFormat="1" applyBorder="1"/>
    <xf numFmtId="0" fontId="0" fillId="0" borderId="1" xfId="0" applyFill="1" applyBorder="1" applyAlignment="1">
      <alignment vertical="center"/>
    </xf>
    <xf numFmtId="0" fontId="10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</cellXfs>
  <cellStyles count="12">
    <cellStyle name="Excel Built-in Normal 2 2 2" xfId="1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3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defaultColWidth="11" defaultRowHeight="15.75"/>
  <cols>
    <col min="1" max="1" width="56.5" bestFit="1" customWidth="1"/>
    <col min="2" max="2" width="14.5" bestFit="1" customWidth="1"/>
    <col min="3" max="3" width="18" customWidth="1"/>
    <col min="4" max="4" width="13.625" customWidth="1"/>
    <col min="5" max="5" width="16.625" customWidth="1"/>
    <col min="6" max="7" width="20.75" customWidth="1"/>
    <col min="8" max="8" width="14.375" customWidth="1"/>
    <col min="9" max="9" width="7.625" bestFit="1" customWidth="1"/>
    <col min="10" max="10" width="18" bestFit="1" customWidth="1"/>
    <col min="11" max="11" width="22.25" bestFit="1" customWidth="1"/>
    <col min="12" max="12" width="17.125" bestFit="1" customWidth="1"/>
    <col min="13" max="13" width="16.625" bestFit="1" customWidth="1"/>
    <col min="14" max="14" width="14.375" bestFit="1" customWidth="1"/>
    <col min="15" max="15" width="11.75" customWidth="1"/>
    <col min="16" max="16" width="11.875" bestFit="1" customWidth="1"/>
    <col min="17" max="17" width="18.625" bestFit="1" customWidth="1"/>
    <col min="18" max="18" width="41.125" bestFit="1" customWidth="1"/>
    <col min="19" max="25" width="51.25" bestFit="1" customWidth="1"/>
    <col min="26" max="26" width="51.5" bestFit="1" customWidth="1"/>
    <col min="27" max="27" width="14.875" bestFit="1" customWidth="1"/>
    <col min="28" max="29" width="9" customWidth="1"/>
    <col min="30" max="30" width="8.125" customWidth="1"/>
    <col min="31" max="31" width="15.375" bestFit="1" customWidth="1"/>
    <col min="32" max="32" width="13.5" bestFit="1" customWidth="1"/>
    <col min="33" max="33" width="17.5" bestFit="1" customWidth="1"/>
    <col min="34" max="34" width="14.875" bestFit="1" customWidth="1"/>
    <col min="35" max="35" width="7" bestFit="1" customWidth="1"/>
    <col min="36" max="36" width="6.625" bestFit="1" customWidth="1"/>
    <col min="37" max="37" width="7.5" bestFit="1" customWidth="1"/>
    <col min="38" max="38" width="10.25" bestFit="1" customWidth="1"/>
    <col min="39" max="39" width="16.625" bestFit="1" customWidth="1"/>
    <col min="40" max="40" width="14.375" bestFit="1" customWidth="1"/>
    <col min="41" max="41" width="21.375" bestFit="1" customWidth="1"/>
  </cols>
  <sheetData>
    <row r="1" spans="1:41" s="17" customFormat="1" ht="17.25">
      <c r="A1" s="17" t="s">
        <v>0</v>
      </c>
      <c r="B1" s="17" t="s">
        <v>4</v>
      </c>
      <c r="C1" s="15" t="s">
        <v>1</v>
      </c>
      <c r="D1" s="17" t="s">
        <v>46</v>
      </c>
      <c r="E1" s="17" t="s">
        <v>2</v>
      </c>
      <c r="F1" s="15" t="s">
        <v>29</v>
      </c>
      <c r="G1" s="15" t="s">
        <v>111</v>
      </c>
      <c r="H1" s="17" t="s">
        <v>3</v>
      </c>
      <c r="I1" s="15" t="s">
        <v>9</v>
      </c>
      <c r="J1" s="17" t="s">
        <v>6</v>
      </c>
      <c r="K1" s="15" t="s">
        <v>7</v>
      </c>
      <c r="L1" s="17" t="s">
        <v>124</v>
      </c>
      <c r="M1" s="15" t="s">
        <v>5</v>
      </c>
      <c r="N1" s="17" t="s">
        <v>8</v>
      </c>
      <c r="O1" s="15" t="s">
        <v>19</v>
      </c>
      <c r="P1" s="17" t="s">
        <v>21</v>
      </c>
      <c r="Q1" s="17" t="s">
        <v>22</v>
      </c>
      <c r="R1" s="17" t="s">
        <v>13</v>
      </c>
      <c r="S1" s="17" t="s">
        <v>36</v>
      </c>
      <c r="T1" s="17" t="s">
        <v>37</v>
      </c>
      <c r="U1" s="17" t="s">
        <v>38</v>
      </c>
      <c r="V1" s="17" t="s">
        <v>39</v>
      </c>
      <c r="W1" s="17" t="s">
        <v>40</v>
      </c>
      <c r="X1" s="17" t="s">
        <v>41</v>
      </c>
      <c r="Y1" s="17" t="s">
        <v>42</v>
      </c>
      <c r="Z1" s="17" t="s">
        <v>18</v>
      </c>
      <c r="AA1" s="17" t="s">
        <v>12</v>
      </c>
      <c r="AB1" s="17" t="s">
        <v>23</v>
      </c>
      <c r="AC1" s="17" t="s">
        <v>135</v>
      </c>
      <c r="AD1" s="15" t="s">
        <v>24</v>
      </c>
      <c r="AE1" s="17" t="s">
        <v>25</v>
      </c>
      <c r="AF1" s="17" t="s">
        <v>26</v>
      </c>
      <c r="AG1" s="17" t="s">
        <v>27</v>
      </c>
      <c r="AH1" s="17" t="s">
        <v>28</v>
      </c>
      <c r="AI1" s="17" t="s">
        <v>10</v>
      </c>
      <c r="AJ1" s="17" t="s">
        <v>11</v>
      </c>
      <c r="AK1" s="17" t="s">
        <v>20</v>
      </c>
      <c r="AL1" s="17" t="s">
        <v>14</v>
      </c>
      <c r="AM1" s="17" t="s">
        <v>15</v>
      </c>
      <c r="AN1" s="17" t="s">
        <v>16</v>
      </c>
      <c r="AO1" s="17" t="s">
        <v>17</v>
      </c>
    </row>
    <row r="2" spans="1:41" s="9" customFormat="1" ht="15">
      <c r="A2" s="9" t="str">
        <f>CONCATENATE(C2," ",D2," ",L2," FOR ",K2," - ",H2)</f>
        <v>Bling My Thing Milkyway Back Case FOR Apple iPhone 6 - Crystal</v>
      </c>
      <c r="B2" s="10">
        <v>8859074500839</v>
      </c>
      <c r="C2" s="9" t="s">
        <v>44</v>
      </c>
      <c r="D2" s="11" t="s">
        <v>71</v>
      </c>
      <c r="E2" s="12" t="s">
        <v>70</v>
      </c>
      <c r="F2" s="9" t="s">
        <v>72</v>
      </c>
      <c r="G2" s="9" t="s">
        <v>112</v>
      </c>
      <c r="H2" s="9" t="s">
        <v>73</v>
      </c>
      <c r="I2" s="9" t="s">
        <v>69</v>
      </c>
      <c r="J2" s="9" t="s">
        <v>74</v>
      </c>
      <c r="K2" s="9" t="s">
        <v>75</v>
      </c>
      <c r="L2" s="9" t="s">
        <v>76</v>
      </c>
      <c r="M2" s="9" t="s">
        <v>109</v>
      </c>
      <c r="N2" s="9" t="s">
        <v>117</v>
      </c>
      <c r="P2" s="9" t="s">
        <v>43</v>
      </c>
      <c r="S2" s="9" t="str">
        <f>SUBSTITUTE(CONCATENATE(C2,"_",D2,"_",K2,"_",H2,"_1.jpeg")," ","_")</f>
        <v>Bling_My_Thing_Milkyway_Apple_iPhone_6_Crystal_1.jpeg</v>
      </c>
      <c r="T2" s="9" t="str">
        <f>SUBSTITUTE(CONCATENATE(C2,"_",D2,"_",K2,"_",H2,"_2.jpeg")," ","_")</f>
        <v>Bling_My_Thing_Milkyway_Apple_iPhone_6_Crystal_2.jpeg</v>
      </c>
      <c r="U2" s="9" t="str">
        <f>SUBSTITUTE(CONCATENATE(C2,"_",D2,"_",K2,"_",H2,"_3.jpeg")," ","_")</f>
        <v>Bling_My_Thing_Milkyway_Apple_iPhone_6_Crystal_3.jpeg</v>
      </c>
      <c r="V2" s="9" t="str">
        <f>SUBSTITUTE(CONCATENATE(C2,"_",D2,"_",K2,"_",H2,"_4.jpeg")," ","_")</f>
        <v>Bling_My_Thing_Milkyway_Apple_iPhone_6_Crystal_4.jpeg</v>
      </c>
      <c r="W2" s="9" t="str">
        <f>SUBSTITUTE(CONCATENATE(C2,"_",D2,"_",K2,"_",H2,"_5.jpeg")," ","_")</f>
        <v>Bling_My_Thing_Milkyway_Apple_iPhone_6_Crystal_5.jpeg</v>
      </c>
      <c r="X2" s="9" t="str">
        <f>SUBSTITUTE(CONCATENATE(C2,"_",D2,"_",K2,"_",H2,"_6.jpeg")," ","_")</f>
        <v>Bling_My_Thing_Milkyway_Apple_iPhone_6_Crystal_6.jpeg</v>
      </c>
      <c r="Y2" s="9" t="str">
        <f>SUBSTITUTE(CONCATENATE(C2,"_",D2,"_",K2,"_",H2,"_7.jpeg")," ","_")</f>
        <v>Bling_My_Thing_Milkyway_Apple_iPhone_6_Crystal_7.jpeg</v>
      </c>
      <c r="Z2" s="9" t="s">
        <v>35</v>
      </c>
      <c r="AA2" s="9">
        <v>1</v>
      </c>
      <c r="AB2" s="9">
        <v>1</v>
      </c>
      <c r="AD2" s="9">
        <v>4000</v>
      </c>
      <c r="AL2" s="9" t="s">
        <v>31</v>
      </c>
      <c r="AM2" s="9" t="s">
        <v>32</v>
      </c>
      <c r="AN2" s="9" t="s">
        <v>33</v>
      </c>
      <c r="AO2" s="9" t="s">
        <v>34</v>
      </c>
    </row>
    <row r="3" spans="1:41" s="14" customFormat="1" ht="15">
      <c r="A3" s="9" t="str">
        <f>CONCATENATE(C3," ",D3," ",L3," FOR ",K3," - ",H3)</f>
        <v>Incipio NGP Back Case FOR Apple iPhone 6 - Frosted</v>
      </c>
      <c r="B3" s="10">
        <v>840076108497</v>
      </c>
      <c r="C3" s="13" t="s">
        <v>78</v>
      </c>
      <c r="D3" s="9" t="s">
        <v>79</v>
      </c>
      <c r="E3" s="12" t="s">
        <v>80</v>
      </c>
      <c r="F3" s="9" t="s">
        <v>72</v>
      </c>
      <c r="G3" s="9" t="s">
        <v>112</v>
      </c>
      <c r="H3" s="13" t="s">
        <v>81</v>
      </c>
      <c r="I3" s="13" t="s">
        <v>45</v>
      </c>
      <c r="J3" s="9" t="s">
        <v>74</v>
      </c>
      <c r="K3" s="9" t="s">
        <v>75</v>
      </c>
      <c r="L3" s="9" t="s">
        <v>76</v>
      </c>
      <c r="M3" s="9" t="s">
        <v>110</v>
      </c>
      <c r="N3" s="9" t="s">
        <v>118</v>
      </c>
      <c r="O3" s="9"/>
      <c r="P3" s="9" t="s">
        <v>43</v>
      </c>
      <c r="Q3" s="9"/>
      <c r="R3" s="9"/>
      <c r="S3" s="9" t="str">
        <f>SUBSTITUTE(CONCATENATE(C3,"_",D3,"_",K3,"_",H3,"_1.jpeg")," ","_")</f>
        <v>Incipio_NGP_Apple_iPhone_6_Frosted_1.jpeg</v>
      </c>
      <c r="T3" s="9" t="str">
        <f>SUBSTITUTE(CONCATENATE(C3,"_",D3,"_",K3,"_",H3,"_2.jpeg")," ","_")</f>
        <v>Incipio_NGP_Apple_iPhone_6_Frosted_2.jpeg</v>
      </c>
      <c r="U3" s="9" t="str">
        <f>SUBSTITUTE(CONCATENATE(C3,"_",D3,"_",K3,"_",H3,"_3.jpeg")," ","_")</f>
        <v>Incipio_NGP_Apple_iPhone_6_Frosted_3.jpeg</v>
      </c>
      <c r="V3" s="9" t="str">
        <f>SUBSTITUTE(CONCATENATE(C3,"_",D3,"_",K3,"_",H3,"_4.jpeg")," ","_")</f>
        <v>Incipio_NGP_Apple_iPhone_6_Frosted_4.jpeg</v>
      </c>
      <c r="W3" s="9" t="str">
        <f>SUBSTITUTE(CONCATENATE(C3,"_",D3,"_",K3,"_",H3,"_5.jpeg")," ","_")</f>
        <v>Incipio_NGP_Apple_iPhone_6_Frosted_5.jpeg</v>
      </c>
      <c r="X3" s="9" t="str">
        <f>SUBSTITUTE(CONCATENATE(C3,"_",D3,"_",K3,"_",H3,"_6.jpeg")," ","_")</f>
        <v>Incipio_NGP_Apple_iPhone_6_Frosted_6.jpeg</v>
      </c>
      <c r="Y3" s="9" t="str">
        <f>SUBSTITUTE(CONCATENATE(C3,"_",D3,"_",K3,"_",H3,"_7.jpeg")," ","_")</f>
        <v>Incipio_NGP_Apple_iPhone_6_Frosted_7.jpeg</v>
      </c>
      <c r="Z3" s="9" t="s">
        <v>35</v>
      </c>
      <c r="AA3" s="9">
        <v>1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s="9" customFormat="1" ht="15">
      <c r="A4" s="9" t="str">
        <f>CONCATENATE(C4," ",D4," ",L4," FOR ",K4," - ",H4)</f>
        <v>Essentials 0.1MM Glass Screenguard FOR Apple iPhone 6 - Clear</v>
      </c>
      <c r="B4" s="10">
        <v>1010101010</v>
      </c>
      <c r="C4" s="13" t="s">
        <v>82</v>
      </c>
      <c r="D4" s="9" t="s">
        <v>85</v>
      </c>
      <c r="E4" s="13"/>
      <c r="F4" s="9" t="s">
        <v>72</v>
      </c>
      <c r="G4" s="9" t="s">
        <v>112</v>
      </c>
      <c r="H4" s="13" t="s">
        <v>69</v>
      </c>
      <c r="I4" s="13" t="s">
        <v>69</v>
      </c>
      <c r="J4" s="9" t="s">
        <v>74</v>
      </c>
      <c r="K4" s="9" t="s">
        <v>75</v>
      </c>
      <c r="L4" s="9" t="s">
        <v>84</v>
      </c>
      <c r="M4" s="9" t="s">
        <v>84</v>
      </c>
      <c r="N4" s="9" t="s">
        <v>87</v>
      </c>
      <c r="O4" s="9" t="s">
        <v>77</v>
      </c>
      <c r="P4" s="9" t="s">
        <v>43</v>
      </c>
      <c r="R4" s="9" t="s">
        <v>83</v>
      </c>
      <c r="S4" s="9" t="str">
        <f>SUBSTITUTE(CONCATENATE(C4,"_",D4,"_",K4,"_",H4,"_1.jpeg")," ","_")</f>
        <v>Essentials_0.1MM_Apple_iPhone_6_Clear_1.jpeg</v>
      </c>
      <c r="T4" s="9" t="str">
        <f>SUBSTITUTE(CONCATENATE(C4,"_",D4,"_",K4,"_",H4,"_2.jpeg")," ","_")</f>
        <v>Essentials_0.1MM_Apple_iPhone_6_Clear_2.jpeg</v>
      </c>
      <c r="U4" s="9" t="str">
        <f>SUBSTITUTE(CONCATENATE(C4,"_",D4,"_",K4,"_",H4,"_3.jpeg")," ","_")</f>
        <v>Essentials_0.1MM_Apple_iPhone_6_Clear_3.jpeg</v>
      </c>
      <c r="V4" s="9" t="str">
        <f>SUBSTITUTE(CONCATENATE(C4,"_",D4,"_",K4,"_",H4,"_4.jpeg")," ","_")</f>
        <v>Essentials_0.1MM_Apple_iPhone_6_Clear_4.jpeg</v>
      </c>
      <c r="W4" s="9" t="str">
        <f>SUBSTITUTE(CONCATENATE(C4,"_",D4,"_",K4,"_",H4,"_5.jpeg")," ","_")</f>
        <v>Essentials_0.1MM_Apple_iPhone_6_Clear_5.jpeg</v>
      </c>
      <c r="X4" s="9" t="str">
        <f>SUBSTITUTE(CONCATENATE(C4,"_",D4,"_",K4,"_",H4,"_6.jpeg")," ","_")</f>
        <v>Essentials_0.1MM_Apple_iPhone_6_Clear_6.jpeg</v>
      </c>
      <c r="Y4" s="9" t="str">
        <f>SUBSTITUTE(CONCATENATE(C4,"_",D4,"_",K4,"_",H4,"_7.jpeg")," ","_")</f>
        <v>Essentials_0.1MM_Apple_iPhone_6_Clear_7.jpeg</v>
      </c>
      <c r="Z4" s="9" t="s">
        <v>35</v>
      </c>
      <c r="AA4" s="9">
        <v>1</v>
      </c>
    </row>
    <row r="5" spans="1:41" s="9" customFormat="1" ht="15">
      <c r="A5" s="9" t="str">
        <f>CONCATENATE(C5," ",D5," ",L5," FOR ",K5," - ",H5)</f>
        <v>Essentials 0.1MM Glass Screenguard FOR Apple iPhone 6 Plus - AntiBlue</v>
      </c>
      <c r="B5" s="10">
        <v>2020202020</v>
      </c>
      <c r="C5" s="13" t="s">
        <v>82</v>
      </c>
      <c r="D5" s="5" t="s">
        <v>85</v>
      </c>
      <c r="E5" s="5"/>
      <c r="F5" s="9" t="s">
        <v>72</v>
      </c>
      <c r="G5" s="9" t="s">
        <v>112</v>
      </c>
      <c r="H5" s="5" t="s">
        <v>86</v>
      </c>
      <c r="I5" s="5" t="s">
        <v>86</v>
      </c>
      <c r="J5" s="9" t="s">
        <v>74</v>
      </c>
      <c r="K5" s="9" t="s">
        <v>88</v>
      </c>
      <c r="L5" s="9" t="s">
        <v>84</v>
      </c>
      <c r="M5" s="9" t="s">
        <v>84</v>
      </c>
      <c r="N5" s="9" t="s">
        <v>87</v>
      </c>
      <c r="O5" s="9" t="s">
        <v>77</v>
      </c>
      <c r="P5" s="9" t="s">
        <v>43</v>
      </c>
      <c r="R5" s="9" t="s">
        <v>83</v>
      </c>
      <c r="S5" s="9" t="str">
        <f>SUBSTITUTE(CONCATENATE(C5,"_",D5,"_",K5,"_",H5,"_1.jpeg")," ","_")</f>
        <v>Essentials_0.1MM_Apple_iPhone_6_Plus_AntiBlue_1.jpeg</v>
      </c>
      <c r="T5" s="9" t="str">
        <f>SUBSTITUTE(CONCATENATE(C5,"_",D5,"_",K5,"_",H5,"_2.jpeg")," ","_")</f>
        <v>Essentials_0.1MM_Apple_iPhone_6_Plus_AntiBlue_2.jpeg</v>
      </c>
      <c r="U5" s="9" t="str">
        <f>SUBSTITUTE(CONCATENATE(C5,"_",D5,"_",K5,"_",H5,"_3.jpeg")," ","_")</f>
        <v>Essentials_0.1MM_Apple_iPhone_6_Plus_AntiBlue_3.jpeg</v>
      </c>
      <c r="V5" s="9" t="str">
        <f>SUBSTITUTE(CONCATENATE(C5,"_",D5,"_",K5,"_",H5,"_4.jpeg")," ","_")</f>
        <v>Essentials_0.1MM_Apple_iPhone_6_Plus_AntiBlue_4.jpeg</v>
      </c>
      <c r="W5" s="9" t="str">
        <f>SUBSTITUTE(CONCATENATE(C5,"_",D5,"_",K5,"_",H5,"_5.jpeg")," ","_")</f>
        <v>Essentials_0.1MM_Apple_iPhone_6_Plus_AntiBlue_5.jpeg</v>
      </c>
      <c r="X5" s="9" t="str">
        <f>SUBSTITUTE(CONCATENATE(C5,"_",D5,"_",K5,"_",H5,"_6.jpeg")," ","_")</f>
        <v>Essentials_0.1MM_Apple_iPhone_6_Plus_AntiBlue_6.jpeg</v>
      </c>
      <c r="Y5" s="9" t="str">
        <f>SUBSTITUTE(CONCATENATE(C5,"_",D5,"_",K5,"_",H5,"_7.jpeg")," ","_")</f>
        <v>Essentials_0.1MM_Apple_iPhone_6_Plus_AntiBlue_7.jpeg</v>
      </c>
      <c r="Z5" s="9" t="s">
        <v>35</v>
      </c>
      <c r="AA5" s="9">
        <v>1</v>
      </c>
    </row>
    <row r="6" spans="1:41" s="9" customFormat="1" ht="15">
      <c r="B6" s="10"/>
      <c r="C6" s="5"/>
      <c r="D6" s="5"/>
      <c r="E6" s="5"/>
      <c r="F6" s="6"/>
      <c r="G6" s="6"/>
      <c r="H6" s="5"/>
      <c r="I6" s="5"/>
      <c r="J6" s="5"/>
      <c r="L6" s="6"/>
      <c r="M6" s="6"/>
    </row>
    <row r="7" spans="1:41" s="9" customFormat="1" ht="15">
      <c r="B7" s="10"/>
    </row>
    <row r="8" spans="1:41" s="9" customFormat="1" ht="15">
      <c r="B8" s="10"/>
    </row>
    <row r="9" spans="1:41" s="9" customFormat="1" ht="15">
      <c r="B9" s="10"/>
    </row>
    <row r="10" spans="1:41" s="9" customFormat="1" ht="15">
      <c r="B10" s="10"/>
    </row>
    <row r="11" spans="1:41" s="9" customFormat="1" ht="15"/>
    <row r="12" spans="1:41" s="9" customFormat="1" ht="15"/>
    <row r="13" spans="1:41" s="9" customFormat="1" ht="15"/>
    <row r="14" spans="1:41" s="9" customFormat="1" ht="15"/>
    <row r="15" spans="1:41" s="9" customFormat="1" ht="15"/>
    <row r="16" spans="1:41" s="9" customFormat="1" ht="15"/>
    <row r="17" s="9" customFormat="1" ht="15"/>
    <row r="18" s="9" customFormat="1" ht="15"/>
    <row r="19" s="9" customFormat="1" ht="15"/>
    <row r="20" s="9" customFormat="1" ht="15"/>
    <row r="21" s="9" customFormat="1" ht="15"/>
    <row r="22" s="9" customFormat="1" ht="15"/>
    <row r="23" s="9" customFormat="1" ht="15"/>
    <row r="24" s="9" customFormat="1" ht="15"/>
    <row r="25" s="9" customFormat="1" ht="15"/>
    <row r="26" s="9" customFormat="1" ht="15"/>
    <row r="27" s="9" customFormat="1" ht="15"/>
    <row r="28" s="9" customFormat="1" ht="15"/>
    <row r="29" s="9" customFormat="1" ht="15"/>
    <row r="30" s="9" customFormat="1" ht="15"/>
    <row r="31" s="9" customFormat="1" ht="15"/>
    <row r="32" s="9" customFormat="1" ht="15"/>
    <row r="33" s="9" customFormat="1" ht="15"/>
    <row r="34" s="9" customFormat="1" ht="15"/>
    <row r="35" s="9" customFormat="1" ht="15"/>
    <row r="36" s="9" customFormat="1" ht="15"/>
    <row r="37" s="9" customFormat="1" ht="15"/>
    <row r="38" s="9" customFormat="1" ht="15"/>
    <row r="39" s="9" customFormat="1" ht="15"/>
    <row r="40" s="9" customFormat="1" ht="15"/>
    <row r="41" s="9" customFormat="1" ht="15"/>
    <row r="42" s="9" customFormat="1" ht="15"/>
    <row r="43" s="9" customFormat="1" ht="15"/>
    <row r="44" s="9" customFormat="1" ht="15"/>
    <row r="45" s="9" customFormat="1" ht="15"/>
    <row r="46" s="9" customFormat="1" ht="15"/>
    <row r="47" s="9" customFormat="1" ht="15"/>
    <row r="48" s="9" customFormat="1" ht="15"/>
    <row r="49" s="9" customFormat="1" ht="15"/>
    <row r="50" s="9" customFormat="1" ht="15"/>
    <row r="51" s="9" customFormat="1" ht="15"/>
    <row r="52" s="9" customFormat="1" ht="15"/>
    <row r="53" s="9" customFormat="1" ht="15"/>
    <row r="54" s="9" customFormat="1" ht="15"/>
    <row r="55" s="9" customFormat="1" ht="15"/>
    <row r="56" s="9" customFormat="1" ht="15"/>
    <row r="57" s="9" customFormat="1" ht="15"/>
    <row r="58" s="9" customFormat="1" ht="15"/>
    <row r="59" s="9" customFormat="1" ht="15"/>
    <row r="60" s="9" customFormat="1" ht="15"/>
    <row r="61" s="9" customFormat="1" ht="15"/>
    <row r="62" s="9" customFormat="1" ht="15"/>
    <row r="63" s="9" customFormat="1" ht="15"/>
    <row r="64" s="9" customFormat="1" ht="15"/>
    <row r="65" s="9" customFormat="1" ht="15"/>
    <row r="66" s="9" customFormat="1" ht="15"/>
    <row r="67" s="9" customFormat="1" ht="15"/>
    <row r="68" s="9" customFormat="1" ht="15"/>
    <row r="69" s="9" customFormat="1" ht="15"/>
    <row r="70" s="9" customFormat="1" ht="15"/>
    <row r="71" s="9" customFormat="1" ht="15"/>
    <row r="72" s="9" customFormat="1" ht="15"/>
    <row r="73" s="9" customFormat="1" ht="15"/>
    <row r="74" s="9" customFormat="1" ht="15"/>
    <row r="75" s="9" customFormat="1" ht="15"/>
    <row r="76" s="9" customFormat="1" ht="15"/>
    <row r="77" s="9" customFormat="1" ht="15"/>
    <row r="78" s="9" customFormat="1" ht="15"/>
    <row r="79" s="9" customFormat="1" ht="15"/>
    <row r="80" s="9" customFormat="1" ht="15"/>
    <row r="81" s="9" customFormat="1" ht="15"/>
    <row r="82" s="9" customFormat="1" ht="15"/>
    <row r="83" s="9" customFormat="1" ht="15"/>
    <row r="84" s="9" customFormat="1" ht="15"/>
    <row r="85" s="9" customFormat="1" ht="15"/>
    <row r="86" s="9" customFormat="1" ht="15"/>
    <row r="87" s="9" customFormat="1" ht="15"/>
    <row r="88" s="9" customFormat="1" ht="15"/>
    <row r="89" s="9" customFormat="1" ht="15"/>
    <row r="90" s="9" customFormat="1" ht="15"/>
    <row r="91" s="9" customFormat="1" ht="15"/>
    <row r="92" s="9" customFormat="1" ht="15"/>
    <row r="93" s="9" customFormat="1" ht="15"/>
    <row r="94" s="9" customFormat="1" ht="15"/>
    <row r="95" s="9" customFormat="1" ht="15"/>
    <row r="96" s="9" customFormat="1" ht="15"/>
    <row r="97" s="9" customFormat="1" ht="15"/>
    <row r="98" s="9" customFormat="1" ht="15"/>
    <row r="99" s="9" customFormat="1" ht="15"/>
    <row r="100" s="9" customFormat="1" ht="15"/>
    <row r="101" s="9" customFormat="1" ht="15"/>
    <row r="102" s="9" customFormat="1" ht="15"/>
    <row r="103" s="9" customFormat="1" ht="15"/>
    <row r="104" s="9" customFormat="1" ht="15"/>
    <row r="105" s="9" customFormat="1" ht="15"/>
    <row r="106" s="9" customFormat="1" ht="15"/>
    <row r="107" s="9" customFormat="1" ht="15"/>
    <row r="108" s="9" customFormat="1" ht="15"/>
    <row r="109" s="9" customFormat="1" ht="15"/>
    <row r="110" s="9" customFormat="1" ht="15"/>
    <row r="111" s="9" customFormat="1" ht="15"/>
    <row r="112" s="9" customFormat="1" ht="15"/>
    <row r="113" s="9" customFormat="1" ht="15"/>
    <row r="114" s="9" customFormat="1" ht="15"/>
    <row r="115" s="9" customFormat="1" ht="15"/>
    <row r="116" s="9" customFormat="1" ht="15"/>
    <row r="117" s="9" customFormat="1" ht="15"/>
    <row r="118" s="9" customFormat="1" ht="15"/>
    <row r="119" s="9" customFormat="1" ht="15"/>
    <row r="120" s="9" customFormat="1" ht="15"/>
    <row r="121" s="9" customFormat="1" ht="15"/>
    <row r="122" s="9" customFormat="1" ht="15"/>
    <row r="123" s="9" customFormat="1" ht="15"/>
    <row r="124" s="9" customFormat="1" ht="15"/>
    <row r="125" s="9" customFormat="1" ht="15"/>
    <row r="126" s="9" customFormat="1" ht="15"/>
    <row r="127" s="9" customFormat="1" ht="15"/>
    <row r="128" s="9" customFormat="1" ht="15"/>
    <row r="129" s="9" customFormat="1" ht="15"/>
    <row r="130" s="9" customFormat="1" ht="15"/>
    <row r="131" s="9" customFormat="1" ht="15"/>
    <row r="132" s="9" customFormat="1" ht="15"/>
    <row r="133" s="9" customFormat="1" ht="15"/>
    <row r="134" s="9" customFormat="1" ht="15"/>
    <row r="135" s="9" customFormat="1" ht="15"/>
    <row r="136" s="9" customFormat="1" ht="15"/>
    <row r="137" s="9" customFormat="1" ht="15"/>
    <row r="138" s="9" customFormat="1" ht="15"/>
    <row r="139" s="9" customFormat="1" ht="15"/>
    <row r="140" s="9" customFormat="1" ht="15"/>
    <row r="141" s="9" customFormat="1" ht="15"/>
    <row r="142" s="9" customFormat="1" ht="15"/>
    <row r="143" s="9" customFormat="1" ht="15"/>
    <row r="144" s="9" customFormat="1" ht="15"/>
    <row r="145" s="9" customFormat="1" ht="15"/>
    <row r="146" s="9" customFormat="1" ht="15"/>
    <row r="147" s="9" customFormat="1" ht="15"/>
    <row r="148" s="9" customFormat="1" ht="15"/>
    <row r="149" s="9" customFormat="1" ht="15"/>
    <row r="150" s="9" customFormat="1" ht="15"/>
    <row r="151" s="9" customFormat="1" ht="15"/>
    <row r="152" s="9" customFormat="1" ht="15"/>
    <row r="153" s="9" customFormat="1" ht="15"/>
    <row r="154" s="9" customFormat="1" ht="15"/>
    <row r="155" s="9" customFormat="1" ht="15"/>
    <row r="156" s="9" customFormat="1" ht="15"/>
    <row r="157" s="9" customFormat="1" ht="15"/>
    <row r="158" s="9" customFormat="1" ht="15"/>
    <row r="159" s="9" customFormat="1" ht="15"/>
    <row r="160" s="9" customFormat="1" ht="15"/>
    <row r="161" s="9" customFormat="1" ht="15"/>
    <row r="162" s="9" customFormat="1" ht="15"/>
    <row r="163" s="9" customFormat="1" ht="15"/>
    <row r="164" s="9" customFormat="1" ht="15"/>
    <row r="165" s="9" customFormat="1" ht="15"/>
    <row r="166" s="9" customFormat="1" ht="15"/>
    <row r="167" s="9" customFormat="1" ht="15"/>
    <row r="168" s="9" customFormat="1" ht="15"/>
    <row r="169" s="9" customFormat="1" ht="15"/>
    <row r="170" s="9" customFormat="1" ht="15"/>
    <row r="171" s="9" customFormat="1" ht="15"/>
    <row r="172" s="9" customFormat="1" ht="15"/>
    <row r="173" s="9" customFormat="1" ht="15"/>
    <row r="174" s="9" customFormat="1" ht="15"/>
    <row r="175" s="9" customFormat="1" ht="15"/>
    <row r="176" s="9" customFormat="1" ht="15"/>
    <row r="177" s="9" customFormat="1" ht="15"/>
    <row r="178" s="9" customFormat="1" ht="15"/>
    <row r="179" s="9" customFormat="1" ht="15"/>
    <row r="180" s="9" customFormat="1" ht="15"/>
    <row r="181" s="9" customFormat="1" ht="15"/>
    <row r="182" s="9" customFormat="1" ht="15"/>
    <row r="183" s="9" customFormat="1" ht="15"/>
    <row r="184" s="9" customFormat="1" ht="15"/>
    <row r="185" s="9" customFormat="1" ht="15"/>
    <row r="186" s="9" customFormat="1" ht="15"/>
    <row r="187" s="9" customFormat="1" ht="15"/>
    <row r="188" s="9" customFormat="1" ht="15"/>
    <row r="189" s="9" customFormat="1" ht="15"/>
    <row r="190" s="9" customFormat="1" ht="15"/>
    <row r="191" s="9" customFormat="1" ht="15"/>
    <row r="192" s="9" customFormat="1" ht="15"/>
    <row r="193" s="9" customFormat="1" ht="15"/>
    <row r="194" s="9" customFormat="1" ht="15"/>
    <row r="195" s="9" customFormat="1" ht="15"/>
    <row r="196" s="9" customFormat="1" ht="15"/>
    <row r="197" s="9" customFormat="1" ht="15"/>
    <row r="198" s="9" customFormat="1" ht="15"/>
    <row r="199" s="9" customFormat="1" ht="15"/>
    <row r="200" s="9" customFormat="1" ht="15"/>
    <row r="201" s="9" customFormat="1" ht="15"/>
    <row r="202" s="9" customFormat="1" ht="15"/>
    <row r="203" s="9" customFormat="1" ht="15"/>
    <row r="204" s="9" customFormat="1" ht="15"/>
    <row r="205" s="9" customFormat="1" ht="15"/>
    <row r="206" s="9" customFormat="1" ht="15"/>
    <row r="207" s="9" customFormat="1" ht="15"/>
    <row r="208" s="9" customFormat="1" ht="15"/>
    <row r="209" s="9" customFormat="1" ht="15"/>
    <row r="210" s="9" customFormat="1" ht="15"/>
    <row r="211" s="9" customFormat="1" ht="15"/>
    <row r="212" s="9" customFormat="1" ht="15"/>
    <row r="213" s="9" customFormat="1" ht="15"/>
    <row r="214" s="9" customFormat="1" ht="15"/>
    <row r="215" s="9" customFormat="1" ht="15"/>
    <row r="216" s="9" customFormat="1" ht="15"/>
    <row r="217" s="9" customFormat="1" ht="15"/>
    <row r="218" s="9" customFormat="1" ht="15"/>
    <row r="219" s="9" customFormat="1" ht="15"/>
    <row r="220" s="9" customFormat="1" ht="15"/>
    <row r="221" s="9" customFormat="1" ht="15"/>
    <row r="222" s="9" customFormat="1" ht="15"/>
    <row r="223" s="9" customFormat="1" ht="15"/>
    <row r="224" s="9" customFormat="1" ht="15"/>
    <row r="225" s="9" customFormat="1" ht="15"/>
    <row r="226" s="9" customFormat="1" ht="15"/>
    <row r="227" s="9" customFormat="1" ht="15"/>
    <row r="228" s="9" customFormat="1" ht="15"/>
    <row r="229" s="9" customFormat="1" ht="15"/>
    <row r="230" s="9" customFormat="1" ht="15"/>
    <row r="231" s="9" customFormat="1" ht="15"/>
    <row r="232" s="9" customFormat="1" ht="15"/>
    <row r="233" s="9" customFormat="1" ht="15"/>
    <row r="234" s="9" customFormat="1" ht="15"/>
    <row r="235" s="9" customFormat="1" ht="15"/>
    <row r="236" s="9" customFormat="1" ht="15"/>
    <row r="237" s="9" customFormat="1" ht="15"/>
    <row r="238" s="9" customFormat="1" ht="15"/>
    <row r="239" s="9" customFormat="1" ht="15"/>
    <row r="240" s="9" customFormat="1" ht="15"/>
    <row r="241" s="9" customFormat="1" ht="15"/>
    <row r="242" s="9" customFormat="1" ht="15"/>
    <row r="243" s="9" customFormat="1" ht="15"/>
    <row r="244" s="9" customFormat="1" ht="15"/>
    <row r="245" s="9" customFormat="1" ht="15"/>
    <row r="246" s="9" customFormat="1" ht="15"/>
    <row r="247" s="9" customFormat="1" ht="15"/>
    <row r="248" s="9" customFormat="1" ht="15"/>
    <row r="249" s="9" customFormat="1" ht="15"/>
    <row r="250" s="9" customFormat="1" ht="15"/>
    <row r="251" s="9" customFormat="1" ht="15"/>
    <row r="252" s="9" customFormat="1" ht="15"/>
    <row r="253" s="9" customFormat="1" ht="15"/>
    <row r="254" s="9" customFormat="1" ht="15"/>
    <row r="255" s="9" customFormat="1" ht="15"/>
    <row r="256" s="9" customFormat="1" ht="15"/>
    <row r="257" s="9" customFormat="1" ht="15"/>
    <row r="258" s="9" customFormat="1" ht="15"/>
    <row r="259" s="9" customFormat="1" ht="15"/>
    <row r="260" s="9" customFormat="1" ht="15"/>
    <row r="261" s="9" customFormat="1" ht="15"/>
    <row r="262" s="9" customFormat="1" ht="15"/>
    <row r="263" s="9" customFormat="1" ht="15"/>
    <row r="264" s="9" customFormat="1" ht="15"/>
    <row r="265" s="9" customFormat="1" ht="15"/>
    <row r="266" s="9" customFormat="1" ht="15"/>
    <row r="267" s="9" customFormat="1" ht="15"/>
    <row r="268" s="9" customFormat="1" ht="15"/>
    <row r="269" s="9" customFormat="1" ht="15"/>
    <row r="270" s="9" customFormat="1" ht="15"/>
    <row r="271" s="9" customFormat="1" ht="15"/>
    <row r="272" s="9" customFormat="1" ht="15"/>
    <row r="273" s="9" customFormat="1" ht="15"/>
    <row r="274" s="9" customFormat="1" ht="15"/>
    <row r="275" s="9" customFormat="1" ht="15"/>
    <row r="276" s="9" customFormat="1" ht="15"/>
    <row r="277" s="9" customFormat="1" ht="15"/>
    <row r="278" s="9" customFormat="1" ht="15"/>
    <row r="279" s="9" customFormat="1" ht="15"/>
    <row r="280" s="9" customFormat="1" ht="15"/>
    <row r="281" s="9" customFormat="1" ht="15"/>
    <row r="282" s="9" customFormat="1" ht="15"/>
    <row r="283" s="9" customFormat="1" ht="15"/>
    <row r="284" s="9" customFormat="1" ht="15"/>
    <row r="285" s="9" customFormat="1" ht="15"/>
    <row r="286" s="9" customFormat="1" ht="15"/>
    <row r="287" s="9" customFormat="1" ht="15"/>
    <row r="288" s="9" customFormat="1" ht="15"/>
    <row r="289" s="9" customFormat="1" ht="15"/>
    <row r="290" s="9" customFormat="1" ht="15"/>
    <row r="291" s="9" customFormat="1" ht="15"/>
    <row r="292" s="9" customFormat="1" ht="15"/>
    <row r="293" s="9" customFormat="1" ht="15"/>
    <row r="294" s="9" customFormat="1" ht="15"/>
    <row r="295" s="9" customFormat="1" ht="15"/>
    <row r="296" s="9" customFormat="1" ht="15"/>
    <row r="297" s="9" customFormat="1" ht="15"/>
    <row r="298" s="9" customFormat="1" ht="15"/>
    <row r="299" s="9" customFormat="1" ht="15"/>
    <row r="300" s="9" customFormat="1" ht="15"/>
    <row r="301" s="9" customFormat="1" ht="15"/>
    <row r="302" s="9" customFormat="1" ht="15"/>
    <row r="303" s="9" customFormat="1" ht="15"/>
    <row r="304" s="9" customFormat="1" ht="15"/>
    <row r="305" s="9" customFormat="1" ht="15"/>
    <row r="306" s="9" customFormat="1" ht="15"/>
    <row r="307" s="9" customFormat="1" ht="15"/>
    <row r="308" s="9" customFormat="1" ht="15"/>
    <row r="309" s="9" customFormat="1" ht="15"/>
    <row r="310" s="9" customFormat="1" ht="15"/>
    <row r="311" s="9" customFormat="1" ht="15"/>
    <row r="312" s="9" customFormat="1" ht="15"/>
    <row r="313" s="9" customFormat="1" ht="15"/>
    <row r="314" s="9" customFormat="1" ht="15"/>
    <row r="315" s="9" customFormat="1" ht="15"/>
    <row r="316" s="9" customFormat="1" ht="15"/>
    <row r="317" s="9" customFormat="1" ht="15"/>
    <row r="318" s="9" customFormat="1" ht="15"/>
    <row r="319" s="9" customFormat="1" ht="15"/>
  </sheetData>
  <dataValidations count="1">
    <dataValidation type="textLength" operator="lessThanOrEqual" allowBlank="1" showInputMessage="1" showErrorMessage="1" errorTitle="Please Note" error="Value should not exceed 128 characters (including spaces)." sqref="C6 H5:I6 J6 D5:E6">
      <formula1>128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P10485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ColWidth="11" defaultRowHeight="15.75"/>
  <cols>
    <col min="1" max="1" width="61.25" bestFit="1" customWidth="1"/>
    <col min="2" max="2" width="14" bestFit="1" customWidth="1"/>
    <col min="3" max="3" width="13.25" bestFit="1" customWidth="1"/>
    <col min="4" max="4" width="14.25" bestFit="1" customWidth="1"/>
    <col min="5" max="5" width="16.375" bestFit="1" customWidth="1"/>
    <col min="6" max="6" width="14.5" bestFit="1" customWidth="1"/>
    <col min="7" max="7" width="14.5" customWidth="1"/>
    <col min="8" max="9" width="11.25" bestFit="1" customWidth="1"/>
    <col min="10" max="10" width="18" bestFit="1" customWidth="1"/>
    <col min="11" max="11" width="25.625" bestFit="1" customWidth="1"/>
    <col min="12" max="12" width="26.625" bestFit="1" customWidth="1"/>
    <col min="13" max="13" width="22.375" bestFit="1" customWidth="1"/>
    <col min="14" max="14" width="22.375" customWidth="1"/>
    <col min="15" max="15" width="15.75" customWidth="1"/>
    <col min="16" max="16" width="11.875" customWidth="1"/>
    <col min="17" max="17" width="13.625" bestFit="1" customWidth="1"/>
    <col min="18" max="18" width="18.5" bestFit="1" customWidth="1"/>
    <col min="19" max="19" width="11.25" bestFit="1" customWidth="1"/>
    <col min="20" max="20" width="62.875" bestFit="1" customWidth="1"/>
    <col min="21" max="21" width="56" bestFit="1" customWidth="1"/>
    <col min="22" max="23" width="62.875" bestFit="1" customWidth="1"/>
    <col min="24" max="26" width="56" bestFit="1" customWidth="1"/>
    <col min="27" max="27" width="11.75" bestFit="1" customWidth="1"/>
    <col min="28" max="28" width="20.5" bestFit="1" customWidth="1"/>
    <col min="29" max="29" width="9.875" bestFit="1" customWidth="1"/>
    <col min="30" max="30" width="9" customWidth="1"/>
    <col min="31" max="31" width="6.125" bestFit="1" customWidth="1"/>
    <col min="32" max="32" width="17.375" bestFit="1" customWidth="1"/>
    <col min="33" max="33" width="15.25" bestFit="1" customWidth="1"/>
    <col min="34" max="34" width="19.5" bestFit="1" customWidth="1"/>
    <col min="35" max="35" width="16.625" bestFit="1" customWidth="1"/>
    <col min="38" max="38" width="8.375" bestFit="1" customWidth="1"/>
    <col min="39" max="39" width="14.875" bestFit="1" customWidth="1"/>
    <col min="40" max="40" width="16.625" bestFit="1" customWidth="1"/>
    <col min="41" max="41" width="14.375" bestFit="1" customWidth="1"/>
    <col min="42" max="43" width="22" bestFit="1" customWidth="1"/>
  </cols>
  <sheetData>
    <row r="1" spans="1:42" s="17" customFormat="1" ht="17.25">
      <c r="A1" s="17" t="s">
        <v>0</v>
      </c>
      <c r="B1" s="17" t="s">
        <v>4</v>
      </c>
      <c r="C1" s="15" t="s">
        <v>1</v>
      </c>
      <c r="D1" s="17" t="s">
        <v>46</v>
      </c>
      <c r="E1" s="17" t="s">
        <v>2</v>
      </c>
      <c r="F1" s="15" t="s">
        <v>29</v>
      </c>
      <c r="G1" s="15" t="s">
        <v>111</v>
      </c>
      <c r="H1" s="17" t="s">
        <v>3</v>
      </c>
      <c r="I1" s="15" t="s">
        <v>9</v>
      </c>
      <c r="J1" s="17" t="s">
        <v>6</v>
      </c>
      <c r="K1" s="17" t="s">
        <v>125</v>
      </c>
      <c r="L1" s="15" t="s">
        <v>7</v>
      </c>
      <c r="M1" s="17" t="s">
        <v>124</v>
      </c>
      <c r="N1" s="15" t="s">
        <v>5</v>
      </c>
      <c r="Q1" s="17" t="s">
        <v>21</v>
      </c>
      <c r="R1" s="17" t="s">
        <v>22</v>
      </c>
      <c r="S1" s="17" t="s">
        <v>13</v>
      </c>
      <c r="T1" s="17" t="s">
        <v>36</v>
      </c>
      <c r="U1" s="17" t="s">
        <v>37</v>
      </c>
      <c r="V1" s="17" t="s">
        <v>38</v>
      </c>
      <c r="W1" s="17" t="s">
        <v>39</v>
      </c>
      <c r="X1" s="17" t="s">
        <v>40</v>
      </c>
      <c r="Y1" s="17" t="s">
        <v>41</v>
      </c>
      <c r="Z1" s="17" t="s">
        <v>42</v>
      </c>
      <c r="AA1" s="17" t="s">
        <v>18</v>
      </c>
      <c r="AB1" s="17" t="s">
        <v>12</v>
      </c>
      <c r="AC1" s="17" t="s">
        <v>23</v>
      </c>
      <c r="AD1" s="17" t="s">
        <v>135</v>
      </c>
      <c r="AE1" s="15" t="s">
        <v>24</v>
      </c>
      <c r="AF1" s="17" t="s">
        <v>25</v>
      </c>
      <c r="AG1" s="17" t="s">
        <v>26</v>
      </c>
      <c r="AH1" s="17" t="s">
        <v>27</v>
      </c>
      <c r="AI1" s="17" t="s">
        <v>28</v>
      </c>
      <c r="AJ1" s="17" t="s">
        <v>10</v>
      </c>
      <c r="AK1" s="17" t="s">
        <v>11</v>
      </c>
      <c r="AL1" s="17" t="s">
        <v>20</v>
      </c>
      <c r="AM1" s="17" t="s">
        <v>14</v>
      </c>
      <c r="AN1" s="17" t="s">
        <v>15</v>
      </c>
      <c r="AO1" s="17" t="s">
        <v>16</v>
      </c>
      <c r="AP1" s="17" t="s">
        <v>17</v>
      </c>
    </row>
    <row r="2" spans="1:42">
      <c r="A2" s="9" t="str">
        <f>CONCATENATE(C2," ",D2," ",M2," FOR ",K2," ",P2," - ",H2)</f>
        <v>BEEZ LA BESACE BAG FOR MACBOOK 13" - BLACK</v>
      </c>
      <c r="B2" s="1">
        <v>3700313906309</v>
      </c>
      <c r="C2" t="s">
        <v>89</v>
      </c>
      <c r="D2" s="2" t="s">
        <v>90</v>
      </c>
      <c r="E2" s="3">
        <v>100671</v>
      </c>
      <c r="F2" t="s">
        <v>95</v>
      </c>
      <c r="G2" t="s">
        <v>122</v>
      </c>
      <c r="H2" s="2" t="s">
        <v>58</v>
      </c>
      <c r="I2" s="2" t="s">
        <v>58</v>
      </c>
      <c r="J2" s="2" t="s">
        <v>91</v>
      </c>
      <c r="K2" s="2" t="s">
        <v>92</v>
      </c>
      <c r="L2" s="2" t="s">
        <v>119</v>
      </c>
      <c r="M2" s="2" t="s">
        <v>96</v>
      </c>
      <c r="N2" s="2" t="s">
        <v>96</v>
      </c>
      <c r="O2" s="2" t="s">
        <v>93</v>
      </c>
      <c r="P2" t="s">
        <v>98</v>
      </c>
      <c r="Q2" s="9" t="s">
        <v>94</v>
      </c>
      <c r="T2" t="str">
        <f>SUBSTITUTE(CONCATENATE(C2,"_",D2,"_",L2,"_",P2,"_",H2,"_1.jpeg")," ","_")</f>
        <v>BEEZ_LA_BESACE_MACBOOK_AIR,MACBOOK_PRO_13"_BLACK_1.jpeg</v>
      </c>
      <c r="U2" t="str">
        <f>SUBSTITUTE(CONCATENATE(C2,"_",D2,"_",L2,"_",P2,"_",H2,"_2.jpeg")," ","_")</f>
        <v>BEEZ_LA_BESACE_MACBOOK_AIR,MACBOOK_PRO_13"_BLACK_2.jpeg</v>
      </c>
      <c r="V2" t="str">
        <f>SUBSTITUTE(CONCATENATE(C2,"_",D2,"_",L2,"_",P2,"_",H2,"_3.jpeg")," ","_")</f>
        <v>BEEZ_LA_BESACE_MACBOOK_AIR,MACBOOK_PRO_13"_BLACK_3.jpeg</v>
      </c>
      <c r="W2" t="str">
        <f>SUBSTITUTE(CONCATENATE(C2,"_",D2,"_",L2,"_",P2,"_",H2,"_4.jpeg")," ","_")</f>
        <v>BEEZ_LA_BESACE_MACBOOK_AIR,MACBOOK_PRO_13"_BLACK_4.jpeg</v>
      </c>
      <c r="X2" t="str">
        <f>SUBSTITUTE(CONCATENATE(C2,"_",D2,"_",L2,"_",P2,"_",H2,"_5.jpeg")," ","_")</f>
        <v>BEEZ_LA_BESACE_MACBOOK_AIR,MACBOOK_PRO_13"_BLACK_5.jpeg</v>
      </c>
      <c r="Y2" t="str">
        <f>SUBSTITUTE(CONCATENATE(C2,"_",D2,"_",L2,"_",P2,"_",H2,"_6.jpeg")," ","_")</f>
        <v>BEEZ_LA_BESACE_MACBOOK_AIR,MACBOOK_PRO_13"_BLACK_6.jpeg</v>
      </c>
      <c r="Z2" t="str">
        <f>SUBSTITUTE(CONCATENATE(C2,"_",D2,"_",L2,"_",P2,"_",H2,"_7.jpeg")," ","_")</f>
        <v>BEEZ_LA_BESACE_MACBOOK_AIR,MACBOOK_PRO_13"_BLACK_7.jpeg</v>
      </c>
      <c r="AB2">
        <v>1</v>
      </c>
      <c r="AC2">
        <v>1</v>
      </c>
      <c r="AD2" s="9"/>
      <c r="AE2" s="16">
        <v>4590</v>
      </c>
      <c r="AM2" t="s">
        <v>31</v>
      </c>
      <c r="AN2" t="s">
        <v>32</v>
      </c>
      <c r="AO2" t="s">
        <v>33</v>
      </c>
      <c r="AP2" t="s">
        <v>34</v>
      </c>
    </row>
    <row r="3" spans="1:42">
      <c r="A3" s="9" t="str">
        <f t="shared" ref="A3:A4" si="0">CONCATENATE(C3," ",D3," ",M3," FOR ",K3," ",P3," - ",H3)</f>
        <v>CRUMPLER BARNEYRUSTLE BAGPACK FOR MACBOOK 12" - BLACK/GREY</v>
      </c>
      <c r="B3" s="1">
        <v>364</v>
      </c>
      <c r="C3" t="s">
        <v>99</v>
      </c>
      <c r="D3" s="2" t="s">
        <v>100</v>
      </c>
      <c r="E3" s="3" t="s">
        <v>101</v>
      </c>
      <c r="F3" t="s">
        <v>95</v>
      </c>
      <c r="G3" t="s">
        <v>122</v>
      </c>
      <c r="H3" t="s">
        <v>102</v>
      </c>
      <c r="I3" t="s">
        <v>102</v>
      </c>
      <c r="J3" s="2" t="s">
        <v>91</v>
      </c>
      <c r="K3" s="2" t="s">
        <v>92</v>
      </c>
      <c r="L3" s="2" t="s">
        <v>120</v>
      </c>
      <c r="M3" s="2" t="s">
        <v>97</v>
      </c>
      <c r="N3" s="2" t="s">
        <v>97</v>
      </c>
      <c r="O3" s="2" t="s">
        <v>93</v>
      </c>
      <c r="P3" t="s">
        <v>103</v>
      </c>
      <c r="Q3" s="9" t="s">
        <v>94</v>
      </c>
      <c r="T3" t="str">
        <f>SUBSTITUTE(CONCATENATE(C3,"_",D3,"_",L3,"_",P3,"_",H3,"_1.jpeg")," ","_")</f>
        <v>CRUMPLER_BARNEYRUSTLE_MACBOOK_AIR_12"_BLACK/GREY_1.jpeg</v>
      </c>
      <c r="U3" t="str">
        <f>SUBSTITUTE(CONCATENATE(C3,"_",D3,"_",L3,"_",P3,"_",H3,"_2.jpeg")," ","_")</f>
        <v>CRUMPLER_BARNEYRUSTLE_MACBOOK_AIR_12"_BLACK/GREY_2.jpeg</v>
      </c>
      <c r="V3" t="str">
        <f>SUBSTITUTE(CONCATENATE(C3,"_",D3,"_",L3,"_",P3,"_",H3,"_3.jpeg")," ","_")</f>
        <v>CRUMPLER_BARNEYRUSTLE_MACBOOK_AIR_12"_BLACK/GREY_3.jpeg</v>
      </c>
      <c r="W3" t="str">
        <f>SUBSTITUTE(CONCATENATE(C3,"_",D3,"_",L3,"_",P3,"_",H3,"_4.jpeg")," ","_")</f>
        <v>CRUMPLER_BARNEYRUSTLE_MACBOOK_AIR_12"_BLACK/GREY_4.jpeg</v>
      </c>
      <c r="X3" t="str">
        <f>SUBSTITUTE(CONCATENATE(C3,"_",D3,"_",L3,"_",P3,"_",H3,"_5.jpeg")," ","_")</f>
        <v>CRUMPLER_BARNEYRUSTLE_MACBOOK_AIR_12"_BLACK/GREY_5.jpeg</v>
      </c>
      <c r="Y3" t="str">
        <f>SUBSTITUTE(CONCATENATE(C3,"_",D3,"_",L3,"_",P3,"_",H3,"_6.jpeg")," ","_")</f>
        <v>CRUMPLER_BARNEYRUSTLE_MACBOOK_AIR_12"_BLACK/GREY_6.jpeg</v>
      </c>
      <c r="Z3" t="str">
        <f>SUBSTITUTE(CONCATENATE(C3,"_",D3,"_",L3,"_",P3,"_",H3,"_7.jpeg")," ","_")</f>
        <v>CRUMPLER_BARNEYRUSTLE_MACBOOK_AIR_12"_BLACK/GREY_7.jpeg</v>
      </c>
      <c r="AB3">
        <v>1</v>
      </c>
      <c r="AC3">
        <v>5</v>
      </c>
      <c r="AD3" s="9"/>
      <c r="AE3">
        <v>5000</v>
      </c>
      <c r="AM3" t="s">
        <v>31</v>
      </c>
      <c r="AN3" t="s">
        <v>32</v>
      </c>
      <c r="AO3" t="s">
        <v>33</v>
      </c>
      <c r="AP3" t="s">
        <v>34</v>
      </c>
    </row>
    <row r="4" spans="1:42">
      <c r="A4" s="9" t="str">
        <f t="shared" si="0"/>
        <v>FERRARI SCUDERIA  SLEEVE FOR MACBOOK 15" - BLACK</v>
      </c>
      <c r="B4" s="1">
        <v>4891320328501</v>
      </c>
      <c r="C4" t="s">
        <v>104</v>
      </c>
      <c r="D4" s="2" t="s">
        <v>105</v>
      </c>
      <c r="E4" s="3" t="s">
        <v>106</v>
      </c>
      <c r="F4" t="s">
        <v>95</v>
      </c>
      <c r="G4" t="s">
        <v>123</v>
      </c>
      <c r="H4" s="2" t="s">
        <v>58</v>
      </c>
      <c r="I4" s="2" t="s">
        <v>58</v>
      </c>
      <c r="J4" s="2" t="s">
        <v>91</v>
      </c>
      <c r="K4" s="2" t="s">
        <v>92</v>
      </c>
      <c r="L4" s="2" t="s">
        <v>121</v>
      </c>
      <c r="M4" s="2" t="s">
        <v>108</v>
      </c>
      <c r="N4" s="2" t="s">
        <v>108</v>
      </c>
      <c r="O4" s="2" t="s">
        <v>93</v>
      </c>
      <c r="P4" s="2" t="s">
        <v>107</v>
      </c>
      <c r="Q4" s="9" t="s">
        <v>94</v>
      </c>
      <c r="T4" t="str">
        <f>SUBSTITUTE(CONCATENATE(C4,"_",D4,"_",L4,"_",P4,"_",H4,"_1.jpeg")," ","_")</f>
        <v>FERRARI_SCUDERIA__MACBOOK_PRO,MACBOOK_AIR_15"_BLACK_1.jpeg</v>
      </c>
      <c r="U4" t="str">
        <f>SUBSTITUTE(CONCATENATE(C4,"_",D4,"_",L4,"_",P4,"_",H4,"_2.jpeg")," ","_")</f>
        <v>FERRARI_SCUDERIA__MACBOOK_PRO,MACBOOK_AIR_15"_BLACK_2.jpeg</v>
      </c>
      <c r="V4" t="str">
        <f>SUBSTITUTE(CONCATENATE(C4,"_",D4,"_",L4,"_",P4,"_",H4,"_3.jpeg")," ","_")</f>
        <v>FERRARI_SCUDERIA__MACBOOK_PRO,MACBOOK_AIR_15"_BLACK_3.jpeg</v>
      </c>
      <c r="W4" t="str">
        <f>SUBSTITUTE(CONCATENATE(C4,"_",D4,"_",L4,"_",P4,"_",H4,"_4.jpeg")," ","_")</f>
        <v>FERRARI_SCUDERIA__MACBOOK_PRO,MACBOOK_AIR_15"_BLACK_4.jpeg</v>
      </c>
      <c r="X4" t="str">
        <f>SUBSTITUTE(CONCATENATE(C4,"_",D4,"_",L4,"_",P4,"_",H4,"_5.jpeg")," ","_")</f>
        <v>FERRARI_SCUDERIA__MACBOOK_PRO,MACBOOK_AIR_15"_BLACK_5.jpeg</v>
      </c>
      <c r="Y4" t="str">
        <f>SUBSTITUTE(CONCATENATE(C4,"_",D4,"_",L4,"_",P4,"_",H4,"_6.jpeg")," ","_")</f>
        <v>FERRARI_SCUDERIA__MACBOOK_PRO,MACBOOK_AIR_15"_BLACK_6.jpeg</v>
      </c>
      <c r="Z4" t="str">
        <f>SUBSTITUTE(CONCATENATE(C4,"_",D4,"_",L4,"_",P4,"_",H4,"_7.jpeg")," ","_")</f>
        <v>FERRARI_SCUDERIA__MACBOOK_PRO,MACBOOK_AIR_15"_BLACK_7.jpeg</v>
      </c>
      <c r="AB4">
        <v>1</v>
      </c>
      <c r="AC4">
        <v>10</v>
      </c>
      <c r="AD4" s="9"/>
      <c r="AE4">
        <v>3250</v>
      </c>
      <c r="AM4" t="s">
        <v>31</v>
      </c>
      <c r="AN4" t="s">
        <v>32</v>
      </c>
      <c r="AO4" t="s">
        <v>33</v>
      </c>
      <c r="AP4" t="s">
        <v>34</v>
      </c>
    </row>
    <row r="5" spans="1:42">
      <c r="A5" s="1"/>
      <c r="C5" s="5"/>
      <c r="D5" s="5"/>
      <c r="E5" s="5"/>
      <c r="F5" s="5"/>
      <c r="G5" s="5"/>
      <c r="H5" s="5"/>
      <c r="I5" s="4"/>
      <c r="L5" s="6"/>
      <c r="M5" s="6"/>
      <c r="N5" s="6"/>
      <c r="AD5" s="9"/>
    </row>
    <row r="6" spans="1:42">
      <c r="A6" s="1"/>
      <c r="C6" s="5"/>
      <c r="D6" s="5"/>
      <c r="E6" s="5"/>
      <c r="F6" s="5"/>
      <c r="G6" s="5"/>
      <c r="H6" s="5"/>
      <c r="I6" s="4"/>
      <c r="L6" s="6"/>
      <c r="M6" s="6"/>
      <c r="N6" s="6"/>
      <c r="AD6" s="9"/>
    </row>
    <row r="7" spans="1:42">
      <c r="A7" s="1"/>
      <c r="AD7" s="9"/>
    </row>
    <row r="8" spans="1:42">
      <c r="A8" s="1"/>
      <c r="AD8" s="9"/>
    </row>
    <row r="9" spans="1:42">
      <c r="A9" s="1"/>
      <c r="AD9" s="9"/>
    </row>
    <row r="10" spans="1:42">
      <c r="A10" s="1"/>
      <c r="AD10" s="9"/>
    </row>
    <row r="11" spans="1:42">
      <c r="AD11" s="9"/>
    </row>
    <row r="12" spans="1:42">
      <c r="AD12" s="9"/>
    </row>
    <row r="13" spans="1:42">
      <c r="AD13" s="9"/>
    </row>
    <row r="14" spans="1:42">
      <c r="AD14" s="9"/>
    </row>
    <row r="15" spans="1:42">
      <c r="AD15" s="9"/>
    </row>
    <row r="16" spans="1:42">
      <c r="AD16" s="9"/>
    </row>
    <row r="17" spans="30:30">
      <c r="AD17" s="9"/>
    </row>
    <row r="18" spans="30:30">
      <c r="AD18" s="9"/>
    </row>
    <row r="19" spans="30:30">
      <c r="AD19" s="9"/>
    </row>
    <row r="20" spans="30:30">
      <c r="AD20" s="9"/>
    </row>
    <row r="21" spans="30:30">
      <c r="AD21" s="9"/>
    </row>
    <row r="22" spans="30:30">
      <c r="AD22" s="9"/>
    </row>
    <row r="23" spans="30:30">
      <c r="AD23" s="9"/>
    </row>
    <row r="24" spans="30:30">
      <c r="AD24" s="9"/>
    </row>
    <row r="25" spans="30:30">
      <c r="AD25" s="9"/>
    </row>
    <row r="26" spans="30:30">
      <c r="AD26" s="9"/>
    </row>
    <row r="27" spans="30:30">
      <c r="AD27" s="9"/>
    </row>
    <row r="28" spans="30:30">
      <c r="AD28" s="9"/>
    </row>
    <row r="29" spans="30:30">
      <c r="AD29" s="9"/>
    </row>
    <row r="30" spans="30:30">
      <c r="AD30" s="9"/>
    </row>
    <row r="31" spans="30:30">
      <c r="AD31" s="9"/>
    </row>
    <row r="32" spans="30:30">
      <c r="AD32" s="9"/>
    </row>
    <row r="33" spans="30:30">
      <c r="AD33" s="9"/>
    </row>
    <row r="34" spans="30:30">
      <c r="AD34" s="9"/>
    </row>
    <row r="35" spans="30:30">
      <c r="AD35" s="9"/>
    </row>
    <row r="36" spans="30:30">
      <c r="AD36" s="9"/>
    </row>
    <row r="37" spans="30:30">
      <c r="AD37" s="9"/>
    </row>
    <row r="38" spans="30:30">
      <c r="AD38" s="9"/>
    </row>
    <row r="39" spans="30:30">
      <c r="AD39" s="9"/>
    </row>
    <row r="40" spans="30:30">
      <c r="AD40" s="9"/>
    </row>
    <row r="41" spans="30:30">
      <c r="AD41" s="9"/>
    </row>
    <row r="42" spans="30:30">
      <c r="AD42" s="9"/>
    </row>
    <row r="43" spans="30:30">
      <c r="AD43" s="9"/>
    </row>
    <row r="44" spans="30:30">
      <c r="AD44" s="9"/>
    </row>
    <row r="45" spans="30:30">
      <c r="AD45" s="9"/>
    </row>
    <row r="46" spans="30:30">
      <c r="AD46" s="9"/>
    </row>
    <row r="47" spans="30:30">
      <c r="AD47" s="9"/>
    </row>
    <row r="48" spans="30:30">
      <c r="AD48" s="9"/>
    </row>
    <row r="49" spans="30:30">
      <c r="AD49" s="9"/>
    </row>
    <row r="50" spans="30:30">
      <c r="AD50" s="9"/>
    </row>
    <row r="51" spans="30:30">
      <c r="AD51" s="9"/>
    </row>
    <row r="52" spans="30:30">
      <c r="AD52" s="9"/>
    </row>
    <row r="53" spans="30:30">
      <c r="AD53" s="9"/>
    </row>
    <row r="54" spans="30:30">
      <c r="AD54" s="9"/>
    </row>
    <row r="55" spans="30:30">
      <c r="AD55" s="9"/>
    </row>
    <row r="56" spans="30:30">
      <c r="AD56" s="9"/>
    </row>
    <row r="57" spans="30:30">
      <c r="AD57" s="9"/>
    </row>
    <row r="58" spans="30:30">
      <c r="AD58" s="9"/>
    </row>
    <row r="59" spans="30:30">
      <c r="AD59" s="9"/>
    </row>
    <row r="60" spans="30:30">
      <c r="AD60" s="9"/>
    </row>
    <row r="61" spans="30:30">
      <c r="AD61" s="9"/>
    </row>
    <row r="62" spans="30:30">
      <c r="AD62" s="9"/>
    </row>
    <row r="63" spans="30:30">
      <c r="AD63" s="9"/>
    </row>
    <row r="64" spans="30:30">
      <c r="AD64" s="9"/>
    </row>
    <row r="65" spans="30:30">
      <c r="AD65" s="9"/>
    </row>
    <row r="66" spans="30:30">
      <c r="AD66" s="9"/>
    </row>
    <row r="67" spans="30:30">
      <c r="AD67" s="9"/>
    </row>
    <row r="68" spans="30:30">
      <c r="AD68" s="9"/>
    </row>
    <row r="69" spans="30:30">
      <c r="AD69" s="9"/>
    </row>
    <row r="70" spans="30:30">
      <c r="AD70" s="9"/>
    </row>
    <row r="71" spans="30:30">
      <c r="AD71" s="9"/>
    </row>
    <row r="72" spans="30:30">
      <c r="AD72" s="9"/>
    </row>
    <row r="73" spans="30:30">
      <c r="AD73" s="9"/>
    </row>
    <row r="74" spans="30:30">
      <c r="AD74" s="9"/>
    </row>
    <row r="75" spans="30:30">
      <c r="AD75" s="9"/>
    </row>
    <row r="76" spans="30:30">
      <c r="AD76" s="9"/>
    </row>
    <row r="77" spans="30:30">
      <c r="AD77" s="9"/>
    </row>
    <row r="78" spans="30:30">
      <c r="AD78" s="9"/>
    </row>
    <row r="79" spans="30:30">
      <c r="AD79" s="9"/>
    </row>
    <row r="80" spans="30:30">
      <c r="AD80" s="9"/>
    </row>
    <row r="81" spans="30:30">
      <c r="AD81" s="9"/>
    </row>
    <row r="82" spans="30:30">
      <c r="AD82" s="9"/>
    </row>
    <row r="83" spans="30:30">
      <c r="AD83" s="9"/>
    </row>
    <row r="84" spans="30:30">
      <c r="AD84" s="9"/>
    </row>
    <row r="85" spans="30:30">
      <c r="AD85" s="9"/>
    </row>
    <row r="86" spans="30:30">
      <c r="AD86" s="9"/>
    </row>
    <row r="87" spans="30:30">
      <c r="AD87" s="9"/>
    </row>
    <row r="88" spans="30:30">
      <c r="AD88" s="9"/>
    </row>
    <row r="89" spans="30:30">
      <c r="AD89" s="9"/>
    </row>
    <row r="90" spans="30:30">
      <c r="AD90" s="9"/>
    </row>
    <row r="91" spans="30:30">
      <c r="AD91" s="9"/>
    </row>
    <row r="92" spans="30:30">
      <c r="AD92" s="9"/>
    </row>
    <row r="93" spans="30:30">
      <c r="AD93" s="9"/>
    </row>
    <row r="94" spans="30:30">
      <c r="AD94" s="9"/>
    </row>
    <row r="95" spans="30:30">
      <c r="AD95" s="9"/>
    </row>
    <row r="96" spans="30:30">
      <c r="AD96" s="9"/>
    </row>
    <row r="97" spans="30:30">
      <c r="AD97" s="9"/>
    </row>
    <row r="98" spans="30:30">
      <c r="AD98" s="9"/>
    </row>
    <row r="99" spans="30:30">
      <c r="AD99" s="9"/>
    </row>
    <row r="100" spans="30:30">
      <c r="AD100" s="9"/>
    </row>
    <row r="101" spans="30:30">
      <c r="AD101" s="9"/>
    </row>
    <row r="102" spans="30:30">
      <c r="AD102" s="9"/>
    </row>
    <row r="103" spans="30:30">
      <c r="AD103" s="9"/>
    </row>
    <row r="104" spans="30:30">
      <c r="AD104" s="9"/>
    </row>
    <row r="105" spans="30:30">
      <c r="AD105" s="9"/>
    </row>
    <row r="106" spans="30:30">
      <c r="AD106" s="9"/>
    </row>
    <row r="107" spans="30:30">
      <c r="AD107" s="9"/>
    </row>
    <row r="108" spans="30:30">
      <c r="AD108" s="9"/>
    </row>
    <row r="109" spans="30:30">
      <c r="AD109" s="9"/>
    </row>
    <row r="110" spans="30:30">
      <c r="AD110" s="9"/>
    </row>
    <row r="111" spans="30:30">
      <c r="AD111" s="9"/>
    </row>
    <row r="112" spans="30:30">
      <c r="AD112" s="9"/>
    </row>
    <row r="113" spans="30:30">
      <c r="AD113" s="9"/>
    </row>
    <row r="114" spans="30:30">
      <c r="AD114" s="9"/>
    </row>
    <row r="115" spans="30:30">
      <c r="AD115" s="9"/>
    </row>
    <row r="116" spans="30:30">
      <c r="AD116" s="9"/>
    </row>
    <row r="117" spans="30:30">
      <c r="AD117" s="9"/>
    </row>
    <row r="118" spans="30:30">
      <c r="AD118" s="9"/>
    </row>
    <row r="119" spans="30:30">
      <c r="AD119" s="9"/>
    </row>
    <row r="120" spans="30:30">
      <c r="AD120" s="9"/>
    </row>
    <row r="121" spans="30:30">
      <c r="AD121" s="9"/>
    </row>
    <row r="122" spans="30:30">
      <c r="AD122" s="9"/>
    </row>
    <row r="123" spans="30:30">
      <c r="AD123" s="9"/>
    </row>
    <row r="124" spans="30:30">
      <c r="AD124" s="9"/>
    </row>
    <row r="125" spans="30:30">
      <c r="AD125" s="9"/>
    </row>
    <row r="126" spans="30:30">
      <c r="AD126" s="9"/>
    </row>
    <row r="127" spans="30:30">
      <c r="AD127" s="9"/>
    </row>
    <row r="128" spans="30:30">
      <c r="AD128" s="9"/>
    </row>
    <row r="129" spans="30:30">
      <c r="AD129" s="9"/>
    </row>
    <row r="130" spans="30:30">
      <c r="AD130" s="9"/>
    </row>
    <row r="131" spans="30:30">
      <c r="AD131" s="9"/>
    </row>
    <row r="132" spans="30:30">
      <c r="AD132" s="9"/>
    </row>
    <row r="133" spans="30:30">
      <c r="AD133" s="9"/>
    </row>
    <row r="134" spans="30:30">
      <c r="AD134" s="9"/>
    </row>
    <row r="135" spans="30:30">
      <c r="AD135" s="9"/>
    </row>
    <row r="136" spans="30:30">
      <c r="AD136" s="9"/>
    </row>
    <row r="137" spans="30:30">
      <c r="AD137" s="9"/>
    </row>
    <row r="138" spans="30:30">
      <c r="AD138" s="9"/>
    </row>
    <row r="139" spans="30:30">
      <c r="AD139" s="9"/>
    </row>
    <row r="140" spans="30:30">
      <c r="AD140" s="9"/>
    </row>
    <row r="141" spans="30:30">
      <c r="AD141" s="9"/>
    </row>
    <row r="142" spans="30:30">
      <c r="AD142" s="9"/>
    </row>
    <row r="143" spans="30:30">
      <c r="AD143" s="9"/>
    </row>
    <row r="144" spans="30:30">
      <c r="AD144" s="9"/>
    </row>
    <row r="145" spans="30:30">
      <c r="AD145" s="9"/>
    </row>
    <row r="146" spans="30:30">
      <c r="AD146" s="9"/>
    </row>
    <row r="147" spans="30:30">
      <c r="AD147" s="9"/>
    </row>
    <row r="148" spans="30:30">
      <c r="AD148" s="9"/>
    </row>
    <row r="149" spans="30:30">
      <c r="AD149" s="9"/>
    </row>
    <row r="150" spans="30:30">
      <c r="AD150" s="9"/>
    </row>
    <row r="151" spans="30:30">
      <c r="AD151" s="9"/>
    </row>
    <row r="152" spans="30:30">
      <c r="AD152" s="9"/>
    </row>
    <row r="153" spans="30:30">
      <c r="AD153" s="9"/>
    </row>
    <row r="154" spans="30:30">
      <c r="AD154" s="9"/>
    </row>
    <row r="155" spans="30:30">
      <c r="AD155" s="9"/>
    </row>
    <row r="156" spans="30:30">
      <c r="AD156" s="9"/>
    </row>
    <row r="157" spans="30:30">
      <c r="AD157" s="9"/>
    </row>
    <row r="158" spans="30:30">
      <c r="AD158" s="9"/>
    </row>
    <row r="159" spans="30:30">
      <c r="AD159" s="9"/>
    </row>
    <row r="160" spans="30:30">
      <c r="AD160" s="9"/>
    </row>
    <row r="161" spans="30:30">
      <c r="AD161" s="9"/>
    </row>
    <row r="162" spans="30:30">
      <c r="AD162" s="9"/>
    </row>
    <row r="163" spans="30:30">
      <c r="AD163" s="9"/>
    </row>
    <row r="164" spans="30:30">
      <c r="AD164" s="9"/>
    </row>
    <row r="165" spans="30:30">
      <c r="AD165" s="9"/>
    </row>
    <row r="166" spans="30:30">
      <c r="AD166" s="9"/>
    </row>
    <row r="167" spans="30:30">
      <c r="AD167" s="9"/>
    </row>
    <row r="168" spans="30:30">
      <c r="AD168" s="9"/>
    </row>
    <row r="169" spans="30:30">
      <c r="AD169" s="9"/>
    </row>
    <row r="170" spans="30:30">
      <c r="AD170" s="9"/>
    </row>
    <row r="171" spans="30:30">
      <c r="AD171" s="9"/>
    </row>
    <row r="172" spans="30:30">
      <c r="AD172" s="9"/>
    </row>
    <row r="173" spans="30:30">
      <c r="AD173" s="9"/>
    </row>
    <row r="174" spans="30:30">
      <c r="AD174" s="9"/>
    </row>
    <row r="175" spans="30:30">
      <c r="AD175" s="9"/>
    </row>
    <row r="176" spans="30:30">
      <c r="AD176" s="9"/>
    </row>
    <row r="177" spans="30:30">
      <c r="AD177" s="9"/>
    </row>
    <row r="178" spans="30:30">
      <c r="AD178" s="9"/>
    </row>
    <row r="179" spans="30:30">
      <c r="AD179" s="9"/>
    </row>
    <row r="180" spans="30:30">
      <c r="AD180" s="9"/>
    </row>
    <row r="181" spans="30:30">
      <c r="AD181" s="9"/>
    </row>
    <row r="182" spans="30:30">
      <c r="AD182" s="9"/>
    </row>
    <row r="183" spans="30:30">
      <c r="AD183" s="9"/>
    </row>
    <row r="184" spans="30:30">
      <c r="AD184" s="9"/>
    </row>
    <row r="185" spans="30:30">
      <c r="AD185" s="9"/>
    </row>
    <row r="186" spans="30:30">
      <c r="AD186" s="9"/>
    </row>
    <row r="187" spans="30:30">
      <c r="AD187" s="9"/>
    </row>
    <row r="188" spans="30:30">
      <c r="AD188" s="9"/>
    </row>
    <row r="189" spans="30:30">
      <c r="AD189" s="9"/>
    </row>
    <row r="190" spans="30:30">
      <c r="AD190" s="9"/>
    </row>
    <row r="191" spans="30:30">
      <c r="AD191" s="9"/>
    </row>
    <row r="192" spans="30:30">
      <c r="AD192" s="9"/>
    </row>
    <row r="193" spans="30:30">
      <c r="AD193" s="9"/>
    </row>
    <row r="194" spans="30:30">
      <c r="AD194" s="9"/>
    </row>
    <row r="195" spans="30:30">
      <c r="AD195" s="9"/>
    </row>
    <row r="196" spans="30:30">
      <c r="AD196" s="9"/>
    </row>
    <row r="197" spans="30:30">
      <c r="AD197" s="9"/>
    </row>
    <row r="198" spans="30:30">
      <c r="AD198" s="9"/>
    </row>
    <row r="199" spans="30:30">
      <c r="AD199" s="9"/>
    </row>
    <row r="200" spans="30:30">
      <c r="AD200" s="9"/>
    </row>
    <row r="201" spans="30:30">
      <c r="AD201" s="9"/>
    </row>
    <row r="202" spans="30:30">
      <c r="AD202" s="9"/>
    </row>
    <row r="203" spans="30:30">
      <c r="AD203" s="9"/>
    </row>
    <row r="204" spans="30:30">
      <c r="AD204" s="9"/>
    </row>
    <row r="205" spans="30:30">
      <c r="AD205" s="9"/>
    </row>
    <row r="206" spans="30:30">
      <c r="AD206" s="9"/>
    </row>
    <row r="207" spans="30:30">
      <c r="AD207" s="9"/>
    </row>
    <row r="208" spans="30:30">
      <c r="AD208" s="9"/>
    </row>
    <row r="209" spans="30:30">
      <c r="AD209" s="9"/>
    </row>
    <row r="210" spans="30:30">
      <c r="AD210" s="9"/>
    </row>
    <row r="211" spans="30:30">
      <c r="AD211" s="9"/>
    </row>
    <row r="212" spans="30:30">
      <c r="AD212" s="9"/>
    </row>
    <row r="213" spans="30:30">
      <c r="AD213" s="9"/>
    </row>
    <row r="214" spans="30:30">
      <c r="AD214" s="9"/>
    </row>
    <row r="215" spans="30:30">
      <c r="AD215" s="9"/>
    </row>
    <row r="216" spans="30:30">
      <c r="AD216" s="9"/>
    </row>
    <row r="217" spans="30:30">
      <c r="AD217" s="9"/>
    </row>
    <row r="218" spans="30:30">
      <c r="AD218" s="9"/>
    </row>
    <row r="219" spans="30:30">
      <c r="AD219" s="9"/>
    </row>
    <row r="220" spans="30:30">
      <c r="AD220" s="9"/>
    </row>
    <row r="221" spans="30:30">
      <c r="AD221" s="9"/>
    </row>
    <row r="222" spans="30:30">
      <c r="AD222" s="9"/>
    </row>
    <row r="223" spans="30:30">
      <c r="AD223" s="9"/>
    </row>
    <row r="224" spans="30:30">
      <c r="AD224" s="9"/>
    </row>
    <row r="225" spans="30:30">
      <c r="AD225" s="9"/>
    </row>
    <row r="226" spans="30:30">
      <c r="AD226" s="9"/>
    </row>
    <row r="227" spans="30:30">
      <c r="AD227" s="9"/>
    </row>
    <row r="228" spans="30:30">
      <c r="AD228" s="9"/>
    </row>
    <row r="229" spans="30:30">
      <c r="AD229" s="9"/>
    </row>
    <row r="230" spans="30:30">
      <c r="AD230" s="9"/>
    </row>
    <row r="231" spans="30:30">
      <c r="AD231" s="9"/>
    </row>
    <row r="232" spans="30:30">
      <c r="AD232" s="9"/>
    </row>
    <row r="233" spans="30:30">
      <c r="AD233" s="9"/>
    </row>
    <row r="234" spans="30:30">
      <c r="AD234" s="9"/>
    </row>
    <row r="235" spans="30:30">
      <c r="AD235" s="9"/>
    </row>
    <row r="236" spans="30:30">
      <c r="AD236" s="9"/>
    </row>
    <row r="237" spans="30:30">
      <c r="AD237" s="9"/>
    </row>
    <row r="238" spans="30:30">
      <c r="AD238" s="9"/>
    </row>
    <row r="239" spans="30:30">
      <c r="AD239" s="9"/>
    </row>
    <row r="240" spans="30:30">
      <c r="AD240" s="9"/>
    </row>
    <row r="241" spans="30:30">
      <c r="AD241" s="9"/>
    </row>
    <row r="242" spans="30:30">
      <c r="AD242" s="9"/>
    </row>
    <row r="243" spans="30:30">
      <c r="AD243" s="9"/>
    </row>
    <row r="244" spans="30:30">
      <c r="AD244" s="9"/>
    </row>
    <row r="245" spans="30:30">
      <c r="AD245" s="9"/>
    </row>
    <row r="246" spans="30:30">
      <c r="AD246" s="9"/>
    </row>
    <row r="247" spans="30:30">
      <c r="AD247" s="9"/>
    </row>
    <row r="248" spans="30:30">
      <c r="AD248" s="9"/>
    </row>
    <row r="249" spans="30:30">
      <c r="AD249" s="9"/>
    </row>
    <row r="250" spans="30:30">
      <c r="AD250" s="9"/>
    </row>
    <row r="251" spans="30:30">
      <c r="AD251" s="9"/>
    </row>
    <row r="252" spans="30:30">
      <c r="AD252" s="9"/>
    </row>
    <row r="253" spans="30:30">
      <c r="AD253" s="9"/>
    </row>
    <row r="254" spans="30:30">
      <c r="AD254" s="9"/>
    </row>
    <row r="255" spans="30:30">
      <c r="AD255" s="9"/>
    </row>
    <row r="256" spans="30:30">
      <c r="AD256" s="9"/>
    </row>
    <row r="257" spans="30:30">
      <c r="AD257" s="9"/>
    </row>
    <row r="258" spans="30:30">
      <c r="AD258" s="9"/>
    </row>
    <row r="259" spans="30:30">
      <c r="AD259" s="9"/>
    </row>
    <row r="260" spans="30:30">
      <c r="AD260" s="9"/>
    </row>
    <row r="261" spans="30:30">
      <c r="AD261" s="9"/>
    </row>
    <row r="262" spans="30:30">
      <c r="AD262" s="9"/>
    </row>
    <row r="263" spans="30:30">
      <c r="AD263" s="9"/>
    </row>
    <row r="264" spans="30:30">
      <c r="AD264" s="9"/>
    </row>
    <row r="265" spans="30:30">
      <c r="AD265" s="9"/>
    </row>
    <row r="266" spans="30:30">
      <c r="AD266" s="9"/>
    </row>
    <row r="267" spans="30:30">
      <c r="AD267" s="9"/>
    </row>
    <row r="268" spans="30:30">
      <c r="AD268" s="9"/>
    </row>
    <row r="269" spans="30:30">
      <c r="AD269" s="9"/>
    </row>
    <row r="270" spans="30:30">
      <c r="AD270" s="9"/>
    </row>
    <row r="271" spans="30:30">
      <c r="AD271" s="9"/>
    </row>
    <row r="272" spans="30:30">
      <c r="AD272" s="9"/>
    </row>
    <row r="273" spans="30:30">
      <c r="AD273" s="9"/>
    </row>
    <row r="274" spans="30:30">
      <c r="AD274" s="9"/>
    </row>
    <row r="275" spans="30:30">
      <c r="AD275" s="9"/>
    </row>
    <row r="276" spans="30:30">
      <c r="AD276" s="9"/>
    </row>
    <row r="277" spans="30:30">
      <c r="AD277" s="9"/>
    </row>
    <row r="278" spans="30:30">
      <c r="AD278" s="9"/>
    </row>
    <row r="279" spans="30:30">
      <c r="AD279" s="9"/>
    </row>
    <row r="280" spans="30:30">
      <c r="AD280" s="9"/>
    </row>
    <row r="281" spans="30:30">
      <c r="AD281" s="9"/>
    </row>
    <row r="282" spans="30:30">
      <c r="AD282" s="9"/>
    </row>
    <row r="283" spans="30:30">
      <c r="AD283" s="9"/>
    </row>
    <row r="284" spans="30:30">
      <c r="AD284" s="9"/>
    </row>
    <row r="285" spans="30:30">
      <c r="AD285" s="9"/>
    </row>
    <row r="286" spans="30:30">
      <c r="AD286" s="9"/>
    </row>
    <row r="287" spans="30:30">
      <c r="AD287" s="9"/>
    </row>
    <row r="288" spans="30:30">
      <c r="AD288" s="9"/>
    </row>
    <row r="289" spans="30:30">
      <c r="AD289" s="9"/>
    </row>
    <row r="290" spans="30:30">
      <c r="AD290" s="9"/>
    </row>
    <row r="291" spans="30:30">
      <c r="AD291" s="9"/>
    </row>
    <row r="292" spans="30:30">
      <c r="AD292" s="9"/>
    </row>
    <row r="293" spans="30:30">
      <c r="AD293" s="9"/>
    </row>
    <row r="294" spans="30:30">
      <c r="AD294" s="9"/>
    </row>
    <row r="295" spans="30:30">
      <c r="AD295" s="9"/>
    </row>
    <row r="296" spans="30:30">
      <c r="AD296" s="9"/>
    </row>
    <row r="297" spans="30:30">
      <c r="AD297" s="9"/>
    </row>
    <row r="298" spans="30:30">
      <c r="AD298" s="9"/>
    </row>
    <row r="299" spans="30:30">
      <c r="AD299" s="9"/>
    </row>
    <row r="300" spans="30:30">
      <c r="AD300" s="9"/>
    </row>
    <row r="301" spans="30:30">
      <c r="AD301" s="9"/>
    </row>
    <row r="302" spans="30:30">
      <c r="AD302" s="9"/>
    </row>
    <row r="303" spans="30:30">
      <c r="AD303" s="9"/>
    </row>
    <row r="304" spans="30:30">
      <c r="AD304" s="9"/>
    </row>
    <row r="305" spans="30:30">
      <c r="AD305" s="9"/>
    </row>
    <row r="306" spans="30:30">
      <c r="AD306" s="9"/>
    </row>
    <row r="307" spans="30:30">
      <c r="AD307" s="9"/>
    </row>
    <row r="308" spans="30:30">
      <c r="AD308" s="9"/>
    </row>
    <row r="309" spans="30:30">
      <c r="AD309" s="9"/>
    </row>
    <row r="310" spans="30:30">
      <c r="AD310" s="9"/>
    </row>
    <row r="311" spans="30:30">
      <c r="AD311" s="9"/>
    </row>
    <row r="312" spans="30:30">
      <c r="AD312" s="9"/>
    </row>
    <row r="313" spans="30:30">
      <c r="AD313" s="9"/>
    </row>
    <row r="314" spans="30:30">
      <c r="AD314" s="9"/>
    </row>
    <row r="315" spans="30:30">
      <c r="AD315" s="9"/>
    </row>
    <row r="316" spans="30:30">
      <c r="AD316" s="9"/>
    </row>
    <row r="317" spans="30:30">
      <c r="AD317" s="9"/>
    </row>
    <row r="318" spans="30:30">
      <c r="AD318" s="9"/>
    </row>
    <row r="319" spans="30:30">
      <c r="AD319" s="9"/>
    </row>
    <row r="1048576" spans="15:15">
      <c r="O1048576" s="2"/>
    </row>
  </sheetData>
  <dataValidations count="1">
    <dataValidation type="textLength" operator="lessThanOrEqual" allowBlank="1" showInputMessage="1" showErrorMessage="1" errorTitle="Please Note" error="Value should not exceed 128 characters (including spaces)." sqref="C5:H6">
      <formula1>128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31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defaultColWidth="11" defaultRowHeight="15.75"/>
  <cols>
    <col min="1" max="1" width="53.875" bestFit="1" customWidth="1"/>
    <col min="2" max="2" width="14.5" bestFit="1" customWidth="1"/>
    <col min="3" max="3" width="15" bestFit="1" customWidth="1"/>
    <col min="4" max="4" width="19.875" bestFit="1" customWidth="1"/>
    <col min="5" max="5" width="14.75" bestFit="1" customWidth="1"/>
    <col min="6" max="6" width="22.25" bestFit="1" customWidth="1"/>
    <col min="7" max="7" width="18.875" bestFit="1" customWidth="1"/>
    <col min="8" max="8" width="12.875" customWidth="1"/>
    <col min="9" max="9" width="9.25" customWidth="1"/>
    <col min="10" max="10" width="18" bestFit="1" customWidth="1"/>
    <col min="11" max="11" width="12.375" bestFit="1" customWidth="1"/>
    <col min="12" max="12" width="31.5" bestFit="1" customWidth="1"/>
    <col min="13" max="13" width="15" bestFit="1" customWidth="1"/>
    <col min="14" max="14" width="9.375" bestFit="1" customWidth="1"/>
    <col min="15" max="15" width="18.5" bestFit="1" customWidth="1"/>
    <col min="16" max="16" width="11.25" bestFit="1" customWidth="1"/>
    <col min="17" max="23" width="58.25" bestFit="1" customWidth="1"/>
    <col min="24" max="24" width="9.875" bestFit="1" customWidth="1"/>
    <col min="25" max="25" width="13.625" bestFit="1" customWidth="1"/>
    <col min="26" max="26" width="9" bestFit="1" customWidth="1"/>
    <col min="27" max="27" width="9" customWidth="1"/>
    <col min="28" max="28" width="5.625" bestFit="1" customWidth="1"/>
    <col min="29" max="29" width="16" bestFit="1" customWidth="1"/>
    <col min="30" max="30" width="13.75" bestFit="1" customWidth="1"/>
    <col min="31" max="31" width="17.875" bestFit="1" customWidth="1"/>
    <col min="32" max="32" width="15.25" bestFit="1" customWidth="1"/>
    <col min="33" max="33" width="7" bestFit="1" customWidth="1"/>
    <col min="34" max="34" width="6.625" bestFit="1" customWidth="1"/>
    <col min="35" max="35" width="7.75" bestFit="1" customWidth="1"/>
    <col min="36" max="36" width="10.375" bestFit="1" customWidth="1"/>
    <col min="37" max="37" width="16.875" bestFit="1" customWidth="1"/>
    <col min="38" max="38" width="14.5" bestFit="1" customWidth="1"/>
    <col min="39" max="39" width="12.75" bestFit="1" customWidth="1"/>
  </cols>
  <sheetData>
    <row r="1" spans="1:39" s="17" customFormat="1" ht="17.25">
      <c r="A1" s="17" t="s">
        <v>0</v>
      </c>
      <c r="B1" s="17" t="s">
        <v>4</v>
      </c>
      <c r="C1" s="15" t="s">
        <v>1</v>
      </c>
      <c r="D1" s="17" t="s">
        <v>46</v>
      </c>
      <c r="E1" s="17" t="s">
        <v>2</v>
      </c>
      <c r="F1" s="15" t="s">
        <v>29</v>
      </c>
      <c r="G1" s="15" t="s">
        <v>111</v>
      </c>
      <c r="H1" s="17" t="s">
        <v>3</v>
      </c>
      <c r="I1" s="15" t="s">
        <v>9</v>
      </c>
      <c r="J1" s="17" t="s">
        <v>6</v>
      </c>
      <c r="K1" s="17" t="s">
        <v>124</v>
      </c>
      <c r="L1" s="15" t="s">
        <v>5</v>
      </c>
      <c r="M1" s="15" t="s">
        <v>128</v>
      </c>
      <c r="N1" s="17" t="s">
        <v>21</v>
      </c>
      <c r="O1" s="17" t="s">
        <v>22</v>
      </c>
      <c r="P1" s="17" t="s">
        <v>13</v>
      </c>
      <c r="Q1" s="17" t="s">
        <v>36</v>
      </c>
      <c r="R1" s="17" t="s">
        <v>37</v>
      </c>
      <c r="S1" s="17" t="s">
        <v>38</v>
      </c>
      <c r="T1" s="17" t="s">
        <v>39</v>
      </c>
      <c r="U1" s="17" t="s">
        <v>40</v>
      </c>
      <c r="V1" s="17" t="s">
        <v>41</v>
      </c>
      <c r="W1" s="17" t="s">
        <v>42</v>
      </c>
      <c r="X1" s="17" t="s">
        <v>18</v>
      </c>
      <c r="Y1" s="17" t="s">
        <v>12</v>
      </c>
      <c r="Z1" s="17" t="s">
        <v>23</v>
      </c>
      <c r="AA1" s="17" t="s">
        <v>135</v>
      </c>
      <c r="AB1" s="15" t="s">
        <v>24</v>
      </c>
      <c r="AC1" s="17" t="s">
        <v>25</v>
      </c>
      <c r="AD1" s="17" t="s">
        <v>26</v>
      </c>
      <c r="AE1" s="17" t="s">
        <v>27</v>
      </c>
      <c r="AF1" s="17" t="s">
        <v>28</v>
      </c>
      <c r="AG1" s="17" t="s">
        <v>10</v>
      </c>
      <c r="AH1" s="17" t="s">
        <v>11</v>
      </c>
      <c r="AI1" s="17" t="s">
        <v>20</v>
      </c>
      <c r="AJ1" s="17" t="s">
        <v>14</v>
      </c>
      <c r="AK1" s="17" t="s">
        <v>15</v>
      </c>
      <c r="AL1" s="17" t="s">
        <v>16</v>
      </c>
      <c r="AM1" s="17" t="s">
        <v>17</v>
      </c>
    </row>
    <row r="2" spans="1:39">
      <c r="A2" s="9" t="str">
        <f>CONCATENATE(C2," ",D2," ",K2," - ",H2)</f>
        <v>B&amp;O BEOPLAY H8 WIRELESS HEADPHONE - GRAY HAZEL</v>
      </c>
      <c r="B2" s="1">
        <v>5705260044645</v>
      </c>
      <c r="C2" t="s">
        <v>115</v>
      </c>
      <c r="D2" s="3" t="s">
        <v>126</v>
      </c>
      <c r="E2" s="4"/>
      <c r="F2" t="s">
        <v>113</v>
      </c>
      <c r="G2" t="s">
        <v>114</v>
      </c>
      <c r="H2" s="3" t="s">
        <v>116</v>
      </c>
      <c r="I2" t="s">
        <v>58</v>
      </c>
      <c r="J2" t="s">
        <v>74</v>
      </c>
      <c r="K2" t="s">
        <v>127</v>
      </c>
      <c r="L2" t="s">
        <v>132</v>
      </c>
      <c r="M2" t="s">
        <v>129</v>
      </c>
      <c r="Q2" t="str">
        <f>SUBSTITUTE(CONCATENATE(C2,"_",D2,"_",K2,"_",H2,"_1.jpeg")," ","_")</f>
        <v>B&amp;O_BEOPLAY_H8_WIRELESS_HEADPHONE_GRAY_HAZEL_1.jpeg</v>
      </c>
      <c r="R2" t="str">
        <f>SUBSTITUTE(CONCATENATE(C2,"_",D2,"_",K2,"_",H2,"_2.jpeg")," ","_")</f>
        <v>B&amp;O_BEOPLAY_H8_WIRELESS_HEADPHONE_GRAY_HAZEL_2.jpeg</v>
      </c>
      <c r="S2" t="str">
        <f>SUBSTITUTE(CONCATENATE(C2,"_",D2,"_",K2,"_",H2,"_3.jpeg")," ","_")</f>
        <v>B&amp;O_BEOPLAY_H8_WIRELESS_HEADPHONE_GRAY_HAZEL_3.jpeg</v>
      </c>
      <c r="T2" t="str">
        <f>SUBSTITUTE(CONCATENATE(C2,"_",D2,"_",K2,"_",H2,"_4.jpeg")," ","_")</f>
        <v>B&amp;O_BEOPLAY_H8_WIRELESS_HEADPHONE_GRAY_HAZEL_4.jpeg</v>
      </c>
      <c r="U2" t="str">
        <f>SUBSTITUTE(CONCATENATE(C2,"_",D2,"_",K2,"_",H2,"_5.jpeg")," ","_")</f>
        <v>B&amp;O_BEOPLAY_H8_WIRELESS_HEADPHONE_GRAY_HAZEL_5.jpeg</v>
      </c>
      <c r="V2" t="str">
        <f>SUBSTITUTE(CONCATENATE(C2,"_",D2,"_",K2,"_",H2,"_6.jpeg")," ","_")</f>
        <v>B&amp;O_BEOPLAY_H8_WIRELESS_HEADPHONE_GRAY_HAZEL_6.jpeg</v>
      </c>
      <c r="W2" t="str">
        <f>SUBSTITUTE(CONCATENATE(C2,"_",D2,"_",K2,"_",H2,"_7.jpeg")," ","_")</f>
        <v>B&amp;O_BEOPLAY_H8_WIRELESS_HEADPHONE_GRAY_HAZEL_7.jpeg</v>
      </c>
      <c r="Y2">
        <v>1</v>
      </c>
      <c r="AA2" s="9"/>
    </row>
    <row r="3" spans="1:39">
      <c r="A3" s="9" t="str">
        <f>CONCATENATE(C3," ",D3," ",K3," - ",H3)</f>
        <v>BEATS STUDIO 2.0 HEADPHONE - RED</v>
      </c>
      <c r="C3" s="8" t="s">
        <v>130</v>
      </c>
      <c r="D3" t="s">
        <v>134</v>
      </c>
      <c r="E3" s="4"/>
      <c r="F3" t="s">
        <v>113</v>
      </c>
      <c r="G3" s="8" t="s">
        <v>131</v>
      </c>
      <c r="H3" t="s">
        <v>55</v>
      </c>
      <c r="I3" s="8" t="s">
        <v>55</v>
      </c>
      <c r="J3" t="s">
        <v>74</v>
      </c>
      <c r="K3" t="s">
        <v>127</v>
      </c>
      <c r="L3" t="s">
        <v>133</v>
      </c>
      <c r="M3" t="s">
        <v>129</v>
      </c>
      <c r="Q3" t="str">
        <f>SUBSTITUTE(CONCATENATE(C3,"_",D3,"_",K3,"_",H3,"_1.jpeg")," ","_")</f>
        <v>BEATS_STUDIO_2.0_HEADPHONE_RED_1.jpeg</v>
      </c>
      <c r="R3" t="str">
        <f>SUBSTITUTE(CONCATENATE(C3,"_",D3,"_",K3,"_",H3,"_2.jpeg")," ","_")</f>
        <v>BEATS_STUDIO_2.0_HEADPHONE_RED_2.jpeg</v>
      </c>
      <c r="S3" t="str">
        <f>SUBSTITUTE(CONCATENATE(C3,"_",D3,"_",K3,"_",H3,"_3.jpeg")," ","_")</f>
        <v>BEATS_STUDIO_2.0_HEADPHONE_RED_3.jpeg</v>
      </c>
      <c r="T3" t="str">
        <f>SUBSTITUTE(CONCATENATE(C3,"_",D3,"_",K3,"_",H3,"_4.jpeg")," ","_")</f>
        <v>BEATS_STUDIO_2.0_HEADPHONE_RED_4.jpeg</v>
      </c>
      <c r="U3" t="str">
        <f>SUBSTITUTE(CONCATENATE(C3,"_",D3,"_",K3,"_",H3,"_5.jpeg")," ","_")</f>
        <v>BEATS_STUDIO_2.0_HEADPHONE_RED_5.jpeg</v>
      </c>
      <c r="V3" t="str">
        <f>SUBSTITUTE(CONCATENATE(C3,"_",D3,"_",K3,"_",H3,"_6.jpeg")," ","_")</f>
        <v>BEATS_STUDIO_2.0_HEADPHONE_RED_6.jpeg</v>
      </c>
      <c r="W3" t="str">
        <f>SUBSTITUTE(CONCATENATE(C3,"_",D3,"_",K3,"_",H3,"_7.jpeg")," ","_")</f>
        <v>BEATS_STUDIO_2.0_HEADPHONE_RED_7.jpeg</v>
      </c>
      <c r="Y3">
        <v>1</v>
      </c>
      <c r="AA3" s="9"/>
    </row>
    <row r="4" spans="1:39">
      <c r="A4" s="1"/>
      <c r="C4" s="5"/>
      <c r="D4" s="5"/>
      <c r="E4" s="5"/>
      <c r="F4" s="5"/>
      <c r="G4" s="5"/>
      <c r="H4" s="4"/>
      <c r="J4" s="6"/>
      <c r="AA4" s="9"/>
    </row>
    <row r="5" spans="1:39">
      <c r="A5" s="1"/>
      <c r="C5" s="5"/>
      <c r="D5" s="5"/>
      <c r="E5" s="5"/>
      <c r="F5" s="5"/>
      <c r="G5" s="5"/>
      <c r="H5" s="4"/>
      <c r="J5" s="6"/>
      <c r="AA5" s="9"/>
    </row>
    <row r="6" spans="1:39">
      <c r="A6" s="1"/>
      <c r="AA6" s="9"/>
    </row>
    <row r="7" spans="1:39">
      <c r="A7" s="1"/>
      <c r="AA7" s="9"/>
    </row>
    <row r="8" spans="1:39">
      <c r="A8" s="1"/>
      <c r="AA8" s="9"/>
    </row>
    <row r="9" spans="1:39">
      <c r="A9" s="1"/>
      <c r="AA9" s="9"/>
    </row>
    <row r="10" spans="1:39">
      <c r="AA10" s="9"/>
    </row>
    <row r="11" spans="1:39">
      <c r="AA11" s="9"/>
    </row>
    <row r="12" spans="1:39">
      <c r="AA12" s="9"/>
    </row>
    <row r="13" spans="1:39">
      <c r="AA13" s="9"/>
    </row>
    <row r="14" spans="1:39">
      <c r="AA14" s="9"/>
    </row>
    <row r="15" spans="1:39">
      <c r="AA15" s="9"/>
    </row>
    <row r="16" spans="1:39">
      <c r="AA16" s="9"/>
    </row>
    <row r="17" spans="27:27">
      <c r="AA17" s="9"/>
    </row>
    <row r="18" spans="27:27">
      <c r="AA18" s="9"/>
    </row>
    <row r="19" spans="27:27">
      <c r="AA19" s="9"/>
    </row>
    <row r="20" spans="27:27">
      <c r="AA20" s="9"/>
    </row>
    <row r="21" spans="27:27">
      <c r="AA21" s="9"/>
    </row>
    <row r="22" spans="27:27">
      <c r="AA22" s="9"/>
    </row>
    <row r="23" spans="27:27">
      <c r="AA23" s="9"/>
    </row>
    <row r="24" spans="27:27">
      <c r="AA24" s="9"/>
    </row>
    <row r="25" spans="27:27">
      <c r="AA25" s="9"/>
    </row>
    <row r="26" spans="27:27">
      <c r="AA26" s="9"/>
    </row>
    <row r="27" spans="27:27">
      <c r="AA27" s="9"/>
    </row>
    <row r="28" spans="27:27">
      <c r="AA28" s="9"/>
    </row>
    <row r="29" spans="27:27">
      <c r="AA29" s="9"/>
    </row>
    <row r="30" spans="27:27">
      <c r="AA30" s="9"/>
    </row>
    <row r="31" spans="27:27">
      <c r="AA31" s="9"/>
    </row>
    <row r="32" spans="27:27">
      <c r="AA32" s="9"/>
    </row>
    <row r="33" spans="27:27">
      <c r="AA33" s="9"/>
    </row>
    <row r="34" spans="27:27">
      <c r="AA34" s="9"/>
    </row>
    <row r="35" spans="27:27">
      <c r="AA35" s="9"/>
    </row>
    <row r="36" spans="27:27">
      <c r="AA36" s="9"/>
    </row>
    <row r="37" spans="27:27">
      <c r="AA37" s="9"/>
    </row>
    <row r="38" spans="27:27">
      <c r="AA38" s="9"/>
    </row>
    <row r="39" spans="27:27">
      <c r="AA39" s="9"/>
    </row>
    <row r="40" spans="27:27">
      <c r="AA40" s="9"/>
    </row>
    <row r="41" spans="27:27">
      <c r="AA41" s="9"/>
    </row>
    <row r="42" spans="27:27">
      <c r="AA42" s="9"/>
    </row>
    <row r="43" spans="27:27">
      <c r="AA43" s="9"/>
    </row>
    <row r="44" spans="27:27">
      <c r="AA44" s="9"/>
    </row>
    <row r="45" spans="27:27">
      <c r="AA45" s="9"/>
    </row>
    <row r="46" spans="27:27">
      <c r="AA46" s="9"/>
    </row>
    <row r="47" spans="27:27">
      <c r="AA47" s="9"/>
    </row>
    <row r="48" spans="27:27">
      <c r="AA48" s="9"/>
    </row>
    <row r="49" spans="27:27">
      <c r="AA49" s="9"/>
    </row>
    <row r="50" spans="27:27">
      <c r="AA50" s="9"/>
    </row>
    <row r="51" spans="27:27">
      <c r="AA51" s="9"/>
    </row>
    <row r="52" spans="27:27">
      <c r="AA52" s="9"/>
    </row>
    <row r="53" spans="27:27">
      <c r="AA53" s="9"/>
    </row>
    <row r="54" spans="27:27">
      <c r="AA54" s="9"/>
    </row>
    <row r="55" spans="27:27">
      <c r="AA55" s="9"/>
    </row>
    <row r="56" spans="27:27">
      <c r="AA56" s="9"/>
    </row>
    <row r="57" spans="27:27">
      <c r="AA57" s="9"/>
    </row>
    <row r="58" spans="27:27">
      <c r="AA58" s="9"/>
    </row>
    <row r="59" spans="27:27">
      <c r="AA59" s="9"/>
    </row>
    <row r="60" spans="27:27">
      <c r="AA60" s="9"/>
    </row>
    <row r="61" spans="27:27">
      <c r="AA61" s="9"/>
    </row>
    <row r="62" spans="27:27">
      <c r="AA62" s="9"/>
    </row>
    <row r="63" spans="27:27">
      <c r="AA63" s="9"/>
    </row>
    <row r="64" spans="27:27">
      <c r="AA64" s="9"/>
    </row>
    <row r="65" spans="27:27">
      <c r="AA65" s="9"/>
    </row>
    <row r="66" spans="27:27">
      <c r="AA66" s="9"/>
    </row>
    <row r="67" spans="27:27">
      <c r="AA67" s="9"/>
    </row>
    <row r="68" spans="27:27">
      <c r="AA68" s="9"/>
    </row>
    <row r="69" spans="27:27">
      <c r="AA69" s="9"/>
    </row>
    <row r="70" spans="27:27">
      <c r="AA70" s="9"/>
    </row>
    <row r="71" spans="27:27">
      <c r="AA71" s="9"/>
    </row>
    <row r="72" spans="27:27">
      <c r="AA72" s="9"/>
    </row>
    <row r="73" spans="27:27">
      <c r="AA73" s="9"/>
    </row>
    <row r="74" spans="27:27">
      <c r="AA74" s="9"/>
    </row>
    <row r="75" spans="27:27">
      <c r="AA75" s="9"/>
    </row>
    <row r="76" spans="27:27">
      <c r="AA76" s="9"/>
    </row>
    <row r="77" spans="27:27">
      <c r="AA77" s="9"/>
    </row>
    <row r="78" spans="27:27">
      <c r="AA78" s="9"/>
    </row>
    <row r="79" spans="27:27">
      <c r="AA79" s="9"/>
    </row>
    <row r="80" spans="27:27">
      <c r="AA80" s="9"/>
    </row>
    <row r="81" spans="27:27">
      <c r="AA81" s="9"/>
    </row>
    <row r="82" spans="27:27">
      <c r="AA82" s="9"/>
    </row>
    <row r="83" spans="27:27">
      <c r="AA83" s="9"/>
    </row>
    <row r="84" spans="27:27">
      <c r="AA84" s="9"/>
    </row>
    <row r="85" spans="27:27">
      <c r="AA85" s="9"/>
    </row>
    <row r="86" spans="27:27">
      <c r="AA86" s="9"/>
    </row>
    <row r="87" spans="27:27">
      <c r="AA87" s="9"/>
    </row>
    <row r="88" spans="27:27">
      <c r="AA88" s="9"/>
    </row>
    <row r="89" spans="27:27">
      <c r="AA89" s="9"/>
    </row>
    <row r="90" spans="27:27">
      <c r="AA90" s="9"/>
    </row>
    <row r="91" spans="27:27">
      <c r="AA91" s="9"/>
    </row>
    <row r="92" spans="27:27">
      <c r="AA92" s="9"/>
    </row>
    <row r="93" spans="27:27">
      <c r="AA93" s="9"/>
    </row>
    <row r="94" spans="27:27">
      <c r="AA94" s="9"/>
    </row>
    <row r="95" spans="27:27">
      <c r="AA95" s="9"/>
    </row>
    <row r="96" spans="27:27">
      <c r="AA96" s="9"/>
    </row>
    <row r="97" spans="27:27">
      <c r="AA97" s="9"/>
    </row>
    <row r="98" spans="27:27">
      <c r="AA98" s="9"/>
    </row>
    <row r="99" spans="27:27">
      <c r="AA99" s="9"/>
    </row>
    <row r="100" spans="27:27">
      <c r="AA100" s="9"/>
    </row>
    <row r="101" spans="27:27">
      <c r="AA101" s="9"/>
    </row>
    <row r="102" spans="27:27">
      <c r="AA102" s="9"/>
    </row>
    <row r="103" spans="27:27">
      <c r="AA103" s="9"/>
    </row>
    <row r="104" spans="27:27">
      <c r="AA104" s="9"/>
    </row>
    <row r="105" spans="27:27">
      <c r="AA105" s="9"/>
    </row>
    <row r="106" spans="27:27">
      <c r="AA106" s="9"/>
    </row>
    <row r="107" spans="27:27">
      <c r="AA107" s="9"/>
    </row>
    <row r="108" spans="27:27">
      <c r="AA108" s="9"/>
    </row>
    <row r="109" spans="27:27">
      <c r="AA109" s="9"/>
    </row>
    <row r="110" spans="27:27">
      <c r="AA110" s="9"/>
    </row>
    <row r="111" spans="27:27">
      <c r="AA111" s="9"/>
    </row>
    <row r="112" spans="27:27">
      <c r="AA112" s="9"/>
    </row>
    <row r="113" spans="27:27">
      <c r="AA113" s="9"/>
    </row>
    <row r="114" spans="27:27">
      <c r="AA114" s="9"/>
    </row>
    <row r="115" spans="27:27">
      <c r="AA115" s="9"/>
    </row>
    <row r="116" spans="27:27">
      <c r="AA116" s="9"/>
    </row>
    <row r="117" spans="27:27">
      <c r="AA117" s="9"/>
    </row>
    <row r="118" spans="27:27">
      <c r="AA118" s="9"/>
    </row>
    <row r="119" spans="27:27">
      <c r="AA119" s="9"/>
    </row>
    <row r="120" spans="27:27">
      <c r="AA120" s="9"/>
    </row>
    <row r="121" spans="27:27">
      <c r="AA121" s="9"/>
    </row>
    <row r="122" spans="27:27">
      <c r="AA122" s="9"/>
    </row>
    <row r="123" spans="27:27">
      <c r="AA123" s="9"/>
    </row>
    <row r="124" spans="27:27">
      <c r="AA124" s="9"/>
    </row>
    <row r="125" spans="27:27">
      <c r="AA125" s="9"/>
    </row>
    <row r="126" spans="27:27">
      <c r="AA126" s="9"/>
    </row>
    <row r="127" spans="27:27">
      <c r="AA127" s="9"/>
    </row>
    <row r="128" spans="27:27">
      <c r="AA128" s="9"/>
    </row>
    <row r="129" spans="27:27">
      <c r="AA129" s="9"/>
    </row>
    <row r="130" spans="27:27">
      <c r="AA130" s="9"/>
    </row>
    <row r="131" spans="27:27">
      <c r="AA131" s="9"/>
    </row>
    <row r="132" spans="27:27">
      <c r="AA132" s="9"/>
    </row>
    <row r="133" spans="27:27">
      <c r="AA133" s="9"/>
    </row>
    <row r="134" spans="27:27">
      <c r="AA134" s="9"/>
    </row>
    <row r="135" spans="27:27">
      <c r="AA135" s="9"/>
    </row>
    <row r="136" spans="27:27">
      <c r="AA136" s="9"/>
    </row>
    <row r="137" spans="27:27">
      <c r="AA137" s="9"/>
    </row>
    <row r="138" spans="27:27">
      <c r="AA138" s="9"/>
    </row>
    <row r="139" spans="27:27">
      <c r="AA139" s="9"/>
    </row>
    <row r="140" spans="27:27">
      <c r="AA140" s="9"/>
    </row>
    <row r="141" spans="27:27">
      <c r="AA141" s="9"/>
    </row>
    <row r="142" spans="27:27">
      <c r="AA142" s="9"/>
    </row>
    <row r="143" spans="27:27">
      <c r="AA143" s="9"/>
    </row>
    <row r="144" spans="27:27">
      <c r="AA144" s="9"/>
    </row>
    <row r="145" spans="27:27">
      <c r="AA145" s="9"/>
    </row>
    <row r="146" spans="27:27">
      <c r="AA146" s="9"/>
    </row>
    <row r="147" spans="27:27">
      <c r="AA147" s="9"/>
    </row>
    <row r="148" spans="27:27">
      <c r="AA148" s="9"/>
    </row>
    <row r="149" spans="27:27">
      <c r="AA149" s="9"/>
    </row>
    <row r="150" spans="27:27">
      <c r="AA150" s="9"/>
    </row>
    <row r="151" spans="27:27">
      <c r="AA151" s="9"/>
    </row>
    <row r="152" spans="27:27">
      <c r="AA152" s="9"/>
    </row>
    <row r="153" spans="27:27">
      <c r="AA153" s="9"/>
    </row>
    <row r="154" spans="27:27">
      <c r="AA154" s="9"/>
    </row>
    <row r="155" spans="27:27">
      <c r="AA155" s="9"/>
    </row>
    <row r="156" spans="27:27">
      <c r="AA156" s="9"/>
    </row>
    <row r="157" spans="27:27">
      <c r="AA157" s="9"/>
    </row>
    <row r="158" spans="27:27">
      <c r="AA158" s="9"/>
    </row>
    <row r="159" spans="27:27">
      <c r="AA159" s="9"/>
    </row>
    <row r="160" spans="27:27">
      <c r="AA160" s="9"/>
    </row>
    <row r="161" spans="27:27">
      <c r="AA161" s="9"/>
    </row>
    <row r="162" spans="27:27">
      <c r="AA162" s="9"/>
    </row>
    <row r="163" spans="27:27">
      <c r="AA163" s="9"/>
    </row>
    <row r="164" spans="27:27">
      <c r="AA164" s="9"/>
    </row>
    <row r="165" spans="27:27">
      <c r="AA165" s="9"/>
    </row>
    <row r="166" spans="27:27">
      <c r="AA166" s="9"/>
    </row>
    <row r="167" spans="27:27">
      <c r="AA167" s="9"/>
    </row>
    <row r="168" spans="27:27">
      <c r="AA168" s="9"/>
    </row>
    <row r="169" spans="27:27">
      <c r="AA169" s="9"/>
    </row>
    <row r="170" spans="27:27">
      <c r="AA170" s="9"/>
    </row>
    <row r="171" spans="27:27">
      <c r="AA171" s="9"/>
    </row>
    <row r="172" spans="27:27">
      <c r="AA172" s="9"/>
    </row>
    <row r="173" spans="27:27">
      <c r="AA173" s="9"/>
    </row>
    <row r="174" spans="27:27">
      <c r="AA174" s="9"/>
    </row>
    <row r="175" spans="27:27">
      <c r="AA175" s="9"/>
    </row>
    <row r="176" spans="27:27">
      <c r="AA176" s="9"/>
    </row>
    <row r="177" spans="27:27">
      <c r="AA177" s="9"/>
    </row>
    <row r="178" spans="27:27">
      <c r="AA178" s="9"/>
    </row>
    <row r="179" spans="27:27">
      <c r="AA179" s="9"/>
    </row>
    <row r="180" spans="27:27">
      <c r="AA180" s="9"/>
    </row>
    <row r="181" spans="27:27">
      <c r="AA181" s="9"/>
    </row>
    <row r="182" spans="27:27">
      <c r="AA182" s="9"/>
    </row>
    <row r="183" spans="27:27">
      <c r="AA183" s="9"/>
    </row>
    <row r="184" spans="27:27">
      <c r="AA184" s="9"/>
    </row>
    <row r="185" spans="27:27">
      <c r="AA185" s="9"/>
    </row>
    <row r="186" spans="27:27">
      <c r="AA186" s="9"/>
    </row>
    <row r="187" spans="27:27">
      <c r="AA187" s="9"/>
    </row>
    <row r="188" spans="27:27">
      <c r="AA188" s="9"/>
    </row>
    <row r="189" spans="27:27">
      <c r="AA189" s="9"/>
    </row>
    <row r="190" spans="27:27">
      <c r="AA190" s="9"/>
    </row>
    <row r="191" spans="27:27">
      <c r="AA191" s="9"/>
    </row>
    <row r="192" spans="27:27">
      <c r="AA192" s="9"/>
    </row>
    <row r="193" spans="27:27">
      <c r="AA193" s="9"/>
    </row>
    <row r="194" spans="27:27">
      <c r="AA194" s="9"/>
    </row>
    <row r="195" spans="27:27">
      <c r="AA195" s="9"/>
    </row>
    <row r="196" spans="27:27">
      <c r="AA196" s="9"/>
    </row>
    <row r="197" spans="27:27">
      <c r="AA197" s="9"/>
    </row>
    <row r="198" spans="27:27">
      <c r="AA198" s="9"/>
    </row>
    <row r="199" spans="27:27">
      <c r="AA199" s="9"/>
    </row>
    <row r="200" spans="27:27">
      <c r="AA200" s="9"/>
    </row>
    <row r="201" spans="27:27">
      <c r="AA201" s="9"/>
    </row>
    <row r="202" spans="27:27">
      <c r="AA202" s="9"/>
    </row>
    <row r="203" spans="27:27">
      <c r="AA203" s="9"/>
    </row>
    <row r="204" spans="27:27">
      <c r="AA204" s="9"/>
    </row>
    <row r="205" spans="27:27">
      <c r="AA205" s="9"/>
    </row>
    <row r="206" spans="27:27">
      <c r="AA206" s="9"/>
    </row>
    <row r="207" spans="27:27">
      <c r="AA207" s="9"/>
    </row>
    <row r="208" spans="27:27">
      <c r="AA208" s="9"/>
    </row>
    <row r="209" spans="27:27">
      <c r="AA209" s="9"/>
    </row>
    <row r="210" spans="27:27">
      <c r="AA210" s="9"/>
    </row>
    <row r="211" spans="27:27">
      <c r="AA211" s="9"/>
    </row>
    <row r="212" spans="27:27">
      <c r="AA212" s="9"/>
    </row>
    <row r="213" spans="27:27">
      <c r="AA213" s="9"/>
    </row>
    <row r="214" spans="27:27">
      <c r="AA214" s="9"/>
    </row>
    <row r="215" spans="27:27">
      <c r="AA215" s="9"/>
    </row>
    <row r="216" spans="27:27">
      <c r="AA216" s="9"/>
    </row>
    <row r="217" spans="27:27">
      <c r="AA217" s="9"/>
    </row>
    <row r="218" spans="27:27">
      <c r="AA218" s="9"/>
    </row>
    <row r="219" spans="27:27">
      <c r="AA219" s="9"/>
    </row>
    <row r="220" spans="27:27">
      <c r="AA220" s="9"/>
    </row>
    <row r="221" spans="27:27">
      <c r="AA221" s="9"/>
    </row>
    <row r="222" spans="27:27">
      <c r="AA222" s="9"/>
    </row>
    <row r="223" spans="27:27">
      <c r="AA223" s="9"/>
    </row>
    <row r="224" spans="27:27">
      <c r="AA224" s="9"/>
    </row>
    <row r="225" spans="27:27">
      <c r="AA225" s="9"/>
    </row>
    <row r="226" spans="27:27">
      <c r="AA226" s="9"/>
    </row>
    <row r="227" spans="27:27">
      <c r="AA227" s="9"/>
    </row>
    <row r="228" spans="27:27">
      <c r="AA228" s="9"/>
    </row>
    <row r="229" spans="27:27">
      <c r="AA229" s="9"/>
    </row>
    <row r="230" spans="27:27">
      <c r="AA230" s="9"/>
    </row>
    <row r="231" spans="27:27">
      <c r="AA231" s="9"/>
    </row>
    <row r="232" spans="27:27">
      <c r="AA232" s="9"/>
    </row>
    <row r="233" spans="27:27">
      <c r="AA233" s="9"/>
    </row>
    <row r="234" spans="27:27">
      <c r="AA234" s="9"/>
    </row>
    <row r="235" spans="27:27">
      <c r="AA235" s="9"/>
    </row>
    <row r="236" spans="27:27">
      <c r="AA236" s="9"/>
    </row>
    <row r="237" spans="27:27">
      <c r="AA237" s="9"/>
    </row>
    <row r="238" spans="27:27">
      <c r="AA238" s="9"/>
    </row>
    <row r="239" spans="27:27">
      <c r="AA239" s="9"/>
    </row>
    <row r="240" spans="27:27">
      <c r="AA240" s="9"/>
    </row>
    <row r="241" spans="27:27">
      <c r="AA241" s="9"/>
    </row>
    <row r="242" spans="27:27">
      <c r="AA242" s="9"/>
    </row>
    <row r="243" spans="27:27">
      <c r="AA243" s="9"/>
    </row>
    <row r="244" spans="27:27">
      <c r="AA244" s="9"/>
    </row>
    <row r="245" spans="27:27">
      <c r="AA245" s="9"/>
    </row>
    <row r="246" spans="27:27">
      <c r="AA246" s="9"/>
    </row>
    <row r="247" spans="27:27">
      <c r="AA247" s="9"/>
    </row>
    <row r="248" spans="27:27">
      <c r="AA248" s="9"/>
    </row>
    <row r="249" spans="27:27">
      <c r="AA249" s="9"/>
    </row>
    <row r="250" spans="27:27">
      <c r="AA250" s="9"/>
    </row>
    <row r="251" spans="27:27">
      <c r="AA251" s="9"/>
    </row>
    <row r="252" spans="27:27">
      <c r="AA252" s="9"/>
    </row>
    <row r="253" spans="27:27">
      <c r="AA253" s="9"/>
    </row>
    <row r="254" spans="27:27">
      <c r="AA254" s="9"/>
    </row>
    <row r="255" spans="27:27">
      <c r="AA255" s="9"/>
    </row>
    <row r="256" spans="27:27">
      <c r="AA256" s="9"/>
    </row>
    <row r="257" spans="27:27">
      <c r="AA257" s="9"/>
    </row>
    <row r="258" spans="27:27">
      <c r="AA258" s="9"/>
    </row>
    <row r="259" spans="27:27">
      <c r="AA259" s="9"/>
    </row>
    <row r="260" spans="27:27">
      <c r="AA260" s="9"/>
    </row>
    <row r="261" spans="27:27">
      <c r="AA261" s="9"/>
    </row>
    <row r="262" spans="27:27">
      <c r="AA262" s="9"/>
    </row>
    <row r="263" spans="27:27">
      <c r="AA263" s="9"/>
    </row>
    <row r="264" spans="27:27">
      <c r="AA264" s="9"/>
    </row>
    <row r="265" spans="27:27">
      <c r="AA265" s="9"/>
    </row>
    <row r="266" spans="27:27">
      <c r="AA266" s="9"/>
    </row>
    <row r="267" spans="27:27">
      <c r="AA267" s="9"/>
    </row>
    <row r="268" spans="27:27">
      <c r="AA268" s="9"/>
    </row>
    <row r="269" spans="27:27">
      <c r="AA269" s="9"/>
    </row>
    <row r="270" spans="27:27">
      <c r="AA270" s="9"/>
    </row>
    <row r="271" spans="27:27">
      <c r="AA271" s="9"/>
    </row>
    <row r="272" spans="27:27">
      <c r="AA272" s="9"/>
    </row>
    <row r="273" spans="27:27">
      <c r="AA273" s="9"/>
    </row>
    <row r="274" spans="27:27">
      <c r="AA274" s="9"/>
    </row>
    <row r="275" spans="27:27">
      <c r="AA275" s="9"/>
    </row>
    <row r="276" spans="27:27">
      <c r="AA276" s="9"/>
    </row>
    <row r="277" spans="27:27">
      <c r="AA277" s="9"/>
    </row>
    <row r="278" spans="27:27">
      <c r="AA278" s="9"/>
    </row>
    <row r="279" spans="27:27">
      <c r="AA279" s="9"/>
    </row>
    <row r="280" spans="27:27">
      <c r="AA280" s="9"/>
    </row>
    <row r="281" spans="27:27">
      <c r="AA281" s="9"/>
    </row>
    <row r="282" spans="27:27">
      <c r="AA282" s="9"/>
    </row>
    <row r="283" spans="27:27">
      <c r="AA283" s="9"/>
    </row>
    <row r="284" spans="27:27">
      <c r="AA284" s="9"/>
    </row>
    <row r="285" spans="27:27">
      <c r="AA285" s="9"/>
    </row>
    <row r="286" spans="27:27">
      <c r="AA286" s="9"/>
    </row>
    <row r="287" spans="27:27">
      <c r="AA287" s="9"/>
    </row>
    <row r="288" spans="27:27">
      <c r="AA288" s="9"/>
    </row>
    <row r="289" spans="27:27">
      <c r="AA289" s="9"/>
    </row>
    <row r="290" spans="27:27">
      <c r="AA290" s="9"/>
    </row>
    <row r="291" spans="27:27">
      <c r="AA291" s="9"/>
    </row>
    <row r="292" spans="27:27">
      <c r="AA292" s="9"/>
    </row>
    <row r="293" spans="27:27">
      <c r="AA293" s="9"/>
    </row>
    <row r="294" spans="27:27">
      <c r="AA294" s="9"/>
    </row>
    <row r="295" spans="27:27">
      <c r="AA295" s="9"/>
    </row>
    <row r="296" spans="27:27">
      <c r="AA296" s="9"/>
    </row>
    <row r="297" spans="27:27">
      <c r="AA297" s="9"/>
    </row>
    <row r="298" spans="27:27">
      <c r="AA298" s="9"/>
    </row>
    <row r="299" spans="27:27">
      <c r="AA299" s="9"/>
    </row>
    <row r="300" spans="27:27">
      <c r="AA300" s="9"/>
    </row>
    <row r="301" spans="27:27">
      <c r="AA301" s="9"/>
    </row>
    <row r="302" spans="27:27">
      <c r="AA302" s="9"/>
    </row>
    <row r="303" spans="27:27">
      <c r="AA303" s="9"/>
    </row>
    <row r="304" spans="27:27">
      <c r="AA304" s="9"/>
    </row>
    <row r="305" spans="27:27">
      <c r="AA305" s="9"/>
    </row>
    <row r="306" spans="27:27">
      <c r="AA306" s="9"/>
    </row>
    <row r="307" spans="27:27">
      <c r="AA307" s="9"/>
    </row>
    <row r="308" spans="27:27">
      <c r="AA308" s="9"/>
    </row>
    <row r="309" spans="27:27">
      <c r="AA309" s="9"/>
    </row>
    <row r="310" spans="27:27">
      <c r="AA310" s="9"/>
    </row>
    <row r="311" spans="27:27">
      <c r="AA311" s="9"/>
    </row>
    <row r="312" spans="27:27">
      <c r="AA312" s="9"/>
    </row>
    <row r="313" spans="27:27">
      <c r="AA313" s="9"/>
    </row>
    <row r="314" spans="27:27">
      <c r="AA314" s="9"/>
    </row>
    <row r="315" spans="27:27">
      <c r="AA315" s="9"/>
    </row>
    <row r="316" spans="27:27">
      <c r="AA316" s="9"/>
    </row>
    <row r="317" spans="27:27">
      <c r="AA317" s="9"/>
    </row>
    <row r="318" spans="27:27">
      <c r="AA318" s="9"/>
    </row>
    <row r="319" spans="27:27">
      <c r="AA319" s="9"/>
    </row>
  </sheetData>
  <dataValidations count="1">
    <dataValidation type="textLength" operator="lessThanOrEqual" allowBlank="1" showInputMessage="1" showErrorMessage="1" errorTitle="Please Note" error="Value should not exceed 128 characters (including spaces)." sqref="C4:G5">
      <formula1>128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0"/>
  <sheetViews>
    <sheetView workbookViewId="0">
      <pane xSplit="1" topLeftCell="B1" activePane="topRight" state="frozen"/>
      <selection pane="topRight" sqref="A1:XFD1"/>
    </sheetView>
  </sheetViews>
  <sheetFormatPr defaultColWidth="11" defaultRowHeight="15.75"/>
  <cols>
    <col min="1" max="1" width="50.25" bestFit="1" customWidth="1"/>
    <col min="2" max="2" width="18.5" customWidth="1"/>
    <col min="3" max="3" width="14.125" customWidth="1"/>
    <col min="4" max="4" width="14.25" bestFit="1" customWidth="1"/>
    <col min="5" max="5" width="16.375" bestFit="1" customWidth="1"/>
    <col min="6" max="6" width="15.5" bestFit="1" customWidth="1"/>
    <col min="7" max="7" width="17.25" customWidth="1"/>
    <col min="8" max="9" width="28.625" bestFit="1" customWidth="1"/>
    <col min="10" max="10" width="18.75" bestFit="1" customWidth="1"/>
    <col min="11" max="11" width="22.375" bestFit="1" customWidth="1"/>
    <col min="12" max="12" width="15.75" customWidth="1"/>
    <col min="13" max="13" width="17.75" bestFit="1" customWidth="1"/>
    <col min="14" max="14" width="13.75" bestFit="1" customWidth="1"/>
    <col min="15" max="15" width="14" bestFit="1" customWidth="1"/>
    <col min="16" max="16" width="11.25" bestFit="1" customWidth="1"/>
    <col min="17" max="17" width="44" bestFit="1" customWidth="1"/>
    <col min="18" max="19" width="66.5" bestFit="1" customWidth="1"/>
    <col min="20" max="20" width="51.5" bestFit="1" customWidth="1"/>
    <col min="21" max="23" width="47.25" bestFit="1" customWidth="1"/>
    <col min="24" max="24" width="11.75" bestFit="1" customWidth="1"/>
    <col min="25" max="25" width="20.5" bestFit="1" customWidth="1"/>
    <col min="26" max="26" width="9.875" bestFit="1" customWidth="1"/>
    <col min="27" max="27" width="6.125" bestFit="1" customWidth="1"/>
    <col min="28" max="28" width="17.375" bestFit="1" customWidth="1"/>
    <col min="29" max="29" width="15.25" bestFit="1" customWidth="1"/>
    <col min="30" max="30" width="19.5" bestFit="1" customWidth="1"/>
    <col min="31" max="31" width="16.625" bestFit="1" customWidth="1"/>
    <col min="34" max="34" width="8.375" bestFit="1" customWidth="1"/>
    <col min="35" max="35" width="14.875" bestFit="1" customWidth="1"/>
    <col min="36" max="36" width="11.5" bestFit="1" customWidth="1"/>
    <col min="37" max="37" width="18.75" bestFit="1" customWidth="1"/>
    <col min="38" max="38" width="15.875" bestFit="1" customWidth="1"/>
    <col min="39" max="39" width="22" bestFit="1" customWidth="1"/>
  </cols>
  <sheetData>
    <row r="1" spans="1:39" s="17" customFormat="1" ht="17.25">
      <c r="A1" s="17" t="s">
        <v>0</v>
      </c>
      <c r="B1" s="17" t="s">
        <v>4</v>
      </c>
      <c r="C1" s="15" t="s">
        <v>1</v>
      </c>
      <c r="D1" s="17" t="s">
        <v>46</v>
      </c>
      <c r="E1" s="17" t="s">
        <v>2</v>
      </c>
      <c r="F1" s="15" t="s">
        <v>29</v>
      </c>
      <c r="G1" s="15" t="s">
        <v>111</v>
      </c>
      <c r="H1" s="17" t="s">
        <v>3</v>
      </c>
      <c r="I1" s="15" t="s">
        <v>9</v>
      </c>
      <c r="J1" s="17" t="s">
        <v>6</v>
      </c>
      <c r="K1" s="17" t="s">
        <v>124</v>
      </c>
      <c r="L1" s="15" t="s">
        <v>5</v>
      </c>
      <c r="M1" s="15" t="s">
        <v>128</v>
      </c>
      <c r="N1" s="17" t="s">
        <v>21</v>
      </c>
      <c r="O1" s="17" t="s">
        <v>22</v>
      </c>
      <c r="P1" s="17" t="s">
        <v>13</v>
      </c>
      <c r="Q1" s="17" t="s">
        <v>36</v>
      </c>
      <c r="R1" s="17" t="s">
        <v>37</v>
      </c>
      <c r="S1" s="17" t="s">
        <v>38</v>
      </c>
      <c r="T1" s="17" t="s">
        <v>39</v>
      </c>
      <c r="U1" s="17" t="s">
        <v>40</v>
      </c>
      <c r="V1" s="17" t="s">
        <v>41</v>
      </c>
      <c r="W1" s="17" t="s">
        <v>42</v>
      </c>
      <c r="X1" s="17" t="s">
        <v>18</v>
      </c>
      <c r="Y1" s="17" t="s">
        <v>12</v>
      </c>
      <c r="Z1" s="17" t="s">
        <v>23</v>
      </c>
      <c r="AA1" s="17" t="s">
        <v>135</v>
      </c>
      <c r="AB1" s="15" t="s">
        <v>24</v>
      </c>
      <c r="AC1" s="17" t="s">
        <v>25</v>
      </c>
      <c r="AD1" s="17" t="s">
        <v>26</v>
      </c>
      <c r="AE1" s="17" t="s">
        <v>27</v>
      </c>
      <c r="AF1" s="17" t="s">
        <v>28</v>
      </c>
      <c r="AG1" s="17" t="s">
        <v>10</v>
      </c>
      <c r="AH1" s="17" t="s">
        <v>11</v>
      </c>
      <c r="AI1" s="17" t="s">
        <v>20</v>
      </c>
      <c r="AJ1" s="17" t="s">
        <v>14</v>
      </c>
      <c r="AK1" s="17" t="s">
        <v>15</v>
      </c>
      <c r="AL1" s="17" t="s">
        <v>16</v>
      </c>
      <c r="AM1" s="17" t="s">
        <v>17</v>
      </c>
    </row>
    <row r="2" spans="1:39">
      <c r="A2" s="9" t="str">
        <f>CONCATENATE(C2," ",D2," ",K2," - ",H2)</f>
        <v>Bang &amp; Olufsen Beoplay A2 Wireless Portable Speaker - GREEN</v>
      </c>
      <c r="B2" s="18">
        <v>5705260045727</v>
      </c>
      <c r="C2" t="s">
        <v>136</v>
      </c>
      <c r="D2" s="2" t="s">
        <v>140</v>
      </c>
      <c r="E2" s="19">
        <v>1290936</v>
      </c>
      <c r="F2" t="s">
        <v>137</v>
      </c>
      <c r="G2" t="s">
        <v>145</v>
      </c>
      <c r="H2" s="7" t="s">
        <v>138</v>
      </c>
      <c r="I2" s="20" t="s">
        <v>139</v>
      </c>
      <c r="J2" s="20" t="s">
        <v>149</v>
      </c>
      <c r="K2" t="s">
        <v>142</v>
      </c>
      <c r="L2" t="s">
        <v>150</v>
      </c>
      <c r="M2" t="s">
        <v>143</v>
      </c>
      <c r="N2" t="s">
        <v>144</v>
      </c>
      <c r="Q2" t="str">
        <f>SUBSTITUTE(CONCATENATE(C2,"_",D2,"_",H2,"_1.jpeg")," ","_")</f>
        <v>Bang_&amp;_Olufsen_Beoplay_A2_Wireless_GREEN_1.jpeg</v>
      </c>
      <c r="R2" t="str">
        <f>SUBSTITUTE(CONCATENATE(C2,"_",D2,"_",H2,"_2.jpeg")," ","_")</f>
        <v>Bang_&amp;_Olufsen_Beoplay_A2_Wireless_GREEN_2.jpeg</v>
      </c>
      <c r="S2" t="str">
        <f>SUBSTITUTE(CONCATENATE(C2,"_",D2,"_",H2,"_3.jpeg")," ","_")</f>
        <v>Bang_&amp;_Olufsen_Beoplay_A2_Wireless_GREEN_3.jpeg</v>
      </c>
      <c r="T2" t="str">
        <f>SUBSTITUTE(CONCATENATE(C2,"_",D2,"_",H2,"_4.jpeg")," ","_")</f>
        <v>Bang_&amp;_Olufsen_Beoplay_A2_Wireless_GREEN_4.jpeg</v>
      </c>
      <c r="U2" t="str">
        <f>SUBSTITUTE(CONCATENATE(C2,"_",D2,"_",H2,"_5.jpeg")," ","_")</f>
        <v>Bang_&amp;_Olufsen_Beoplay_A2_Wireless_GREEN_5.jpeg</v>
      </c>
      <c r="V2" t="str">
        <f>SUBSTITUTE(CONCATENATE(C2,"_",D2,"_",H2,"_6.jpeg")," ","_")</f>
        <v>Bang_&amp;_Olufsen_Beoplay_A2_Wireless_GREEN_6.jpeg</v>
      </c>
      <c r="W2" t="str">
        <f>SUBSTITUTE(CONCATENATE(C2,"_",D2,"_",H2,"_7.jpeg")," ","_")</f>
        <v>Bang_&amp;_Olufsen_Beoplay_A2_Wireless_GREEN_7.jpeg</v>
      </c>
      <c r="Z2">
        <v>1</v>
      </c>
      <c r="AA2">
        <v>5</v>
      </c>
      <c r="AB2">
        <v>22990</v>
      </c>
      <c r="AJ2" t="s">
        <v>31</v>
      </c>
      <c r="AK2" t="s">
        <v>32</v>
      </c>
      <c r="AL2" t="s">
        <v>33</v>
      </c>
      <c r="AM2" t="s">
        <v>34</v>
      </c>
    </row>
    <row r="3" spans="1:39">
      <c r="A3" s="9" t="str">
        <f>CONCATENATE(C3," ",D3," ",K3," - ",H3)</f>
        <v>MARSHALL STANMORE wireless Speaker - BLACK</v>
      </c>
      <c r="B3" s="1">
        <v>7340055308380</v>
      </c>
      <c r="C3" t="s">
        <v>146</v>
      </c>
      <c r="D3" s="2" t="s">
        <v>147</v>
      </c>
      <c r="E3" s="3">
        <v>40930838</v>
      </c>
      <c r="F3" t="s">
        <v>137</v>
      </c>
      <c r="G3" s="8" t="s">
        <v>148</v>
      </c>
      <c r="H3" t="s">
        <v>58</v>
      </c>
      <c r="I3" t="s">
        <v>58</v>
      </c>
      <c r="J3" s="20" t="s">
        <v>149</v>
      </c>
      <c r="K3" s="20" t="s">
        <v>141</v>
      </c>
      <c r="L3" s="20" t="s">
        <v>148</v>
      </c>
      <c r="M3" t="s">
        <v>143</v>
      </c>
      <c r="N3" t="s">
        <v>151</v>
      </c>
      <c r="Q3" t="str">
        <f>SUBSTITUTE(CONCATENATE(C3,"_",D3,"_",H3,"_1.jpeg")," ","_")</f>
        <v>MARSHALL_STANMORE_wireless_BLACK_1.jpeg</v>
      </c>
      <c r="R3" t="str">
        <f>SUBSTITUTE(CONCATENATE(C3,"_",D3,"_",H3,"_2.jpeg")," ","_")</f>
        <v>MARSHALL_STANMORE_wireless_BLACK_2.jpeg</v>
      </c>
      <c r="S3" t="str">
        <f>SUBSTITUTE(CONCATENATE(C3,"_",D3,"_",H3,"_3.jpeg")," ","_")</f>
        <v>MARSHALL_STANMORE_wireless_BLACK_3.jpeg</v>
      </c>
      <c r="T3" t="str">
        <f>SUBSTITUTE(CONCATENATE(C3,"_",D3,"_",H3,"_4.jpeg")," ","_")</f>
        <v>MARSHALL_STANMORE_wireless_BLACK_4.jpeg</v>
      </c>
      <c r="U3" t="str">
        <f>SUBSTITUTE(CONCATENATE(C3,"_",D3,"_",H3,"_5.jpeg")," ","_")</f>
        <v>MARSHALL_STANMORE_wireless_BLACK_5.jpeg</v>
      </c>
      <c r="V3" t="str">
        <f>SUBSTITUTE(CONCATENATE(C3,"_",D3,"_",H3,"_6.jpeg")," ","_")</f>
        <v>MARSHALL_STANMORE_wireless_BLACK_6.jpeg</v>
      </c>
      <c r="W3" t="str">
        <f>SUBSTITUTE(CONCATENATE(C3,"_",D3,"_",H3,"_7.jpeg")," ","_")</f>
        <v>MARSHALL_STANMORE_wireless_BLACK_7.jpeg</v>
      </c>
      <c r="Z3">
        <v>5</v>
      </c>
    </row>
    <row r="4" spans="1:39">
      <c r="A4" s="1"/>
      <c r="C4" s="4"/>
      <c r="E4" s="4"/>
      <c r="F4" s="4"/>
      <c r="G4" s="4"/>
      <c r="Q4" t="str">
        <f t="shared" ref="Q3:Q4" si="0">SUBSTITUTE(CONCATENATE(C4,"_",D4,"_",H4,"_1.jpeg")," ","_")</f>
        <v>___1.jpeg</v>
      </c>
      <c r="R4" t="str">
        <f t="shared" ref="R3:R4" si="1">SUBSTITUTE(CONCATENATE(C4,"_",D4,"_",H4,"_2.jpeg")," ","_")</f>
        <v>___2.jpeg</v>
      </c>
      <c r="S4" t="str">
        <f t="shared" ref="S3:S4" si="2">SUBSTITUTE(CONCATENATE(C4,"_",D4,"_",H4,"_3.jpeg")," ","_")</f>
        <v>___3.jpeg</v>
      </c>
    </row>
    <row r="5" spans="1:39">
      <c r="A5" s="1"/>
      <c r="C5" s="5"/>
      <c r="D5" s="5"/>
      <c r="E5" s="5"/>
      <c r="F5" s="5"/>
      <c r="G5" s="5"/>
      <c r="H5" s="4"/>
      <c r="J5" s="6"/>
      <c r="K5" s="6"/>
    </row>
    <row r="6" spans="1:39">
      <c r="A6" s="1"/>
      <c r="C6" s="5"/>
      <c r="D6" s="5"/>
      <c r="E6" s="5"/>
      <c r="F6" s="5"/>
      <c r="G6" s="5"/>
      <c r="H6" s="4"/>
      <c r="J6" s="6"/>
      <c r="K6" s="6"/>
    </row>
    <row r="7" spans="1:39">
      <c r="A7" s="1"/>
    </row>
    <row r="8" spans="1:39">
      <c r="A8" s="1"/>
    </row>
    <row r="9" spans="1:39">
      <c r="A9" s="1"/>
    </row>
    <row r="10" spans="1:39">
      <c r="A10" s="1"/>
    </row>
  </sheetData>
  <dataValidations count="1">
    <dataValidation type="textLength" operator="lessThanOrEqual" allowBlank="1" showInputMessage="1" showErrorMessage="1" errorTitle="Please Note" error="Value should not exceed 128 characters (including spaces)." sqref="C5:G6">
      <formula1>128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Q119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ColWidth="11" defaultRowHeight="15.75"/>
  <cols>
    <col min="1" max="1" width="47.25" bestFit="1" customWidth="1"/>
    <col min="2" max="2" width="13.5" bestFit="1" customWidth="1"/>
    <col min="3" max="3" width="13.25" bestFit="1" customWidth="1"/>
    <col min="4" max="4" width="21.875" customWidth="1"/>
    <col min="5" max="5" width="16.375" bestFit="1" customWidth="1"/>
    <col min="6" max="6" width="12.75" bestFit="1" customWidth="1"/>
    <col min="7" max="7" width="16.625" bestFit="1" customWidth="1"/>
    <col min="8" max="8" width="14.5" bestFit="1" customWidth="1"/>
    <col min="9" max="9" width="7.875" bestFit="1" customWidth="1"/>
    <col min="10" max="10" width="22.5" bestFit="1" customWidth="1"/>
    <col min="11" max="11" width="22.375" bestFit="1" customWidth="1"/>
    <col min="12" max="12" width="15.75" customWidth="1"/>
    <col min="13" max="13" width="11.875" customWidth="1"/>
    <col min="14" max="14" width="11.625" style="21" bestFit="1" customWidth="1"/>
    <col min="15" max="17" width="11.625" style="21" customWidth="1"/>
    <col min="18" max="18" width="16.75" bestFit="1" customWidth="1"/>
    <col min="19" max="19" width="18.5" bestFit="1" customWidth="1"/>
    <col min="20" max="20" width="11.25" bestFit="1" customWidth="1"/>
    <col min="21" max="21" width="66.5" bestFit="1" customWidth="1"/>
    <col min="22" max="24" width="51.5" bestFit="1" customWidth="1"/>
    <col min="25" max="25" width="17" bestFit="1" customWidth="1"/>
    <col min="26" max="26" width="11.75" bestFit="1" customWidth="1"/>
    <col min="27" max="27" width="20.5" bestFit="1" customWidth="1"/>
    <col min="28" max="28" width="9.875" bestFit="1" customWidth="1"/>
    <col min="29" max="29" width="6.125" bestFit="1" customWidth="1"/>
    <col min="30" max="30" width="17.375" bestFit="1" customWidth="1"/>
    <col min="31" max="31" width="15.25" bestFit="1" customWidth="1"/>
    <col min="32" max="32" width="19.5" bestFit="1" customWidth="1"/>
    <col min="33" max="33" width="16.625" bestFit="1" customWidth="1"/>
    <col min="36" max="36" width="8.375" bestFit="1" customWidth="1"/>
    <col min="37" max="37" width="14.875" bestFit="1" customWidth="1"/>
    <col min="38" max="38" width="11.5" bestFit="1" customWidth="1"/>
    <col min="39" max="39" width="18.75" bestFit="1" customWidth="1"/>
    <col min="40" max="40" width="15.875" bestFit="1" customWidth="1"/>
    <col min="41" max="41" width="22" bestFit="1" customWidth="1"/>
  </cols>
  <sheetData>
    <row r="1" spans="1:43" s="24" customFormat="1" ht="21">
      <c r="A1" s="24" t="s">
        <v>0</v>
      </c>
      <c r="B1" s="24" t="s">
        <v>4</v>
      </c>
      <c r="C1" s="25" t="s">
        <v>1</v>
      </c>
      <c r="D1" s="24" t="s">
        <v>46</v>
      </c>
      <c r="E1" s="24" t="s">
        <v>2</v>
      </c>
      <c r="F1" s="25" t="s">
        <v>29</v>
      </c>
      <c r="G1" s="25" t="s">
        <v>111</v>
      </c>
      <c r="H1" s="24" t="s">
        <v>3</v>
      </c>
      <c r="I1" s="25" t="s">
        <v>9</v>
      </c>
      <c r="J1" s="24" t="s">
        <v>6</v>
      </c>
      <c r="K1" s="24" t="s">
        <v>124</v>
      </c>
      <c r="L1" s="25" t="s">
        <v>5</v>
      </c>
      <c r="M1" s="24" t="s">
        <v>8</v>
      </c>
      <c r="N1" s="26" t="s">
        <v>30</v>
      </c>
      <c r="O1" s="26" t="s">
        <v>155</v>
      </c>
      <c r="P1" s="26" t="s">
        <v>156</v>
      </c>
      <c r="Q1" s="26" t="s">
        <v>157</v>
      </c>
      <c r="R1" s="24" t="s">
        <v>21</v>
      </c>
      <c r="S1" s="24" t="s">
        <v>22</v>
      </c>
      <c r="T1" s="24" t="s">
        <v>13</v>
      </c>
      <c r="U1" s="24" t="s">
        <v>36</v>
      </c>
      <c r="V1" s="24" t="s">
        <v>37</v>
      </c>
      <c r="W1" s="24" t="s">
        <v>38</v>
      </c>
      <c r="X1" s="24" t="s">
        <v>39</v>
      </c>
      <c r="Y1" s="24" t="s">
        <v>40</v>
      </c>
      <c r="Z1" s="24" t="s">
        <v>41</v>
      </c>
      <c r="AA1" s="24" t="s">
        <v>42</v>
      </c>
      <c r="AB1" s="24" t="s">
        <v>18</v>
      </c>
      <c r="AC1" s="24" t="s">
        <v>12</v>
      </c>
      <c r="AD1" s="24" t="s">
        <v>23</v>
      </c>
      <c r="AE1" s="24" t="s">
        <v>135</v>
      </c>
      <c r="AF1" s="25" t="s">
        <v>24</v>
      </c>
      <c r="AG1" s="24" t="s">
        <v>25</v>
      </c>
      <c r="AH1" s="24" t="s">
        <v>26</v>
      </c>
      <c r="AI1" s="24" t="s">
        <v>27</v>
      </c>
      <c r="AJ1" s="24" t="s">
        <v>28</v>
      </c>
      <c r="AK1" s="24" t="s">
        <v>10</v>
      </c>
      <c r="AL1" s="24" t="s">
        <v>11</v>
      </c>
      <c r="AM1" s="24" t="s">
        <v>20</v>
      </c>
      <c r="AN1" s="24" t="s">
        <v>14</v>
      </c>
      <c r="AO1" s="24" t="s">
        <v>15</v>
      </c>
      <c r="AP1" s="24" t="s">
        <v>16</v>
      </c>
      <c r="AQ1" s="24" t="s">
        <v>17</v>
      </c>
    </row>
    <row r="2" spans="1:43" s="22" customFormat="1" ht="17.25">
      <c r="A2" s="27" t="s">
        <v>158</v>
      </c>
      <c r="N2" s="23"/>
      <c r="O2" s="23"/>
      <c r="P2" s="23"/>
      <c r="Q2" s="23"/>
    </row>
    <row r="3" spans="1:43">
      <c r="A3" t="str">
        <f>CONCATENATE(C3," ",D3," ",K3," ",N3,"-"," ", H3,)</f>
        <v>AUTODRIVE MINI COOPER Card Reader - RED</v>
      </c>
      <c r="C3" t="s">
        <v>47</v>
      </c>
      <c r="D3" s="2" t="s">
        <v>50</v>
      </c>
      <c r="E3" s="3"/>
      <c r="F3" t="s">
        <v>153</v>
      </c>
      <c r="G3" t="s">
        <v>154</v>
      </c>
      <c r="H3" s="3" t="s">
        <v>55</v>
      </c>
      <c r="I3" s="3" t="s">
        <v>55</v>
      </c>
      <c r="J3" s="3" t="s">
        <v>61</v>
      </c>
      <c r="K3" t="s">
        <v>64</v>
      </c>
      <c r="L3" t="s">
        <v>64</v>
      </c>
      <c r="M3" t="s">
        <v>66</v>
      </c>
      <c r="R3" t="s">
        <v>152</v>
      </c>
      <c r="U3" t="str">
        <f>SUBSTITUTE(CONCATENATE(C3,"_",D3,"_",K3,"_",H3,"_",N3,"_1.jpeg")," ","_")</f>
        <v>AUTODRIVE_MINI_COOPER_Card_Reader_RED__1.jpeg</v>
      </c>
      <c r="V3" t="str">
        <f>SUBSTITUTE(CONCATENATE(C3,"_",D3,"_",H3,"_",J3,"_5.jpeg")," ","_")</f>
        <v>AUTODRIVE_MINI_COOPER_RED_Windows,_Apple_5.jpeg</v>
      </c>
      <c r="W3" t="str">
        <f>SUBSTITUTE(CONCATENATE(C3,"_",D3,"_",H3,"_",J3,"_6.jpeg")," ","_")</f>
        <v>AUTODRIVE_MINI_COOPER_RED_Windows,_Apple_6.jpeg</v>
      </c>
      <c r="X3" t="str">
        <f>SUBSTITUTE(CONCATENATE(C3,"_",D3,"_",H3,"_",J3,"_7.jpeg")," ","_")</f>
        <v>AUTODRIVE_MINI_COOPER_RED_Windows,_Apple_7.jpeg</v>
      </c>
      <c r="Y3" t="s">
        <v>35</v>
      </c>
      <c r="Z3" t="s">
        <v>43</v>
      </c>
      <c r="AB3">
        <v>1</v>
      </c>
      <c r="AC3">
        <v>4000</v>
      </c>
      <c r="AK3">
        <v>1</v>
      </c>
      <c r="AL3" t="s">
        <v>31</v>
      </c>
      <c r="AM3" t="s">
        <v>32</v>
      </c>
      <c r="AN3" t="s">
        <v>33</v>
      </c>
      <c r="AO3" t="s">
        <v>34</v>
      </c>
    </row>
    <row r="4" spans="1:43">
      <c r="A4" t="str">
        <f>CONCATENATE(C4," ",D4," ",K4," ",N4,"-"," ", H4,)</f>
        <v>AUTODRIVE PORSCHE BOXSTER Card Reader - YELLOW</v>
      </c>
      <c r="C4" t="s">
        <v>47</v>
      </c>
      <c r="D4" s="2" t="s">
        <v>65</v>
      </c>
      <c r="E4" s="4"/>
      <c r="F4" t="s">
        <v>153</v>
      </c>
      <c r="G4" t="s">
        <v>154</v>
      </c>
      <c r="H4" s="2" t="s">
        <v>56</v>
      </c>
      <c r="I4" s="2" t="s">
        <v>56</v>
      </c>
      <c r="J4" s="3" t="s">
        <v>61</v>
      </c>
      <c r="K4" t="s">
        <v>64</v>
      </c>
      <c r="L4" t="s">
        <v>64</v>
      </c>
      <c r="M4" t="s">
        <v>66</v>
      </c>
      <c r="U4" t="str">
        <f t="shared" ref="U4:U5" si="0">SUBSTITUTE(CONCATENATE(C4,"_",D4,"_",K4,"_",H4,"_",N4,"_1.jpeg")," ","_")</f>
        <v>AUTODRIVE_PORSCHE_BOXSTER_Card_Reader_YELLOW__1.jpeg</v>
      </c>
      <c r="AB4">
        <v>5</v>
      </c>
      <c r="AC4">
        <v>3500</v>
      </c>
    </row>
    <row r="5" spans="1:43">
      <c r="A5" t="str">
        <f>CONCATENATE(C5," ",D5," ",K5, " "," ",N5," ","-"," ", H5,)</f>
        <v>AUTODRIVE ASTON MARTIN Pendrive  8GB - WHITE</v>
      </c>
      <c r="C5" t="s">
        <v>47</v>
      </c>
      <c r="D5" s="2" t="s">
        <v>51</v>
      </c>
      <c r="E5" s="4"/>
      <c r="F5" t="s">
        <v>153</v>
      </c>
      <c r="G5" t="s">
        <v>63</v>
      </c>
      <c r="H5" s="2" t="s">
        <v>57</v>
      </c>
      <c r="I5" s="2" t="s">
        <v>57</v>
      </c>
      <c r="J5" s="3" t="s">
        <v>61</v>
      </c>
      <c r="K5" t="s">
        <v>62</v>
      </c>
      <c r="L5" t="s">
        <v>62</v>
      </c>
      <c r="M5" t="s">
        <v>66</v>
      </c>
      <c r="N5" s="21" t="s">
        <v>67</v>
      </c>
      <c r="U5" t="str">
        <f t="shared" si="0"/>
        <v>AUTODRIVE_ASTON_MARTIN_Pendrive_WHITE_8GB_1.jpeg</v>
      </c>
      <c r="AB5">
        <v>10</v>
      </c>
      <c r="AC5">
        <v>2250</v>
      </c>
    </row>
    <row r="6" spans="1:43">
      <c r="A6" t="str">
        <f t="shared" ref="A6:A19" si="1">CONCATENATE(C6," ",D6," ",K6, " "," ",N6," ","-"," ", H6,)</f>
        <v>AUTODRIVE LAMBORGHINI Pendrive  8GB - YELLOW</v>
      </c>
      <c r="C6" s="7" t="s">
        <v>47</v>
      </c>
      <c r="D6" s="2" t="s">
        <v>48</v>
      </c>
      <c r="E6" s="5"/>
      <c r="F6" t="s">
        <v>153</v>
      </c>
      <c r="G6" t="s">
        <v>63</v>
      </c>
      <c r="H6" s="2" t="s">
        <v>56</v>
      </c>
      <c r="I6" s="2" t="s">
        <v>56</v>
      </c>
      <c r="J6" s="3" t="s">
        <v>61</v>
      </c>
      <c r="K6" t="s">
        <v>62</v>
      </c>
      <c r="L6" t="s">
        <v>62</v>
      </c>
      <c r="M6" t="s">
        <v>66</v>
      </c>
      <c r="N6" s="21" t="s">
        <v>67</v>
      </c>
    </row>
    <row r="7" spans="1:43">
      <c r="A7" t="str">
        <f t="shared" si="1"/>
        <v>AUTODRIVE LAMBORGHINI Pendrive  8GB - YELLOW</v>
      </c>
      <c r="C7" t="s">
        <v>47</v>
      </c>
      <c r="D7" s="2" t="s">
        <v>48</v>
      </c>
      <c r="E7" s="5"/>
      <c r="F7" t="s">
        <v>153</v>
      </c>
      <c r="G7" t="s">
        <v>63</v>
      </c>
      <c r="H7" s="2" t="s">
        <v>56</v>
      </c>
      <c r="I7" s="2" t="s">
        <v>56</v>
      </c>
      <c r="J7" s="3" t="s">
        <v>61</v>
      </c>
      <c r="K7" t="s">
        <v>62</v>
      </c>
      <c r="L7" t="s">
        <v>62</v>
      </c>
      <c r="M7" t="s">
        <v>66</v>
      </c>
      <c r="N7" s="21" t="s">
        <v>67</v>
      </c>
    </row>
    <row r="8" spans="1:43">
      <c r="A8" t="str">
        <f t="shared" si="1"/>
        <v>AUTODRIVE LAMBORGHINI Pendrive  8GB - BLACK</v>
      </c>
      <c r="C8" t="s">
        <v>47</v>
      </c>
      <c r="D8" s="2" t="s">
        <v>48</v>
      </c>
      <c r="F8" t="s">
        <v>153</v>
      </c>
      <c r="G8" t="s">
        <v>63</v>
      </c>
      <c r="H8" s="2" t="s">
        <v>58</v>
      </c>
      <c r="I8" s="2" t="s">
        <v>58</v>
      </c>
      <c r="J8" s="3" t="s">
        <v>61</v>
      </c>
      <c r="K8" t="s">
        <v>62</v>
      </c>
      <c r="L8" t="s">
        <v>62</v>
      </c>
      <c r="M8" t="s">
        <v>66</v>
      </c>
      <c r="N8" s="21" t="s">
        <v>67</v>
      </c>
    </row>
    <row r="9" spans="1:43">
      <c r="A9" t="str">
        <f t="shared" si="1"/>
        <v>AUTODRIVE LAMBORGHINI Pendrive  8GB - RED</v>
      </c>
      <c r="C9" t="s">
        <v>47</v>
      </c>
      <c r="D9" s="2" t="s">
        <v>48</v>
      </c>
      <c r="F9" t="s">
        <v>153</v>
      </c>
      <c r="G9" t="s">
        <v>63</v>
      </c>
      <c r="H9" s="2" t="s">
        <v>55</v>
      </c>
      <c r="I9" s="2" t="s">
        <v>55</v>
      </c>
      <c r="J9" s="3" t="s">
        <v>61</v>
      </c>
      <c r="K9" t="s">
        <v>62</v>
      </c>
      <c r="L9" t="s">
        <v>62</v>
      </c>
      <c r="M9" t="s">
        <v>66</v>
      </c>
      <c r="N9" s="21" t="s">
        <v>67</v>
      </c>
    </row>
    <row r="10" spans="1:43">
      <c r="A10" t="str">
        <f t="shared" si="1"/>
        <v>AUTODRIVE LONDON TAXI Pendrive  8GB - BLACK</v>
      </c>
      <c r="C10" t="s">
        <v>47</v>
      </c>
      <c r="D10" s="2" t="s">
        <v>49</v>
      </c>
      <c r="F10" t="s">
        <v>153</v>
      </c>
      <c r="G10" t="s">
        <v>63</v>
      </c>
      <c r="H10" s="2" t="s">
        <v>58</v>
      </c>
      <c r="I10" s="2" t="s">
        <v>58</v>
      </c>
      <c r="J10" s="3" t="s">
        <v>61</v>
      </c>
      <c r="K10" t="s">
        <v>62</v>
      </c>
      <c r="L10" t="s">
        <v>62</v>
      </c>
      <c r="M10" t="s">
        <v>66</v>
      </c>
      <c r="N10" s="21" t="s">
        <v>67</v>
      </c>
    </row>
    <row r="11" spans="1:43">
      <c r="A11" t="str">
        <f t="shared" si="1"/>
        <v>AUTODRIVE Mercedes Benz Pendrive  8GB - RED</v>
      </c>
      <c r="C11" t="s">
        <v>47</v>
      </c>
      <c r="D11" s="2" t="s">
        <v>52</v>
      </c>
      <c r="F11" t="s">
        <v>153</v>
      </c>
      <c r="G11" t="s">
        <v>63</v>
      </c>
      <c r="H11" s="2" t="s">
        <v>55</v>
      </c>
      <c r="I11" s="2" t="s">
        <v>55</v>
      </c>
      <c r="J11" s="3" t="s">
        <v>61</v>
      </c>
      <c r="K11" t="s">
        <v>62</v>
      </c>
      <c r="L11" t="s">
        <v>62</v>
      </c>
      <c r="M11" t="s">
        <v>66</v>
      </c>
      <c r="N11" s="21" t="s">
        <v>67</v>
      </c>
    </row>
    <row r="12" spans="1:43">
      <c r="A12" t="str">
        <f t="shared" si="1"/>
        <v>AUTODRIVE Mercedes Benz Pendrive  8GB - BLACK</v>
      </c>
      <c r="C12" t="s">
        <v>47</v>
      </c>
      <c r="D12" s="2" t="s">
        <v>52</v>
      </c>
      <c r="F12" t="s">
        <v>153</v>
      </c>
      <c r="G12" t="s">
        <v>63</v>
      </c>
      <c r="H12" s="2" t="s">
        <v>58</v>
      </c>
      <c r="I12" s="2" t="s">
        <v>58</v>
      </c>
      <c r="J12" s="3" t="s">
        <v>61</v>
      </c>
      <c r="K12" t="s">
        <v>62</v>
      </c>
      <c r="L12" t="s">
        <v>62</v>
      </c>
      <c r="M12" t="s">
        <v>66</v>
      </c>
      <c r="N12" s="21" t="s">
        <v>67</v>
      </c>
    </row>
    <row r="13" spans="1:43">
      <c r="A13" t="str">
        <f t="shared" si="1"/>
        <v>AUTODRIVE Mercedes Benz Pendrive  8GB - RED</v>
      </c>
      <c r="C13" t="s">
        <v>47</v>
      </c>
      <c r="D13" s="2" t="s">
        <v>52</v>
      </c>
      <c r="F13" t="s">
        <v>153</v>
      </c>
      <c r="G13" t="s">
        <v>63</v>
      </c>
      <c r="H13" s="2" t="s">
        <v>55</v>
      </c>
      <c r="I13" s="2" t="s">
        <v>55</v>
      </c>
      <c r="J13" s="3" t="s">
        <v>61</v>
      </c>
      <c r="K13" t="s">
        <v>62</v>
      </c>
      <c r="L13" t="s">
        <v>62</v>
      </c>
      <c r="M13" t="s">
        <v>66</v>
      </c>
      <c r="N13" s="21" t="s">
        <v>67</v>
      </c>
    </row>
    <row r="14" spans="1:43">
      <c r="A14" t="str">
        <f t="shared" si="1"/>
        <v>AUTODRIVE Mercedes Benz Pendrive  8GB - SILVER</v>
      </c>
      <c r="C14" t="s">
        <v>47</v>
      </c>
      <c r="D14" s="2" t="s">
        <v>52</v>
      </c>
      <c r="F14" t="s">
        <v>153</v>
      </c>
      <c r="G14" t="s">
        <v>63</v>
      </c>
      <c r="H14" s="2" t="s">
        <v>59</v>
      </c>
      <c r="I14" s="2" t="s">
        <v>59</v>
      </c>
      <c r="J14" s="3" t="s">
        <v>61</v>
      </c>
      <c r="K14" t="s">
        <v>62</v>
      </c>
      <c r="L14" t="s">
        <v>62</v>
      </c>
      <c r="M14" t="s">
        <v>66</v>
      </c>
      <c r="N14" s="21" t="s">
        <v>67</v>
      </c>
    </row>
    <row r="15" spans="1:43">
      <c r="A15" t="str">
        <f t="shared" si="1"/>
        <v>AUTODRIVE PORSCHE CARRERA Pendrive  4gb - BLACK</v>
      </c>
      <c r="C15" t="s">
        <v>47</v>
      </c>
      <c r="D15" s="2" t="s">
        <v>53</v>
      </c>
      <c r="F15" t="s">
        <v>153</v>
      </c>
      <c r="G15" t="s">
        <v>63</v>
      </c>
      <c r="H15" s="3" t="s">
        <v>58</v>
      </c>
      <c r="I15" s="3" t="s">
        <v>58</v>
      </c>
      <c r="J15" s="3" t="s">
        <v>61</v>
      </c>
      <c r="K15" t="s">
        <v>62</v>
      </c>
      <c r="L15" t="s">
        <v>62</v>
      </c>
      <c r="M15" t="s">
        <v>66</v>
      </c>
      <c r="N15" s="21" t="s">
        <v>68</v>
      </c>
    </row>
    <row r="16" spans="1:43">
      <c r="A16" t="str">
        <f t="shared" si="1"/>
        <v>AUTODRIVE PORSCHE PANAMERA Pendrive  8GB - BLUE</v>
      </c>
      <c r="C16" t="s">
        <v>47</v>
      </c>
      <c r="D16" s="2" t="s">
        <v>54</v>
      </c>
      <c r="F16" t="s">
        <v>153</v>
      </c>
      <c r="G16" t="s">
        <v>63</v>
      </c>
      <c r="H16" s="2" t="s">
        <v>60</v>
      </c>
      <c r="I16" s="2" t="s">
        <v>60</v>
      </c>
      <c r="J16" s="3" t="s">
        <v>61</v>
      </c>
      <c r="K16" t="s">
        <v>62</v>
      </c>
      <c r="L16" t="s">
        <v>62</v>
      </c>
      <c r="M16" t="s">
        <v>66</v>
      </c>
      <c r="N16" s="21" t="s">
        <v>67</v>
      </c>
    </row>
    <row r="17" spans="1:14">
      <c r="A17" t="str">
        <f t="shared" si="1"/>
        <v>AUTODRIVE PORSCHE PANAMERA Pendrive  8GB - BLACK</v>
      </c>
      <c r="C17" t="s">
        <v>47</v>
      </c>
      <c r="D17" s="2" t="s">
        <v>54</v>
      </c>
      <c r="F17" t="s">
        <v>153</v>
      </c>
      <c r="G17" t="s">
        <v>63</v>
      </c>
      <c r="H17" s="2" t="s">
        <v>58</v>
      </c>
      <c r="I17" s="2" t="s">
        <v>58</v>
      </c>
      <c r="J17" s="3" t="s">
        <v>61</v>
      </c>
      <c r="K17" t="s">
        <v>62</v>
      </c>
      <c r="L17" t="s">
        <v>62</v>
      </c>
      <c r="M17" t="s">
        <v>66</v>
      </c>
      <c r="N17" s="21" t="s">
        <v>67</v>
      </c>
    </row>
    <row r="18" spans="1:14">
      <c r="A18" t="str">
        <f t="shared" si="1"/>
        <v>AUTODRIVE PORSCHE PANAMERA Pendrive  8GB - RED</v>
      </c>
      <c r="C18" t="s">
        <v>47</v>
      </c>
      <c r="D18" s="2" t="s">
        <v>54</v>
      </c>
      <c r="F18" t="s">
        <v>153</v>
      </c>
      <c r="G18" t="s">
        <v>63</v>
      </c>
      <c r="H18" s="2" t="s">
        <v>55</v>
      </c>
      <c r="I18" s="2" t="s">
        <v>55</v>
      </c>
      <c r="J18" s="3" t="s">
        <v>61</v>
      </c>
      <c r="K18" t="s">
        <v>62</v>
      </c>
      <c r="L18" t="s">
        <v>62</v>
      </c>
      <c r="M18" t="s">
        <v>66</v>
      </c>
      <c r="N18" s="21" t="s">
        <v>67</v>
      </c>
    </row>
    <row r="19" spans="1:14">
      <c r="A19" t="str">
        <f t="shared" si="1"/>
        <v>AUTODRIVE PORSCHE PANAMERA Pendrive  8GB - WHITE</v>
      </c>
      <c r="C19" t="s">
        <v>47</v>
      </c>
      <c r="D19" s="2" t="s">
        <v>54</v>
      </c>
      <c r="F19" t="s">
        <v>153</v>
      </c>
      <c r="G19" t="s">
        <v>63</v>
      </c>
      <c r="H19" s="3" t="s">
        <v>57</v>
      </c>
      <c r="I19" s="3" t="s">
        <v>57</v>
      </c>
      <c r="J19" s="3" t="s">
        <v>61</v>
      </c>
      <c r="K19" t="s">
        <v>62</v>
      </c>
      <c r="L19" t="s">
        <v>62</v>
      </c>
      <c r="M19" t="s">
        <v>66</v>
      </c>
      <c r="N19" s="21" t="s">
        <v>67</v>
      </c>
    </row>
    <row r="23" spans="1:14" ht="18.75">
      <c r="A23" s="28" t="s">
        <v>112</v>
      </c>
    </row>
    <row r="24" spans="1:14">
      <c r="A24" t="str">
        <f>CONCATENATE(C24," ",D24," ",K24, " ","-"," ", H24,)</f>
        <v>APPLE LIGHTNING TO AV Adaptor - White</v>
      </c>
      <c r="B24" s="31">
        <v>885909627653</v>
      </c>
      <c r="C24" t="s">
        <v>162</v>
      </c>
      <c r="D24" s="32" t="s">
        <v>163</v>
      </c>
      <c r="E24" s="3" t="s">
        <v>164</v>
      </c>
      <c r="F24" t="s">
        <v>153</v>
      </c>
      <c r="G24" t="s">
        <v>165</v>
      </c>
      <c r="H24" t="s">
        <v>45</v>
      </c>
      <c r="I24" t="s">
        <v>45</v>
      </c>
      <c r="J24" t="s">
        <v>112</v>
      </c>
      <c r="K24" t="s">
        <v>166</v>
      </c>
    </row>
    <row r="48" spans="1:1" ht="18.75">
      <c r="A48" s="29" t="s">
        <v>159</v>
      </c>
    </row>
    <row r="75" spans="1:1" ht="18.75">
      <c r="A75" s="29" t="s">
        <v>160</v>
      </c>
    </row>
    <row r="94" spans="1:1" ht="18.75">
      <c r="A94" s="28" t="s">
        <v>161</v>
      </c>
    </row>
    <row r="119" spans="1:1" ht="18.75">
      <c r="A119" s="30" t="s">
        <v>154</v>
      </c>
    </row>
  </sheetData>
  <dataValidations disablePrompts="1" count="1">
    <dataValidation type="textLength" operator="lessThanOrEqual" allowBlank="1" showInputMessage="1" showErrorMessage="1" errorTitle="Please Note" error="Value should not exceed 128 characters (including spaces)." sqref="C6:E7 H6:I7">
      <formula1>128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0"/>
  <sheetViews>
    <sheetView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F5" sqref="AF5"/>
    </sheetView>
  </sheetViews>
  <sheetFormatPr defaultRowHeight="15.75"/>
  <cols>
    <col min="1" max="1" width="24.375" customWidth="1"/>
    <col min="2" max="2" width="9.25" bestFit="1" customWidth="1"/>
    <col min="3" max="3" width="6.375" bestFit="1" customWidth="1"/>
    <col min="4" max="4" width="11.625" bestFit="1" customWidth="1"/>
    <col min="5" max="5" width="14.75" bestFit="1" customWidth="1"/>
  </cols>
  <sheetData>
    <row r="1" spans="1:43" s="33" customFormat="1">
      <c r="A1" s="33" t="s">
        <v>0</v>
      </c>
      <c r="B1" s="33" t="s">
        <v>4</v>
      </c>
      <c r="C1" s="34" t="s">
        <v>1</v>
      </c>
      <c r="D1" s="33" t="s">
        <v>46</v>
      </c>
      <c r="E1" s="33" t="s">
        <v>2</v>
      </c>
      <c r="F1" s="34" t="s">
        <v>29</v>
      </c>
      <c r="G1" s="34" t="s">
        <v>111</v>
      </c>
      <c r="H1" s="33" t="s">
        <v>3</v>
      </c>
      <c r="I1" s="34" t="s">
        <v>9</v>
      </c>
      <c r="J1" s="33" t="s">
        <v>6</v>
      </c>
      <c r="K1" s="33" t="s">
        <v>124</v>
      </c>
      <c r="L1" s="34" t="s">
        <v>5</v>
      </c>
      <c r="M1" s="33" t="s">
        <v>8</v>
      </c>
      <c r="N1" s="35" t="s">
        <v>30</v>
      </c>
      <c r="O1" s="35" t="s">
        <v>155</v>
      </c>
      <c r="P1" s="35" t="s">
        <v>156</v>
      </c>
      <c r="Q1" s="35" t="s">
        <v>157</v>
      </c>
      <c r="R1" s="33" t="s">
        <v>21</v>
      </c>
      <c r="S1" s="33" t="s">
        <v>22</v>
      </c>
      <c r="T1" s="33" t="s">
        <v>13</v>
      </c>
      <c r="U1" s="33" t="s">
        <v>36</v>
      </c>
      <c r="V1" s="33" t="s">
        <v>37</v>
      </c>
      <c r="W1" s="33" t="s">
        <v>38</v>
      </c>
      <c r="X1" s="33" t="s">
        <v>39</v>
      </c>
      <c r="Y1" s="33" t="s">
        <v>40</v>
      </c>
      <c r="Z1" s="33" t="s">
        <v>41</v>
      </c>
      <c r="AA1" s="33" t="s">
        <v>42</v>
      </c>
      <c r="AB1" s="33" t="s">
        <v>18</v>
      </c>
      <c r="AC1" s="33" t="s">
        <v>12</v>
      </c>
      <c r="AD1" s="33" t="s">
        <v>23</v>
      </c>
      <c r="AE1" s="33" t="s">
        <v>135</v>
      </c>
      <c r="AF1" s="34" t="s">
        <v>24</v>
      </c>
      <c r="AG1" s="33" t="s">
        <v>25</v>
      </c>
      <c r="AH1" s="33" t="s">
        <v>26</v>
      </c>
      <c r="AI1" s="33" t="s">
        <v>27</v>
      </c>
      <c r="AJ1" s="33" t="s">
        <v>28</v>
      </c>
      <c r="AK1" s="33" t="s">
        <v>10</v>
      </c>
      <c r="AL1" s="33" t="s">
        <v>11</v>
      </c>
      <c r="AM1" s="33" t="s">
        <v>20</v>
      </c>
      <c r="AN1" s="33" t="s">
        <v>14</v>
      </c>
      <c r="AO1" s="33" t="s">
        <v>15</v>
      </c>
      <c r="AP1" s="33" t="s">
        <v>16</v>
      </c>
      <c r="AQ1" s="33" t="s">
        <v>17</v>
      </c>
    </row>
    <row r="2" spans="1:43">
      <c r="A2" s="1"/>
      <c r="D2" s="2"/>
      <c r="E2" s="3"/>
      <c r="AJ2" t="s">
        <v>31</v>
      </c>
      <c r="AK2" t="s">
        <v>32</v>
      </c>
      <c r="AL2" t="s">
        <v>33</v>
      </c>
      <c r="AM2" t="s">
        <v>34</v>
      </c>
    </row>
    <row r="3" spans="1:43">
      <c r="A3" s="1"/>
      <c r="C3" s="4"/>
      <c r="E3" s="4"/>
      <c r="F3" s="4"/>
      <c r="G3" s="4"/>
    </row>
    <row r="4" spans="1:43">
      <c r="A4" s="1"/>
      <c r="C4" s="4"/>
      <c r="E4" s="4"/>
      <c r="F4" s="4"/>
      <c r="G4" s="4"/>
    </row>
    <row r="5" spans="1:43">
      <c r="A5" s="1"/>
      <c r="C5" s="5"/>
      <c r="D5" s="5"/>
      <c r="E5" s="5"/>
      <c r="F5" s="5"/>
      <c r="G5" s="5"/>
      <c r="H5" s="4"/>
      <c r="J5" s="6"/>
      <c r="K5" s="6"/>
    </row>
    <row r="6" spans="1:43">
      <c r="A6" s="1"/>
      <c r="C6" s="5"/>
      <c r="D6" s="5"/>
      <c r="E6" s="5"/>
      <c r="F6" s="5"/>
      <c r="G6" s="5"/>
      <c r="H6" s="4"/>
      <c r="J6" s="6"/>
      <c r="K6" s="6"/>
    </row>
    <row r="7" spans="1:43">
      <c r="A7" s="1"/>
    </row>
    <row r="8" spans="1:43">
      <c r="A8" s="1"/>
    </row>
    <row r="9" spans="1:43">
      <c r="A9" s="1"/>
    </row>
    <row r="10" spans="1:43">
      <c r="A10" s="1"/>
    </row>
  </sheetData>
  <dataValidations count="1">
    <dataValidation type="textLength" operator="lessThanOrEqual" allowBlank="1" showInputMessage="1" showErrorMessage="1" errorTitle="Please Note" error="Value should not exceed 128 characters (including spaces)." sqref="C5:G6">
      <formula1>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&amp; protection</vt:lpstr>
      <vt:lpstr>Bags &amp; Sleeves</vt:lpstr>
      <vt:lpstr>Earphones &amp; Headphones</vt:lpstr>
      <vt:lpstr>Speakers &amp; Docks</vt:lpstr>
      <vt:lpstr>Accessories</vt:lpstr>
      <vt:lpstr>Gadgets</vt:lpstr>
    </vt:vector>
  </TitlesOfParts>
  <Company>Wohlig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Sachde</dc:creator>
  <cp:lastModifiedBy>ACCESS</cp:lastModifiedBy>
  <dcterms:created xsi:type="dcterms:W3CDTF">2015-09-24T12:43:39Z</dcterms:created>
  <dcterms:modified xsi:type="dcterms:W3CDTF">2015-10-08T13:24:21Z</dcterms:modified>
</cp:coreProperties>
</file>