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DieseArbeitsmappe"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1\Daten_2021\"/>
    </mc:Choice>
  </mc:AlternateContent>
  <xr:revisionPtr revIDLastSave="0" documentId="13_ncr:1_{DAFEAB35-CC04-497F-894D-547F7E5EF6EE}" xr6:coauthVersionLast="36" xr6:coauthVersionMax="36" xr10:uidLastSave="{00000000-0000-0000-0000-000000000000}"/>
  <bookViews>
    <workbookView xWindow="0" yWindow="0" windowWidth="20160" windowHeight="8190" tabRatio="795" activeTab="1" xr2:uid="{00000000-000D-0000-FFFF-FFFF00000000}"/>
  </bookViews>
  <sheets>
    <sheet name="2020_1-2-1_Download_Anzahl" sheetId="28" r:id="rId1"/>
    <sheet name="2020_1-2-2_Download_Prozent" sheetId="29" r:id="rId2"/>
    <sheet name="2020_CSV_Vorbereitung_Prozent" sheetId="24" r:id="rId3"/>
    <sheet name="2020_CSV_Vorbereitung_Anzahl" sheetId="25" r:id="rId4"/>
    <sheet name="2020_Berechnung" sheetId="26" r:id="rId5"/>
    <sheet name="2020_Rohdaten" sheetId="27" r:id="rId6"/>
    <sheet name="2019_A2" sheetId="14" r:id="rId7"/>
    <sheet name="2019_Karte_A2_test" sheetId="21" state="hidden" r:id="rId8"/>
    <sheet name="2019_A2__Karte" sheetId="20" r:id="rId9"/>
    <sheet name="2019_A4_Karte" sheetId="22" r:id="rId10"/>
    <sheet name="2019_A2_Rohdaten" sheetId="18" r:id="rId11"/>
    <sheet name="2019_A1" sheetId="23" r:id="rId12"/>
  </sheets>
  <externalReferences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33" i="24" l="1"/>
  <c r="B783" i="24"/>
  <c r="B784" i="24"/>
  <c r="B785" i="24"/>
  <c r="B786" i="24"/>
  <c r="B787" i="24"/>
  <c r="B788" i="24"/>
  <c r="B789" i="24"/>
  <c r="B790" i="24"/>
  <c r="B791" i="24"/>
  <c r="B792" i="24"/>
  <c r="B793" i="24"/>
  <c r="B794" i="24"/>
  <c r="B795" i="24"/>
  <c r="B796" i="24"/>
  <c r="B797" i="24"/>
  <c r="B798" i="24"/>
  <c r="B799" i="24"/>
  <c r="B800" i="24"/>
  <c r="B801" i="24"/>
  <c r="B802" i="24"/>
  <c r="B803" i="24"/>
  <c r="B804" i="24"/>
  <c r="B805" i="24"/>
  <c r="B806" i="24"/>
  <c r="B807" i="24"/>
  <c r="B808" i="24"/>
  <c r="B809" i="24"/>
  <c r="B810" i="24"/>
  <c r="B811" i="24"/>
  <c r="B812" i="24"/>
  <c r="B813" i="24"/>
  <c r="B814" i="24"/>
  <c r="B815" i="24"/>
  <c r="B816" i="24"/>
  <c r="B817" i="24"/>
  <c r="B818" i="24"/>
  <c r="B819" i="24"/>
  <c r="B820" i="24"/>
  <c r="B821" i="24"/>
  <c r="B822" i="24"/>
  <c r="B823" i="24"/>
  <c r="B824" i="24"/>
  <c r="B825" i="24"/>
  <c r="B826" i="24"/>
  <c r="B827" i="24"/>
  <c r="B828" i="24"/>
  <c r="B829" i="24"/>
  <c r="B830" i="24"/>
  <c r="B831" i="24"/>
  <c r="B832" i="24"/>
  <c r="B782" i="24"/>
  <c r="B731" i="24"/>
  <c r="B732" i="24"/>
  <c r="B733" i="24"/>
  <c r="B734" i="24"/>
  <c r="B735" i="24"/>
  <c r="B736" i="24"/>
  <c r="B737" i="24"/>
  <c r="B738" i="24"/>
  <c r="B739" i="24"/>
  <c r="B740" i="24"/>
  <c r="B741" i="24"/>
  <c r="B742" i="24"/>
  <c r="B743" i="24"/>
  <c r="B744" i="24"/>
  <c r="B745" i="24"/>
  <c r="B746" i="24"/>
  <c r="B747" i="24"/>
  <c r="B748" i="24"/>
  <c r="B749" i="24"/>
  <c r="B750" i="24"/>
  <c r="B751" i="24"/>
  <c r="B752" i="24"/>
  <c r="B753" i="24"/>
  <c r="B754" i="24"/>
  <c r="B755" i="24"/>
  <c r="B756" i="24"/>
  <c r="B757" i="24"/>
  <c r="B758" i="24"/>
  <c r="B759" i="24"/>
  <c r="B760" i="24"/>
  <c r="B761" i="24"/>
  <c r="B762" i="24"/>
  <c r="B763" i="24"/>
  <c r="B764" i="24"/>
  <c r="B765" i="24"/>
  <c r="B766" i="24"/>
  <c r="B767" i="24"/>
  <c r="B768" i="24"/>
  <c r="B769" i="24"/>
  <c r="B770" i="24"/>
  <c r="B771" i="24"/>
  <c r="B772" i="24"/>
  <c r="B773" i="24"/>
  <c r="B774" i="24"/>
  <c r="B775" i="24"/>
  <c r="B776" i="24"/>
  <c r="B777" i="24"/>
  <c r="B778" i="24"/>
  <c r="B779" i="24"/>
  <c r="B780" i="24"/>
  <c r="B781" i="24"/>
  <c r="B730" i="24"/>
  <c r="B716" i="24"/>
  <c r="B717" i="24"/>
  <c r="B718" i="24"/>
  <c r="B719" i="24"/>
  <c r="B720" i="24"/>
  <c r="B721" i="24"/>
  <c r="B722" i="24"/>
  <c r="B723" i="24"/>
  <c r="B724" i="24"/>
  <c r="B725" i="24"/>
  <c r="B726" i="24"/>
  <c r="B727" i="24"/>
  <c r="B728" i="24"/>
  <c r="B729" i="24"/>
  <c r="B679" i="24"/>
  <c r="B680" i="24"/>
  <c r="B681" i="24"/>
  <c r="B682" i="24"/>
  <c r="B683" i="24"/>
  <c r="B684" i="24"/>
  <c r="B685" i="24"/>
  <c r="B686" i="24"/>
  <c r="B687" i="24"/>
  <c r="B688" i="24"/>
  <c r="B689" i="24"/>
  <c r="B690" i="24"/>
  <c r="B691" i="24"/>
  <c r="B692" i="24"/>
  <c r="B693" i="24"/>
  <c r="B694" i="24"/>
  <c r="B695" i="24"/>
  <c r="B696" i="24"/>
  <c r="B697" i="24"/>
  <c r="B698" i="24"/>
  <c r="B699" i="24"/>
  <c r="B700" i="24"/>
  <c r="B701" i="24"/>
  <c r="B702" i="24"/>
  <c r="B703" i="24"/>
  <c r="B704" i="24"/>
  <c r="B705" i="24"/>
  <c r="B706" i="24"/>
  <c r="B707" i="24"/>
  <c r="B708" i="24"/>
  <c r="B709" i="24"/>
  <c r="B710" i="24"/>
  <c r="B711" i="24"/>
  <c r="B712" i="24"/>
  <c r="B713" i="24"/>
  <c r="B714" i="24"/>
  <c r="B715" i="24"/>
  <c r="B678" i="24"/>
  <c r="B671" i="24"/>
  <c r="B672" i="24"/>
  <c r="B673" i="24"/>
  <c r="B674" i="24"/>
  <c r="B675" i="24"/>
  <c r="B676" i="24"/>
  <c r="B677" i="24"/>
  <c r="B627" i="24"/>
  <c r="B628" i="24"/>
  <c r="B629" i="24"/>
  <c r="B630" i="24"/>
  <c r="B631" i="24"/>
  <c r="B632" i="24"/>
  <c r="B633" i="24"/>
  <c r="B634" i="24"/>
  <c r="B635" i="24"/>
  <c r="B636" i="24"/>
  <c r="B637" i="24"/>
  <c r="B638" i="24"/>
  <c r="B639" i="24"/>
  <c r="B640" i="24"/>
  <c r="B641" i="24"/>
  <c r="B642" i="24"/>
  <c r="B643" i="24"/>
  <c r="B644" i="24"/>
  <c r="B645" i="24"/>
  <c r="B646" i="24"/>
  <c r="B647" i="24"/>
  <c r="B648" i="24"/>
  <c r="B649" i="24"/>
  <c r="B650" i="24"/>
  <c r="B651" i="24"/>
  <c r="B652" i="24"/>
  <c r="B653" i="24"/>
  <c r="B654" i="24"/>
  <c r="B655" i="24"/>
  <c r="B656" i="24"/>
  <c r="B657" i="24"/>
  <c r="B658" i="24"/>
  <c r="B659" i="24"/>
  <c r="B660" i="24"/>
  <c r="B661" i="24"/>
  <c r="B662" i="24"/>
  <c r="B663" i="24"/>
  <c r="B664" i="24"/>
  <c r="B665" i="24"/>
  <c r="B666" i="24"/>
  <c r="B667" i="24"/>
  <c r="B668" i="24"/>
  <c r="B669" i="24"/>
  <c r="B670" i="24"/>
  <c r="B626" i="24"/>
  <c r="B621" i="24"/>
  <c r="B622" i="24"/>
  <c r="B623" i="24"/>
  <c r="B624" i="24"/>
  <c r="B625" i="24"/>
  <c r="B575" i="24"/>
  <c r="B576" i="24"/>
  <c r="B577" i="24"/>
  <c r="B578" i="24"/>
  <c r="B579" i="24"/>
  <c r="B580" i="24"/>
  <c r="B581" i="24"/>
  <c r="B582" i="24"/>
  <c r="B583" i="24"/>
  <c r="B584" i="24"/>
  <c r="B585" i="24"/>
  <c r="B586" i="24"/>
  <c r="B587" i="24"/>
  <c r="B588" i="24"/>
  <c r="B589" i="24"/>
  <c r="B590" i="24"/>
  <c r="B591" i="24"/>
  <c r="B592" i="24"/>
  <c r="B593" i="24"/>
  <c r="B594" i="24"/>
  <c r="B595" i="24"/>
  <c r="B596" i="24"/>
  <c r="B597" i="24"/>
  <c r="B598" i="24"/>
  <c r="B599" i="24"/>
  <c r="B600" i="24"/>
  <c r="B601" i="24"/>
  <c r="B602" i="24"/>
  <c r="B603" i="24"/>
  <c r="B604" i="24"/>
  <c r="B605" i="24"/>
  <c r="B606" i="24"/>
  <c r="B607" i="24"/>
  <c r="B608" i="24"/>
  <c r="B609" i="24"/>
  <c r="B610" i="24"/>
  <c r="B611" i="24"/>
  <c r="B612" i="24"/>
  <c r="B613" i="24"/>
  <c r="B614" i="24"/>
  <c r="B615" i="24"/>
  <c r="B616" i="24"/>
  <c r="B617" i="24"/>
  <c r="B618" i="24"/>
  <c r="B619" i="24"/>
  <c r="B620" i="24"/>
  <c r="B574" i="24"/>
  <c r="B573" i="24"/>
  <c r="B523" i="24"/>
  <c r="B524" i="24"/>
  <c r="B525" i="24"/>
  <c r="B526" i="24"/>
  <c r="B527" i="24"/>
  <c r="B528" i="24"/>
  <c r="B529" i="24"/>
  <c r="B530" i="24"/>
  <c r="B531" i="24"/>
  <c r="B532" i="24"/>
  <c r="B533" i="24"/>
  <c r="B534" i="24"/>
  <c r="B535" i="24"/>
  <c r="B536" i="24"/>
  <c r="B537" i="24"/>
  <c r="B538" i="24"/>
  <c r="B539" i="24"/>
  <c r="B540" i="24"/>
  <c r="B541" i="24"/>
  <c r="B542" i="24"/>
  <c r="B543" i="24"/>
  <c r="B544" i="24"/>
  <c r="B545" i="24"/>
  <c r="B546" i="24"/>
  <c r="B547" i="24"/>
  <c r="B548" i="24"/>
  <c r="B549" i="24"/>
  <c r="B550" i="24"/>
  <c r="B551" i="24"/>
  <c r="B552" i="24"/>
  <c r="B553" i="24"/>
  <c r="B554" i="24"/>
  <c r="B555" i="24"/>
  <c r="B556" i="24"/>
  <c r="B557" i="24"/>
  <c r="B558" i="24"/>
  <c r="B559" i="24"/>
  <c r="B560" i="24"/>
  <c r="B561" i="24"/>
  <c r="B562" i="24"/>
  <c r="B563" i="24"/>
  <c r="B564" i="24"/>
  <c r="B565" i="24"/>
  <c r="B566" i="24"/>
  <c r="B567" i="24"/>
  <c r="B568" i="24"/>
  <c r="B569" i="24"/>
  <c r="B570" i="24"/>
  <c r="B571" i="24"/>
  <c r="B572" i="24"/>
  <c r="B522" i="24"/>
  <c r="B516" i="24"/>
  <c r="B517" i="24"/>
  <c r="B518" i="24"/>
  <c r="B519" i="24"/>
  <c r="B520" i="24"/>
  <c r="B521" i="24"/>
  <c r="B471" i="24"/>
  <c r="B472" i="24"/>
  <c r="B473" i="24"/>
  <c r="B474" i="24"/>
  <c r="B475" i="24"/>
  <c r="B476" i="24"/>
  <c r="B477" i="24"/>
  <c r="B478" i="24"/>
  <c r="B479" i="24"/>
  <c r="B480" i="24"/>
  <c r="B481" i="24"/>
  <c r="B482" i="24"/>
  <c r="B483" i="24"/>
  <c r="B484" i="24"/>
  <c r="B485" i="24"/>
  <c r="B486" i="24"/>
  <c r="B487" i="24"/>
  <c r="B488" i="24"/>
  <c r="B489" i="24"/>
  <c r="B490" i="24"/>
  <c r="B491" i="24"/>
  <c r="B492" i="24"/>
  <c r="B493" i="24"/>
  <c r="B494" i="24"/>
  <c r="B495" i="24"/>
  <c r="B496" i="24"/>
  <c r="B497" i="24"/>
  <c r="B498" i="24"/>
  <c r="B499" i="24"/>
  <c r="B500" i="24"/>
  <c r="B501" i="24"/>
  <c r="B502" i="24"/>
  <c r="B503" i="24"/>
  <c r="B504" i="24"/>
  <c r="B505" i="24"/>
  <c r="B506" i="24"/>
  <c r="B507" i="24"/>
  <c r="B508" i="24"/>
  <c r="B509" i="24"/>
  <c r="B510" i="24"/>
  <c r="B511" i="24"/>
  <c r="B512" i="24"/>
  <c r="B513" i="24"/>
  <c r="B514" i="24"/>
  <c r="B515" i="24"/>
  <c r="B470" i="24"/>
  <c r="B460" i="24"/>
  <c r="B461" i="24"/>
  <c r="B462" i="24"/>
  <c r="B463" i="24"/>
  <c r="B464" i="24"/>
  <c r="B465" i="24"/>
  <c r="B466" i="24"/>
  <c r="B467" i="24"/>
  <c r="B468" i="24"/>
  <c r="B469" i="24"/>
  <c r="B419" i="24"/>
  <c r="B420" i="24"/>
  <c r="B421" i="24"/>
  <c r="B422" i="24"/>
  <c r="B423" i="24"/>
  <c r="B424" i="24"/>
  <c r="B425" i="24"/>
  <c r="B426" i="24"/>
  <c r="B427" i="24"/>
  <c r="B428" i="24"/>
  <c r="B429" i="24"/>
  <c r="B430" i="24"/>
  <c r="B431" i="24"/>
  <c r="B432" i="24"/>
  <c r="B433" i="24"/>
  <c r="B434" i="24"/>
  <c r="B435" i="24"/>
  <c r="B436" i="24"/>
  <c r="B437" i="24"/>
  <c r="B438" i="24"/>
  <c r="B439" i="24"/>
  <c r="B440" i="24"/>
  <c r="B441" i="24"/>
  <c r="B442" i="24"/>
  <c r="B443" i="24"/>
  <c r="B444" i="24"/>
  <c r="B445" i="24"/>
  <c r="B446" i="24"/>
  <c r="B447" i="24"/>
  <c r="B448" i="24"/>
  <c r="B449" i="24"/>
  <c r="B450" i="24"/>
  <c r="B451" i="24"/>
  <c r="B452" i="24"/>
  <c r="B453" i="24"/>
  <c r="B454" i="24"/>
  <c r="B455" i="24"/>
  <c r="B456" i="24"/>
  <c r="B457" i="24"/>
  <c r="B458" i="24"/>
  <c r="B459" i="24"/>
  <c r="B418" i="24"/>
  <c r="B417" i="24"/>
  <c r="B409" i="24"/>
  <c r="B410" i="24"/>
  <c r="B411" i="24"/>
  <c r="B412" i="24"/>
  <c r="B413" i="24"/>
  <c r="B414" i="24"/>
  <c r="B415" i="24"/>
  <c r="B416" i="24"/>
  <c r="B367" i="24"/>
  <c r="B368" i="24"/>
  <c r="B369" i="24"/>
  <c r="B370" i="24"/>
  <c r="B371" i="24"/>
  <c r="B372" i="24"/>
  <c r="B373" i="24"/>
  <c r="B374" i="24"/>
  <c r="B375" i="24"/>
  <c r="B376" i="24"/>
  <c r="B377" i="24"/>
  <c r="B378" i="24"/>
  <c r="B379" i="24"/>
  <c r="B380" i="24"/>
  <c r="B381" i="24"/>
  <c r="B382" i="24"/>
  <c r="B383" i="24"/>
  <c r="B384" i="24"/>
  <c r="B385" i="24"/>
  <c r="B386" i="24"/>
  <c r="B387" i="24"/>
  <c r="B388" i="24"/>
  <c r="B389" i="24"/>
  <c r="B390" i="24"/>
  <c r="B391" i="24"/>
  <c r="B392" i="24"/>
  <c r="B393" i="24"/>
  <c r="B394" i="24"/>
  <c r="B395" i="24"/>
  <c r="B396" i="24"/>
  <c r="B397" i="24"/>
  <c r="B398" i="24"/>
  <c r="B399" i="24"/>
  <c r="B400" i="24"/>
  <c r="B401" i="24"/>
  <c r="B402" i="24"/>
  <c r="B403" i="24"/>
  <c r="B404" i="24"/>
  <c r="B405" i="24"/>
  <c r="B406" i="24"/>
  <c r="B407" i="24"/>
  <c r="B408" i="24"/>
  <c r="B366" i="24"/>
  <c r="B363" i="24"/>
  <c r="B364" i="24"/>
  <c r="B365" i="24"/>
  <c r="B315" i="24"/>
  <c r="B316" i="24"/>
  <c r="B317" i="24"/>
  <c r="B318" i="24"/>
  <c r="B319" i="24"/>
  <c r="B320" i="24"/>
  <c r="B321" i="24"/>
  <c r="B322" i="24"/>
  <c r="B323" i="24"/>
  <c r="B324" i="24"/>
  <c r="B325" i="24"/>
  <c r="B326" i="24"/>
  <c r="B327" i="24"/>
  <c r="B328" i="24"/>
  <c r="B329" i="24"/>
  <c r="B330" i="24"/>
  <c r="B331" i="24"/>
  <c r="B332" i="24"/>
  <c r="B333" i="24"/>
  <c r="B334" i="24"/>
  <c r="B335" i="24"/>
  <c r="B336" i="24"/>
  <c r="B337" i="24"/>
  <c r="B338" i="24"/>
  <c r="B339" i="24"/>
  <c r="B340" i="24"/>
  <c r="B341" i="24"/>
  <c r="B342" i="24"/>
  <c r="B343" i="24"/>
  <c r="B344" i="24"/>
  <c r="B345" i="24"/>
  <c r="B346" i="24"/>
  <c r="B347" i="24"/>
  <c r="B348" i="24"/>
  <c r="B349" i="24"/>
  <c r="B350" i="24"/>
  <c r="B351" i="24"/>
  <c r="B352" i="24"/>
  <c r="B353" i="24"/>
  <c r="B354" i="24"/>
  <c r="B355" i="24"/>
  <c r="B356" i="24"/>
  <c r="B357" i="24"/>
  <c r="B358" i="24"/>
  <c r="B359" i="24"/>
  <c r="B360" i="24"/>
  <c r="B361" i="24"/>
  <c r="B362" i="24"/>
  <c r="B314" i="24"/>
  <c r="B263" i="24"/>
  <c r="B264" i="24"/>
  <c r="B265" i="24"/>
  <c r="B266" i="24"/>
  <c r="B267" i="24"/>
  <c r="B268" i="24"/>
  <c r="B269" i="24"/>
  <c r="B270" i="24"/>
  <c r="B271" i="24"/>
  <c r="B272" i="24"/>
  <c r="B273" i="24"/>
  <c r="B274" i="24"/>
  <c r="B275" i="24"/>
  <c r="B276" i="24"/>
  <c r="B277" i="24"/>
  <c r="B278" i="24"/>
  <c r="B279" i="24"/>
  <c r="B280" i="24"/>
  <c r="B281" i="24"/>
  <c r="B282" i="24"/>
  <c r="B283" i="24"/>
  <c r="B284" i="24"/>
  <c r="B285" i="24"/>
  <c r="B286" i="24"/>
  <c r="B287" i="24"/>
  <c r="B288" i="24"/>
  <c r="B289" i="24"/>
  <c r="B290" i="24"/>
  <c r="B291" i="24"/>
  <c r="B292" i="24"/>
  <c r="B293" i="24"/>
  <c r="B294" i="24"/>
  <c r="B295" i="24"/>
  <c r="B296" i="24"/>
  <c r="B297" i="24"/>
  <c r="B298" i="24"/>
  <c r="B299" i="24"/>
  <c r="B300" i="24"/>
  <c r="B301" i="24"/>
  <c r="B302" i="24"/>
  <c r="B303" i="24"/>
  <c r="B304" i="24"/>
  <c r="B305" i="24"/>
  <c r="B306" i="24"/>
  <c r="B307" i="24"/>
  <c r="B308" i="24"/>
  <c r="B309" i="24"/>
  <c r="B310" i="24"/>
  <c r="B311" i="24"/>
  <c r="B312" i="24"/>
  <c r="B313" i="24"/>
  <c r="B262" i="24"/>
  <c r="B260" i="24"/>
  <c r="B261" i="24"/>
  <c r="B211" i="24"/>
  <c r="B212" i="24"/>
  <c r="B213" i="24"/>
  <c r="B214" i="24"/>
  <c r="B215" i="24"/>
  <c r="B216" i="24"/>
  <c r="B217" i="24"/>
  <c r="B218" i="24"/>
  <c r="B219" i="24"/>
  <c r="B220" i="24"/>
  <c r="B221" i="24"/>
  <c r="B222" i="24"/>
  <c r="B223" i="24"/>
  <c r="B224" i="24"/>
  <c r="B225" i="24"/>
  <c r="B226" i="24"/>
  <c r="B227" i="24"/>
  <c r="B228" i="24"/>
  <c r="B229" i="24"/>
  <c r="B230" i="24"/>
  <c r="B231" i="24"/>
  <c r="B232" i="24"/>
  <c r="B233" i="24"/>
  <c r="B234" i="24"/>
  <c r="B235" i="24"/>
  <c r="B236" i="24"/>
  <c r="B237" i="24"/>
  <c r="B238" i="24"/>
  <c r="B239" i="24"/>
  <c r="B240" i="24"/>
  <c r="B241" i="24"/>
  <c r="B242" i="24"/>
  <c r="B243" i="24"/>
  <c r="B244" i="24"/>
  <c r="B245" i="24"/>
  <c r="B246" i="24"/>
  <c r="B247" i="24"/>
  <c r="B248" i="24"/>
  <c r="B249" i="24"/>
  <c r="B250" i="24"/>
  <c r="B251" i="24"/>
  <c r="B252" i="24"/>
  <c r="B253" i="24"/>
  <c r="B254" i="24"/>
  <c r="B255" i="24"/>
  <c r="B256" i="24"/>
  <c r="B257" i="24"/>
  <c r="B258" i="24"/>
  <c r="B259" i="24"/>
  <c r="B210" i="24"/>
  <c r="B204" i="24"/>
  <c r="B205" i="24"/>
  <c r="B206" i="24"/>
  <c r="B207" i="24"/>
  <c r="B208" i="24"/>
  <c r="B209" i="24"/>
  <c r="B159" i="24"/>
  <c r="B160" i="24"/>
  <c r="B161" i="24"/>
  <c r="B162" i="24"/>
  <c r="B163" i="24"/>
  <c r="B164" i="24"/>
  <c r="B165" i="24"/>
  <c r="B166" i="24"/>
  <c r="B167" i="24"/>
  <c r="B168" i="24"/>
  <c r="B169" i="24"/>
  <c r="B170" i="24"/>
  <c r="B171" i="24"/>
  <c r="B172" i="24"/>
  <c r="B173" i="24"/>
  <c r="B174" i="24"/>
  <c r="B175" i="24"/>
  <c r="B176" i="24"/>
  <c r="B177" i="24"/>
  <c r="B178" i="24"/>
  <c r="B179" i="24"/>
  <c r="B180" i="24"/>
  <c r="B181" i="24"/>
  <c r="B182" i="24"/>
  <c r="B183" i="24"/>
  <c r="B184" i="24"/>
  <c r="B185" i="24"/>
  <c r="B186" i="24"/>
  <c r="B187" i="24"/>
  <c r="B188" i="24"/>
  <c r="B189" i="24"/>
  <c r="B190" i="24"/>
  <c r="B191" i="24"/>
  <c r="B192" i="24"/>
  <c r="B193" i="24"/>
  <c r="B194" i="24"/>
  <c r="B195" i="24"/>
  <c r="B196" i="24"/>
  <c r="B197" i="24"/>
  <c r="B198" i="24"/>
  <c r="B199" i="24"/>
  <c r="B200" i="24"/>
  <c r="B201" i="24"/>
  <c r="B202" i="24"/>
  <c r="B203" i="24"/>
  <c r="B158" i="24"/>
  <c r="B152" i="24"/>
  <c r="B153" i="24"/>
  <c r="B154" i="24"/>
  <c r="B155" i="24"/>
  <c r="B156" i="24"/>
  <c r="B157" i="24"/>
  <c r="B107" i="24"/>
  <c r="B108" i="24"/>
  <c r="B109" i="24"/>
  <c r="B110" i="24"/>
  <c r="B111" i="24"/>
  <c r="B112" i="24"/>
  <c r="B113" i="24"/>
  <c r="B114" i="24"/>
  <c r="B115" i="24"/>
  <c r="B116" i="24"/>
  <c r="B117" i="24"/>
  <c r="B118" i="24"/>
  <c r="B119" i="24"/>
  <c r="B120" i="24"/>
  <c r="B121" i="24"/>
  <c r="B122" i="24"/>
  <c r="B123" i="24"/>
  <c r="B124" i="24"/>
  <c r="B125" i="24"/>
  <c r="B126" i="24"/>
  <c r="B127" i="24"/>
  <c r="B128" i="24"/>
  <c r="B129" i="24"/>
  <c r="B130" i="24"/>
  <c r="B131" i="24"/>
  <c r="B132" i="24"/>
  <c r="B133" i="24"/>
  <c r="B134" i="24"/>
  <c r="B135" i="24"/>
  <c r="B136" i="24"/>
  <c r="B137" i="24"/>
  <c r="B138" i="24"/>
  <c r="B139" i="24"/>
  <c r="B140" i="24"/>
  <c r="B141" i="24"/>
  <c r="B142" i="24"/>
  <c r="B143" i="24"/>
  <c r="B144" i="24"/>
  <c r="B145" i="24"/>
  <c r="B146" i="24"/>
  <c r="B147" i="24"/>
  <c r="B148" i="24"/>
  <c r="B149" i="24"/>
  <c r="B150" i="24"/>
  <c r="B151" i="24"/>
  <c r="B106" i="24"/>
  <c r="B103" i="24"/>
  <c r="B104" i="24"/>
  <c r="E104" i="24"/>
  <c r="B105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54" i="24"/>
  <c r="B3" i="24"/>
  <c r="B4" i="24"/>
  <c r="B5" i="24"/>
  <c r="B6" i="24"/>
  <c r="B7" i="24"/>
  <c r="B8" i="24"/>
  <c r="B9" i="24"/>
  <c r="A10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E50" i="24"/>
  <c r="B51" i="24"/>
  <c r="B52" i="24"/>
  <c r="B53" i="24"/>
  <c r="B2" i="24"/>
  <c r="B59" i="29"/>
  <c r="A311" i="24" s="1"/>
  <c r="C59" i="29"/>
  <c r="D59" i="29"/>
  <c r="E51" i="24" s="1"/>
  <c r="E59" i="29"/>
  <c r="E103" i="24" s="1"/>
  <c r="F59" i="29"/>
  <c r="E155" i="24" s="1"/>
  <c r="G59" i="29"/>
  <c r="E207" i="24" s="1"/>
  <c r="H59" i="29"/>
  <c r="E259" i="24" s="1"/>
  <c r="I59" i="29"/>
  <c r="E311" i="24" s="1"/>
  <c r="J59" i="29"/>
  <c r="E363" i="24" s="1"/>
  <c r="K59" i="29"/>
  <c r="E415" i="24" s="1"/>
  <c r="L59" i="29"/>
  <c r="E467" i="24" s="1"/>
  <c r="M59" i="29"/>
  <c r="E519" i="24" s="1"/>
  <c r="N59" i="29"/>
  <c r="E571" i="24" s="1"/>
  <c r="O59" i="29"/>
  <c r="E623" i="24" s="1"/>
  <c r="P59" i="29"/>
  <c r="E675" i="24" s="1"/>
  <c r="Q59" i="29"/>
  <c r="E727" i="24" s="1"/>
  <c r="R59" i="29"/>
  <c r="E779" i="24" s="1"/>
  <c r="B60" i="29"/>
  <c r="A104" i="24" s="1"/>
  <c r="C60" i="29"/>
  <c r="D60" i="29"/>
  <c r="E52" i="24" s="1"/>
  <c r="E60" i="29"/>
  <c r="F60" i="29"/>
  <c r="E156" i="24" s="1"/>
  <c r="G60" i="29"/>
  <c r="E208" i="24" s="1"/>
  <c r="H60" i="29"/>
  <c r="E260" i="24" s="1"/>
  <c r="I60" i="29"/>
  <c r="E312" i="24" s="1"/>
  <c r="J60" i="29"/>
  <c r="E364" i="24" s="1"/>
  <c r="K60" i="29"/>
  <c r="E416" i="24" s="1"/>
  <c r="L60" i="29"/>
  <c r="E468" i="24" s="1"/>
  <c r="M60" i="29"/>
  <c r="E520" i="24" s="1"/>
  <c r="N60" i="29"/>
  <c r="E572" i="24" s="1"/>
  <c r="O60" i="29"/>
  <c r="E624" i="24" s="1"/>
  <c r="P60" i="29"/>
  <c r="E676" i="24" s="1"/>
  <c r="Q60" i="29"/>
  <c r="E728" i="24" s="1"/>
  <c r="R60" i="29"/>
  <c r="E780" i="24" s="1"/>
  <c r="B61" i="29"/>
  <c r="A209" i="24" s="1"/>
  <c r="C61" i="29"/>
  <c r="D61" i="29"/>
  <c r="E53" i="24" s="1"/>
  <c r="E61" i="29"/>
  <c r="E105" i="24" s="1"/>
  <c r="F61" i="29"/>
  <c r="E157" i="24" s="1"/>
  <c r="G61" i="29"/>
  <c r="E209" i="24" s="1"/>
  <c r="H61" i="29"/>
  <c r="E261" i="24" s="1"/>
  <c r="I61" i="29"/>
  <c r="E313" i="24" s="1"/>
  <c r="J61" i="29"/>
  <c r="E365" i="24" s="1"/>
  <c r="K61" i="29"/>
  <c r="E417" i="24" s="1"/>
  <c r="L61" i="29"/>
  <c r="E469" i="24" s="1"/>
  <c r="M61" i="29"/>
  <c r="E521" i="24" s="1"/>
  <c r="N61" i="29"/>
  <c r="E573" i="24" s="1"/>
  <c r="O61" i="29"/>
  <c r="E625" i="24" s="1"/>
  <c r="P61" i="29"/>
  <c r="E677" i="24" s="1"/>
  <c r="Q61" i="29"/>
  <c r="E729" i="24" s="1"/>
  <c r="R61" i="29"/>
  <c r="E781" i="24" s="1"/>
  <c r="B53" i="29"/>
  <c r="A201" i="24" s="1"/>
  <c r="C53" i="29"/>
  <c r="D53" i="29"/>
  <c r="E45" i="24" s="1"/>
  <c r="E53" i="29"/>
  <c r="E97" i="24" s="1"/>
  <c r="F53" i="29"/>
  <c r="E149" i="24" s="1"/>
  <c r="G53" i="29"/>
  <c r="E201" i="24" s="1"/>
  <c r="H53" i="29"/>
  <c r="E253" i="24" s="1"/>
  <c r="I53" i="29"/>
  <c r="E305" i="24" s="1"/>
  <c r="J53" i="29"/>
  <c r="E357" i="24" s="1"/>
  <c r="K53" i="29"/>
  <c r="E409" i="24" s="1"/>
  <c r="L53" i="29"/>
  <c r="E461" i="24" s="1"/>
  <c r="M53" i="29"/>
  <c r="E513" i="24" s="1"/>
  <c r="N53" i="29"/>
  <c r="E565" i="24" s="1"/>
  <c r="O53" i="29"/>
  <c r="E617" i="24" s="1"/>
  <c r="P53" i="29"/>
  <c r="E669" i="24" s="1"/>
  <c r="Q53" i="29"/>
  <c r="E721" i="24" s="1"/>
  <c r="R53" i="29"/>
  <c r="E773" i="24" s="1"/>
  <c r="B54" i="29"/>
  <c r="A358" i="24" s="1"/>
  <c r="C358" i="24" s="1"/>
  <c r="C54" i="29"/>
  <c r="D54" i="29"/>
  <c r="E46" i="24" s="1"/>
  <c r="E54" i="29"/>
  <c r="E98" i="24" s="1"/>
  <c r="F54" i="29"/>
  <c r="E150" i="24" s="1"/>
  <c r="G54" i="29"/>
  <c r="E202" i="24" s="1"/>
  <c r="H54" i="29"/>
  <c r="E254" i="24" s="1"/>
  <c r="I54" i="29"/>
  <c r="E306" i="24" s="1"/>
  <c r="J54" i="29"/>
  <c r="E358" i="24" s="1"/>
  <c r="K54" i="29"/>
  <c r="E410" i="24" s="1"/>
  <c r="L54" i="29"/>
  <c r="E462" i="24" s="1"/>
  <c r="M54" i="29"/>
  <c r="E514" i="24" s="1"/>
  <c r="N54" i="29"/>
  <c r="E566" i="24" s="1"/>
  <c r="O54" i="29"/>
  <c r="E618" i="24" s="1"/>
  <c r="P54" i="29"/>
  <c r="E670" i="24" s="1"/>
  <c r="Q54" i="29"/>
  <c r="E722" i="24" s="1"/>
  <c r="R54" i="29"/>
  <c r="E774" i="24" s="1"/>
  <c r="B55" i="29"/>
  <c r="A99" i="24" s="1"/>
  <c r="C55" i="29"/>
  <c r="D55" i="29"/>
  <c r="E47" i="24" s="1"/>
  <c r="E55" i="29"/>
  <c r="E99" i="24" s="1"/>
  <c r="F55" i="29"/>
  <c r="E151" i="24" s="1"/>
  <c r="G55" i="29"/>
  <c r="E203" i="24" s="1"/>
  <c r="H55" i="29"/>
  <c r="E255" i="24" s="1"/>
  <c r="I55" i="29"/>
  <c r="E307" i="24" s="1"/>
  <c r="J55" i="29"/>
  <c r="E359" i="24" s="1"/>
  <c r="K55" i="29"/>
  <c r="E411" i="24" s="1"/>
  <c r="L55" i="29"/>
  <c r="E463" i="24" s="1"/>
  <c r="M55" i="29"/>
  <c r="E515" i="24" s="1"/>
  <c r="N55" i="29"/>
  <c r="E567" i="24" s="1"/>
  <c r="O55" i="29"/>
  <c r="E619" i="24" s="1"/>
  <c r="P55" i="29"/>
  <c r="E671" i="24" s="1"/>
  <c r="Q55" i="29"/>
  <c r="E723" i="24" s="1"/>
  <c r="R55" i="29"/>
  <c r="E775" i="24" s="1"/>
  <c r="B56" i="29"/>
  <c r="C56" i="29"/>
  <c r="D56" i="29"/>
  <c r="E48" i="24" s="1"/>
  <c r="E56" i="29"/>
  <c r="E100" i="24" s="1"/>
  <c r="F56" i="29"/>
  <c r="E152" i="24" s="1"/>
  <c r="G56" i="29"/>
  <c r="E204" i="24" s="1"/>
  <c r="H56" i="29"/>
  <c r="E256" i="24" s="1"/>
  <c r="I56" i="29"/>
  <c r="E308" i="24" s="1"/>
  <c r="J56" i="29"/>
  <c r="E360" i="24" s="1"/>
  <c r="K56" i="29"/>
  <c r="E412" i="24" s="1"/>
  <c r="L56" i="29"/>
  <c r="E464" i="24" s="1"/>
  <c r="M56" i="29"/>
  <c r="E516" i="24" s="1"/>
  <c r="N56" i="29"/>
  <c r="E568" i="24" s="1"/>
  <c r="O56" i="29"/>
  <c r="E620" i="24" s="1"/>
  <c r="P56" i="29"/>
  <c r="E672" i="24" s="1"/>
  <c r="Q56" i="29"/>
  <c r="E724" i="24" s="1"/>
  <c r="R56" i="29"/>
  <c r="E776" i="24" s="1"/>
  <c r="B57" i="29"/>
  <c r="A49" i="24" s="1"/>
  <c r="C49" i="24" s="1"/>
  <c r="C57" i="29"/>
  <c r="D57" i="29"/>
  <c r="E49" i="24" s="1"/>
  <c r="E57" i="29"/>
  <c r="E101" i="24" s="1"/>
  <c r="F57" i="29"/>
  <c r="E153" i="24" s="1"/>
  <c r="G57" i="29"/>
  <c r="E205" i="24" s="1"/>
  <c r="H57" i="29"/>
  <c r="E257" i="24" s="1"/>
  <c r="I57" i="29"/>
  <c r="E309" i="24" s="1"/>
  <c r="J57" i="29"/>
  <c r="E361" i="24" s="1"/>
  <c r="K57" i="29"/>
  <c r="E413" i="24" s="1"/>
  <c r="L57" i="29"/>
  <c r="E465" i="24" s="1"/>
  <c r="M57" i="29"/>
  <c r="E517" i="24" s="1"/>
  <c r="N57" i="29"/>
  <c r="E569" i="24" s="1"/>
  <c r="O57" i="29"/>
  <c r="E621" i="24" s="1"/>
  <c r="P57" i="29"/>
  <c r="E673" i="24" s="1"/>
  <c r="Q57" i="29"/>
  <c r="E725" i="24" s="1"/>
  <c r="R57" i="29"/>
  <c r="E777" i="24" s="1"/>
  <c r="B58" i="29"/>
  <c r="A102" i="24" s="1"/>
  <c r="C58" i="29"/>
  <c r="D58" i="29"/>
  <c r="E58" i="29"/>
  <c r="E102" i="24" s="1"/>
  <c r="F58" i="29"/>
  <c r="E154" i="24" s="1"/>
  <c r="G58" i="29"/>
  <c r="E206" i="24" s="1"/>
  <c r="H58" i="29"/>
  <c r="E258" i="24" s="1"/>
  <c r="I58" i="29"/>
  <c r="E310" i="24" s="1"/>
  <c r="J58" i="29"/>
  <c r="E362" i="24" s="1"/>
  <c r="K58" i="29"/>
  <c r="E414" i="24" s="1"/>
  <c r="L58" i="29"/>
  <c r="E466" i="24" s="1"/>
  <c r="M58" i="29"/>
  <c r="E518" i="24" s="1"/>
  <c r="N58" i="29"/>
  <c r="E570" i="24" s="1"/>
  <c r="O58" i="29"/>
  <c r="E622" i="24" s="1"/>
  <c r="P58" i="29"/>
  <c r="E674" i="24" s="1"/>
  <c r="Q58" i="29"/>
  <c r="E726" i="24" s="1"/>
  <c r="R58" i="29"/>
  <c r="E778" i="24" s="1"/>
  <c r="B31" i="29"/>
  <c r="A127" i="24" s="1"/>
  <c r="C127" i="24" s="1"/>
  <c r="C31" i="29"/>
  <c r="D31" i="29"/>
  <c r="E23" i="24" s="1"/>
  <c r="E31" i="29"/>
  <c r="E75" i="24" s="1"/>
  <c r="F31" i="29"/>
  <c r="E127" i="24" s="1"/>
  <c r="G31" i="29"/>
  <c r="E179" i="24" s="1"/>
  <c r="H31" i="29"/>
  <c r="E231" i="24" s="1"/>
  <c r="I31" i="29"/>
  <c r="E283" i="24" s="1"/>
  <c r="J31" i="29"/>
  <c r="E335" i="24" s="1"/>
  <c r="K31" i="29"/>
  <c r="E387" i="24" s="1"/>
  <c r="L31" i="29"/>
  <c r="E439" i="24" s="1"/>
  <c r="M31" i="29"/>
  <c r="E491" i="24" s="1"/>
  <c r="N31" i="29"/>
  <c r="E543" i="24" s="1"/>
  <c r="O31" i="29"/>
  <c r="E595" i="24" s="1"/>
  <c r="P31" i="29"/>
  <c r="E647" i="24" s="1"/>
  <c r="Q31" i="29"/>
  <c r="E699" i="24" s="1"/>
  <c r="R31" i="29"/>
  <c r="E751" i="24" s="1"/>
  <c r="B32" i="29"/>
  <c r="A24" i="24" s="1"/>
  <c r="C32" i="29"/>
  <c r="D32" i="29"/>
  <c r="E24" i="24" s="1"/>
  <c r="E32" i="29"/>
  <c r="E76" i="24" s="1"/>
  <c r="F32" i="29"/>
  <c r="E128" i="24" s="1"/>
  <c r="G32" i="29"/>
  <c r="E180" i="24" s="1"/>
  <c r="H32" i="29"/>
  <c r="E232" i="24" s="1"/>
  <c r="I32" i="29"/>
  <c r="E284" i="24" s="1"/>
  <c r="J32" i="29"/>
  <c r="E336" i="24" s="1"/>
  <c r="K32" i="29"/>
  <c r="E388" i="24" s="1"/>
  <c r="L32" i="29"/>
  <c r="E440" i="24" s="1"/>
  <c r="M32" i="29"/>
  <c r="E492" i="24" s="1"/>
  <c r="N32" i="29"/>
  <c r="E544" i="24" s="1"/>
  <c r="O32" i="29"/>
  <c r="E596" i="24" s="1"/>
  <c r="P32" i="29"/>
  <c r="E648" i="24" s="1"/>
  <c r="Q32" i="29"/>
  <c r="E700" i="24" s="1"/>
  <c r="R32" i="29"/>
  <c r="E752" i="24" s="1"/>
  <c r="B33" i="29"/>
  <c r="A129" i="24" s="1"/>
  <c r="C129" i="24" s="1"/>
  <c r="C33" i="29"/>
  <c r="D33" i="29"/>
  <c r="E25" i="24" s="1"/>
  <c r="E33" i="29"/>
  <c r="E77" i="24" s="1"/>
  <c r="F33" i="29"/>
  <c r="E129" i="24" s="1"/>
  <c r="G33" i="29"/>
  <c r="E181" i="24" s="1"/>
  <c r="H33" i="29"/>
  <c r="E233" i="24" s="1"/>
  <c r="I33" i="29"/>
  <c r="E285" i="24" s="1"/>
  <c r="J33" i="29"/>
  <c r="E337" i="24" s="1"/>
  <c r="K33" i="29"/>
  <c r="E389" i="24" s="1"/>
  <c r="L33" i="29"/>
  <c r="E441" i="24" s="1"/>
  <c r="M33" i="29"/>
  <c r="E493" i="24" s="1"/>
  <c r="N33" i="29"/>
  <c r="E545" i="24" s="1"/>
  <c r="O33" i="29"/>
  <c r="E597" i="24" s="1"/>
  <c r="P33" i="29"/>
  <c r="E649" i="24" s="1"/>
  <c r="Q33" i="29"/>
  <c r="E701" i="24" s="1"/>
  <c r="R33" i="29"/>
  <c r="E753" i="24" s="1"/>
  <c r="B34" i="29"/>
  <c r="A78" i="24" s="1"/>
  <c r="C34" i="29"/>
  <c r="D34" i="29"/>
  <c r="E26" i="24" s="1"/>
  <c r="E34" i="29"/>
  <c r="E78" i="24" s="1"/>
  <c r="F34" i="29"/>
  <c r="E130" i="24" s="1"/>
  <c r="G34" i="29"/>
  <c r="E182" i="24" s="1"/>
  <c r="H34" i="29"/>
  <c r="E234" i="24" s="1"/>
  <c r="I34" i="29"/>
  <c r="E286" i="24" s="1"/>
  <c r="J34" i="29"/>
  <c r="E338" i="24" s="1"/>
  <c r="K34" i="29"/>
  <c r="E390" i="24" s="1"/>
  <c r="L34" i="29"/>
  <c r="E442" i="24" s="1"/>
  <c r="M34" i="29"/>
  <c r="E494" i="24" s="1"/>
  <c r="N34" i="29"/>
  <c r="E546" i="24" s="1"/>
  <c r="O34" i="29"/>
  <c r="E598" i="24" s="1"/>
  <c r="P34" i="29"/>
  <c r="E650" i="24" s="1"/>
  <c r="Q34" i="29"/>
  <c r="E702" i="24" s="1"/>
  <c r="R34" i="29"/>
  <c r="E754" i="24" s="1"/>
  <c r="B35" i="29"/>
  <c r="C35" i="29"/>
  <c r="D35" i="29"/>
  <c r="E27" i="24" s="1"/>
  <c r="E35" i="29"/>
  <c r="E79" i="24" s="1"/>
  <c r="F35" i="29"/>
  <c r="E131" i="24" s="1"/>
  <c r="G35" i="29"/>
  <c r="E183" i="24" s="1"/>
  <c r="H35" i="29"/>
  <c r="E235" i="24" s="1"/>
  <c r="I35" i="29"/>
  <c r="E287" i="24" s="1"/>
  <c r="J35" i="29"/>
  <c r="E339" i="24" s="1"/>
  <c r="K35" i="29"/>
  <c r="E391" i="24" s="1"/>
  <c r="L35" i="29"/>
  <c r="E443" i="24" s="1"/>
  <c r="M35" i="29"/>
  <c r="E495" i="24" s="1"/>
  <c r="N35" i="29"/>
  <c r="E547" i="24" s="1"/>
  <c r="O35" i="29"/>
  <c r="E599" i="24" s="1"/>
  <c r="P35" i="29"/>
  <c r="E651" i="24" s="1"/>
  <c r="Q35" i="29"/>
  <c r="E703" i="24" s="1"/>
  <c r="R35" i="29"/>
  <c r="E755" i="24" s="1"/>
  <c r="B36" i="29"/>
  <c r="C36" i="29"/>
  <c r="D36" i="29"/>
  <c r="E28" i="24" s="1"/>
  <c r="E36" i="29"/>
  <c r="E80" i="24" s="1"/>
  <c r="F36" i="29"/>
  <c r="E132" i="24" s="1"/>
  <c r="G36" i="29"/>
  <c r="E184" i="24" s="1"/>
  <c r="H36" i="29"/>
  <c r="E236" i="24" s="1"/>
  <c r="I36" i="29"/>
  <c r="E288" i="24" s="1"/>
  <c r="J36" i="29"/>
  <c r="E340" i="24" s="1"/>
  <c r="K36" i="29"/>
  <c r="E392" i="24" s="1"/>
  <c r="L36" i="29"/>
  <c r="E444" i="24" s="1"/>
  <c r="M36" i="29"/>
  <c r="E496" i="24" s="1"/>
  <c r="N36" i="29"/>
  <c r="E548" i="24" s="1"/>
  <c r="O36" i="29"/>
  <c r="E600" i="24" s="1"/>
  <c r="P36" i="29"/>
  <c r="E652" i="24" s="1"/>
  <c r="Q36" i="29"/>
  <c r="E704" i="24" s="1"/>
  <c r="R36" i="29"/>
  <c r="E756" i="24" s="1"/>
  <c r="B37" i="29"/>
  <c r="A29" i="24" s="1"/>
  <c r="C29" i="24" s="1"/>
  <c r="C37" i="29"/>
  <c r="D37" i="29"/>
  <c r="E29" i="24" s="1"/>
  <c r="E37" i="29"/>
  <c r="E81" i="24" s="1"/>
  <c r="F37" i="29"/>
  <c r="E133" i="24" s="1"/>
  <c r="G37" i="29"/>
  <c r="E185" i="24" s="1"/>
  <c r="H37" i="29"/>
  <c r="E237" i="24" s="1"/>
  <c r="I37" i="29"/>
  <c r="E289" i="24" s="1"/>
  <c r="J37" i="29"/>
  <c r="E341" i="24" s="1"/>
  <c r="K37" i="29"/>
  <c r="E393" i="24" s="1"/>
  <c r="L37" i="29"/>
  <c r="E445" i="24" s="1"/>
  <c r="M37" i="29"/>
  <c r="E497" i="24" s="1"/>
  <c r="N37" i="29"/>
  <c r="E549" i="24" s="1"/>
  <c r="O37" i="29"/>
  <c r="E601" i="24" s="1"/>
  <c r="P37" i="29"/>
  <c r="E653" i="24" s="1"/>
  <c r="Q37" i="29"/>
  <c r="E705" i="24" s="1"/>
  <c r="R37" i="29"/>
  <c r="E757" i="24" s="1"/>
  <c r="B38" i="29"/>
  <c r="A134" i="24" s="1"/>
  <c r="C134" i="24" s="1"/>
  <c r="C38" i="29"/>
  <c r="D38" i="29"/>
  <c r="E30" i="24" s="1"/>
  <c r="E38" i="29"/>
  <c r="E82" i="24" s="1"/>
  <c r="F38" i="29"/>
  <c r="E134" i="24" s="1"/>
  <c r="G38" i="29"/>
  <c r="E186" i="24" s="1"/>
  <c r="H38" i="29"/>
  <c r="E238" i="24" s="1"/>
  <c r="I38" i="29"/>
  <c r="E290" i="24" s="1"/>
  <c r="J38" i="29"/>
  <c r="E342" i="24" s="1"/>
  <c r="K38" i="29"/>
  <c r="E394" i="24" s="1"/>
  <c r="L38" i="29"/>
  <c r="E446" i="24" s="1"/>
  <c r="M38" i="29"/>
  <c r="E498" i="24" s="1"/>
  <c r="N38" i="29"/>
  <c r="E550" i="24" s="1"/>
  <c r="O38" i="29"/>
  <c r="E602" i="24" s="1"/>
  <c r="P38" i="29"/>
  <c r="E654" i="24" s="1"/>
  <c r="Q38" i="29"/>
  <c r="E706" i="24" s="1"/>
  <c r="R38" i="29"/>
  <c r="E758" i="24" s="1"/>
  <c r="B39" i="29"/>
  <c r="A83" i="24" s="1"/>
  <c r="D83" i="24" s="1"/>
  <c r="C39" i="29"/>
  <c r="D39" i="29"/>
  <c r="E31" i="24" s="1"/>
  <c r="E39" i="29"/>
  <c r="E83" i="24" s="1"/>
  <c r="F39" i="29"/>
  <c r="E135" i="24" s="1"/>
  <c r="G39" i="29"/>
  <c r="E187" i="24" s="1"/>
  <c r="H39" i="29"/>
  <c r="E239" i="24" s="1"/>
  <c r="I39" i="29"/>
  <c r="E291" i="24" s="1"/>
  <c r="J39" i="29"/>
  <c r="E343" i="24" s="1"/>
  <c r="K39" i="29"/>
  <c r="E395" i="24" s="1"/>
  <c r="L39" i="29"/>
  <c r="E447" i="24" s="1"/>
  <c r="M39" i="29"/>
  <c r="E499" i="24" s="1"/>
  <c r="N39" i="29"/>
  <c r="E551" i="24" s="1"/>
  <c r="O39" i="29"/>
  <c r="E603" i="24" s="1"/>
  <c r="P39" i="29"/>
  <c r="E655" i="24" s="1"/>
  <c r="Q39" i="29"/>
  <c r="E707" i="24" s="1"/>
  <c r="R39" i="29"/>
  <c r="E759" i="24" s="1"/>
  <c r="B40" i="29"/>
  <c r="A32" i="24" s="1"/>
  <c r="C40" i="29"/>
  <c r="D40" i="29"/>
  <c r="E32" i="24" s="1"/>
  <c r="E40" i="29"/>
  <c r="E84" i="24" s="1"/>
  <c r="F40" i="29"/>
  <c r="E136" i="24" s="1"/>
  <c r="G40" i="29"/>
  <c r="E188" i="24" s="1"/>
  <c r="H40" i="29"/>
  <c r="E240" i="24" s="1"/>
  <c r="I40" i="29"/>
  <c r="E292" i="24" s="1"/>
  <c r="J40" i="29"/>
  <c r="E344" i="24" s="1"/>
  <c r="K40" i="29"/>
  <c r="E396" i="24" s="1"/>
  <c r="L40" i="29"/>
  <c r="E448" i="24" s="1"/>
  <c r="M40" i="29"/>
  <c r="E500" i="24" s="1"/>
  <c r="N40" i="29"/>
  <c r="E552" i="24" s="1"/>
  <c r="O40" i="29"/>
  <c r="E604" i="24" s="1"/>
  <c r="P40" i="29"/>
  <c r="E656" i="24" s="1"/>
  <c r="Q40" i="29"/>
  <c r="E708" i="24" s="1"/>
  <c r="R40" i="29"/>
  <c r="E760" i="24" s="1"/>
  <c r="B41" i="29"/>
  <c r="A137" i="24" s="1"/>
  <c r="C137" i="24" s="1"/>
  <c r="C41" i="29"/>
  <c r="D41" i="29"/>
  <c r="E33" i="24" s="1"/>
  <c r="E41" i="29"/>
  <c r="E85" i="24" s="1"/>
  <c r="F41" i="29"/>
  <c r="E137" i="24" s="1"/>
  <c r="G41" i="29"/>
  <c r="E189" i="24" s="1"/>
  <c r="H41" i="29"/>
  <c r="E241" i="24" s="1"/>
  <c r="I41" i="29"/>
  <c r="E293" i="24" s="1"/>
  <c r="J41" i="29"/>
  <c r="E345" i="24" s="1"/>
  <c r="K41" i="29"/>
  <c r="E397" i="24" s="1"/>
  <c r="L41" i="29"/>
  <c r="E449" i="24" s="1"/>
  <c r="M41" i="29"/>
  <c r="E501" i="24" s="1"/>
  <c r="N41" i="29"/>
  <c r="E553" i="24" s="1"/>
  <c r="O41" i="29"/>
  <c r="E605" i="24" s="1"/>
  <c r="P41" i="29"/>
  <c r="E657" i="24" s="1"/>
  <c r="Q41" i="29"/>
  <c r="E709" i="24" s="1"/>
  <c r="R41" i="29"/>
  <c r="E761" i="24" s="1"/>
  <c r="B42" i="29"/>
  <c r="A34" i="24" s="1"/>
  <c r="C34" i="24" s="1"/>
  <c r="C42" i="29"/>
  <c r="D42" i="29"/>
  <c r="E34" i="24" s="1"/>
  <c r="E42" i="29"/>
  <c r="E86" i="24" s="1"/>
  <c r="F42" i="29"/>
  <c r="E138" i="24" s="1"/>
  <c r="G42" i="29"/>
  <c r="E190" i="24" s="1"/>
  <c r="H42" i="29"/>
  <c r="E242" i="24" s="1"/>
  <c r="I42" i="29"/>
  <c r="E294" i="24" s="1"/>
  <c r="J42" i="29"/>
  <c r="E346" i="24" s="1"/>
  <c r="K42" i="29"/>
  <c r="E398" i="24" s="1"/>
  <c r="L42" i="29"/>
  <c r="E450" i="24" s="1"/>
  <c r="M42" i="29"/>
  <c r="E502" i="24" s="1"/>
  <c r="N42" i="29"/>
  <c r="E554" i="24" s="1"/>
  <c r="O42" i="29"/>
  <c r="E606" i="24" s="1"/>
  <c r="P42" i="29"/>
  <c r="E658" i="24" s="1"/>
  <c r="Q42" i="29"/>
  <c r="E710" i="24" s="1"/>
  <c r="R42" i="29"/>
  <c r="E762" i="24" s="1"/>
  <c r="B43" i="29"/>
  <c r="C43" i="29"/>
  <c r="D43" i="29"/>
  <c r="E35" i="24" s="1"/>
  <c r="E43" i="29"/>
  <c r="E87" i="24" s="1"/>
  <c r="F43" i="29"/>
  <c r="E139" i="24" s="1"/>
  <c r="G43" i="29"/>
  <c r="E191" i="24" s="1"/>
  <c r="H43" i="29"/>
  <c r="E243" i="24" s="1"/>
  <c r="I43" i="29"/>
  <c r="E295" i="24" s="1"/>
  <c r="J43" i="29"/>
  <c r="E347" i="24" s="1"/>
  <c r="K43" i="29"/>
  <c r="E399" i="24" s="1"/>
  <c r="L43" i="29"/>
  <c r="E451" i="24" s="1"/>
  <c r="M43" i="29"/>
  <c r="E503" i="24" s="1"/>
  <c r="N43" i="29"/>
  <c r="E555" i="24" s="1"/>
  <c r="O43" i="29"/>
  <c r="E607" i="24" s="1"/>
  <c r="P43" i="29"/>
  <c r="E659" i="24" s="1"/>
  <c r="Q43" i="29"/>
  <c r="E711" i="24" s="1"/>
  <c r="R43" i="29"/>
  <c r="E763" i="24" s="1"/>
  <c r="B44" i="29"/>
  <c r="A36" i="24" s="1"/>
  <c r="C44" i="29"/>
  <c r="D44" i="29"/>
  <c r="E36" i="24" s="1"/>
  <c r="E44" i="29"/>
  <c r="E88" i="24" s="1"/>
  <c r="F44" i="29"/>
  <c r="E140" i="24" s="1"/>
  <c r="G44" i="29"/>
  <c r="E192" i="24" s="1"/>
  <c r="H44" i="29"/>
  <c r="E244" i="24" s="1"/>
  <c r="I44" i="29"/>
  <c r="E296" i="24" s="1"/>
  <c r="J44" i="29"/>
  <c r="E348" i="24" s="1"/>
  <c r="K44" i="29"/>
  <c r="E400" i="24" s="1"/>
  <c r="L44" i="29"/>
  <c r="E452" i="24" s="1"/>
  <c r="M44" i="29"/>
  <c r="E504" i="24" s="1"/>
  <c r="N44" i="29"/>
  <c r="E556" i="24" s="1"/>
  <c r="O44" i="29"/>
  <c r="E608" i="24" s="1"/>
  <c r="P44" i="29"/>
  <c r="E660" i="24" s="1"/>
  <c r="Q44" i="29"/>
  <c r="E712" i="24" s="1"/>
  <c r="R44" i="29"/>
  <c r="E764" i="24" s="1"/>
  <c r="B45" i="29"/>
  <c r="A37" i="24" s="1"/>
  <c r="C37" i="24" s="1"/>
  <c r="C45" i="29"/>
  <c r="D45" i="29"/>
  <c r="E37" i="24" s="1"/>
  <c r="E45" i="29"/>
  <c r="E89" i="24" s="1"/>
  <c r="F45" i="29"/>
  <c r="E141" i="24" s="1"/>
  <c r="G45" i="29"/>
  <c r="E193" i="24" s="1"/>
  <c r="H45" i="29"/>
  <c r="E245" i="24" s="1"/>
  <c r="I45" i="29"/>
  <c r="E297" i="24" s="1"/>
  <c r="J45" i="29"/>
  <c r="E349" i="24" s="1"/>
  <c r="K45" i="29"/>
  <c r="E401" i="24" s="1"/>
  <c r="L45" i="29"/>
  <c r="E453" i="24" s="1"/>
  <c r="M45" i="29"/>
  <c r="E505" i="24" s="1"/>
  <c r="N45" i="29"/>
  <c r="E557" i="24" s="1"/>
  <c r="O45" i="29"/>
  <c r="E609" i="24" s="1"/>
  <c r="P45" i="29"/>
  <c r="E661" i="24" s="1"/>
  <c r="Q45" i="29"/>
  <c r="E713" i="24" s="1"/>
  <c r="R45" i="29"/>
  <c r="E765" i="24" s="1"/>
  <c r="B46" i="29"/>
  <c r="A90" i="24" s="1"/>
  <c r="C90" i="24" s="1"/>
  <c r="C46" i="29"/>
  <c r="D46" i="29"/>
  <c r="E38" i="24" s="1"/>
  <c r="E46" i="29"/>
  <c r="E90" i="24" s="1"/>
  <c r="F46" i="29"/>
  <c r="E142" i="24" s="1"/>
  <c r="G46" i="29"/>
  <c r="E194" i="24" s="1"/>
  <c r="H46" i="29"/>
  <c r="E246" i="24" s="1"/>
  <c r="I46" i="29"/>
  <c r="E298" i="24" s="1"/>
  <c r="J46" i="29"/>
  <c r="E350" i="24" s="1"/>
  <c r="K46" i="29"/>
  <c r="E402" i="24" s="1"/>
  <c r="L46" i="29"/>
  <c r="E454" i="24" s="1"/>
  <c r="M46" i="29"/>
  <c r="E506" i="24" s="1"/>
  <c r="N46" i="29"/>
  <c r="E558" i="24" s="1"/>
  <c r="O46" i="29"/>
  <c r="E610" i="24" s="1"/>
  <c r="P46" i="29"/>
  <c r="E662" i="24" s="1"/>
  <c r="Q46" i="29"/>
  <c r="E714" i="24" s="1"/>
  <c r="R46" i="29"/>
  <c r="E766" i="24" s="1"/>
  <c r="B47" i="29"/>
  <c r="A559" i="24" s="1"/>
  <c r="C47" i="29"/>
  <c r="D47" i="29"/>
  <c r="E39" i="24" s="1"/>
  <c r="E47" i="29"/>
  <c r="E91" i="24" s="1"/>
  <c r="F47" i="29"/>
  <c r="E143" i="24" s="1"/>
  <c r="G47" i="29"/>
  <c r="E195" i="24" s="1"/>
  <c r="H47" i="29"/>
  <c r="E247" i="24" s="1"/>
  <c r="I47" i="29"/>
  <c r="E299" i="24" s="1"/>
  <c r="J47" i="29"/>
  <c r="E351" i="24" s="1"/>
  <c r="K47" i="29"/>
  <c r="E403" i="24" s="1"/>
  <c r="L47" i="29"/>
  <c r="E455" i="24" s="1"/>
  <c r="M47" i="29"/>
  <c r="E507" i="24" s="1"/>
  <c r="N47" i="29"/>
  <c r="E559" i="24" s="1"/>
  <c r="O47" i="29"/>
  <c r="E611" i="24" s="1"/>
  <c r="P47" i="29"/>
  <c r="E663" i="24" s="1"/>
  <c r="Q47" i="29"/>
  <c r="E715" i="24" s="1"/>
  <c r="R47" i="29"/>
  <c r="E767" i="24" s="1"/>
  <c r="B48" i="29"/>
  <c r="A196" i="24" s="1"/>
  <c r="C48" i="29"/>
  <c r="D48" i="29"/>
  <c r="E40" i="24" s="1"/>
  <c r="E48" i="29"/>
  <c r="E92" i="24" s="1"/>
  <c r="F48" i="29"/>
  <c r="E144" i="24" s="1"/>
  <c r="G48" i="29"/>
  <c r="E196" i="24" s="1"/>
  <c r="H48" i="29"/>
  <c r="E248" i="24" s="1"/>
  <c r="I48" i="29"/>
  <c r="E300" i="24" s="1"/>
  <c r="J48" i="29"/>
  <c r="E352" i="24" s="1"/>
  <c r="K48" i="29"/>
  <c r="E404" i="24" s="1"/>
  <c r="L48" i="29"/>
  <c r="E456" i="24" s="1"/>
  <c r="M48" i="29"/>
  <c r="E508" i="24" s="1"/>
  <c r="N48" i="29"/>
  <c r="E560" i="24" s="1"/>
  <c r="O48" i="29"/>
  <c r="E612" i="24" s="1"/>
  <c r="P48" i="29"/>
  <c r="E664" i="24" s="1"/>
  <c r="Q48" i="29"/>
  <c r="E716" i="24" s="1"/>
  <c r="R48" i="29"/>
  <c r="E768" i="24" s="1"/>
  <c r="B49" i="29"/>
  <c r="A93" i="24" s="1"/>
  <c r="C49" i="29"/>
  <c r="D49" i="29"/>
  <c r="E41" i="24" s="1"/>
  <c r="E49" i="29"/>
  <c r="E93" i="24" s="1"/>
  <c r="F49" i="29"/>
  <c r="E145" i="24" s="1"/>
  <c r="G49" i="29"/>
  <c r="E197" i="24" s="1"/>
  <c r="H49" i="29"/>
  <c r="E249" i="24" s="1"/>
  <c r="I49" i="29"/>
  <c r="E301" i="24" s="1"/>
  <c r="J49" i="29"/>
  <c r="E353" i="24" s="1"/>
  <c r="K49" i="29"/>
  <c r="E405" i="24" s="1"/>
  <c r="L49" i="29"/>
  <c r="E457" i="24" s="1"/>
  <c r="M49" i="29"/>
  <c r="E509" i="24" s="1"/>
  <c r="N49" i="29"/>
  <c r="E561" i="24" s="1"/>
  <c r="O49" i="29"/>
  <c r="E613" i="24" s="1"/>
  <c r="P49" i="29"/>
  <c r="E665" i="24" s="1"/>
  <c r="Q49" i="29"/>
  <c r="E717" i="24" s="1"/>
  <c r="R49" i="29"/>
  <c r="E769" i="24" s="1"/>
  <c r="B50" i="29"/>
  <c r="C50" i="29"/>
  <c r="D50" i="29"/>
  <c r="E42" i="24" s="1"/>
  <c r="E50" i="29"/>
  <c r="E94" i="24" s="1"/>
  <c r="F50" i="29"/>
  <c r="E146" i="24" s="1"/>
  <c r="G50" i="29"/>
  <c r="E198" i="24" s="1"/>
  <c r="H50" i="29"/>
  <c r="E250" i="24" s="1"/>
  <c r="I50" i="29"/>
  <c r="E302" i="24" s="1"/>
  <c r="J50" i="29"/>
  <c r="E354" i="24" s="1"/>
  <c r="K50" i="29"/>
  <c r="E406" i="24" s="1"/>
  <c r="L50" i="29"/>
  <c r="E458" i="24" s="1"/>
  <c r="M50" i="29"/>
  <c r="E510" i="24" s="1"/>
  <c r="N50" i="29"/>
  <c r="E562" i="24" s="1"/>
  <c r="O50" i="29"/>
  <c r="E614" i="24" s="1"/>
  <c r="P50" i="29"/>
  <c r="E666" i="24" s="1"/>
  <c r="Q50" i="29"/>
  <c r="E718" i="24" s="1"/>
  <c r="R50" i="29"/>
  <c r="E770" i="24" s="1"/>
  <c r="B51" i="29"/>
  <c r="C51" i="29"/>
  <c r="D51" i="29"/>
  <c r="E43" i="24" s="1"/>
  <c r="E51" i="29"/>
  <c r="E95" i="24" s="1"/>
  <c r="F51" i="29"/>
  <c r="E147" i="24" s="1"/>
  <c r="G51" i="29"/>
  <c r="E199" i="24" s="1"/>
  <c r="H51" i="29"/>
  <c r="E251" i="24" s="1"/>
  <c r="I51" i="29"/>
  <c r="E303" i="24" s="1"/>
  <c r="J51" i="29"/>
  <c r="E355" i="24" s="1"/>
  <c r="K51" i="29"/>
  <c r="E407" i="24" s="1"/>
  <c r="L51" i="29"/>
  <c r="E459" i="24" s="1"/>
  <c r="M51" i="29"/>
  <c r="E511" i="24" s="1"/>
  <c r="N51" i="29"/>
  <c r="E563" i="24" s="1"/>
  <c r="O51" i="29"/>
  <c r="E615" i="24" s="1"/>
  <c r="P51" i="29"/>
  <c r="E667" i="24" s="1"/>
  <c r="Q51" i="29"/>
  <c r="E719" i="24" s="1"/>
  <c r="R51" i="29"/>
  <c r="E771" i="24" s="1"/>
  <c r="B52" i="29"/>
  <c r="C52" i="29"/>
  <c r="D52" i="29"/>
  <c r="E44" i="24" s="1"/>
  <c r="E52" i="29"/>
  <c r="E96" i="24" s="1"/>
  <c r="F52" i="29"/>
  <c r="E148" i="24" s="1"/>
  <c r="G52" i="29"/>
  <c r="E200" i="24" s="1"/>
  <c r="H52" i="29"/>
  <c r="E252" i="24" s="1"/>
  <c r="I52" i="29"/>
  <c r="E304" i="24" s="1"/>
  <c r="J52" i="29"/>
  <c r="E356" i="24" s="1"/>
  <c r="K52" i="29"/>
  <c r="E408" i="24" s="1"/>
  <c r="L52" i="29"/>
  <c r="E460" i="24" s="1"/>
  <c r="M52" i="29"/>
  <c r="E512" i="24" s="1"/>
  <c r="N52" i="29"/>
  <c r="E564" i="24" s="1"/>
  <c r="O52" i="29"/>
  <c r="E616" i="24" s="1"/>
  <c r="P52" i="29"/>
  <c r="E668" i="24" s="1"/>
  <c r="Q52" i="29"/>
  <c r="E720" i="24" s="1"/>
  <c r="R52" i="29"/>
  <c r="E772" i="24" s="1"/>
  <c r="B11" i="29"/>
  <c r="A55" i="24" s="1"/>
  <c r="C11" i="29"/>
  <c r="D11" i="29"/>
  <c r="E3" i="24" s="1"/>
  <c r="E11" i="29"/>
  <c r="E55" i="24" s="1"/>
  <c r="F11" i="29"/>
  <c r="E107" i="24" s="1"/>
  <c r="G11" i="29"/>
  <c r="E159" i="24" s="1"/>
  <c r="H11" i="29"/>
  <c r="E211" i="24" s="1"/>
  <c r="I11" i="29"/>
  <c r="E263" i="24" s="1"/>
  <c r="J11" i="29"/>
  <c r="E315" i="24" s="1"/>
  <c r="K11" i="29"/>
  <c r="E367" i="24" s="1"/>
  <c r="L11" i="29"/>
  <c r="E419" i="24" s="1"/>
  <c r="M11" i="29"/>
  <c r="E471" i="24" s="1"/>
  <c r="N11" i="29"/>
  <c r="E523" i="24" s="1"/>
  <c r="O11" i="29"/>
  <c r="E575" i="24" s="1"/>
  <c r="P11" i="29"/>
  <c r="E627" i="24" s="1"/>
  <c r="Q11" i="29"/>
  <c r="E679" i="24" s="1"/>
  <c r="R11" i="29"/>
  <c r="E731" i="24" s="1"/>
  <c r="B12" i="29"/>
  <c r="A108" i="24" s="1"/>
  <c r="D108" i="24" s="1"/>
  <c r="C12" i="29"/>
  <c r="D12" i="29"/>
  <c r="E4" i="24" s="1"/>
  <c r="E12" i="29"/>
  <c r="E56" i="24" s="1"/>
  <c r="F12" i="29"/>
  <c r="E108" i="24" s="1"/>
  <c r="G12" i="29"/>
  <c r="E160" i="24" s="1"/>
  <c r="H12" i="29"/>
  <c r="E212" i="24" s="1"/>
  <c r="I12" i="29"/>
  <c r="E264" i="24" s="1"/>
  <c r="J12" i="29"/>
  <c r="E316" i="24" s="1"/>
  <c r="K12" i="29"/>
  <c r="E368" i="24" s="1"/>
  <c r="L12" i="29"/>
  <c r="E420" i="24" s="1"/>
  <c r="M12" i="29"/>
  <c r="E472" i="24" s="1"/>
  <c r="N12" i="29"/>
  <c r="E524" i="24" s="1"/>
  <c r="O12" i="29"/>
  <c r="E576" i="24" s="1"/>
  <c r="P12" i="29"/>
  <c r="E628" i="24" s="1"/>
  <c r="Q12" i="29"/>
  <c r="E680" i="24" s="1"/>
  <c r="R12" i="29"/>
  <c r="E732" i="24" s="1"/>
  <c r="B13" i="29"/>
  <c r="A57" i="24" s="1"/>
  <c r="C13" i="29"/>
  <c r="D13" i="29"/>
  <c r="E5" i="24" s="1"/>
  <c r="E13" i="29"/>
  <c r="E57" i="24" s="1"/>
  <c r="F13" i="29"/>
  <c r="E109" i="24" s="1"/>
  <c r="G13" i="29"/>
  <c r="E161" i="24" s="1"/>
  <c r="H13" i="29"/>
  <c r="E213" i="24" s="1"/>
  <c r="I13" i="29"/>
  <c r="E265" i="24" s="1"/>
  <c r="J13" i="29"/>
  <c r="E317" i="24" s="1"/>
  <c r="K13" i="29"/>
  <c r="E369" i="24" s="1"/>
  <c r="L13" i="29"/>
  <c r="E421" i="24" s="1"/>
  <c r="M13" i="29"/>
  <c r="E473" i="24" s="1"/>
  <c r="N13" i="29"/>
  <c r="E525" i="24" s="1"/>
  <c r="O13" i="29"/>
  <c r="E577" i="24" s="1"/>
  <c r="P13" i="29"/>
  <c r="E629" i="24" s="1"/>
  <c r="Q13" i="29"/>
  <c r="E681" i="24" s="1"/>
  <c r="R13" i="29"/>
  <c r="E733" i="24" s="1"/>
  <c r="B14" i="29"/>
  <c r="A110" i="24" s="1"/>
  <c r="C110" i="24" s="1"/>
  <c r="C14" i="29"/>
  <c r="D14" i="29"/>
  <c r="E6" i="24" s="1"/>
  <c r="E14" i="29"/>
  <c r="E58" i="24" s="1"/>
  <c r="F14" i="29"/>
  <c r="E110" i="24" s="1"/>
  <c r="G14" i="29"/>
  <c r="E162" i="24" s="1"/>
  <c r="H14" i="29"/>
  <c r="E214" i="24" s="1"/>
  <c r="I14" i="29"/>
  <c r="E266" i="24" s="1"/>
  <c r="J14" i="29"/>
  <c r="E318" i="24" s="1"/>
  <c r="K14" i="29"/>
  <c r="E370" i="24" s="1"/>
  <c r="L14" i="29"/>
  <c r="E422" i="24" s="1"/>
  <c r="M14" i="29"/>
  <c r="E474" i="24" s="1"/>
  <c r="N14" i="29"/>
  <c r="E526" i="24" s="1"/>
  <c r="O14" i="29"/>
  <c r="E578" i="24" s="1"/>
  <c r="P14" i="29"/>
  <c r="E630" i="24" s="1"/>
  <c r="Q14" i="29"/>
  <c r="E682" i="24" s="1"/>
  <c r="R14" i="29"/>
  <c r="E734" i="24" s="1"/>
  <c r="B15" i="29"/>
  <c r="A111" i="24" s="1"/>
  <c r="C15" i="29"/>
  <c r="D15" i="29"/>
  <c r="E7" i="24" s="1"/>
  <c r="E15" i="29"/>
  <c r="E59" i="24" s="1"/>
  <c r="F15" i="29"/>
  <c r="E111" i="24" s="1"/>
  <c r="G15" i="29"/>
  <c r="E163" i="24" s="1"/>
  <c r="H15" i="29"/>
  <c r="E215" i="24" s="1"/>
  <c r="I15" i="29"/>
  <c r="E267" i="24" s="1"/>
  <c r="J15" i="29"/>
  <c r="E319" i="24" s="1"/>
  <c r="K15" i="29"/>
  <c r="E371" i="24" s="1"/>
  <c r="L15" i="29"/>
  <c r="E423" i="24" s="1"/>
  <c r="M15" i="29"/>
  <c r="E475" i="24" s="1"/>
  <c r="N15" i="29"/>
  <c r="E527" i="24" s="1"/>
  <c r="O15" i="29"/>
  <c r="E579" i="24" s="1"/>
  <c r="P15" i="29"/>
  <c r="E631" i="24" s="1"/>
  <c r="Q15" i="29"/>
  <c r="E683" i="24" s="1"/>
  <c r="R15" i="29"/>
  <c r="E735" i="24" s="1"/>
  <c r="B16" i="29"/>
  <c r="A60" i="24" s="1"/>
  <c r="C60" i="24" s="1"/>
  <c r="C16" i="29"/>
  <c r="D16" i="29"/>
  <c r="E8" i="24" s="1"/>
  <c r="E16" i="29"/>
  <c r="E60" i="24" s="1"/>
  <c r="F16" i="29"/>
  <c r="E112" i="24" s="1"/>
  <c r="G16" i="29"/>
  <c r="E164" i="24" s="1"/>
  <c r="H16" i="29"/>
  <c r="E216" i="24" s="1"/>
  <c r="I16" i="29"/>
  <c r="E268" i="24" s="1"/>
  <c r="J16" i="29"/>
  <c r="E320" i="24" s="1"/>
  <c r="K16" i="29"/>
  <c r="E372" i="24" s="1"/>
  <c r="L16" i="29"/>
  <c r="E424" i="24" s="1"/>
  <c r="M16" i="29"/>
  <c r="E476" i="24" s="1"/>
  <c r="N16" i="29"/>
  <c r="E528" i="24" s="1"/>
  <c r="O16" i="29"/>
  <c r="E580" i="24" s="1"/>
  <c r="P16" i="29"/>
  <c r="E632" i="24" s="1"/>
  <c r="Q16" i="29"/>
  <c r="E684" i="24" s="1"/>
  <c r="R16" i="29"/>
  <c r="E736" i="24" s="1"/>
  <c r="B17" i="29"/>
  <c r="C17" i="29"/>
  <c r="D17" i="29"/>
  <c r="E9" i="24" s="1"/>
  <c r="E17" i="29"/>
  <c r="E61" i="24" s="1"/>
  <c r="F17" i="29"/>
  <c r="E113" i="24" s="1"/>
  <c r="G17" i="29"/>
  <c r="E165" i="24" s="1"/>
  <c r="H17" i="29"/>
  <c r="E217" i="24" s="1"/>
  <c r="I17" i="29"/>
  <c r="E269" i="24" s="1"/>
  <c r="J17" i="29"/>
  <c r="E321" i="24" s="1"/>
  <c r="K17" i="29"/>
  <c r="E373" i="24" s="1"/>
  <c r="L17" i="29"/>
  <c r="E425" i="24" s="1"/>
  <c r="M17" i="29"/>
  <c r="E477" i="24" s="1"/>
  <c r="N17" i="29"/>
  <c r="E529" i="24" s="1"/>
  <c r="O17" i="29"/>
  <c r="E581" i="24" s="1"/>
  <c r="P17" i="29"/>
  <c r="E633" i="24" s="1"/>
  <c r="Q17" i="29"/>
  <c r="E685" i="24" s="1"/>
  <c r="R17" i="29"/>
  <c r="E737" i="24" s="1"/>
  <c r="B18" i="29"/>
  <c r="A62" i="24" s="1"/>
  <c r="C18" i="29"/>
  <c r="D18" i="29"/>
  <c r="E10" i="24" s="1"/>
  <c r="E18" i="29"/>
  <c r="E62" i="24" s="1"/>
  <c r="F18" i="29"/>
  <c r="E114" i="24" s="1"/>
  <c r="G18" i="29"/>
  <c r="E166" i="24" s="1"/>
  <c r="H18" i="29"/>
  <c r="E218" i="24" s="1"/>
  <c r="I18" i="29"/>
  <c r="E270" i="24" s="1"/>
  <c r="J18" i="29"/>
  <c r="E322" i="24" s="1"/>
  <c r="K18" i="29"/>
  <c r="E374" i="24" s="1"/>
  <c r="L18" i="29"/>
  <c r="E426" i="24" s="1"/>
  <c r="M18" i="29"/>
  <c r="E478" i="24" s="1"/>
  <c r="N18" i="29"/>
  <c r="E530" i="24" s="1"/>
  <c r="O18" i="29"/>
  <c r="E582" i="24" s="1"/>
  <c r="P18" i="29"/>
  <c r="E634" i="24" s="1"/>
  <c r="Q18" i="29"/>
  <c r="E686" i="24" s="1"/>
  <c r="R18" i="29"/>
  <c r="E738" i="24" s="1"/>
  <c r="B19" i="29"/>
  <c r="A63" i="24" s="1"/>
  <c r="C19" i="29"/>
  <c r="D19" i="29"/>
  <c r="E11" i="24" s="1"/>
  <c r="E19" i="29"/>
  <c r="E63" i="24" s="1"/>
  <c r="F19" i="29"/>
  <c r="E115" i="24" s="1"/>
  <c r="G19" i="29"/>
  <c r="E167" i="24" s="1"/>
  <c r="H19" i="29"/>
  <c r="E219" i="24" s="1"/>
  <c r="I19" i="29"/>
  <c r="E271" i="24" s="1"/>
  <c r="J19" i="29"/>
  <c r="E323" i="24" s="1"/>
  <c r="K19" i="29"/>
  <c r="E375" i="24" s="1"/>
  <c r="L19" i="29"/>
  <c r="E427" i="24" s="1"/>
  <c r="M19" i="29"/>
  <c r="E479" i="24" s="1"/>
  <c r="N19" i="29"/>
  <c r="E531" i="24" s="1"/>
  <c r="O19" i="29"/>
  <c r="E583" i="24" s="1"/>
  <c r="P19" i="29"/>
  <c r="E635" i="24" s="1"/>
  <c r="Q19" i="29"/>
  <c r="E687" i="24" s="1"/>
  <c r="R19" i="29"/>
  <c r="E739" i="24" s="1"/>
  <c r="B20" i="29"/>
  <c r="A272" i="24" s="1"/>
  <c r="C20" i="29"/>
  <c r="D20" i="29"/>
  <c r="E12" i="24" s="1"/>
  <c r="E20" i="29"/>
  <c r="E64" i="24" s="1"/>
  <c r="F20" i="29"/>
  <c r="E116" i="24" s="1"/>
  <c r="G20" i="29"/>
  <c r="E168" i="24" s="1"/>
  <c r="H20" i="29"/>
  <c r="E220" i="24" s="1"/>
  <c r="I20" i="29"/>
  <c r="E272" i="24" s="1"/>
  <c r="J20" i="29"/>
  <c r="E324" i="24" s="1"/>
  <c r="K20" i="29"/>
  <c r="E376" i="24" s="1"/>
  <c r="L20" i="29"/>
  <c r="E428" i="24" s="1"/>
  <c r="M20" i="29"/>
  <c r="E480" i="24" s="1"/>
  <c r="N20" i="29"/>
  <c r="E532" i="24" s="1"/>
  <c r="O20" i="29"/>
  <c r="E584" i="24" s="1"/>
  <c r="P20" i="29"/>
  <c r="E636" i="24" s="1"/>
  <c r="Q20" i="29"/>
  <c r="E688" i="24" s="1"/>
  <c r="R20" i="29"/>
  <c r="E740" i="24" s="1"/>
  <c r="B21" i="29"/>
  <c r="A65" i="24" s="1"/>
  <c r="C65" i="24" s="1"/>
  <c r="C21" i="29"/>
  <c r="D21" i="29"/>
  <c r="E13" i="24" s="1"/>
  <c r="E21" i="29"/>
  <c r="E65" i="24" s="1"/>
  <c r="F21" i="29"/>
  <c r="E117" i="24" s="1"/>
  <c r="G21" i="29"/>
  <c r="E169" i="24" s="1"/>
  <c r="H21" i="29"/>
  <c r="E221" i="24" s="1"/>
  <c r="I21" i="29"/>
  <c r="E273" i="24" s="1"/>
  <c r="J21" i="29"/>
  <c r="E325" i="24" s="1"/>
  <c r="K21" i="29"/>
  <c r="E377" i="24" s="1"/>
  <c r="L21" i="29"/>
  <c r="E429" i="24" s="1"/>
  <c r="M21" i="29"/>
  <c r="E481" i="24" s="1"/>
  <c r="N21" i="29"/>
  <c r="E533" i="24" s="1"/>
  <c r="O21" i="29"/>
  <c r="E585" i="24" s="1"/>
  <c r="P21" i="29"/>
  <c r="E637" i="24" s="1"/>
  <c r="Q21" i="29"/>
  <c r="E689" i="24" s="1"/>
  <c r="R21" i="29"/>
  <c r="E741" i="24" s="1"/>
  <c r="B22" i="29"/>
  <c r="A118" i="24" s="1"/>
  <c r="C118" i="24" s="1"/>
  <c r="C22" i="29"/>
  <c r="D22" i="29"/>
  <c r="E14" i="24" s="1"/>
  <c r="E22" i="29"/>
  <c r="E66" i="24" s="1"/>
  <c r="F22" i="29"/>
  <c r="E118" i="24" s="1"/>
  <c r="G22" i="29"/>
  <c r="E170" i="24" s="1"/>
  <c r="H22" i="29"/>
  <c r="E222" i="24" s="1"/>
  <c r="I22" i="29"/>
  <c r="E274" i="24" s="1"/>
  <c r="J22" i="29"/>
  <c r="E326" i="24" s="1"/>
  <c r="K22" i="29"/>
  <c r="E378" i="24" s="1"/>
  <c r="L22" i="29"/>
  <c r="E430" i="24" s="1"/>
  <c r="M22" i="29"/>
  <c r="E482" i="24" s="1"/>
  <c r="N22" i="29"/>
  <c r="E534" i="24" s="1"/>
  <c r="O22" i="29"/>
  <c r="E586" i="24" s="1"/>
  <c r="P22" i="29"/>
  <c r="E638" i="24" s="1"/>
  <c r="Q22" i="29"/>
  <c r="E690" i="24" s="1"/>
  <c r="R22" i="29"/>
  <c r="E742" i="24" s="1"/>
  <c r="B23" i="29"/>
  <c r="C23" i="29"/>
  <c r="D23" i="29"/>
  <c r="E15" i="24" s="1"/>
  <c r="E23" i="29"/>
  <c r="E67" i="24" s="1"/>
  <c r="F23" i="29"/>
  <c r="E119" i="24" s="1"/>
  <c r="G23" i="29"/>
  <c r="E171" i="24" s="1"/>
  <c r="H23" i="29"/>
  <c r="E223" i="24" s="1"/>
  <c r="I23" i="29"/>
  <c r="E275" i="24" s="1"/>
  <c r="J23" i="29"/>
  <c r="E327" i="24" s="1"/>
  <c r="K23" i="29"/>
  <c r="E379" i="24" s="1"/>
  <c r="L23" i="29"/>
  <c r="E431" i="24" s="1"/>
  <c r="M23" i="29"/>
  <c r="E483" i="24" s="1"/>
  <c r="N23" i="29"/>
  <c r="E535" i="24" s="1"/>
  <c r="O23" i="29"/>
  <c r="E587" i="24" s="1"/>
  <c r="P23" i="29"/>
  <c r="E639" i="24" s="1"/>
  <c r="Q23" i="29"/>
  <c r="E691" i="24" s="1"/>
  <c r="R23" i="29"/>
  <c r="E743" i="24" s="1"/>
  <c r="B24" i="29"/>
  <c r="A172" i="24" s="1"/>
  <c r="C24" i="29"/>
  <c r="D24" i="29"/>
  <c r="E16" i="24" s="1"/>
  <c r="E24" i="29"/>
  <c r="E68" i="24" s="1"/>
  <c r="F24" i="29"/>
  <c r="E120" i="24" s="1"/>
  <c r="G24" i="29"/>
  <c r="E172" i="24" s="1"/>
  <c r="H24" i="29"/>
  <c r="E224" i="24" s="1"/>
  <c r="I24" i="29"/>
  <c r="E276" i="24" s="1"/>
  <c r="J24" i="29"/>
  <c r="E328" i="24" s="1"/>
  <c r="K24" i="29"/>
  <c r="E380" i="24" s="1"/>
  <c r="L24" i="29"/>
  <c r="E432" i="24" s="1"/>
  <c r="M24" i="29"/>
  <c r="E484" i="24" s="1"/>
  <c r="N24" i="29"/>
  <c r="E536" i="24" s="1"/>
  <c r="O24" i="29"/>
  <c r="E588" i="24" s="1"/>
  <c r="P24" i="29"/>
  <c r="E640" i="24" s="1"/>
  <c r="Q24" i="29"/>
  <c r="E692" i="24" s="1"/>
  <c r="R24" i="29"/>
  <c r="E744" i="24" s="1"/>
  <c r="B25" i="29"/>
  <c r="C25" i="29"/>
  <c r="D25" i="29"/>
  <c r="E17" i="24" s="1"/>
  <c r="E25" i="29"/>
  <c r="E69" i="24" s="1"/>
  <c r="F25" i="29"/>
  <c r="E121" i="24" s="1"/>
  <c r="G25" i="29"/>
  <c r="E173" i="24" s="1"/>
  <c r="H25" i="29"/>
  <c r="E225" i="24" s="1"/>
  <c r="I25" i="29"/>
  <c r="E277" i="24" s="1"/>
  <c r="J25" i="29"/>
  <c r="E329" i="24" s="1"/>
  <c r="K25" i="29"/>
  <c r="E381" i="24" s="1"/>
  <c r="L25" i="29"/>
  <c r="E433" i="24" s="1"/>
  <c r="M25" i="29"/>
  <c r="E485" i="24" s="1"/>
  <c r="N25" i="29"/>
  <c r="E537" i="24" s="1"/>
  <c r="O25" i="29"/>
  <c r="E589" i="24" s="1"/>
  <c r="P25" i="29"/>
  <c r="E641" i="24" s="1"/>
  <c r="Q25" i="29"/>
  <c r="E693" i="24" s="1"/>
  <c r="R25" i="29"/>
  <c r="E745" i="24" s="1"/>
  <c r="B26" i="29"/>
  <c r="A18" i="24" s="1"/>
  <c r="C26" i="29"/>
  <c r="D26" i="29"/>
  <c r="E18" i="24" s="1"/>
  <c r="E26" i="29"/>
  <c r="E70" i="24" s="1"/>
  <c r="F26" i="29"/>
  <c r="E122" i="24" s="1"/>
  <c r="G26" i="29"/>
  <c r="E174" i="24" s="1"/>
  <c r="H26" i="29"/>
  <c r="E226" i="24" s="1"/>
  <c r="I26" i="29"/>
  <c r="E278" i="24" s="1"/>
  <c r="J26" i="29"/>
  <c r="E330" i="24" s="1"/>
  <c r="K26" i="29"/>
  <c r="E382" i="24" s="1"/>
  <c r="L26" i="29"/>
  <c r="E434" i="24" s="1"/>
  <c r="M26" i="29"/>
  <c r="E486" i="24" s="1"/>
  <c r="N26" i="29"/>
  <c r="E538" i="24" s="1"/>
  <c r="O26" i="29"/>
  <c r="E590" i="24" s="1"/>
  <c r="P26" i="29"/>
  <c r="E642" i="24" s="1"/>
  <c r="Q26" i="29"/>
  <c r="E694" i="24" s="1"/>
  <c r="R26" i="29"/>
  <c r="E746" i="24" s="1"/>
  <c r="B27" i="29"/>
  <c r="A227" i="24" s="1"/>
  <c r="C227" i="24" s="1"/>
  <c r="C27" i="29"/>
  <c r="D27" i="29"/>
  <c r="E19" i="24" s="1"/>
  <c r="E27" i="29"/>
  <c r="E71" i="24" s="1"/>
  <c r="F27" i="29"/>
  <c r="E123" i="24" s="1"/>
  <c r="G27" i="29"/>
  <c r="E175" i="24" s="1"/>
  <c r="H27" i="29"/>
  <c r="E227" i="24" s="1"/>
  <c r="I27" i="29"/>
  <c r="E279" i="24" s="1"/>
  <c r="J27" i="29"/>
  <c r="E331" i="24" s="1"/>
  <c r="K27" i="29"/>
  <c r="E383" i="24" s="1"/>
  <c r="L27" i="29"/>
  <c r="E435" i="24" s="1"/>
  <c r="M27" i="29"/>
  <c r="E487" i="24" s="1"/>
  <c r="N27" i="29"/>
  <c r="E539" i="24" s="1"/>
  <c r="O27" i="29"/>
  <c r="E591" i="24" s="1"/>
  <c r="P27" i="29"/>
  <c r="E643" i="24" s="1"/>
  <c r="Q27" i="29"/>
  <c r="E695" i="24" s="1"/>
  <c r="R27" i="29"/>
  <c r="E747" i="24" s="1"/>
  <c r="B28" i="29"/>
  <c r="A20" i="24" s="1"/>
  <c r="C28" i="29"/>
  <c r="D28" i="29"/>
  <c r="E20" i="24" s="1"/>
  <c r="E28" i="29"/>
  <c r="E72" i="24" s="1"/>
  <c r="F28" i="29"/>
  <c r="E124" i="24" s="1"/>
  <c r="G28" i="29"/>
  <c r="E176" i="24" s="1"/>
  <c r="H28" i="29"/>
  <c r="E228" i="24" s="1"/>
  <c r="I28" i="29"/>
  <c r="E280" i="24" s="1"/>
  <c r="J28" i="29"/>
  <c r="E332" i="24" s="1"/>
  <c r="K28" i="29"/>
  <c r="E384" i="24" s="1"/>
  <c r="L28" i="29"/>
  <c r="E436" i="24" s="1"/>
  <c r="M28" i="29"/>
  <c r="E488" i="24" s="1"/>
  <c r="N28" i="29"/>
  <c r="E540" i="24" s="1"/>
  <c r="O28" i="29"/>
  <c r="E592" i="24" s="1"/>
  <c r="P28" i="29"/>
  <c r="E644" i="24" s="1"/>
  <c r="Q28" i="29"/>
  <c r="E696" i="24" s="1"/>
  <c r="R28" i="29"/>
  <c r="E748" i="24" s="1"/>
  <c r="B29" i="29"/>
  <c r="A125" i="24" s="1"/>
  <c r="C125" i="24" s="1"/>
  <c r="C29" i="29"/>
  <c r="D29" i="29"/>
  <c r="E21" i="24" s="1"/>
  <c r="E29" i="29"/>
  <c r="E73" i="24" s="1"/>
  <c r="F29" i="29"/>
  <c r="E125" i="24" s="1"/>
  <c r="G29" i="29"/>
  <c r="E177" i="24" s="1"/>
  <c r="H29" i="29"/>
  <c r="E229" i="24" s="1"/>
  <c r="I29" i="29"/>
  <c r="E281" i="24" s="1"/>
  <c r="J29" i="29"/>
  <c r="E333" i="24" s="1"/>
  <c r="K29" i="29"/>
  <c r="E385" i="24" s="1"/>
  <c r="L29" i="29"/>
  <c r="E437" i="24" s="1"/>
  <c r="M29" i="29"/>
  <c r="E489" i="24" s="1"/>
  <c r="N29" i="29"/>
  <c r="E541" i="24" s="1"/>
  <c r="O29" i="29"/>
  <c r="E593" i="24" s="1"/>
  <c r="P29" i="29"/>
  <c r="E645" i="24" s="1"/>
  <c r="Q29" i="29"/>
  <c r="E697" i="24" s="1"/>
  <c r="R29" i="29"/>
  <c r="E749" i="24" s="1"/>
  <c r="B30" i="29"/>
  <c r="A178" i="24" s="1"/>
  <c r="C178" i="24" s="1"/>
  <c r="C30" i="29"/>
  <c r="D30" i="29"/>
  <c r="E22" i="24" s="1"/>
  <c r="E30" i="29"/>
  <c r="E74" i="24" s="1"/>
  <c r="F30" i="29"/>
  <c r="E126" i="24" s="1"/>
  <c r="G30" i="29"/>
  <c r="E178" i="24" s="1"/>
  <c r="H30" i="29"/>
  <c r="E230" i="24" s="1"/>
  <c r="I30" i="29"/>
  <c r="E282" i="24" s="1"/>
  <c r="J30" i="29"/>
  <c r="E334" i="24" s="1"/>
  <c r="K30" i="29"/>
  <c r="E386" i="24" s="1"/>
  <c r="L30" i="29"/>
  <c r="E438" i="24" s="1"/>
  <c r="M30" i="29"/>
  <c r="E490" i="24" s="1"/>
  <c r="N30" i="29"/>
  <c r="E542" i="24" s="1"/>
  <c r="O30" i="29"/>
  <c r="E594" i="24" s="1"/>
  <c r="P30" i="29"/>
  <c r="E646" i="24" s="1"/>
  <c r="Q30" i="29"/>
  <c r="E698" i="24" s="1"/>
  <c r="R30" i="29"/>
  <c r="E750" i="24" s="1"/>
  <c r="A30" i="24" l="1"/>
  <c r="D30" i="24" s="1"/>
  <c r="A72" i="24"/>
  <c r="C72" i="24" s="1"/>
  <c r="A122" i="24"/>
  <c r="A64" i="24"/>
  <c r="A186" i="24"/>
  <c r="C186" i="24" s="1"/>
  <c r="A26" i="24"/>
  <c r="C26" i="24" s="1"/>
  <c r="A8" i="24"/>
  <c r="A70" i="24"/>
  <c r="D70" i="24" s="1"/>
  <c r="A120" i="24"/>
  <c r="A190" i="24"/>
  <c r="C190" i="24" s="1"/>
  <c r="A97" i="24"/>
  <c r="C97" i="24" s="1"/>
  <c r="A14" i="24"/>
  <c r="C14" i="24" s="1"/>
  <c r="A124" i="24"/>
  <c r="C124" i="24" s="1"/>
  <c r="A219" i="24"/>
  <c r="C219" i="24" s="1"/>
  <c r="A215" i="24"/>
  <c r="A22" i="24"/>
  <c r="C22" i="24" s="1"/>
  <c r="A6" i="24"/>
  <c r="C6" i="24" s="1"/>
  <c r="A101" i="24"/>
  <c r="C101" i="24" s="1"/>
  <c r="A56" i="24"/>
  <c r="D56" i="24" s="1"/>
  <c r="A16" i="24"/>
  <c r="A211" i="24"/>
  <c r="C211" i="24" s="1"/>
  <c r="C99" i="24"/>
  <c r="D99" i="24"/>
  <c r="C70" i="24"/>
  <c r="D125" i="24"/>
  <c r="C24" i="24"/>
  <c r="D24" i="24"/>
  <c r="C8" i="24"/>
  <c r="D8" i="24"/>
  <c r="C64" i="24"/>
  <c r="D64" i="24"/>
  <c r="C120" i="24"/>
  <c r="D120" i="24"/>
  <c r="D201" i="24"/>
  <c r="C201" i="24"/>
  <c r="S55" i="29"/>
  <c r="E827" i="24" s="1"/>
  <c r="A827" i="24"/>
  <c r="A775" i="24"/>
  <c r="A723" i="24"/>
  <c r="A463" i="24"/>
  <c r="A671" i="24"/>
  <c r="C671" i="24" s="1"/>
  <c r="A619" i="24"/>
  <c r="A567" i="24"/>
  <c r="A411" i="24"/>
  <c r="A359" i="24"/>
  <c r="A515" i="24"/>
  <c r="A307" i="24"/>
  <c r="A255" i="24"/>
  <c r="A151" i="24"/>
  <c r="A203" i="24"/>
  <c r="C203" i="24" s="1"/>
  <c r="A47" i="24"/>
  <c r="C18" i="24"/>
  <c r="D18" i="24"/>
  <c r="C108" i="24"/>
  <c r="C63" i="24"/>
  <c r="D63" i="24"/>
  <c r="S51" i="29"/>
  <c r="E823" i="24" s="1"/>
  <c r="A823" i="24"/>
  <c r="A719" i="24"/>
  <c r="C719" i="24" s="1"/>
  <c r="A771" i="24"/>
  <c r="C771" i="24" s="1"/>
  <c r="A667" i="24"/>
  <c r="A563" i="24"/>
  <c r="A407" i="24"/>
  <c r="A615" i="24"/>
  <c r="A511" i="24"/>
  <c r="A355" i="24"/>
  <c r="A459" i="24"/>
  <c r="C459" i="24" s="1"/>
  <c r="A303" i="24"/>
  <c r="A251" i="24"/>
  <c r="C251" i="24" s="1"/>
  <c r="A43" i="24"/>
  <c r="A95" i="24"/>
  <c r="A199" i="24"/>
  <c r="A147" i="24"/>
  <c r="C78" i="24"/>
  <c r="D78" i="24"/>
  <c r="D97" i="24"/>
  <c r="C83" i="24"/>
  <c r="S17" i="29"/>
  <c r="E789" i="24" s="1"/>
  <c r="A789" i="24"/>
  <c r="C789" i="24" s="1"/>
  <c r="A633" i="24"/>
  <c r="C633" i="24" s="1"/>
  <c r="A737" i="24"/>
  <c r="A529" i="24"/>
  <c r="C529" i="24" s="1"/>
  <c r="A269" i="24"/>
  <c r="C269" i="24" s="1"/>
  <c r="A425" i="24"/>
  <c r="C425" i="24" s="1"/>
  <c r="A685" i="24"/>
  <c r="C685" i="24" s="1"/>
  <c r="A477" i="24"/>
  <c r="C477" i="24" s="1"/>
  <c r="A321" i="24"/>
  <c r="C321" i="24" s="1"/>
  <c r="A581" i="24"/>
  <c r="C581" i="24" s="1"/>
  <c r="A165" i="24"/>
  <c r="C165" i="24" s="1"/>
  <c r="A373" i="24"/>
  <c r="C373" i="24" s="1"/>
  <c r="A113" i="24"/>
  <c r="C113" i="24" s="1"/>
  <c r="A217" i="24"/>
  <c r="C217" i="24" s="1"/>
  <c r="A61" i="24"/>
  <c r="A9" i="24"/>
  <c r="C9" i="24" s="1"/>
  <c r="S43" i="29"/>
  <c r="E815" i="24" s="1"/>
  <c r="A763" i="24"/>
  <c r="C763" i="24" s="1"/>
  <c r="A815" i="24"/>
  <c r="A711" i="24"/>
  <c r="C711" i="24" s="1"/>
  <c r="A659" i="24"/>
  <c r="A607" i="24"/>
  <c r="A347" i="24"/>
  <c r="A503" i="24"/>
  <c r="A555" i="24"/>
  <c r="A399" i="24"/>
  <c r="A451" i="24"/>
  <c r="C451" i="24" s="1"/>
  <c r="A295" i="24"/>
  <c r="A243" i="24"/>
  <c r="C243" i="24" s="1"/>
  <c r="A191" i="24"/>
  <c r="A35" i="24"/>
  <c r="A87" i="24"/>
  <c r="S35" i="29"/>
  <c r="E807" i="24" s="1"/>
  <c r="A703" i="24"/>
  <c r="C703" i="24" s="1"/>
  <c r="A807" i="24"/>
  <c r="A755" i="24"/>
  <c r="C755" i="24" s="1"/>
  <c r="A599" i="24"/>
  <c r="A547" i="24"/>
  <c r="A443" i="24"/>
  <c r="C443" i="24" s="1"/>
  <c r="A495" i="24"/>
  <c r="A391" i="24"/>
  <c r="A287" i="24"/>
  <c r="A183" i="24"/>
  <c r="A339" i="24"/>
  <c r="A235" i="24"/>
  <c r="C235" i="24" s="1"/>
  <c r="A651" i="24"/>
  <c r="A27" i="24"/>
  <c r="A79" i="24"/>
  <c r="A131" i="24"/>
  <c r="C111" i="24"/>
  <c r="D111" i="24"/>
  <c r="C93" i="24"/>
  <c r="D93" i="24"/>
  <c r="C62" i="24"/>
  <c r="D62" i="24"/>
  <c r="D196" i="24"/>
  <c r="C196" i="24"/>
  <c r="C209" i="24"/>
  <c r="D209" i="24"/>
  <c r="C32" i="24"/>
  <c r="D32" i="24"/>
  <c r="C16" i="24"/>
  <c r="D16" i="24"/>
  <c r="D101" i="24"/>
  <c r="D72" i="24"/>
  <c r="C56" i="24"/>
  <c r="D127" i="24"/>
  <c r="C172" i="24"/>
  <c r="D172" i="24"/>
  <c r="D57" i="24"/>
  <c r="C57" i="24"/>
  <c r="D559" i="24"/>
  <c r="C559" i="24"/>
  <c r="C104" i="24"/>
  <c r="D104" i="24"/>
  <c r="D26" i="24"/>
  <c r="C10" i="24"/>
  <c r="D10" i="24"/>
  <c r="D65" i="24"/>
  <c r="C122" i="24"/>
  <c r="D122" i="24"/>
  <c r="C55" i="24"/>
  <c r="D55" i="24"/>
  <c r="S25" i="29"/>
  <c r="E797" i="24" s="1"/>
  <c r="A745" i="24"/>
  <c r="A693" i="24"/>
  <c r="A641" i="24"/>
  <c r="C641" i="24" s="1"/>
  <c r="A589" i="24"/>
  <c r="C589" i="24" s="1"/>
  <c r="A537" i="24"/>
  <c r="C537" i="24" s="1"/>
  <c r="A797" i="24"/>
  <c r="C797" i="24" s="1"/>
  <c r="A381" i="24"/>
  <c r="C381" i="24" s="1"/>
  <c r="A433" i="24"/>
  <c r="C433" i="24" s="1"/>
  <c r="A329" i="24"/>
  <c r="C329" i="24" s="1"/>
  <c r="A173" i="24"/>
  <c r="C173" i="24" s="1"/>
  <c r="A277" i="24"/>
  <c r="C277" i="24" s="1"/>
  <c r="A485" i="24"/>
  <c r="C485" i="24" s="1"/>
  <c r="A121" i="24"/>
  <c r="C121" i="24" s="1"/>
  <c r="A69" i="24"/>
  <c r="C69" i="24" s="1"/>
  <c r="A17" i="24"/>
  <c r="C17" i="24" s="1"/>
  <c r="A225" i="24"/>
  <c r="C225" i="24" s="1"/>
  <c r="D20" i="24"/>
  <c r="C20" i="24"/>
  <c r="D272" i="24"/>
  <c r="C272" i="24"/>
  <c r="C102" i="24"/>
  <c r="D102" i="24"/>
  <c r="C311" i="24"/>
  <c r="D311" i="24"/>
  <c r="D36" i="24"/>
  <c r="C36" i="24"/>
  <c r="A139" i="24"/>
  <c r="S26" i="29"/>
  <c r="E798" i="24" s="1"/>
  <c r="A694" i="24"/>
  <c r="A798" i="24"/>
  <c r="A590" i="24"/>
  <c r="A746" i="24"/>
  <c r="A642" i="24"/>
  <c r="A538" i="24"/>
  <c r="A486" i="24"/>
  <c r="A330" i="24"/>
  <c r="A382" i="24"/>
  <c r="A278" i="24"/>
  <c r="A226" i="24"/>
  <c r="A434" i="24"/>
  <c r="S18" i="29"/>
  <c r="E790" i="24" s="1"/>
  <c r="A790" i="24"/>
  <c r="A738" i="24"/>
  <c r="A478" i="24"/>
  <c r="A634" i="24"/>
  <c r="A530" i="24"/>
  <c r="A686" i="24"/>
  <c r="A582" i="24"/>
  <c r="A374" i="24"/>
  <c r="A322" i="24"/>
  <c r="A166" i="24"/>
  <c r="C166" i="24" s="1"/>
  <c r="A218" i="24"/>
  <c r="A426" i="24"/>
  <c r="S52" i="29"/>
  <c r="E824" i="24" s="1"/>
  <c r="A824" i="24"/>
  <c r="A772" i="24"/>
  <c r="A616" i="24"/>
  <c r="A720" i="24"/>
  <c r="A668" i="24"/>
  <c r="A564" i="24"/>
  <c r="A460" i="24"/>
  <c r="C460" i="24" s="1"/>
  <c r="A356" i="24"/>
  <c r="A252" i="24"/>
  <c r="A408" i="24"/>
  <c r="A304" i="24"/>
  <c r="A512" i="24"/>
  <c r="S44" i="29"/>
  <c r="E816" i="24" s="1"/>
  <c r="A712" i="24"/>
  <c r="A660" i="24"/>
  <c r="A556" i="24"/>
  <c r="A608" i="24"/>
  <c r="A816" i="24"/>
  <c r="A504" i="24"/>
  <c r="A764" i="24"/>
  <c r="A452" i="24"/>
  <c r="A400" i="24"/>
  <c r="A348" i="24"/>
  <c r="A244" i="24"/>
  <c r="A296" i="24"/>
  <c r="S36" i="29"/>
  <c r="E808" i="24" s="1"/>
  <c r="A652" i="24"/>
  <c r="A756" i="24"/>
  <c r="A548" i="24"/>
  <c r="A496" i="24"/>
  <c r="A808" i="24"/>
  <c r="A704" i="24"/>
  <c r="A392" i="24"/>
  <c r="A444" i="24"/>
  <c r="A340" i="24"/>
  <c r="A600" i="24"/>
  <c r="A236" i="24"/>
  <c r="A288" i="24"/>
  <c r="S56" i="29"/>
  <c r="E828" i="24" s="1"/>
  <c r="A672" i="24"/>
  <c r="D672" i="24" s="1"/>
  <c r="A776" i="24"/>
  <c r="A724" i="24"/>
  <c r="C724" i="24" s="1"/>
  <c r="A620" i="24"/>
  <c r="A828" i="24"/>
  <c r="A516" i="24"/>
  <c r="C516" i="24" s="1"/>
  <c r="A568" i="24"/>
  <c r="A412" i="24"/>
  <c r="A464" i="24"/>
  <c r="A308" i="24"/>
  <c r="A256" i="24"/>
  <c r="A360" i="24"/>
  <c r="A204" i="24"/>
  <c r="C204" i="24" s="1"/>
  <c r="A51" i="24"/>
  <c r="A28" i="24"/>
  <c r="A12" i="24"/>
  <c r="A4" i="24"/>
  <c r="A80" i="24"/>
  <c r="A58" i="24"/>
  <c r="C58" i="24" s="1"/>
  <c r="A105" i="24"/>
  <c r="D105" i="24" s="1"/>
  <c r="A103" i="24"/>
  <c r="A143" i="24"/>
  <c r="A141" i="24"/>
  <c r="A313" i="24"/>
  <c r="A300" i="24"/>
  <c r="S24" i="29"/>
  <c r="E796" i="24" s="1"/>
  <c r="A796" i="24"/>
  <c r="A692" i="24"/>
  <c r="A744" i="24"/>
  <c r="A588" i="24"/>
  <c r="A432" i="24"/>
  <c r="A328" i="24"/>
  <c r="A640" i="24"/>
  <c r="A484" i="24"/>
  <c r="C484" i="24" s="1"/>
  <c r="A380" i="24"/>
  <c r="A536" i="24"/>
  <c r="A276" i="24"/>
  <c r="A224" i="24"/>
  <c r="C224" i="24" s="1"/>
  <c r="S16" i="29"/>
  <c r="E788" i="24" s="1"/>
  <c r="A788" i="24"/>
  <c r="A736" i="24"/>
  <c r="A632" i="24"/>
  <c r="A684" i="24"/>
  <c r="C684" i="24" s="1"/>
  <c r="A528" i="24"/>
  <c r="A424" i="24"/>
  <c r="A580" i="24"/>
  <c r="A476" i="24"/>
  <c r="C476" i="24" s="1"/>
  <c r="A372" i="24"/>
  <c r="A320" i="24"/>
  <c r="A268" i="24"/>
  <c r="A164" i="24"/>
  <c r="A216" i="24"/>
  <c r="C216" i="24" s="1"/>
  <c r="S50" i="29"/>
  <c r="E822" i="24" s="1"/>
  <c r="A666" i="24"/>
  <c r="A822" i="24"/>
  <c r="A718" i="24"/>
  <c r="A562" i="24"/>
  <c r="A614" i="24"/>
  <c r="A510" i="24"/>
  <c r="A770" i="24"/>
  <c r="A406" i="24"/>
  <c r="A250" i="24"/>
  <c r="A354" i="24"/>
  <c r="A458" i="24"/>
  <c r="S42" i="29"/>
  <c r="E814" i="24" s="1"/>
  <c r="A814" i="24"/>
  <c r="A710" i="24"/>
  <c r="A658" i="24"/>
  <c r="A554" i="24"/>
  <c r="A606" i="24"/>
  <c r="A502" i="24"/>
  <c r="A450" i="24"/>
  <c r="A398" i="24"/>
  <c r="A346" i="24"/>
  <c r="A242" i="24"/>
  <c r="A294" i="24"/>
  <c r="A762" i="24"/>
  <c r="S34" i="29"/>
  <c r="E806" i="24" s="1"/>
  <c r="A806" i="24"/>
  <c r="A754" i="24"/>
  <c r="A598" i="24"/>
  <c r="A546" i="24"/>
  <c r="A494" i="24"/>
  <c r="A702" i="24"/>
  <c r="A286" i="24"/>
  <c r="A338" i="24"/>
  <c r="A650" i="24"/>
  <c r="A390" i="24"/>
  <c r="A234" i="24"/>
  <c r="A442" i="24"/>
  <c r="S54" i="29"/>
  <c r="E826" i="24" s="1"/>
  <c r="A774" i="24"/>
  <c r="C774" i="24" s="1"/>
  <c r="A670" i="24"/>
  <c r="C670" i="24" s="1"/>
  <c r="A618" i="24"/>
  <c r="C618" i="24" s="1"/>
  <c r="A514" i="24"/>
  <c r="C514" i="24" s="1"/>
  <c r="A722" i="24"/>
  <c r="A826" i="24"/>
  <c r="C826" i="24" s="1"/>
  <c r="A566" i="24"/>
  <c r="C566" i="24" s="1"/>
  <c r="A462" i="24"/>
  <c r="A410" i="24"/>
  <c r="D410" i="24" s="1"/>
  <c r="A306" i="24"/>
  <c r="D306" i="24" s="1"/>
  <c r="A254" i="24"/>
  <c r="C254" i="24" s="1"/>
  <c r="A44" i="24"/>
  <c r="A42" i="24"/>
  <c r="C42" i="24" s="1"/>
  <c r="A40" i="24"/>
  <c r="A38" i="24"/>
  <c r="C38" i="24" s="1"/>
  <c r="A91" i="24"/>
  <c r="A89" i="24"/>
  <c r="A150" i="24"/>
  <c r="C150" i="24" s="1"/>
  <c r="A135" i="24"/>
  <c r="A133" i="24"/>
  <c r="A157" i="24"/>
  <c r="C157" i="24" s="1"/>
  <c r="A153" i="24"/>
  <c r="A182" i="24"/>
  <c r="C182" i="24" s="1"/>
  <c r="A205" i="24"/>
  <c r="A518" i="24"/>
  <c r="C518" i="24" s="1"/>
  <c r="S23" i="29"/>
  <c r="E795" i="24" s="1"/>
  <c r="A743" i="24"/>
  <c r="A639" i="24"/>
  <c r="A795" i="24"/>
  <c r="A691" i="24"/>
  <c r="A483" i="24"/>
  <c r="A535" i="24"/>
  <c r="A587" i="24"/>
  <c r="A275" i="24"/>
  <c r="A431" i="24"/>
  <c r="A327" i="24"/>
  <c r="A379" i="24"/>
  <c r="A171" i="24"/>
  <c r="S15" i="29"/>
  <c r="E787" i="24" s="1"/>
  <c r="A631" i="24"/>
  <c r="A787" i="24"/>
  <c r="A735" i="24"/>
  <c r="A683" i="24"/>
  <c r="A579" i="24"/>
  <c r="A527" i="24"/>
  <c r="A371" i="24"/>
  <c r="A319" i="24"/>
  <c r="A423" i="24"/>
  <c r="A475" i="24"/>
  <c r="A267" i="24"/>
  <c r="A163" i="24"/>
  <c r="S49" i="29"/>
  <c r="E821" i="24" s="1"/>
  <c r="A821" i="24"/>
  <c r="C821" i="24" s="1"/>
  <c r="A717" i="24"/>
  <c r="A769" i="24"/>
  <c r="C769" i="24" s="1"/>
  <c r="A613" i="24"/>
  <c r="C613" i="24" s="1"/>
  <c r="A665" i="24"/>
  <c r="C665" i="24" s="1"/>
  <c r="A405" i="24"/>
  <c r="C405" i="24" s="1"/>
  <c r="A353" i="24"/>
  <c r="C353" i="24" s="1"/>
  <c r="A561" i="24"/>
  <c r="C561" i="24" s="1"/>
  <c r="A457" i="24"/>
  <c r="C457" i="24" s="1"/>
  <c r="A301" i="24"/>
  <c r="C301" i="24" s="1"/>
  <c r="A249" i="24"/>
  <c r="C249" i="24" s="1"/>
  <c r="A509" i="24"/>
  <c r="C509" i="24" s="1"/>
  <c r="S41" i="29"/>
  <c r="E813" i="24" s="1"/>
  <c r="A761" i="24"/>
  <c r="C761" i="24" s="1"/>
  <c r="A813" i="24"/>
  <c r="C813" i="24" s="1"/>
  <c r="A709" i="24"/>
  <c r="A657" i="24"/>
  <c r="C657" i="24" s="1"/>
  <c r="A553" i="24"/>
  <c r="C553" i="24" s="1"/>
  <c r="A345" i="24"/>
  <c r="C345" i="24" s="1"/>
  <c r="A605" i="24"/>
  <c r="C605" i="24" s="1"/>
  <c r="A501" i="24"/>
  <c r="C501" i="24" s="1"/>
  <c r="A189" i="24"/>
  <c r="C189" i="24" s="1"/>
  <c r="A293" i="24"/>
  <c r="C293" i="24" s="1"/>
  <c r="A397" i="24"/>
  <c r="C397" i="24" s="1"/>
  <c r="A241" i="24"/>
  <c r="C241" i="24" s="1"/>
  <c r="A449" i="24"/>
  <c r="C449" i="24" s="1"/>
  <c r="S33" i="29"/>
  <c r="E805" i="24" s="1"/>
  <c r="A753" i="24"/>
  <c r="A701" i="24"/>
  <c r="A545" i="24"/>
  <c r="C545" i="24" s="1"/>
  <c r="A649" i="24"/>
  <c r="C649" i="24" s="1"/>
  <c r="A805" i="24"/>
  <c r="C805" i="24" s="1"/>
  <c r="A493" i="24"/>
  <c r="C493" i="24" s="1"/>
  <c r="A597" i="24"/>
  <c r="C597" i="24" s="1"/>
  <c r="A441" i="24"/>
  <c r="C441" i="24" s="1"/>
  <c r="A389" i="24"/>
  <c r="C389" i="24" s="1"/>
  <c r="A285" i="24"/>
  <c r="C285" i="24" s="1"/>
  <c r="A181" i="24"/>
  <c r="C181" i="24" s="1"/>
  <c r="A233" i="24"/>
  <c r="C233" i="24" s="1"/>
  <c r="S53" i="29"/>
  <c r="E825" i="24" s="1"/>
  <c r="A825" i="24"/>
  <c r="A773" i="24"/>
  <c r="A565" i="24"/>
  <c r="A669" i="24"/>
  <c r="A409" i="24"/>
  <c r="C409" i="24" s="1"/>
  <c r="A721" i="24"/>
  <c r="A513" i="24"/>
  <c r="A617" i="24"/>
  <c r="A357" i="24"/>
  <c r="A461" i="24"/>
  <c r="A253" i="24"/>
  <c r="A305" i="24"/>
  <c r="A52" i="24"/>
  <c r="A50" i="24"/>
  <c r="C50" i="24" s="1"/>
  <c r="A48" i="24"/>
  <c r="A46" i="24"/>
  <c r="C46" i="24" s="1"/>
  <c r="A85" i="24"/>
  <c r="A81" i="24"/>
  <c r="A142" i="24"/>
  <c r="C142" i="24" s="1"/>
  <c r="A116" i="24"/>
  <c r="A114" i="24"/>
  <c r="A112" i="24"/>
  <c r="A155" i="24"/>
  <c r="A198" i="24"/>
  <c r="C198" i="24" s="1"/>
  <c r="A223" i="24"/>
  <c r="C215" i="24"/>
  <c r="D215" i="24"/>
  <c r="S30" i="29"/>
  <c r="E802" i="24" s="1"/>
  <c r="A802" i="24"/>
  <c r="C802" i="24" s="1"/>
  <c r="A594" i="24"/>
  <c r="C594" i="24" s="1"/>
  <c r="A646" i="24"/>
  <c r="C646" i="24" s="1"/>
  <c r="A542" i="24"/>
  <c r="C542" i="24" s="1"/>
  <c r="A750" i="24"/>
  <c r="C750" i="24" s="1"/>
  <c r="A438" i="24"/>
  <c r="C438" i="24" s="1"/>
  <c r="A698" i="24"/>
  <c r="C698" i="24" s="1"/>
  <c r="A282" i="24"/>
  <c r="C282" i="24" s="1"/>
  <c r="A334" i="24"/>
  <c r="C334" i="24" s="1"/>
  <c r="A490" i="24"/>
  <c r="C490" i="24" s="1"/>
  <c r="A386" i="24"/>
  <c r="C386" i="24" s="1"/>
  <c r="A230" i="24"/>
  <c r="C230" i="24" s="1"/>
  <c r="S22" i="29"/>
  <c r="E794" i="24" s="1"/>
  <c r="A794" i="24"/>
  <c r="C794" i="24" s="1"/>
  <c r="A742" i="24"/>
  <c r="C742" i="24" s="1"/>
  <c r="A638" i="24"/>
  <c r="C638" i="24" s="1"/>
  <c r="A586" i="24"/>
  <c r="C586" i="24" s="1"/>
  <c r="A430" i="24"/>
  <c r="C430" i="24" s="1"/>
  <c r="A690" i="24"/>
  <c r="C690" i="24" s="1"/>
  <c r="A534" i="24"/>
  <c r="C534" i="24" s="1"/>
  <c r="A326" i="24"/>
  <c r="C326" i="24" s="1"/>
  <c r="A378" i="24"/>
  <c r="C378" i="24" s="1"/>
  <c r="A170" i="24"/>
  <c r="C170" i="24" s="1"/>
  <c r="A482" i="24"/>
  <c r="C482" i="24" s="1"/>
  <c r="A222" i="24"/>
  <c r="C222" i="24" s="1"/>
  <c r="A274" i="24"/>
  <c r="C274" i="24" s="1"/>
  <c r="S14" i="29"/>
  <c r="E786" i="24" s="1"/>
  <c r="A786" i="24"/>
  <c r="C786" i="24" s="1"/>
  <c r="A578" i="24"/>
  <c r="C578" i="24" s="1"/>
  <c r="A630" i="24"/>
  <c r="C630" i="24" s="1"/>
  <c r="A526" i="24"/>
  <c r="C526" i="24" s="1"/>
  <c r="A734" i="24"/>
  <c r="C734" i="24" s="1"/>
  <c r="A422" i="24"/>
  <c r="C422" i="24" s="1"/>
  <c r="A474" i="24"/>
  <c r="C474" i="24" s="1"/>
  <c r="A370" i="24"/>
  <c r="C370" i="24" s="1"/>
  <c r="A318" i="24"/>
  <c r="C318" i="24" s="1"/>
  <c r="A682" i="24"/>
  <c r="C682" i="24" s="1"/>
  <c r="A266" i="24"/>
  <c r="C266" i="24" s="1"/>
  <c r="A162" i="24"/>
  <c r="C162" i="24" s="1"/>
  <c r="A214" i="24"/>
  <c r="C214" i="24" s="1"/>
  <c r="S48" i="29"/>
  <c r="E820" i="24" s="1"/>
  <c r="A768" i="24"/>
  <c r="A664" i="24"/>
  <c r="A820" i="24"/>
  <c r="A456" i="24"/>
  <c r="A508" i="24"/>
  <c r="C508" i="24" s="1"/>
  <c r="A716" i="24"/>
  <c r="C716" i="24" s="1"/>
  <c r="A560" i="24"/>
  <c r="A404" i="24"/>
  <c r="A248" i="24"/>
  <c r="A612" i="24"/>
  <c r="A352" i="24"/>
  <c r="S40" i="29"/>
  <c r="E812" i="24" s="1"/>
  <c r="A812" i="24"/>
  <c r="A708" i="24"/>
  <c r="A656" i="24"/>
  <c r="A552" i="24"/>
  <c r="A604" i="24"/>
  <c r="A448" i="24"/>
  <c r="A500" i="24"/>
  <c r="C500" i="24" s="1"/>
  <c r="A760" i="24"/>
  <c r="A396" i="24"/>
  <c r="A344" i="24"/>
  <c r="A240" i="24"/>
  <c r="A292" i="24"/>
  <c r="S32" i="29"/>
  <c r="E804" i="24" s="1"/>
  <c r="A804" i="24"/>
  <c r="A752" i="24"/>
  <c r="A596" i="24"/>
  <c r="A648" i="24"/>
  <c r="A544" i="24"/>
  <c r="A440" i="24"/>
  <c r="A700" i="24"/>
  <c r="A284" i="24"/>
  <c r="A336" i="24"/>
  <c r="A492" i="24"/>
  <c r="C492" i="24" s="1"/>
  <c r="A232" i="24"/>
  <c r="C232" i="24" s="1"/>
  <c r="A388" i="24"/>
  <c r="S61" i="29"/>
  <c r="E833" i="24" s="1"/>
  <c r="A833" i="24"/>
  <c r="C833" i="24" s="1"/>
  <c r="A625" i="24"/>
  <c r="A729" i="24"/>
  <c r="A781" i="24"/>
  <c r="A521" i="24"/>
  <c r="A573" i="24"/>
  <c r="A677" i="24"/>
  <c r="A417" i="24"/>
  <c r="C417" i="24" s="1"/>
  <c r="A261" i="24"/>
  <c r="A469" i="24"/>
  <c r="A365" i="24"/>
  <c r="A33" i="24"/>
  <c r="C33" i="24" s="1"/>
  <c r="A25" i="24"/>
  <c r="C25" i="24" s="1"/>
  <c r="A21" i="24"/>
  <c r="C21" i="24" s="1"/>
  <c r="A13" i="24"/>
  <c r="C13" i="24" s="1"/>
  <c r="A5" i="24"/>
  <c r="C5" i="24" s="1"/>
  <c r="A100" i="24"/>
  <c r="C100" i="24" s="1"/>
  <c r="A98" i="24"/>
  <c r="C98" i="24" s="1"/>
  <c r="A77" i="24"/>
  <c r="A75" i="24"/>
  <c r="A73" i="24"/>
  <c r="A67" i="24"/>
  <c r="A148" i="24"/>
  <c r="A146" i="24"/>
  <c r="A144" i="24"/>
  <c r="A195" i="24"/>
  <c r="D195" i="24" s="1"/>
  <c r="A192" i="24"/>
  <c r="A174" i="24"/>
  <c r="C174" i="24" s="1"/>
  <c r="A302" i="24"/>
  <c r="A298" i="24"/>
  <c r="C298" i="24" s="1"/>
  <c r="A350" i="24"/>
  <c r="C350" i="24" s="1"/>
  <c r="S29" i="29"/>
  <c r="E801" i="24" s="1"/>
  <c r="A801" i="24"/>
  <c r="A749" i="24"/>
  <c r="A697" i="24"/>
  <c r="A593" i="24"/>
  <c r="A645" i="24"/>
  <c r="A541" i="24"/>
  <c r="A489" i="24"/>
  <c r="A385" i="24"/>
  <c r="A281" i="24"/>
  <c r="A177" i="24"/>
  <c r="A437" i="24"/>
  <c r="A229" i="24"/>
  <c r="A333" i="24"/>
  <c r="S21" i="29"/>
  <c r="E793" i="24" s="1"/>
  <c r="A741" i="24"/>
  <c r="A793" i="24"/>
  <c r="A637" i="24"/>
  <c r="A481" i="24"/>
  <c r="A689" i="24"/>
  <c r="A429" i="24"/>
  <c r="A273" i="24"/>
  <c r="A585" i="24"/>
  <c r="A325" i="24"/>
  <c r="A169" i="24"/>
  <c r="A533" i="24"/>
  <c r="S13" i="29"/>
  <c r="E785" i="24" s="1"/>
  <c r="A629" i="24"/>
  <c r="A785" i="24"/>
  <c r="A733" i="24"/>
  <c r="A525" i="24"/>
  <c r="A681" i="24"/>
  <c r="A577" i="24"/>
  <c r="A473" i="24"/>
  <c r="A265" i="24"/>
  <c r="A369" i="24"/>
  <c r="A317" i="24"/>
  <c r="A421" i="24"/>
  <c r="A161" i="24"/>
  <c r="S47" i="29"/>
  <c r="E819" i="24" s="1"/>
  <c r="A767" i="24"/>
  <c r="A819" i="24"/>
  <c r="A715" i="24"/>
  <c r="A663" i="24"/>
  <c r="A351" i="24"/>
  <c r="A507" i="24"/>
  <c r="A611" i="24"/>
  <c r="A455" i="24"/>
  <c r="A403" i="24"/>
  <c r="A299" i="24"/>
  <c r="A247" i="24"/>
  <c r="S39" i="29"/>
  <c r="E811" i="24" s="1"/>
  <c r="A811" i="24"/>
  <c r="A707" i="24"/>
  <c r="A655" i="24"/>
  <c r="A759" i="24"/>
  <c r="A551" i="24"/>
  <c r="A395" i="24"/>
  <c r="A291" i="24"/>
  <c r="A499" i="24"/>
  <c r="A187" i="24"/>
  <c r="C187" i="24" s="1"/>
  <c r="A343" i="24"/>
  <c r="A447" i="24"/>
  <c r="A239" i="24"/>
  <c r="A603" i="24"/>
  <c r="S31" i="29"/>
  <c r="E803" i="24" s="1"/>
  <c r="A803" i="24"/>
  <c r="A751" i="24"/>
  <c r="A699" i="24"/>
  <c r="A595" i="24"/>
  <c r="A491" i="24"/>
  <c r="A387" i="24"/>
  <c r="A543" i="24"/>
  <c r="A439" i="24"/>
  <c r="A283" i="24"/>
  <c r="A647" i="24"/>
  <c r="A335" i="24"/>
  <c r="A179" i="24"/>
  <c r="A231" i="24"/>
  <c r="S60" i="29"/>
  <c r="E832" i="24" s="1"/>
  <c r="A832" i="24"/>
  <c r="A780" i="24"/>
  <c r="A676" i="24"/>
  <c r="C676" i="24" s="1"/>
  <c r="A728" i="24"/>
  <c r="A572" i="24"/>
  <c r="A624" i="24"/>
  <c r="C624" i="24" s="1"/>
  <c r="A520" i="24"/>
  <c r="A364" i="24"/>
  <c r="A468" i="24"/>
  <c r="C468" i="24" s="1"/>
  <c r="A416" i="24"/>
  <c r="A312" i="24"/>
  <c r="A208" i="24"/>
  <c r="D208" i="24" s="1"/>
  <c r="A41" i="24"/>
  <c r="C41" i="24" s="1"/>
  <c r="A19" i="24"/>
  <c r="A11" i="24"/>
  <c r="A3" i="24"/>
  <c r="A92" i="24"/>
  <c r="C92" i="24" s="1"/>
  <c r="A71" i="24"/>
  <c r="A59" i="24"/>
  <c r="A140" i="24"/>
  <c r="A138" i="24"/>
  <c r="A136" i="24"/>
  <c r="A123" i="24"/>
  <c r="A200" i="24"/>
  <c r="A197" i="24"/>
  <c r="C197" i="24" s="1"/>
  <c r="A213" i="24"/>
  <c r="A260" i="24"/>
  <c r="A337" i="24"/>
  <c r="C337" i="24" s="1"/>
  <c r="A377" i="24"/>
  <c r="S28" i="29"/>
  <c r="E800" i="24" s="1"/>
  <c r="A748" i="24"/>
  <c r="A592" i="24"/>
  <c r="A696" i="24"/>
  <c r="A488" i="24"/>
  <c r="A800" i="24"/>
  <c r="A280" i="24"/>
  <c r="A644" i="24"/>
  <c r="A332" i="24"/>
  <c r="A436" i="24"/>
  <c r="A540" i="24"/>
  <c r="A228" i="24"/>
  <c r="A384" i="24"/>
  <c r="S20" i="29"/>
  <c r="E792" i="24" s="1"/>
  <c r="A792" i="24"/>
  <c r="A740" i="24"/>
  <c r="A480" i="24"/>
  <c r="A688" i="24"/>
  <c r="A636" i="24"/>
  <c r="A324" i="24"/>
  <c r="A376" i="24"/>
  <c r="A584" i="24"/>
  <c r="A532" i="24"/>
  <c r="A428" i="24"/>
  <c r="A168" i="24"/>
  <c r="A220" i="24"/>
  <c r="S12" i="29"/>
  <c r="E784" i="24" s="1"/>
  <c r="A576" i="24"/>
  <c r="A524" i="24"/>
  <c r="A784" i="24"/>
  <c r="A732" i="24"/>
  <c r="A628" i="24"/>
  <c r="A472" i="24"/>
  <c r="A316" i="24"/>
  <c r="A420" i="24"/>
  <c r="A680" i="24"/>
  <c r="A368" i="24"/>
  <c r="A160" i="24"/>
  <c r="A212" i="24"/>
  <c r="A264" i="24"/>
  <c r="S46" i="29"/>
  <c r="E818" i="24" s="1"/>
  <c r="A766" i="24"/>
  <c r="C766" i="24" s="1"/>
  <c r="A662" i="24"/>
  <c r="C662" i="24" s="1"/>
  <c r="A818" i="24"/>
  <c r="C818" i="24" s="1"/>
  <c r="A714" i="24"/>
  <c r="C714" i="24" s="1"/>
  <c r="A558" i="24"/>
  <c r="C558" i="24" s="1"/>
  <c r="A506" i="24"/>
  <c r="C506" i="24" s="1"/>
  <c r="A610" i="24"/>
  <c r="C610" i="24" s="1"/>
  <c r="A454" i="24"/>
  <c r="C454" i="24" s="1"/>
  <c r="A402" i="24"/>
  <c r="C402" i="24" s="1"/>
  <c r="A246" i="24"/>
  <c r="C246" i="24" s="1"/>
  <c r="S38" i="29"/>
  <c r="E810" i="24" s="1"/>
  <c r="A810" i="24"/>
  <c r="C810" i="24" s="1"/>
  <c r="A706" i="24"/>
  <c r="C706" i="24" s="1"/>
  <c r="A654" i="24"/>
  <c r="C654" i="24" s="1"/>
  <c r="A550" i="24"/>
  <c r="C550" i="24" s="1"/>
  <c r="A602" i="24"/>
  <c r="C602" i="24" s="1"/>
  <c r="A498" i="24"/>
  <c r="C498" i="24" s="1"/>
  <c r="A758" i="24"/>
  <c r="C758" i="24" s="1"/>
  <c r="A394" i="24"/>
  <c r="C394" i="24" s="1"/>
  <c r="A446" i="24"/>
  <c r="C446" i="24" s="1"/>
  <c r="A342" i="24"/>
  <c r="C342" i="24" s="1"/>
  <c r="A238" i="24"/>
  <c r="C238" i="24" s="1"/>
  <c r="A290" i="24"/>
  <c r="C290" i="24" s="1"/>
  <c r="S58" i="29"/>
  <c r="E830" i="24" s="1"/>
  <c r="A778" i="24"/>
  <c r="A674" i="24"/>
  <c r="C674" i="24" s="1"/>
  <c r="A726" i="24"/>
  <c r="A622" i="24"/>
  <c r="A830" i="24"/>
  <c r="A570" i="24"/>
  <c r="A466" i="24"/>
  <c r="C466" i="24" s="1"/>
  <c r="A414" i="24"/>
  <c r="C414" i="24" s="1"/>
  <c r="A258" i="24"/>
  <c r="A310" i="24"/>
  <c r="A362" i="24"/>
  <c r="A206" i="24"/>
  <c r="S59" i="29"/>
  <c r="E831" i="24" s="1"/>
  <c r="A623" i="24"/>
  <c r="A831" i="24"/>
  <c r="A675" i="24"/>
  <c r="A779" i="24"/>
  <c r="C779" i="24" s="1"/>
  <c r="A571" i="24"/>
  <c r="A727" i="24"/>
  <c r="C727" i="24" s="1"/>
  <c r="A519" i="24"/>
  <c r="A415" i="24"/>
  <c r="A467" i="24"/>
  <c r="A207" i="24"/>
  <c r="C207" i="24" s="1"/>
  <c r="A363" i="24"/>
  <c r="C363" i="24" s="1"/>
  <c r="A259" i="24"/>
  <c r="C259" i="24" s="1"/>
  <c r="A45" i="24"/>
  <c r="C45" i="24" s="1"/>
  <c r="A31" i="24"/>
  <c r="A23" i="24"/>
  <c r="A15" i="24"/>
  <c r="A7" i="24"/>
  <c r="A96" i="24"/>
  <c r="A94" i="24"/>
  <c r="A84" i="24"/>
  <c r="C84" i="24" s="1"/>
  <c r="A82" i="24"/>
  <c r="C82" i="24" s="1"/>
  <c r="A119" i="24"/>
  <c r="A117" i="24"/>
  <c r="A109" i="24"/>
  <c r="C109" i="24" s="1"/>
  <c r="A156" i="24"/>
  <c r="A154" i="24"/>
  <c r="D154" i="24" s="1"/>
  <c r="A152" i="24"/>
  <c r="A188" i="24"/>
  <c r="A184" i="24"/>
  <c r="A180" i="24"/>
  <c r="A221" i="24"/>
  <c r="S27" i="29"/>
  <c r="E799" i="24" s="1"/>
  <c r="A747" i="24"/>
  <c r="C747" i="24" s="1"/>
  <c r="A695" i="24"/>
  <c r="C695" i="24" s="1"/>
  <c r="A539" i="24"/>
  <c r="A799" i="24"/>
  <c r="A591" i="24"/>
  <c r="A487" i="24"/>
  <c r="A435" i="24"/>
  <c r="C435" i="24" s="1"/>
  <c r="A383" i="24"/>
  <c r="A643" i="24"/>
  <c r="A175" i="24"/>
  <c r="A331" i="24"/>
  <c r="A279" i="24"/>
  <c r="S19" i="29"/>
  <c r="E791" i="24" s="1"/>
  <c r="A739" i="24"/>
  <c r="C739" i="24" s="1"/>
  <c r="A635" i="24"/>
  <c r="A791" i="24"/>
  <c r="A687" i="24"/>
  <c r="C687" i="24" s="1"/>
  <c r="A531" i="24"/>
  <c r="A583" i="24"/>
  <c r="A479" i="24"/>
  <c r="A427" i="24"/>
  <c r="C427" i="24" s="1"/>
  <c r="A271" i="24"/>
  <c r="A323" i="24"/>
  <c r="A375" i="24"/>
  <c r="A167" i="24"/>
  <c r="S11" i="29"/>
  <c r="E783" i="24" s="1"/>
  <c r="A627" i="24"/>
  <c r="A783" i="24"/>
  <c r="A731" i="24"/>
  <c r="C731" i="24" s="1"/>
  <c r="A679" i="24"/>
  <c r="C679" i="24" s="1"/>
  <c r="A575" i="24"/>
  <c r="C575" i="24" s="1"/>
  <c r="A419" i="24"/>
  <c r="C419" i="24" s="1"/>
  <c r="A523" i="24"/>
  <c r="A367" i="24"/>
  <c r="A315" i="24"/>
  <c r="A263" i="24"/>
  <c r="A471" i="24"/>
  <c r="A159" i="24"/>
  <c r="S45" i="29"/>
  <c r="E817" i="24" s="1"/>
  <c r="A765" i="24"/>
  <c r="A713" i="24"/>
  <c r="A661" i="24"/>
  <c r="A817" i="24"/>
  <c r="A609" i="24"/>
  <c r="A349" i="24"/>
  <c r="A557" i="24"/>
  <c r="A505" i="24"/>
  <c r="A401" i="24"/>
  <c r="A193" i="24"/>
  <c r="A297" i="24"/>
  <c r="A245" i="24"/>
  <c r="A453" i="24"/>
  <c r="A809" i="24"/>
  <c r="A705" i="24"/>
  <c r="A757" i="24"/>
  <c r="A549" i="24"/>
  <c r="A497" i="24"/>
  <c r="A653" i="24"/>
  <c r="A601" i="24"/>
  <c r="A393" i="24"/>
  <c r="A445" i="24"/>
  <c r="A341" i="24"/>
  <c r="A289" i="24"/>
  <c r="A185" i="24"/>
  <c r="A237" i="24"/>
  <c r="S57" i="29"/>
  <c r="E829" i="24" s="1"/>
  <c r="A621" i="24"/>
  <c r="C621" i="24" s="1"/>
  <c r="A829" i="24"/>
  <c r="C829" i="24" s="1"/>
  <c r="A673" i="24"/>
  <c r="A777" i="24"/>
  <c r="C777" i="24" s="1"/>
  <c r="A465" i="24"/>
  <c r="C465" i="24" s="1"/>
  <c r="A517" i="24"/>
  <c r="A725" i="24"/>
  <c r="A413" i="24"/>
  <c r="A569" i="24"/>
  <c r="C569" i="24" s="1"/>
  <c r="A257" i="24"/>
  <c r="C257" i="24" s="1"/>
  <c r="A361" i="24"/>
  <c r="C361" i="24" s="1"/>
  <c r="S37" i="29"/>
  <c r="E809" i="24" s="1"/>
  <c r="A53" i="24"/>
  <c r="C53" i="24" s="1"/>
  <c r="A39" i="24"/>
  <c r="A88" i="24"/>
  <c r="A86" i="24"/>
  <c r="A76" i="24"/>
  <c r="C76" i="24" s="1"/>
  <c r="A74" i="24"/>
  <c r="C74" i="24" s="1"/>
  <c r="A68" i="24"/>
  <c r="C68" i="24" s="1"/>
  <c r="A66" i="24"/>
  <c r="C66" i="24" s="1"/>
  <c r="A149" i="24"/>
  <c r="A145" i="24"/>
  <c r="C145" i="24" s="1"/>
  <c r="A132" i="24"/>
  <c r="A130" i="24"/>
  <c r="A128" i="24"/>
  <c r="A126" i="24"/>
  <c r="C126" i="24" s="1"/>
  <c r="A115" i="24"/>
  <c r="A107" i="24"/>
  <c r="A202" i="24"/>
  <c r="C202" i="24" s="1"/>
  <c r="A194" i="24"/>
  <c r="C194" i="24" s="1"/>
  <c r="A176" i="24"/>
  <c r="A309" i="24"/>
  <c r="C309" i="24" s="1"/>
  <c r="A270" i="24"/>
  <c r="D833" i="24"/>
  <c r="D826" i="24"/>
  <c r="D818" i="24"/>
  <c r="D810" i="24"/>
  <c r="D802" i="24"/>
  <c r="D794" i="24"/>
  <c r="D829" i="24"/>
  <c r="D821" i="24"/>
  <c r="D797" i="24"/>
  <c r="D771" i="24"/>
  <c r="D755" i="24"/>
  <c r="D739" i="24"/>
  <c r="D731" i="24"/>
  <c r="D758" i="24"/>
  <c r="D742" i="24"/>
  <c r="D734" i="24"/>
  <c r="D777" i="24"/>
  <c r="D769" i="24"/>
  <c r="D724" i="24"/>
  <c r="D716" i="24"/>
  <c r="D684" i="24"/>
  <c r="D711" i="24"/>
  <c r="D703" i="24"/>
  <c r="D679" i="24"/>
  <c r="D714" i="24"/>
  <c r="D706" i="24"/>
  <c r="D698" i="24"/>
  <c r="D690" i="24"/>
  <c r="D682" i="24"/>
  <c r="D685" i="24"/>
  <c r="C672" i="24"/>
  <c r="D671" i="24"/>
  <c r="D674" i="24"/>
  <c r="D662" i="24"/>
  <c r="D646" i="24"/>
  <c r="D638" i="24"/>
  <c r="D630" i="24"/>
  <c r="D633" i="24"/>
  <c r="D575" i="24"/>
  <c r="D578" i="24"/>
  <c r="D613" i="24"/>
  <c r="D605" i="24"/>
  <c r="D597" i="24"/>
  <c r="D566" i="24"/>
  <c r="D558" i="24"/>
  <c r="D534" i="24"/>
  <c r="D526" i="24"/>
  <c r="D553" i="24"/>
  <c r="D537" i="24"/>
  <c r="D518" i="24"/>
  <c r="D516" i="24"/>
  <c r="D508" i="24"/>
  <c r="D484" i="24"/>
  <c r="D498" i="24"/>
  <c r="D482" i="24"/>
  <c r="D509" i="24"/>
  <c r="D493" i="24"/>
  <c r="D477" i="24"/>
  <c r="D465" i="24"/>
  <c r="D468" i="24"/>
  <c r="D460" i="24"/>
  <c r="D451" i="24"/>
  <c r="D443" i="24"/>
  <c r="D435" i="24"/>
  <c r="D427" i="24"/>
  <c r="D419" i="24"/>
  <c r="D446" i="24"/>
  <c r="D438" i="24"/>
  <c r="D457" i="24"/>
  <c r="D449" i="24"/>
  <c r="D441" i="24"/>
  <c r="D433" i="24"/>
  <c r="D425" i="24"/>
  <c r="D417" i="24"/>
  <c r="D409" i="24"/>
  <c r="D394" i="24"/>
  <c r="D386" i="24"/>
  <c r="D378" i="24"/>
  <c r="D389" i="24"/>
  <c r="D381" i="24"/>
  <c r="D358" i="24"/>
  <c r="D350" i="24"/>
  <c r="D361" i="24"/>
  <c r="D353" i="24"/>
  <c r="D345" i="24"/>
  <c r="D329" i="24"/>
  <c r="D282" i="24"/>
  <c r="D266" i="24"/>
  <c r="D309" i="24"/>
  <c r="D301" i="24"/>
  <c r="D293" i="24"/>
  <c r="D269" i="24"/>
  <c r="D232" i="24"/>
  <c r="D216" i="24"/>
  <c r="D259" i="24"/>
  <c r="D251" i="24"/>
  <c r="D243" i="24"/>
  <c r="D235" i="24"/>
  <c r="D227" i="24"/>
  <c r="D211" i="24"/>
  <c r="D254" i="24"/>
  <c r="D246" i="24"/>
  <c r="D230" i="24"/>
  <c r="D214" i="24"/>
  <c r="D249" i="24"/>
  <c r="D233" i="24"/>
  <c r="D225" i="24"/>
  <c r="D217" i="24"/>
  <c r="D203" i="24"/>
  <c r="D190" i="24"/>
  <c r="D182" i="24"/>
  <c r="D174" i="24"/>
  <c r="D186" i="24"/>
  <c r="D178" i="24"/>
  <c r="D170" i="24"/>
  <c r="D162" i="24"/>
  <c r="D202" i="24"/>
  <c r="D197" i="24"/>
  <c r="D181" i="24"/>
  <c r="D165" i="24"/>
  <c r="D157" i="24"/>
  <c r="D142" i="24"/>
  <c r="D134" i="24"/>
  <c r="D126" i="24"/>
  <c r="D118" i="24"/>
  <c r="D110" i="24"/>
  <c r="D137" i="24"/>
  <c r="D129" i="24"/>
  <c r="D121" i="24"/>
  <c r="D113" i="24"/>
  <c r="C105" i="24"/>
  <c r="D100" i="24"/>
  <c r="D92" i="24"/>
  <c r="D68" i="24"/>
  <c r="D60" i="24"/>
  <c r="D98" i="24"/>
  <c r="D90" i="24"/>
  <c r="D82" i="24"/>
  <c r="D66" i="24"/>
  <c r="D58" i="24"/>
  <c r="D69" i="24"/>
  <c r="D42" i="24"/>
  <c r="D34" i="24"/>
  <c r="D53" i="24"/>
  <c r="D45" i="24"/>
  <c r="D37" i="24"/>
  <c r="D29" i="24"/>
  <c r="D21" i="24"/>
  <c r="D13" i="24"/>
  <c r="D5" i="24"/>
  <c r="D46" i="24"/>
  <c r="D38" i="24"/>
  <c r="D14" i="24"/>
  <c r="D6" i="24"/>
  <c r="D49" i="24"/>
  <c r="D33" i="24"/>
  <c r="C30" i="24"/>
  <c r="D25" i="24"/>
  <c r="D17" i="24"/>
  <c r="D9" i="24"/>
  <c r="C10" i="29"/>
  <c r="D10" i="29"/>
  <c r="E2" i="24" s="1"/>
  <c r="E10" i="29"/>
  <c r="E54" i="24" s="1"/>
  <c r="F10" i="29"/>
  <c r="E106" i="24" s="1"/>
  <c r="G10" i="29"/>
  <c r="E158" i="24" s="1"/>
  <c r="H10" i="29"/>
  <c r="E210" i="24" s="1"/>
  <c r="I10" i="29"/>
  <c r="E262" i="24" s="1"/>
  <c r="J10" i="29"/>
  <c r="E314" i="24" s="1"/>
  <c r="K10" i="29"/>
  <c r="E366" i="24" s="1"/>
  <c r="L10" i="29"/>
  <c r="E418" i="24" s="1"/>
  <c r="M10" i="29"/>
  <c r="E470" i="24" s="1"/>
  <c r="N10" i="29"/>
  <c r="E522" i="24" s="1"/>
  <c r="O10" i="29"/>
  <c r="E574" i="24" s="1"/>
  <c r="P10" i="29"/>
  <c r="E626" i="24" s="1"/>
  <c r="Q10" i="29"/>
  <c r="E678" i="24" s="1"/>
  <c r="R10" i="29"/>
  <c r="E730" i="24" s="1"/>
  <c r="B10" i="29"/>
  <c r="A832" i="25"/>
  <c r="C832" i="25" s="1"/>
  <c r="B832" i="25"/>
  <c r="D832" i="25"/>
  <c r="A833" i="25"/>
  <c r="D833" i="25" s="1"/>
  <c r="B833" i="25"/>
  <c r="A783" i="25"/>
  <c r="C783" i="25" s="1"/>
  <c r="B783" i="25"/>
  <c r="A784" i="25"/>
  <c r="D784" i="25" s="1"/>
  <c r="B784" i="25"/>
  <c r="A785" i="25"/>
  <c r="C785" i="25" s="1"/>
  <c r="B785" i="25"/>
  <c r="A786" i="25"/>
  <c r="C786" i="25" s="1"/>
  <c r="B786" i="25"/>
  <c r="A787" i="25"/>
  <c r="C787" i="25" s="1"/>
  <c r="B787" i="25"/>
  <c r="D787" i="25"/>
  <c r="A788" i="25"/>
  <c r="C788" i="25" s="1"/>
  <c r="B788" i="25"/>
  <c r="A789" i="25"/>
  <c r="C789" i="25" s="1"/>
  <c r="B789" i="25"/>
  <c r="A790" i="25"/>
  <c r="C790" i="25" s="1"/>
  <c r="B790" i="25"/>
  <c r="A791" i="25"/>
  <c r="C791" i="25" s="1"/>
  <c r="B791" i="25"/>
  <c r="D791" i="25"/>
  <c r="A792" i="25"/>
  <c r="D792" i="25" s="1"/>
  <c r="B792" i="25"/>
  <c r="A793" i="25"/>
  <c r="D793" i="25" s="1"/>
  <c r="B793" i="25"/>
  <c r="C793" i="25"/>
  <c r="A794" i="25"/>
  <c r="C794" i="25" s="1"/>
  <c r="B794" i="25"/>
  <c r="A795" i="25"/>
  <c r="C795" i="25" s="1"/>
  <c r="B795" i="25"/>
  <c r="A796" i="25"/>
  <c r="C796" i="25" s="1"/>
  <c r="B796" i="25"/>
  <c r="A797" i="25"/>
  <c r="C797" i="25" s="1"/>
  <c r="B797" i="25"/>
  <c r="A798" i="25"/>
  <c r="C798" i="25" s="1"/>
  <c r="B798" i="25"/>
  <c r="A799" i="25"/>
  <c r="C799" i="25" s="1"/>
  <c r="B799" i="25"/>
  <c r="D799" i="25"/>
  <c r="A800" i="25"/>
  <c r="D800" i="25" s="1"/>
  <c r="B800" i="25"/>
  <c r="A801" i="25"/>
  <c r="C801" i="25" s="1"/>
  <c r="B801" i="25"/>
  <c r="A802" i="25"/>
  <c r="C802" i="25" s="1"/>
  <c r="B802" i="25"/>
  <c r="A803" i="25"/>
  <c r="C803" i="25" s="1"/>
  <c r="B803" i="25"/>
  <c r="A804" i="25"/>
  <c r="C804" i="25" s="1"/>
  <c r="B804" i="25"/>
  <c r="A805" i="25"/>
  <c r="C805" i="25" s="1"/>
  <c r="B805" i="25"/>
  <c r="A806" i="25"/>
  <c r="C806" i="25" s="1"/>
  <c r="B806" i="25"/>
  <c r="A807" i="25"/>
  <c r="C807" i="25" s="1"/>
  <c r="B807" i="25"/>
  <c r="D807" i="25"/>
  <c r="A808" i="25"/>
  <c r="D808" i="25" s="1"/>
  <c r="B808" i="25"/>
  <c r="C808" i="25"/>
  <c r="A809" i="25"/>
  <c r="C809" i="25" s="1"/>
  <c r="B809" i="25"/>
  <c r="D809" i="25"/>
  <c r="A810" i="25"/>
  <c r="C810" i="25" s="1"/>
  <c r="B810" i="25"/>
  <c r="A811" i="25"/>
  <c r="D811" i="25" s="1"/>
  <c r="B811" i="25"/>
  <c r="C811" i="25"/>
  <c r="A812" i="25"/>
  <c r="C812" i="25" s="1"/>
  <c r="B812" i="25"/>
  <c r="D812" i="25"/>
  <c r="A813" i="25"/>
  <c r="C813" i="25" s="1"/>
  <c r="B813" i="25"/>
  <c r="A814" i="25"/>
  <c r="C814" i="25" s="1"/>
  <c r="B814" i="25"/>
  <c r="A815" i="25"/>
  <c r="C815" i="25" s="1"/>
  <c r="B815" i="25"/>
  <c r="A816" i="25"/>
  <c r="D816" i="25" s="1"/>
  <c r="B816" i="25"/>
  <c r="A817" i="25"/>
  <c r="C817" i="25" s="1"/>
  <c r="B817" i="25"/>
  <c r="A818" i="25"/>
  <c r="C818" i="25" s="1"/>
  <c r="B818" i="25"/>
  <c r="A819" i="25"/>
  <c r="C819" i="25" s="1"/>
  <c r="B819" i="25"/>
  <c r="A820" i="25"/>
  <c r="C820" i="25" s="1"/>
  <c r="B820" i="25"/>
  <c r="A821" i="25"/>
  <c r="C821" i="25" s="1"/>
  <c r="B821" i="25"/>
  <c r="A822" i="25"/>
  <c r="C822" i="25" s="1"/>
  <c r="B822" i="25"/>
  <c r="A823" i="25"/>
  <c r="C823" i="25" s="1"/>
  <c r="B823" i="25"/>
  <c r="D823" i="25"/>
  <c r="A824" i="25"/>
  <c r="D824" i="25" s="1"/>
  <c r="B824" i="25"/>
  <c r="A825" i="25"/>
  <c r="C825" i="25" s="1"/>
  <c r="B825" i="25"/>
  <c r="D825" i="25"/>
  <c r="A826" i="25"/>
  <c r="C826" i="25" s="1"/>
  <c r="B826" i="25"/>
  <c r="A827" i="25"/>
  <c r="C827" i="25" s="1"/>
  <c r="B827" i="25"/>
  <c r="A828" i="25"/>
  <c r="C828" i="25" s="1"/>
  <c r="B828" i="25"/>
  <c r="A829" i="25"/>
  <c r="C829" i="25" s="1"/>
  <c r="B829" i="25"/>
  <c r="A830" i="25"/>
  <c r="C830" i="25" s="1"/>
  <c r="B830" i="25"/>
  <c r="A831" i="25"/>
  <c r="C831" i="25" s="1"/>
  <c r="B831" i="25"/>
  <c r="B782" i="25"/>
  <c r="A782" i="25"/>
  <c r="C782" i="25" s="1"/>
  <c r="A778" i="25"/>
  <c r="C778" i="25" s="1"/>
  <c r="B778" i="25"/>
  <c r="A779" i="25"/>
  <c r="D779" i="25" s="1"/>
  <c r="B779" i="25"/>
  <c r="A780" i="25"/>
  <c r="C780" i="25" s="1"/>
  <c r="B780" i="25"/>
  <c r="A781" i="25"/>
  <c r="C781" i="25" s="1"/>
  <c r="B781" i="25"/>
  <c r="A731" i="25"/>
  <c r="C731" i="25" s="1"/>
  <c r="B731" i="25"/>
  <c r="A732" i="25"/>
  <c r="D732" i="25" s="1"/>
  <c r="B732" i="25"/>
  <c r="A733" i="25"/>
  <c r="D733" i="25" s="1"/>
  <c r="B733" i="25"/>
  <c r="A734" i="25"/>
  <c r="C734" i="25" s="1"/>
  <c r="B734" i="25"/>
  <c r="A735" i="25"/>
  <c r="C735" i="25" s="1"/>
  <c r="B735" i="25"/>
  <c r="A736" i="25"/>
  <c r="C736" i="25" s="1"/>
  <c r="B736" i="25"/>
  <c r="A737" i="25"/>
  <c r="C737" i="25" s="1"/>
  <c r="B737" i="25"/>
  <c r="A738" i="25"/>
  <c r="D738" i="25" s="1"/>
  <c r="B738" i="25"/>
  <c r="A739" i="25"/>
  <c r="C739" i="25" s="1"/>
  <c r="B739" i="25"/>
  <c r="A740" i="25"/>
  <c r="D740" i="25" s="1"/>
  <c r="B740" i="25"/>
  <c r="C740" i="25"/>
  <c r="A741" i="25"/>
  <c r="C741" i="25" s="1"/>
  <c r="B741" i="25"/>
  <c r="A742" i="25"/>
  <c r="C742" i="25" s="1"/>
  <c r="B742" i="25"/>
  <c r="A743" i="25"/>
  <c r="C743" i="25" s="1"/>
  <c r="B743" i="25"/>
  <c r="A744" i="25"/>
  <c r="C744" i="25" s="1"/>
  <c r="B744" i="25"/>
  <c r="A745" i="25"/>
  <c r="C745" i="25" s="1"/>
  <c r="B745" i="25"/>
  <c r="A746" i="25"/>
  <c r="C746" i="25" s="1"/>
  <c r="B746" i="25"/>
  <c r="A747" i="25"/>
  <c r="D747" i="25" s="1"/>
  <c r="B747" i="25"/>
  <c r="A748" i="25"/>
  <c r="D748" i="25" s="1"/>
  <c r="B748" i="25"/>
  <c r="C748" i="25"/>
  <c r="A749" i="25"/>
  <c r="B749" i="25"/>
  <c r="C749" i="25"/>
  <c r="D749" i="25"/>
  <c r="A750" i="25"/>
  <c r="C750" i="25" s="1"/>
  <c r="B750" i="25"/>
  <c r="A751" i="25"/>
  <c r="C751" i="25" s="1"/>
  <c r="B751" i="25"/>
  <c r="A752" i="25"/>
  <c r="D752" i="25" s="1"/>
  <c r="B752" i="25"/>
  <c r="C752" i="25"/>
  <c r="A753" i="25"/>
  <c r="C753" i="25" s="1"/>
  <c r="B753" i="25"/>
  <c r="A754" i="25"/>
  <c r="D754" i="25" s="1"/>
  <c r="B754" i="25"/>
  <c r="C754" i="25"/>
  <c r="A755" i="25"/>
  <c r="C755" i="25" s="1"/>
  <c r="B755" i="25"/>
  <c r="A756" i="25"/>
  <c r="D756" i="25" s="1"/>
  <c r="B756" i="25"/>
  <c r="A757" i="25"/>
  <c r="C757" i="25" s="1"/>
  <c r="B757" i="25"/>
  <c r="D757" i="25"/>
  <c r="A758" i="25"/>
  <c r="C758" i="25" s="1"/>
  <c r="B758" i="25"/>
  <c r="A759" i="25"/>
  <c r="C759" i="25" s="1"/>
  <c r="B759" i="25"/>
  <c r="A760" i="25"/>
  <c r="C760" i="25" s="1"/>
  <c r="B760" i="25"/>
  <c r="A761" i="25"/>
  <c r="C761" i="25" s="1"/>
  <c r="B761" i="25"/>
  <c r="A762" i="25"/>
  <c r="D762" i="25" s="1"/>
  <c r="B762" i="25"/>
  <c r="A763" i="25"/>
  <c r="C763" i="25" s="1"/>
  <c r="B763" i="25"/>
  <c r="A764" i="25"/>
  <c r="D764" i="25" s="1"/>
  <c r="B764" i="25"/>
  <c r="C764" i="25"/>
  <c r="A765" i="25"/>
  <c r="C765" i="25" s="1"/>
  <c r="B765" i="25"/>
  <c r="A766" i="25"/>
  <c r="C766" i="25" s="1"/>
  <c r="B766" i="25"/>
  <c r="A767" i="25"/>
  <c r="C767" i="25" s="1"/>
  <c r="B767" i="25"/>
  <c r="D767" i="25"/>
  <c r="A768" i="25"/>
  <c r="C768" i="25" s="1"/>
  <c r="B768" i="25"/>
  <c r="D768" i="25"/>
  <c r="A769" i="25"/>
  <c r="C769" i="25" s="1"/>
  <c r="B769" i="25"/>
  <c r="A770" i="25"/>
  <c r="D770" i="25" s="1"/>
  <c r="B770" i="25"/>
  <c r="A771" i="25"/>
  <c r="D771" i="25" s="1"/>
  <c r="B771" i="25"/>
  <c r="A772" i="25"/>
  <c r="D772" i="25" s="1"/>
  <c r="B772" i="25"/>
  <c r="A773" i="25"/>
  <c r="D773" i="25" s="1"/>
  <c r="B773" i="25"/>
  <c r="C773" i="25"/>
  <c r="A774" i="25"/>
  <c r="C774" i="25" s="1"/>
  <c r="B774" i="25"/>
  <c r="A775" i="25"/>
  <c r="C775" i="25" s="1"/>
  <c r="B775" i="25"/>
  <c r="A776" i="25"/>
  <c r="D776" i="25" s="1"/>
  <c r="B776" i="25"/>
  <c r="C776" i="25"/>
  <c r="A777" i="25"/>
  <c r="C777" i="25" s="1"/>
  <c r="B777" i="25"/>
  <c r="B730" i="25"/>
  <c r="A730" i="25"/>
  <c r="C730" i="25" s="1"/>
  <c r="A728" i="25"/>
  <c r="D728" i="25" s="1"/>
  <c r="B728" i="25"/>
  <c r="C728" i="25"/>
  <c r="A729" i="25"/>
  <c r="D729" i="25" s="1"/>
  <c r="B729" i="25"/>
  <c r="A723" i="25"/>
  <c r="C723" i="25" s="1"/>
  <c r="B723" i="25"/>
  <c r="A724" i="25"/>
  <c r="D724" i="25" s="1"/>
  <c r="B724" i="25"/>
  <c r="A725" i="25"/>
  <c r="C725" i="25" s="1"/>
  <c r="B725" i="25"/>
  <c r="A726" i="25"/>
  <c r="C726" i="25" s="1"/>
  <c r="B726" i="25"/>
  <c r="A727" i="25"/>
  <c r="D727" i="25" s="1"/>
  <c r="B727" i="25"/>
  <c r="C727" i="25"/>
  <c r="A679" i="25"/>
  <c r="B679" i="25"/>
  <c r="A680" i="25"/>
  <c r="D680" i="25" s="1"/>
  <c r="B680" i="25"/>
  <c r="A681" i="25"/>
  <c r="B681" i="25"/>
  <c r="A682" i="25"/>
  <c r="C682" i="25" s="1"/>
  <c r="B682" i="25"/>
  <c r="A683" i="25"/>
  <c r="C683" i="25" s="1"/>
  <c r="B683" i="25"/>
  <c r="A684" i="25"/>
  <c r="D684" i="25" s="1"/>
  <c r="B684" i="25"/>
  <c r="A685" i="25"/>
  <c r="C685" i="25" s="1"/>
  <c r="B685" i="25"/>
  <c r="A686" i="25"/>
  <c r="C686" i="25" s="1"/>
  <c r="B686" i="25"/>
  <c r="A687" i="25"/>
  <c r="D687" i="25" s="1"/>
  <c r="B687" i="25"/>
  <c r="C687" i="25"/>
  <c r="A688" i="25"/>
  <c r="D688" i="25" s="1"/>
  <c r="B688" i="25"/>
  <c r="C688" i="25"/>
  <c r="A689" i="25"/>
  <c r="D689" i="25" s="1"/>
  <c r="B689" i="25"/>
  <c r="A690" i="25"/>
  <c r="C690" i="25" s="1"/>
  <c r="B690" i="25"/>
  <c r="A691" i="25"/>
  <c r="C691" i="25" s="1"/>
  <c r="B691" i="25"/>
  <c r="A692" i="25"/>
  <c r="C692" i="25" s="1"/>
  <c r="B692" i="25"/>
  <c r="A693" i="25"/>
  <c r="C693" i="25" s="1"/>
  <c r="B693" i="25"/>
  <c r="A694" i="25"/>
  <c r="C694" i="25" s="1"/>
  <c r="B694" i="25"/>
  <c r="A695" i="25"/>
  <c r="C695" i="25" s="1"/>
  <c r="B695" i="25"/>
  <c r="A696" i="25"/>
  <c r="C696" i="25" s="1"/>
  <c r="B696" i="25"/>
  <c r="A697" i="25"/>
  <c r="D697" i="25" s="1"/>
  <c r="B697" i="25"/>
  <c r="C697" i="25"/>
  <c r="A698" i="25"/>
  <c r="C698" i="25" s="1"/>
  <c r="B698" i="25"/>
  <c r="A699" i="25"/>
  <c r="B699" i="25"/>
  <c r="A700" i="25"/>
  <c r="C700" i="25" s="1"/>
  <c r="B700" i="25"/>
  <c r="A701" i="25"/>
  <c r="D701" i="25" s="1"/>
  <c r="B701" i="25"/>
  <c r="A702" i="25"/>
  <c r="C702" i="25" s="1"/>
  <c r="B702" i="25"/>
  <c r="A703" i="25"/>
  <c r="D703" i="25" s="1"/>
  <c r="B703" i="25"/>
  <c r="A704" i="25"/>
  <c r="D704" i="25" s="1"/>
  <c r="B704" i="25"/>
  <c r="C704" i="25"/>
  <c r="A705" i="25"/>
  <c r="B705" i="25"/>
  <c r="A706" i="25"/>
  <c r="C706" i="25" s="1"/>
  <c r="B706" i="25"/>
  <c r="A707" i="25"/>
  <c r="C707" i="25" s="1"/>
  <c r="B707" i="25"/>
  <c r="D707" i="25"/>
  <c r="A708" i="25"/>
  <c r="C708" i="25" s="1"/>
  <c r="B708" i="25"/>
  <c r="D708" i="25"/>
  <c r="A709" i="25"/>
  <c r="B709" i="25"/>
  <c r="A710" i="25"/>
  <c r="C710" i="25" s="1"/>
  <c r="B710" i="25"/>
  <c r="A711" i="25"/>
  <c r="C711" i="25" s="1"/>
  <c r="B711" i="25"/>
  <c r="D711" i="25"/>
  <c r="A712" i="25"/>
  <c r="C712" i="25" s="1"/>
  <c r="B712" i="25"/>
  <c r="A713" i="25"/>
  <c r="B713" i="25"/>
  <c r="A714" i="25"/>
  <c r="C714" i="25" s="1"/>
  <c r="B714" i="25"/>
  <c r="A715" i="25"/>
  <c r="C715" i="25" s="1"/>
  <c r="B715" i="25"/>
  <c r="A716" i="25"/>
  <c r="C716" i="25" s="1"/>
  <c r="B716" i="25"/>
  <c r="A717" i="25"/>
  <c r="B717" i="25"/>
  <c r="A718" i="25"/>
  <c r="C718" i="25" s="1"/>
  <c r="B718" i="25"/>
  <c r="A719" i="25"/>
  <c r="B719" i="25"/>
  <c r="A720" i="25"/>
  <c r="D720" i="25" s="1"/>
  <c r="B720" i="25"/>
  <c r="C720" i="25"/>
  <c r="A721" i="25"/>
  <c r="B721" i="25"/>
  <c r="A722" i="25"/>
  <c r="C722" i="25" s="1"/>
  <c r="B722" i="25"/>
  <c r="B678" i="25"/>
  <c r="A678" i="25"/>
  <c r="D678" i="25" s="1"/>
  <c r="A677" i="25"/>
  <c r="C677" i="25" s="1"/>
  <c r="B677" i="25"/>
  <c r="C678" i="25"/>
  <c r="A672" i="25"/>
  <c r="C672" i="25" s="1"/>
  <c r="B672" i="25"/>
  <c r="A673" i="25"/>
  <c r="C673" i="25" s="1"/>
  <c r="B673" i="25"/>
  <c r="D673" i="25"/>
  <c r="A674" i="25"/>
  <c r="C674" i="25" s="1"/>
  <c r="B674" i="25"/>
  <c r="A675" i="25"/>
  <c r="D675" i="25" s="1"/>
  <c r="B675" i="25"/>
  <c r="A676" i="25"/>
  <c r="B676" i="25"/>
  <c r="C676" i="25"/>
  <c r="D676" i="25"/>
  <c r="A668" i="25"/>
  <c r="C668" i="25" s="1"/>
  <c r="B668" i="25"/>
  <c r="A669" i="25"/>
  <c r="C669" i="25" s="1"/>
  <c r="B669" i="25"/>
  <c r="A670" i="25"/>
  <c r="D670" i="25" s="1"/>
  <c r="B670" i="25"/>
  <c r="C670" i="25"/>
  <c r="A671" i="25"/>
  <c r="C671" i="25" s="1"/>
  <c r="B671" i="25"/>
  <c r="A627" i="25"/>
  <c r="D627" i="25" s="1"/>
  <c r="B627" i="25"/>
  <c r="A628" i="25"/>
  <c r="B628" i="25"/>
  <c r="A629" i="25"/>
  <c r="C629" i="25" s="1"/>
  <c r="B629" i="25"/>
  <c r="A630" i="25"/>
  <c r="C630" i="25" s="1"/>
  <c r="B630" i="25"/>
  <c r="A631" i="25"/>
  <c r="D631" i="25" s="1"/>
  <c r="B631" i="25"/>
  <c r="C631" i="25"/>
  <c r="A632" i="25"/>
  <c r="D632" i="25" s="1"/>
  <c r="B632" i="25"/>
  <c r="C632" i="25"/>
  <c r="A633" i="25"/>
  <c r="C633" i="25" s="1"/>
  <c r="B633" i="25"/>
  <c r="A634" i="25"/>
  <c r="C634" i="25" s="1"/>
  <c r="B634" i="25"/>
  <c r="A635" i="25"/>
  <c r="D635" i="25" s="1"/>
  <c r="B635" i="25"/>
  <c r="A636" i="25"/>
  <c r="B636" i="25"/>
  <c r="A637" i="25"/>
  <c r="C637" i="25" s="1"/>
  <c r="B637" i="25"/>
  <c r="A638" i="25"/>
  <c r="C638" i="25" s="1"/>
  <c r="B638" i="25"/>
  <c r="A639" i="25"/>
  <c r="D639" i="25" s="1"/>
  <c r="B639" i="25"/>
  <c r="C639" i="25"/>
  <c r="A640" i="25"/>
  <c r="D640" i="25" s="1"/>
  <c r="B640" i="25"/>
  <c r="C640" i="25"/>
  <c r="A641" i="25"/>
  <c r="C641" i="25" s="1"/>
  <c r="B641" i="25"/>
  <c r="A642" i="25"/>
  <c r="C642" i="25" s="1"/>
  <c r="B642" i="25"/>
  <c r="A643" i="25"/>
  <c r="D643" i="25" s="1"/>
  <c r="B643" i="25"/>
  <c r="A644" i="25"/>
  <c r="B644" i="25"/>
  <c r="A645" i="25"/>
  <c r="C645" i="25" s="1"/>
  <c r="B645" i="25"/>
  <c r="A646" i="25"/>
  <c r="C646" i="25" s="1"/>
  <c r="B646" i="25"/>
  <c r="A647" i="25"/>
  <c r="C647" i="25" s="1"/>
  <c r="B647" i="25"/>
  <c r="D647" i="25"/>
  <c r="A648" i="25"/>
  <c r="D648" i="25" s="1"/>
  <c r="B648" i="25"/>
  <c r="A649" i="25"/>
  <c r="C649" i="25" s="1"/>
  <c r="B649" i="25"/>
  <c r="A650" i="25"/>
  <c r="C650" i="25" s="1"/>
  <c r="B650" i="25"/>
  <c r="A651" i="25"/>
  <c r="D651" i="25" s="1"/>
  <c r="B651" i="25"/>
  <c r="A652" i="25"/>
  <c r="B652" i="25"/>
  <c r="A653" i="25"/>
  <c r="C653" i="25" s="1"/>
  <c r="B653" i="25"/>
  <c r="A654" i="25"/>
  <c r="C654" i="25" s="1"/>
  <c r="B654" i="25"/>
  <c r="A655" i="25"/>
  <c r="D655" i="25" s="1"/>
  <c r="B655" i="25"/>
  <c r="A656" i="25"/>
  <c r="D656" i="25" s="1"/>
  <c r="B656" i="25"/>
  <c r="C656" i="25"/>
  <c r="A657" i="25"/>
  <c r="C657" i="25" s="1"/>
  <c r="B657" i="25"/>
  <c r="A658" i="25"/>
  <c r="C658" i="25" s="1"/>
  <c r="B658" i="25"/>
  <c r="A659" i="25"/>
  <c r="D659" i="25" s="1"/>
  <c r="B659" i="25"/>
  <c r="A660" i="25"/>
  <c r="B660" i="25"/>
  <c r="A661" i="25"/>
  <c r="C661" i="25" s="1"/>
  <c r="B661" i="25"/>
  <c r="A662" i="25"/>
  <c r="C662" i="25" s="1"/>
  <c r="B662" i="25"/>
  <c r="A663" i="25"/>
  <c r="B663" i="25"/>
  <c r="C663" i="25"/>
  <c r="D663" i="25"/>
  <c r="A664" i="25"/>
  <c r="D664" i="25" s="1"/>
  <c r="B664" i="25"/>
  <c r="C664" i="25"/>
  <c r="A665" i="25"/>
  <c r="C665" i="25" s="1"/>
  <c r="B665" i="25"/>
  <c r="A666" i="25"/>
  <c r="C666" i="25" s="1"/>
  <c r="B666" i="25"/>
  <c r="A667" i="25"/>
  <c r="D667" i="25" s="1"/>
  <c r="B667" i="25"/>
  <c r="B626" i="25"/>
  <c r="A626" i="25"/>
  <c r="C626" i="25" s="1"/>
  <c r="A620" i="25"/>
  <c r="D620" i="25" s="1"/>
  <c r="B620" i="25"/>
  <c r="A621" i="25"/>
  <c r="B621" i="25"/>
  <c r="A622" i="25"/>
  <c r="C622" i="25" s="1"/>
  <c r="B622" i="25"/>
  <c r="A623" i="25"/>
  <c r="C623" i="25" s="1"/>
  <c r="B623" i="25"/>
  <c r="A624" i="25"/>
  <c r="C624" i="25" s="1"/>
  <c r="B624" i="25"/>
  <c r="A625" i="25"/>
  <c r="D625" i="25" s="1"/>
  <c r="B625" i="25"/>
  <c r="A575" i="25"/>
  <c r="B575" i="25"/>
  <c r="A576" i="25"/>
  <c r="D576" i="25" s="1"/>
  <c r="B576" i="25"/>
  <c r="A577" i="25"/>
  <c r="D577" i="25" s="1"/>
  <c r="B577" i="25"/>
  <c r="A578" i="25"/>
  <c r="C578" i="25" s="1"/>
  <c r="B578" i="25"/>
  <c r="A579" i="25"/>
  <c r="B579" i="25"/>
  <c r="A580" i="25"/>
  <c r="D580" i="25" s="1"/>
  <c r="B580" i="25"/>
  <c r="A581" i="25"/>
  <c r="C581" i="25" s="1"/>
  <c r="B581" i="25"/>
  <c r="A582" i="25"/>
  <c r="D582" i="25" s="1"/>
  <c r="B582" i="25"/>
  <c r="A583" i="25"/>
  <c r="B583" i="25"/>
  <c r="A584" i="25"/>
  <c r="D584" i="25" s="1"/>
  <c r="B584" i="25"/>
  <c r="A585" i="25"/>
  <c r="D585" i="25" s="1"/>
  <c r="B585" i="25"/>
  <c r="A586" i="25"/>
  <c r="C586" i="25" s="1"/>
  <c r="B586" i="25"/>
  <c r="A587" i="25"/>
  <c r="B587" i="25"/>
  <c r="A588" i="25"/>
  <c r="D588" i="25" s="1"/>
  <c r="B588" i="25"/>
  <c r="A589" i="25"/>
  <c r="C589" i="25" s="1"/>
  <c r="B589" i="25"/>
  <c r="A590" i="25"/>
  <c r="D590" i="25" s="1"/>
  <c r="B590" i="25"/>
  <c r="A591" i="25"/>
  <c r="B591" i="25"/>
  <c r="A592" i="25"/>
  <c r="D592" i="25" s="1"/>
  <c r="B592" i="25"/>
  <c r="A593" i="25"/>
  <c r="D593" i="25" s="1"/>
  <c r="B593" i="25"/>
  <c r="A594" i="25"/>
  <c r="C594" i="25" s="1"/>
  <c r="B594" i="25"/>
  <c r="A595" i="25"/>
  <c r="B595" i="25"/>
  <c r="A596" i="25"/>
  <c r="D596" i="25" s="1"/>
  <c r="B596" i="25"/>
  <c r="A597" i="25"/>
  <c r="C597" i="25" s="1"/>
  <c r="B597" i="25"/>
  <c r="A598" i="25"/>
  <c r="D598" i="25" s="1"/>
  <c r="B598" i="25"/>
  <c r="C598" i="25"/>
  <c r="A599" i="25"/>
  <c r="B599" i="25"/>
  <c r="A600" i="25"/>
  <c r="D600" i="25" s="1"/>
  <c r="B600" i="25"/>
  <c r="A601" i="25"/>
  <c r="B601" i="25"/>
  <c r="A602" i="25"/>
  <c r="C602" i="25" s="1"/>
  <c r="B602" i="25"/>
  <c r="A603" i="25"/>
  <c r="D603" i="25" s="1"/>
  <c r="B603" i="25"/>
  <c r="A604" i="25"/>
  <c r="D604" i="25" s="1"/>
  <c r="B604" i="25"/>
  <c r="A605" i="25"/>
  <c r="C605" i="25" s="1"/>
  <c r="B605" i="25"/>
  <c r="A606" i="25"/>
  <c r="D606" i="25" s="1"/>
  <c r="B606" i="25"/>
  <c r="C606" i="25"/>
  <c r="A607" i="25"/>
  <c r="C607" i="25" s="1"/>
  <c r="B607" i="25"/>
  <c r="A608" i="25"/>
  <c r="D608" i="25" s="1"/>
  <c r="B608" i="25"/>
  <c r="A609" i="25"/>
  <c r="C609" i="25" s="1"/>
  <c r="B609" i="25"/>
  <c r="D609" i="25"/>
  <c r="A610" i="25"/>
  <c r="C610" i="25" s="1"/>
  <c r="B610" i="25"/>
  <c r="A611" i="25"/>
  <c r="B611" i="25"/>
  <c r="A612" i="25"/>
  <c r="C612" i="25" s="1"/>
  <c r="B612" i="25"/>
  <c r="A613" i="25"/>
  <c r="C613" i="25" s="1"/>
  <c r="B613" i="25"/>
  <c r="A614" i="25"/>
  <c r="C614" i="25" s="1"/>
  <c r="B614" i="25"/>
  <c r="A615" i="25"/>
  <c r="C615" i="25" s="1"/>
  <c r="B615" i="25"/>
  <c r="A616" i="25"/>
  <c r="D616" i="25" s="1"/>
  <c r="B616" i="25"/>
  <c r="A617" i="25"/>
  <c r="D617" i="25" s="1"/>
  <c r="B617" i="25"/>
  <c r="C617" i="25"/>
  <c r="A618" i="25"/>
  <c r="C618" i="25" s="1"/>
  <c r="B618" i="25"/>
  <c r="D618" i="25"/>
  <c r="A619" i="25"/>
  <c r="D619" i="25" s="1"/>
  <c r="B619" i="25"/>
  <c r="B574" i="25"/>
  <c r="A574" i="25"/>
  <c r="C574" i="25" s="1"/>
  <c r="A523" i="25"/>
  <c r="C523" i="25" s="1"/>
  <c r="B523" i="25"/>
  <c r="A524" i="25"/>
  <c r="C524" i="25" s="1"/>
  <c r="B524" i="25"/>
  <c r="A525" i="25"/>
  <c r="B525" i="25"/>
  <c r="C525" i="25"/>
  <c r="D525" i="25"/>
  <c r="A526" i="25"/>
  <c r="D526" i="25" s="1"/>
  <c r="B526" i="25"/>
  <c r="C526" i="25"/>
  <c r="A527" i="25"/>
  <c r="C527" i="25" s="1"/>
  <c r="B527" i="25"/>
  <c r="A528" i="25"/>
  <c r="C528" i="25" s="1"/>
  <c r="B528" i="25"/>
  <c r="A529" i="25"/>
  <c r="C529" i="25" s="1"/>
  <c r="B529" i="25"/>
  <c r="A530" i="25"/>
  <c r="B530" i="25"/>
  <c r="A531" i="25"/>
  <c r="C531" i="25" s="1"/>
  <c r="B531" i="25"/>
  <c r="A532" i="25"/>
  <c r="B532" i="25"/>
  <c r="A533" i="25"/>
  <c r="B533" i="25"/>
  <c r="C533" i="25"/>
  <c r="D533" i="25"/>
  <c r="A534" i="25"/>
  <c r="D534" i="25" s="1"/>
  <c r="B534" i="25"/>
  <c r="A535" i="25"/>
  <c r="D535" i="25" s="1"/>
  <c r="B535" i="25"/>
  <c r="A536" i="25"/>
  <c r="C536" i="25" s="1"/>
  <c r="B536" i="25"/>
  <c r="A537" i="25"/>
  <c r="C537" i="25" s="1"/>
  <c r="B537" i="25"/>
  <c r="A538" i="25"/>
  <c r="C538" i="25" s="1"/>
  <c r="B538" i="25"/>
  <c r="A539" i="25"/>
  <c r="C539" i="25" s="1"/>
  <c r="B539" i="25"/>
  <c r="A540" i="25"/>
  <c r="B540" i="25"/>
  <c r="C540" i="25"/>
  <c r="D540" i="25"/>
  <c r="A541" i="25"/>
  <c r="B541" i="25"/>
  <c r="A542" i="25"/>
  <c r="B542" i="25"/>
  <c r="A543" i="25"/>
  <c r="C543" i="25" s="1"/>
  <c r="B543" i="25"/>
  <c r="D543" i="25"/>
  <c r="A544" i="25"/>
  <c r="C544" i="25" s="1"/>
  <c r="B544" i="25"/>
  <c r="A545" i="25"/>
  <c r="C545" i="25" s="1"/>
  <c r="B545" i="25"/>
  <c r="A546" i="25"/>
  <c r="B546" i="25"/>
  <c r="A547" i="25"/>
  <c r="C547" i="25" s="1"/>
  <c r="B547" i="25"/>
  <c r="A548" i="25"/>
  <c r="D548" i="25" s="1"/>
  <c r="B548" i="25"/>
  <c r="A549" i="25"/>
  <c r="C549" i="25" s="1"/>
  <c r="B549" i="25"/>
  <c r="D549" i="25"/>
  <c r="A550" i="25"/>
  <c r="D550" i="25" s="1"/>
  <c r="B550" i="25"/>
  <c r="C550" i="25"/>
  <c r="A551" i="25"/>
  <c r="D551" i="25" s="1"/>
  <c r="B551" i="25"/>
  <c r="A552" i="25"/>
  <c r="C552" i="25" s="1"/>
  <c r="B552" i="25"/>
  <c r="A553" i="25"/>
  <c r="C553" i="25" s="1"/>
  <c r="B553" i="25"/>
  <c r="A554" i="25"/>
  <c r="C554" i="25" s="1"/>
  <c r="B554" i="25"/>
  <c r="A555" i="25"/>
  <c r="C555" i="25" s="1"/>
  <c r="B555" i="25"/>
  <c r="A556" i="25"/>
  <c r="C556" i="25" s="1"/>
  <c r="B556" i="25"/>
  <c r="A557" i="25"/>
  <c r="B557" i="25"/>
  <c r="A558" i="25"/>
  <c r="C558" i="25" s="1"/>
  <c r="B558" i="25"/>
  <c r="A559" i="25"/>
  <c r="B559" i="25"/>
  <c r="A560" i="25"/>
  <c r="C560" i="25" s="1"/>
  <c r="B560" i="25"/>
  <c r="A561" i="25"/>
  <c r="C561" i="25" s="1"/>
  <c r="B561" i="25"/>
  <c r="A562" i="25"/>
  <c r="C562" i="25" s="1"/>
  <c r="B562" i="25"/>
  <c r="A563" i="25"/>
  <c r="C563" i="25" s="1"/>
  <c r="B563" i="25"/>
  <c r="A564" i="25"/>
  <c r="D564" i="25" s="1"/>
  <c r="B564" i="25"/>
  <c r="C564" i="25"/>
  <c r="A565" i="25"/>
  <c r="C565" i="25" s="1"/>
  <c r="B565" i="25"/>
  <c r="A566" i="25"/>
  <c r="C566" i="25" s="1"/>
  <c r="B566" i="25"/>
  <c r="A567" i="25"/>
  <c r="D567" i="25" s="1"/>
  <c r="B567" i="25"/>
  <c r="C567" i="25"/>
  <c r="A568" i="25"/>
  <c r="C568" i="25" s="1"/>
  <c r="B568" i="25"/>
  <c r="A569" i="25"/>
  <c r="C569" i="25" s="1"/>
  <c r="B569" i="25"/>
  <c r="A570" i="25"/>
  <c r="D570" i="25" s="1"/>
  <c r="B570" i="25"/>
  <c r="A571" i="25"/>
  <c r="C571" i="25" s="1"/>
  <c r="B571" i="25"/>
  <c r="A572" i="25"/>
  <c r="D572" i="25" s="1"/>
  <c r="B572" i="25"/>
  <c r="A573" i="25"/>
  <c r="D573" i="25" s="1"/>
  <c r="B573" i="25"/>
  <c r="B522" i="25"/>
  <c r="A522" i="25"/>
  <c r="C522" i="25" s="1"/>
  <c r="A471" i="25"/>
  <c r="C471" i="25" s="1"/>
  <c r="B471" i="25"/>
  <c r="A472" i="25"/>
  <c r="C472" i="25" s="1"/>
  <c r="B472" i="25"/>
  <c r="A473" i="25"/>
  <c r="B473" i="25"/>
  <c r="A474" i="25"/>
  <c r="C474" i="25" s="1"/>
  <c r="B474" i="25"/>
  <c r="A475" i="25"/>
  <c r="B475" i="25"/>
  <c r="A476" i="25"/>
  <c r="C476" i="25" s="1"/>
  <c r="B476" i="25"/>
  <c r="A477" i="25"/>
  <c r="B477" i="25"/>
  <c r="A478" i="25"/>
  <c r="D478" i="25" s="1"/>
  <c r="B478" i="25"/>
  <c r="C478" i="25"/>
  <c r="A479" i="25"/>
  <c r="C479" i="25" s="1"/>
  <c r="B479" i="25"/>
  <c r="A480" i="25"/>
  <c r="D480" i="25" s="1"/>
  <c r="B480" i="25"/>
  <c r="A481" i="25"/>
  <c r="C481" i="25" s="1"/>
  <c r="B481" i="25"/>
  <c r="D481" i="25"/>
  <c r="A482" i="25"/>
  <c r="C482" i="25" s="1"/>
  <c r="B482" i="25"/>
  <c r="A483" i="25"/>
  <c r="C483" i="25" s="1"/>
  <c r="B483" i="25"/>
  <c r="A484" i="25"/>
  <c r="C484" i="25" s="1"/>
  <c r="B484" i="25"/>
  <c r="D484" i="25"/>
  <c r="A485" i="25"/>
  <c r="C485" i="25" s="1"/>
  <c r="B485" i="25"/>
  <c r="A486" i="25"/>
  <c r="C486" i="25" s="1"/>
  <c r="B486" i="25"/>
  <c r="D486" i="25"/>
  <c r="A487" i="25"/>
  <c r="C487" i="25" s="1"/>
  <c r="B487" i="25"/>
  <c r="A488" i="25"/>
  <c r="C488" i="25" s="1"/>
  <c r="B488" i="25"/>
  <c r="A489" i="25"/>
  <c r="D489" i="25" s="1"/>
  <c r="B489" i="25"/>
  <c r="A490" i="25"/>
  <c r="C490" i="25" s="1"/>
  <c r="B490" i="25"/>
  <c r="A491" i="25"/>
  <c r="D491" i="25" s="1"/>
  <c r="B491" i="25"/>
  <c r="A492" i="25"/>
  <c r="C492" i="25" s="1"/>
  <c r="B492" i="25"/>
  <c r="A493" i="25"/>
  <c r="C493" i="25" s="1"/>
  <c r="B493" i="25"/>
  <c r="A494" i="25"/>
  <c r="D494" i="25" s="1"/>
  <c r="B494" i="25"/>
  <c r="A495" i="25"/>
  <c r="C495" i="25" s="1"/>
  <c r="B495" i="25"/>
  <c r="A496" i="25"/>
  <c r="D496" i="25" s="1"/>
  <c r="B496" i="25"/>
  <c r="C496" i="25"/>
  <c r="A497" i="25"/>
  <c r="C497" i="25" s="1"/>
  <c r="B497" i="25"/>
  <c r="A498" i="25"/>
  <c r="C498" i="25" s="1"/>
  <c r="B498" i="25"/>
  <c r="A499" i="25"/>
  <c r="C499" i="25" s="1"/>
  <c r="B499" i="25"/>
  <c r="D499" i="25"/>
  <c r="A500" i="25"/>
  <c r="B500" i="25"/>
  <c r="A501" i="25"/>
  <c r="C501" i="25" s="1"/>
  <c r="B501" i="25"/>
  <c r="A502" i="25"/>
  <c r="C502" i="25" s="1"/>
  <c r="B502" i="25"/>
  <c r="A503" i="25"/>
  <c r="C503" i="25" s="1"/>
  <c r="B503" i="25"/>
  <c r="A504" i="25"/>
  <c r="B504" i="25"/>
  <c r="C504" i="25"/>
  <c r="D504" i="25"/>
  <c r="A505" i="25"/>
  <c r="D505" i="25" s="1"/>
  <c r="B505" i="25"/>
  <c r="A506" i="25"/>
  <c r="C506" i="25" s="1"/>
  <c r="B506" i="25"/>
  <c r="A507" i="25"/>
  <c r="D507" i="25" s="1"/>
  <c r="B507" i="25"/>
  <c r="A508" i="25"/>
  <c r="C508" i="25" s="1"/>
  <c r="B508" i="25"/>
  <c r="A509" i="25"/>
  <c r="C509" i="25" s="1"/>
  <c r="B509" i="25"/>
  <c r="A510" i="25"/>
  <c r="C510" i="25" s="1"/>
  <c r="B510" i="25"/>
  <c r="A511" i="25"/>
  <c r="C511" i="25" s="1"/>
  <c r="B511" i="25"/>
  <c r="A512" i="25"/>
  <c r="C512" i="25" s="1"/>
  <c r="B512" i="25"/>
  <c r="A513" i="25"/>
  <c r="D513" i="25" s="1"/>
  <c r="B513" i="25"/>
  <c r="A514" i="25"/>
  <c r="C514" i="25" s="1"/>
  <c r="B514" i="25"/>
  <c r="A515" i="25"/>
  <c r="D515" i="25" s="1"/>
  <c r="B515" i="25"/>
  <c r="A516" i="25"/>
  <c r="C516" i="25" s="1"/>
  <c r="B516" i="25"/>
  <c r="A517" i="25"/>
  <c r="C517" i="25" s="1"/>
  <c r="B517" i="25"/>
  <c r="A518" i="25"/>
  <c r="C518" i="25" s="1"/>
  <c r="B518" i="25"/>
  <c r="A519" i="25"/>
  <c r="C519" i="25" s="1"/>
  <c r="B519" i="25"/>
  <c r="A520" i="25"/>
  <c r="C520" i="25" s="1"/>
  <c r="B520" i="25"/>
  <c r="D520" i="25"/>
  <c r="A521" i="25"/>
  <c r="B521" i="25"/>
  <c r="B470" i="25"/>
  <c r="A470" i="25"/>
  <c r="D470" i="25" s="1"/>
  <c r="A467" i="25"/>
  <c r="C467" i="25" s="1"/>
  <c r="B467" i="25"/>
  <c r="A468" i="25"/>
  <c r="D468" i="25" s="1"/>
  <c r="B468" i="25"/>
  <c r="A469" i="25"/>
  <c r="C469" i="25" s="1"/>
  <c r="B469" i="25"/>
  <c r="A419" i="25"/>
  <c r="C419" i="25" s="1"/>
  <c r="B419" i="25"/>
  <c r="A420" i="25"/>
  <c r="C420" i="25" s="1"/>
  <c r="B420" i="25"/>
  <c r="A421" i="25"/>
  <c r="C421" i="25" s="1"/>
  <c r="B421" i="25"/>
  <c r="A422" i="25"/>
  <c r="C422" i="25" s="1"/>
  <c r="B422" i="25"/>
  <c r="A423" i="25"/>
  <c r="C423" i="25" s="1"/>
  <c r="B423" i="25"/>
  <c r="D423" i="25"/>
  <c r="A424" i="25"/>
  <c r="C424" i="25" s="1"/>
  <c r="B424" i="25"/>
  <c r="A425" i="25"/>
  <c r="C425" i="25" s="1"/>
  <c r="B425" i="25"/>
  <c r="A426" i="25"/>
  <c r="C426" i="25" s="1"/>
  <c r="B426" i="25"/>
  <c r="A427" i="25"/>
  <c r="C427" i="25" s="1"/>
  <c r="B427" i="25"/>
  <c r="A428" i="25"/>
  <c r="B428" i="25"/>
  <c r="A429" i="25"/>
  <c r="C429" i="25" s="1"/>
  <c r="B429" i="25"/>
  <c r="A430" i="25"/>
  <c r="C430" i="25" s="1"/>
  <c r="B430" i="25"/>
  <c r="A431" i="25"/>
  <c r="D431" i="25" s="1"/>
  <c r="B431" i="25"/>
  <c r="A432" i="25"/>
  <c r="C432" i="25" s="1"/>
  <c r="B432" i="25"/>
  <c r="A433" i="25"/>
  <c r="C433" i="25" s="1"/>
  <c r="B433" i="25"/>
  <c r="A434" i="25"/>
  <c r="B434" i="25"/>
  <c r="A435" i="25"/>
  <c r="C435" i="25" s="1"/>
  <c r="B435" i="25"/>
  <c r="A436" i="25"/>
  <c r="B436" i="25"/>
  <c r="A437" i="25"/>
  <c r="B437" i="25"/>
  <c r="A438" i="25"/>
  <c r="C438" i="25" s="1"/>
  <c r="B438" i="25"/>
  <c r="A439" i="25"/>
  <c r="D439" i="25" s="1"/>
  <c r="B439" i="25"/>
  <c r="A440" i="25"/>
  <c r="C440" i="25" s="1"/>
  <c r="B440" i="25"/>
  <c r="A441" i="25"/>
  <c r="C441" i="25" s="1"/>
  <c r="B441" i="25"/>
  <c r="A442" i="25"/>
  <c r="D442" i="25" s="1"/>
  <c r="B442" i="25"/>
  <c r="A443" i="25"/>
  <c r="C443" i="25" s="1"/>
  <c r="B443" i="25"/>
  <c r="A444" i="25"/>
  <c r="D444" i="25" s="1"/>
  <c r="B444" i="25"/>
  <c r="A445" i="25"/>
  <c r="C445" i="25" s="1"/>
  <c r="B445" i="25"/>
  <c r="A446" i="25"/>
  <c r="C446" i="25" s="1"/>
  <c r="B446" i="25"/>
  <c r="A447" i="25"/>
  <c r="C447" i="25" s="1"/>
  <c r="B447" i="25"/>
  <c r="A448" i="25"/>
  <c r="C448" i="25" s="1"/>
  <c r="B448" i="25"/>
  <c r="A449" i="25"/>
  <c r="C449" i="25" s="1"/>
  <c r="B449" i="25"/>
  <c r="A450" i="25"/>
  <c r="C450" i="25" s="1"/>
  <c r="B450" i="25"/>
  <c r="A451" i="25"/>
  <c r="C451" i="25" s="1"/>
  <c r="B451" i="25"/>
  <c r="A452" i="25"/>
  <c r="D452" i="25" s="1"/>
  <c r="B452" i="25"/>
  <c r="A453" i="25"/>
  <c r="D453" i="25" s="1"/>
  <c r="B453" i="25"/>
  <c r="A454" i="25"/>
  <c r="C454" i="25" s="1"/>
  <c r="B454" i="25"/>
  <c r="A455" i="25"/>
  <c r="D455" i="25" s="1"/>
  <c r="B455" i="25"/>
  <c r="A456" i="25"/>
  <c r="C456" i="25" s="1"/>
  <c r="B456" i="25"/>
  <c r="A457" i="25"/>
  <c r="C457" i="25" s="1"/>
  <c r="B457" i="25"/>
  <c r="A458" i="25"/>
  <c r="C458" i="25" s="1"/>
  <c r="B458" i="25"/>
  <c r="A459" i="25"/>
  <c r="C459" i="25" s="1"/>
  <c r="B459" i="25"/>
  <c r="A460" i="25"/>
  <c r="D460" i="25" s="1"/>
  <c r="B460" i="25"/>
  <c r="A461" i="25"/>
  <c r="C461" i="25" s="1"/>
  <c r="B461" i="25"/>
  <c r="A462" i="25"/>
  <c r="C462" i="25" s="1"/>
  <c r="B462" i="25"/>
  <c r="A463" i="25"/>
  <c r="C463" i="25" s="1"/>
  <c r="B463" i="25"/>
  <c r="A464" i="25"/>
  <c r="C464" i="25" s="1"/>
  <c r="B464" i="25"/>
  <c r="A465" i="25"/>
  <c r="C465" i="25" s="1"/>
  <c r="B465" i="25"/>
  <c r="A466" i="25"/>
  <c r="D466" i="25" s="1"/>
  <c r="B466" i="25"/>
  <c r="B418" i="25"/>
  <c r="A418" i="25"/>
  <c r="C418" i="25" s="1"/>
  <c r="A414" i="25"/>
  <c r="C414" i="25" s="1"/>
  <c r="B414" i="25"/>
  <c r="A415" i="25"/>
  <c r="C415" i="25" s="1"/>
  <c r="B415" i="25"/>
  <c r="A416" i="25"/>
  <c r="B416" i="25"/>
  <c r="A417" i="25"/>
  <c r="C417" i="25" s="1"/>
  <c r="B417" i="25"/>
  <c r="A367" i="25"/>
  <c r="C367" i="25" s="1"/>
  <c r="B367" i="25"/>
  <c r="A368" i="25"/>
  <c r="D368" i="25" s="1"/>
  <c r="B368" i="25"/>
  <c r="A369" i="25"/>
  <c r="C369" i="25" s="1"/>
  <c r="B369" i="25"/>
  <c r="D369" i="25"/>
  <c r="A370" i="25"/>
  <c r="C370" i="25" s="1"/>
  <c r="B370" i="25"/>
  <c r="A371" i="25"/>
  <c r="C371" i="25" s="1"/>
  <c r="B371" i="25"/>
  <c r="A372" i="25"/>
  <c r="C372" i="25" s="1"/>
  <c r="B372" i="25"/>
  <c r="D372" i="25"/>
  <c r="A373" i="25"/>
  <c r="C373" i="25" s="1"/>
  <c r="B373" i="25"/>
  <c r="A374" i="25"/>
  <c r="C374" i="25" s="1"/>
  <c r="B374" i="25"/>
  <c r="A375" i="25"/>
  <c r="C375" i="25" s="1"/>
  <c r="B375" i="25"/>
  <c r="A376" i="25"/>
  <c r="D376" i="25" s="1"/>
  <c r="B376" i="25"/>
  <c r="A377" i="25"/>
  <c r="C377" i="25" s="1"/>
  <c r="B377" i="25"/>
  <c r="D377" i="25"/>
  <c r="A378" i="25"/>
  <c r="C378" i="25" s="1"/>
  <c r="B378" i="25"/>
  <c r="A379" i="25"/>
  <c r="C379" i="25" s="1"/>
  <c r="B379" i="25"/>
  <c r="A380" i="25"/>
  <c r="C380" i="25" s="1"/>
  <c r="B380" i="25"/>
  <c r="A381" i="25"/>
  <c r="C381" i="25" s="1"/>
  <c r="B381" i="25"/>
  <c r="A382" i="25"/>
  <c r="B382" i="25"/>
  <c r="A383" i="25"/>
  <c r="C383" i="25" s="1"/>
  <c r="B383" i="25"/>
  <c r="A384" i="25"/>
  <c r="D384" i="25" s="1"/>
  <c r="B384" i="25"/>
  <c r="A385" i="25"/>
  <c r="C385" i="25" s="1"/>
  <c r="B385" i="25"/>
  <c r="A386" i="25"/>
  <c r="C386" i="25" s="1"/>
  <c r="B386" i="25"/>
  <c r="A387" i="25"/>
  <c r="C387" i="25" s="1"/>
  <c r="B387" i="25"/>
  <c r="A388" i="25"/>
  <c r="C388" i="25" s="1"/>
  <c r="B388" i="25"/>
  <c r="A389" i="25"/>
  <c r="C389" i="25" s="1"/>
  <c r="B389" i="25"/>
  <c r="A390" i="25"/>
  <c r="C390" i="25" s="1"/>
  <c r="B390" i="25"/>
  <c r="A391" i="25"/>
  <c r="C391" i="25" s="1"/>
  <c r="B391" i="25"/>
  <c r="A392" i="25"/>
  <c r="D392" i="25" s="1"/>
  <c r="B392" i="25"/>
  <c r="C392" i="25"/>
  <c r="A393" i="25"/>
  <c r="C393" i="25" s="1"/>
  <c r="B393" i="25"/>
  <c r="A394" i="25"/>
  <c r="C394" i="25" s="1"/>
  <c r="B394" i="25"/>
  <c r="A395" i="25"/>
  <c r="C395" i="25" s="1"/>
  <c r="B395" i="25"/>
  <c r="D395" i="25"/>
  <c r="A396" i="25"/>
  <c r="C396" i="25" s="1"/>
  <c r="B396" i="25"/>
  <c r="A397" i="25"/>
  <c r="C397" i="25" s="1"/>
  <c r="B397" i="25"/>
  <c r="A398" i="25"/>
  <c r="B398" i="25"/>
  <c r="A399" i="25"/>
  <c r="C399" i="25" s="1"/>
  <c r="B399" i="25"/>
  <c r="A400" i="25"/>
  <c r="D400" i="25" s="1"/>
  <c r="B400" i="25"/>
  <c r="A401" i="25"/>
  <c r="C401" i="25" s="1"/>
  <c r="B401" i="25"/>
  <c r="D401" i="25"/>
  <c r="A402" i="25"/>
  <c r="C402" i="25" s="1"/>
  <c r="B402" i="25"/>
  <c r="A403" i="25"/>
  <c r="C403" i="25" s="1"/>
  <c r="B403" i="25"/>
  <c r="A404" i="25"/>
  <c r="C404" i="25" s="1"/>
  <c r="B404" i="25"/>
  <c r="D404" i="25"/>
  <c r="A405" i="25"/>
  <c r="C405" i="25" s="1"/>
  <c r="B405" i="25"/>
  <c r="A406" i="25"/>
  <c r="C406" i="25" s="1"/>
  <c r="B406" i="25"/>
  <c r="A407" i="25"/>
  <c r="C407" i="25" s="1"/>
  <c r="B407" i="25"/>
  <c r="A408" i="25"/>
  <c r="D408" i="25" s="1"/>
  <c r="B408" i="25"/>
  <c r="A409" i="25"/>
  <c r="C409" i="25" s="1"/>
  <c r="B409" i="25"/>
  <c r="A410" i="25"/>
  <c r="C410" i="25" s="1"/>
  <c r="B410" i="25"/>
  <c r="A411" i="25"/>
  <c r="C411" i="25" s="1"/>
  <c r="B411" i="25"/>
  <c r="A412" i="25"/>
  <c r="D412" i="25" s="1"/>
  <c r="B412" i="25"/>
  <c r="A413" i="25"/>
  <c r="C413" i="25" s="1"/>
  <c r="B413" i="25"/>
  <c r="B366" i="25"/>
  <c r="A366" i="25"/>
  <c r="C366" i="25" s="1"/>
  <c r="A315" i="25"/>
  <c r="C315" i="25" s="1"/>
  <c r="B315" i="25"/>
  <c r="A316" i="25"/>
  <c r="C316" i="25" s="1"/>
  <c r="B316" i="25"/>
  <c r="A317" i="25"/>
  <c r="C317" i="25" s="1"/>
  <c r="B317" i="25"/>
  <c r="A318" i="25"/>
  <c r="C318" i="25" s="1"/>
  <c r="B318" i="25"/>
  <c r="A319" i="25"/>
  <c r="B319" i="25"/>
  <c r="A320" i="25"/>
  <c r="C320" i="25" s="1"/>
  <c r="B320" i="25"/>
  <c r="D320" i="25"/>
  <c r="A321" i="25"/>
  <c r="C321" i="25" s="1"/>
  <c r="B321" i="25"/>
  <c r="A322" i="25"/>
  <c r="C322" i="25" s="1"/>
  <c r="B322" i="25"/>
  <c r="A323" i="25"/>
  <c r="C323" i="25" s="1"/>
  <c r="B323" i="25"/>
  <c r="A324" i="25"/>
  <c r="B324" i="25"/>
  <c r="A325" i="25"/>
  <c r="C325" i="25" s="1"/>
  <c r="B325" i="25"/>
  <c r="A326" i="25"/>
  <c r="C326" i="25" s="1"/>
  <c r="B326" i="25"/>
  <c r="A327" i="25"/>
  <c r="C327" i="25" s="1"/>
  <c r="B327" i="25"/>
  <c r="D327" i="25"/>
  <c r="A328" i="25"/>
  <c r="C328" i="25" s="1"/>
  <c r="B328" i="25"/>
  <c r="D328" i="25"/>
  <c r="A329" i="25"/>
  <c r="C329" i="25" s="1"/>
  <c r="B329" i="25"/>
  <c r="A330" i="25"/>
  <c r="C330" i="25" s="1"/>
  <c r="B330" i="25"/>
  <c r="A331" i="25"/>
  <c r="C331" i="25" s="1"/>
  <c r="B331" i="25"/>
  <c r="A332" i="25"/>
  <c r="C332" i="25" s="1"/>
  <c r="B332" i="25"/>
  <c r="D332" i="25"/>
  <c r="A333" i="25"/>
  <c r="C333" i="25" s="1"/>
  <c r="B333" i="25"/>
  <c r="A334" i="25"/>
  <c r="C334" i="25" s="1"/>
  <c r="B334" i="25"/>
  <c r="A335" i="25"/>
  <c r="C335" i="25" s="1"/>
  <c r="B335" i="25"/>
  <c r="D335" i="25"/>
  <c r="A336" i="25"/>
  <c r="C336" i="25" s="1"/>
  <c r="B336" i="25"/>
  <c r="A337" i="25"/>
  <c r="C337" i="25" s="1"/>
  <c r="B337" i="25"/>
  <c r="A338" i="25"/>
  <c r="C338" i="25" s="1"/>
  <c r="B338" i="25"/>
  <c r="A339" i="25"/>
  <c r="C339" i="25" s="1"/>
  <c r="B339" i="25"/>
  <c r="A340" i="25"/>
  <c r="D340" i="25" s="1"/>
  <c r="B340" i="25"/>
  <c r="A341" i="25"/>
  <c r="C341" i="25" s="1"/>
  <c r="B341" i="25"/>
  <c r="A342" i="25"/>
  <c r="C342" i="25" s="1"/>
  <c r="B342" i="25"/>
  <c r="A343" i="25"/>
  <c r="C343" i="25" s="1"/>
  <c r="B343" i="25"/>
  <c r="A344" i="25"/>
  <c r="D344" i="25" s="1"/>
  <c r="B344" i="25"/>
  <c r="A345" i="25"/>
  <c r="C345" i="25" s="1"/>
  <c r="B345" i="25"/>
  <c r="A346" i="25"/>
  <c r="C346" i="25" s="1"/>
  <c r="B346" i="25"/>
  <c r="A347" i="25"/>
  <c r="C347" i="25" s="1"/>
  <c r="B347" i="25"/>
  <c r="A348" i="25"/>
  <c r="C348" i="25" s="1"/>
  <c r="B348" i="25"/>
  <c r="A349" i="25"/>
  <c r="C349" i="25" s="1"/>
  <c r="B349" i="25"/>
  <c r="A350" i="25"/>
  <c r="C350" i="25" s="1"/>
  <c r="B350" i="25"/>
  <c r="A351" i="25"/>
  <c r="D351" i="25" s="1"/>
  <c r="B351" i="25"/>
  <c r="A352" i="25"/>
  <c r="B352" i="25"/>
  <c r="A353" i="25"/>
  <c r="C353" i="25" s="1"/>
  <c r="B353" i="25"/>
  <c r="A354" i="25"/>
  <c r="B354" i="25"/>
  <c r="A355" i="25"/>
  <c r="C355" i="25" s="1"/>
  <c r="B355" i="25"/>
  <c r="A356" i="25"/>
  <c r="D356" i="25" s="1"/>
  <c r="B356" i="25"/>
  <c r="A357" i="25"/>
  <c r="C357" i="25" s="1"/>
  <c r="B357" i="25"/>
  <c r="A358" i="25"/>
  <c r="C358" i="25" s="1"/>
  <c r="B358" i="25"/>
  <c r="A359" i="25"/>
  <c r="C359" i="25" s="1"/>
  <c r="B359" i="25"/>
  <c r="A360" i="25"/>
  <c r="D360" i="25" s="1"/>
  <c r="B360" i="25"/>
  <c r="A361" i="25"/>
  <c r="C361" i="25" s="1"/>
  <c r="B361" i="25"/>
  <c r="A362" i="25"/>
  <c r="C362" i="25" s="1"/>
  <c r="B362" i="25"/>
  <c r="A363" i="25"/>
  <c r="C363" i="25" s="1"/>
  <c r="B363" i="25"/>
  <c r="A364" i="25"/>
  <c r="C364" i="25" s="1"/>
  <c r="B364" i="25"/>
  <c r="A365" i="25"/>
  <c r="C365" i="25" s="1"/>
  <c r="B365" i="25"/>
  <c r="B314" i="25"/>
  <c r="A314" i="25"/>
  <c r="C314" i="25" s="1"/>
  <c r="A312" i="25"/>
  <c r="C312" i="25" s="1"/>
  <c r="B312" i="25"/>
  <c r="A313" i="25"/>
  <c r="D313" i="25" s="1"/>
  <c r="B313" i="25"/>
  <c r="A263" i="25"/>
  <c r="C263" i="25" s="1"/>
  <c r="B263" i="25"/>
  <c r="A264" i="25"/>
  <c r="D264" i="25" s="1"/>
  <c r="B264" i="25"/>
  <c r="A265" i="25"/>
  <c r="D265" i="25" s="1"/>
  <c r="B265" i="25"/>
  <c r="A266" i="25"/>
  <c r="C266" i="25" s="1"/>
  <c r="B266" i="25"/>
  <c r="A267" i="25"/>
  <c r="D267" i="25" s="1"/>
  <c r="B267" i="25"/>
  <c r="A268" i="25"/>
  <c r="C268" i="25" s="1"/>
  <c r="B268" i="25"/>
  <c r="A269" i="25"/>
  <c r="C269" i="25" s="1"/>
  <c r="B269" i="25"/>
  <c r="A270" i="25"/>
  <c r="B270" i="25"/>
  <c r="A271" i="25"/>
  <c r="C271" i="25" s="1"/>
  <c r="B271" i="25"/>
  <c r="A272" i="25"/>
  <c r="D272" i="25" s="1"/>
  <c r="B272" i="25"/>
  <c r="A273" i="25"/>
  <c r="D273" i="25" s="1"/>
  <c r="B273" i="25"/>
  <c r="A274" i="25"/>
  <c r="C274" i="25" s="1"/>
  <c r="B274" i="25"/>
  <c r="A275" i="25"/>
  <c r="D275" i="25" s="1"/>
  <c r="B275" i="25"/>
  <c r="A276" i="25"/>
  <c r="C276" i="25" s="1"/>
  <c r="B276" i="25"/>
  <c r="A277" i="25"/>
  <c r="C277" i="25" s="1"/>
  <c r="B277" i="25"/>
  <c r="A278" i="25"/>
  <c r="C278" i="25" s="1"/>
  <c r="B278" i="25"/>
  <c r="A279" i="25"/>
  <c r="C279" i="25" s="1"/>
  <c r="B279" i="25"/>
  <c r="A280" i="25"/>
  <c r="D280" i="25" s="1"/>
  <c r="B280" i="25"/>
  <c r="A281" i="25"/>
  <c r="D281" i="25" s="1"/>
  <c r="B281" i="25"/>
  <c r="A282" i="25"/>
  <c r="C282" i="25" s="1"/>
  <c r="B282" i="25"/>
  <c r="A283" i="25"/>
  <c r="D283" i="25" s="1"/>
  <c r="B283" i="25"/>
  <c r="A284" i="25"/>
  <c r="C284" i="25" s="1"/>
  <c r="B284" i="25"/>
  <c r="A285" i="25"/>
  <c r="C285" i="25" s="1"/>
  <c r="B285" i="25"/>
  <c r="A286" i="25"/>
  <c r="C286" i="25" s="1"/>
  <c r="B286" i="25"/>
  <c r="A287" i="25"/>
  <c r="C287" i="25" s="1"/>
  <c r="B287" i="25"/>
  <c r="A288" i="25"/>
  <c r="D288" i="25" s="1"/>
  <c r="B288" i="25"/>
  <c r="C288" i="25"/>
  <c r="A289" i="25"/>
  <c r="C289" i="25" s="1"/>
  <c r="B289" i="25"/>
  <c r="A290" i="25"/>
  <c r="C290" i="25" s="1"/>
  <c r="B290" i="25"/>
  <c r="A291" i="25"/>
  <c r="C291" i="25" s="1"/>
  <c r="B291" i="25"/>
  <c r="A292" i="25"/>
  <c r="C292" i="25" s="1"/>
  <c r="B292" i="25"/>
  <c r="A293" i="25"/>
  <c r="C293" i="25" s="1"/>
  <c r="B293" i="25"/>
  <c r="A294" i="25"/>
  <c r="D294" i="25" s="1"/>
  <c r="B294" i="25"/>
  <c r="A295" i="25"/>
  <c r="C295" i="25" s="1"/>
  <c r="B295" i="25"/>
  <c r="A296" i="25"/>
  <c r="D296" i="25" s="1"/>
  <c r="B296" i="25"/>
  <c r="A297" i="25"/>
  <c r="D297" i="25" s="1"/>
  <c r="B297" i="25"/>
  <c r="A298" i="25"/>
  <c r="C298" i="25" s="1"/>
  <c r="B298" i="25"/>
  <c r="A299" i="25"/>
  <c r="C299" i="25" s="1"/>
  <c r="B299" i="25"/>
  <c r="A300" i="25"/>
  <c r="C300" i="25" s="1"/>
  <c r="B300" i="25"/>
  <c r="A301" i="25"/>
  <c r="C301" i="25" s="1"/>
  <c r="B301" i="25"/>
  <c r="A302" i="25"/>
  <c r="C302" i="25" s="1"/>
  <c r="B302" i="25"/>
  <c r="A303" i="25"/>
  <c r="B303" i="25"/>
  <c r="A304" i="25"/>
  <c r="D304" i="25" s="1"/>
  <c r="B304" i="25"/>
  <c r="A305" i="25"/>
  <c r="C305" i="25" s="1"/>
  <c r="B305" i="25"/>
  <c r="A306" i="25"/>
  <c r="C306" i="25" s="1"/>
  <c r="B306" i="25"/>
  <c r="A307" i="25"/>
  <c r="C307" i="25" s="1"/>
  <c r="B307" i="25"/>
  <c r="A308" i="25"/>
  <c r="C308" i="25" s="1"/>
  <c r="B308" i="25"/>
  <c r="A309" i="25"/>
  <c r="C309" i="25" s="1"/>
  <c r="B309" i="25"/>
  <c r="A310" i="25"/>
  <c r="B310" i="25"/>
  <c r="C310" i="25"/>
  <c r="D310" i="25"/>
  <c r="A311" i="25"/>
  <c r="C311" i="25" s="1"/>
  <c r="B311" i="25"/>
  <c r="B262" i="25"/>
  <c r="A262" i="25"/>
  <c r="C262" i="25" s="1"/>
  <c r="A255" i="25"/>
  <c r="C255" i="25" s="1"/>
  <c r="B255" i="25"/>
  <c r="D255" i="25"/>
  <c r="A256" i="25"/>
  <c r="D256" i="25" s="1"/>
  <c r="B256" i="25"/>
  <c r="A257" i="25"/>
  <c r="B257" i="25"/>
  <c r="A258" i="25"/>
  <c r="C258" i="25" s="1"/>
  <c r="B258" i="25"/>
  <c r="A259" i="25"/>
  <c r="D259" i="25" s="1"/>
  <c r="B259" i="25"/>
  <c r="A260" i="25"/>
  <c r="B260" i="25"/>
  <c r="A261" i="25"/>
  <c r="C261" i="25" s="1"/>
  <c r="B261" i="25"/>
  <c r="A211" i="25"/>
  <c r="B211" i="25"/>
  <c r="A212" i="25"/>
  <c r="B212" i="25"/>
  <c r="A213" i="25"/>
  <c r="C213" i="25" s="1"/>
  <c r="B213" i="25"/>
  <c r="D213" i="25"/>
  <c r="A214" i="25"/>
  <c r="C214" i="25" s="1"/>
  <c r="B214" i="25"/>
  <c r="A215" i="25"/>
  <c r="C215" i="25" s="1"/>
  <c r="B215" i="25"/>
  <c r="A216" i="25"/>
  <c r="C216" i="25" s="1"/>
  <c r="B216" i="25"/>
  <c r="A217" i="25"/>
  <c r="C217" i="25" s="1"/>
  <c r="B217" i="25"/>
  <c r="A218" i="25"/>
  <c r="C218" i="25" s="1"/>
  <c r="B218" i="25"/>
  <c r="A219" i="25"/>
  <c r="C219" i="25" s="1"/>
  <c r="B219" i="25"/>
  <c r="A220" i="25"/>
  <c r="D220" i="25" s="1"/>
  <c r="B220" i="25"/>
  <c r="A221" i="25"/>
  <c r="D221" i="25" s="1"/>
  <c r="B221" i="25"/>
  <c r="A222" i="25"/>
  <c r="C222" i="25" s="1"/>
  <c r="B222" i="25"/>
  <c r="A223" i="25"/>
  <c r="D223" i="25" s="1"/>
  <c r="B223" i="25"/>
  <c r="A224" i="25"/>
  <c r="C224" i="25" s="1"/>
  <c r="B224" i="25"/>
  <c r="A225" i="25"/>
  <c r="C225" i="25" s="1"/>
  <c r="B225" i="25"/>
  <c r="A226" i="25"/>
  <c r="C226" i="25" s="1"/>
  <c r="B226" i="25"/>
  <c r="D226" i="25"/>
  <c r="A227" i="25"/>
  <c r="B227" i="25"/>
  <c r="C227" i="25"/>
  <c r="D227" i="25"/>
  <c r="A228" i="25"/>
  <c r="B228" i="25"/>
  <c r="A229" i="25"/>
  <c r="D229" i="25" s="1"/>
  <c r="B229" i="25"/>
  <c r="A230" i="25"/>
  <c r="C230" i="25" s="1"/>
  <c r="B230" i="25"/>
  <c r="A231" i="25"/>
  <c r="D231" i="25" s="1"/>
  <c r="B231" i="25"/>
  <c r="A232" i="25"/>
  <c r="D232" i="25" s="1"/>
  <c r="B232" i="25"/>
  <c r="A233" i="25"/>
  <c r="C233" i="25" s="1"/>
  <c r="B233" i="25"/>
  <c r="A234" i="25"/>
  <c r="B234" i="25"/>
  <c r="A235" i="25"/>
  <c r="D235" i="25" s="1"/>
  <c r="B235" i="25"/>
  <c r="A236" i="25"/>
  <c r="B236" i="25"/>
  <c r="A237" i="25"/>
  <c r="C237" i="25" s="1"/>
  <c r="B237" i="25"/>
  <c r="A238" i="25"/>
  <c r="C238" i="25" s="1"/>
  <c r="B238" i="25"/>
  <c r="A239" i="25"/>
  <c r="B239" i="25"/>
  <c r="A240" i="25"/>
  <c r="D240" i="25" s="1"/>
  <c r="B240" i="25"/>
  <c r="C240" i="25"/>
  <c r="A241" i="25"/>
  <c r="C241" i="25" s="1"/>
  <c r="B241" i="25"/>
  <c r="A242" i="25"/>
  <c r="C242" i="25" s="1"/>
  <c r="B242" i="25"/>
  <c r="A243" i="25"/>
  <c r="C243" i="25" s="1"/>
  <c r="B243" i="25"/>
  <c r="A244" i="25"/>
  <c r="D244" i="25" s="1"/>
  <c r="B244" i="25"/>
  <c r="A245" i="25"/>
  <c r="C245" i="25" s="1"/>
  <c r="B245" i="25"/>
  <c r="D245" i="25"/>
  <c r="A246" i="25"/>
  <c r="C246" i="25" s="1"/>
  <c r="B246" i="25"/>
  <c r="A247" i="25"/>
  <c r="D247" i="25" s="1"/>
  <c r="B247" i="25"/>
  <c r="A248" i="25"/>
  <c r="D248" i="25" s="1"/>
  <c r="B248" i="25"/>
  <c r="A249" i="25"/>
  <c r="C249" i="25" s="1"/>
  <c r="B249" i="25"/>
  <c r="A250" i="25"/>
  <c r="C250" i="25" s="1"/>
  <c r="B250" i="25"/>
  <c r="A251" i="25"/>
  <c r="C251" i="25" s="1"/>
  <c r="B251" i="25"/>
  <c r="D251" i="25"/>
  <c r="A252" i="25"/>
  <c r="D252" i="25" s="1"/>
  <c r="B252" i="25"/>
  <c r="C252" i="25"/>
  <c r="A253" i="25"/>
  <c r="D253" i="25" s="1"/>
  <c r="B253" i="25"/>
  <c r="A254" i="25"/>
  <c r="C254" i="25" s="1"/>
  <c r="B254" i="25"/>
  <c r="B210" i="25"/>
  <c r="A210" i="25"/>
  <c r="A159" i="25"/>
  <c r="C159" i="25" s="1"/>
  <c r="B159" i="25"/>
  <c r="A160" i="25"/>
  <c r="B160" i="25"/>
  <c r="A161" i="25"/>
  <c r="C161" i="25" s="1"/>
  <c r="B161" i="25"/>
  <c r="A162" i="25"/>
  <c r="D162" i="25" s="1"/>
  <c r="B162" i="25"/>
  <c r="A163" i="25"/>
  <c r="C163" i="25" s="1"/>
  <c r="B163" i="25"/>
  <c r="D163" i="25"/>
  <c r="A164" i="25"/>
  <c r="C164" i="25" s="1"/>
  <c r="B164" i="25"/>
  <c r="A165" i="25"/>
  <c r="C165" i="25" s="1"/>
  <c r="B165" i="25"/>
  <c r="A166" i="25"/>
  <c r="C166" i="25" s="1"/>
  <c r="B166" i="25"/>
  <c r="D166" i="25"/>
  <c r="A167" i="25"/>
  <c r="C167" i="25" s="1"/>
  <c r="B167" i="25"/>
  <c r="A168" i="25"/>
  <c r="C168" i="25" s="1"/>
  <c r="B168" i="25"/>
  <c r="A169" i="25"/>
  <c r="C169" i="25" s="1"/>
  <c r="B169" i="25"/>
  <c r="A170" i="25"/>
  <c r="D170" i="25" s="1"/>
  <c r="B170" i="25"/>
  <c r="A171" i="25"/>
  <c r="D171" i="25" s="1"/>
  <c r="B171" i="25"/>
  <c r="A172" i="25"/>
  <c r="C172" i="25" s="1"/>
  <c r="B172" i="25"/>
  <c r="A173" i="25"/>
  <c r="C173" i="25" s="1"/>
  <c r="B173" i="25"/>
  <c r="A174" i="25"/>
  <c r="D174" i="25" s="1"/>
  <c r="B174" i="25"/>
  <c r="A175" i="25"/>
  <c r="C175" i="25" s="1"/>
  <c r="B175" i="25"/>
  <c r="A176" i="25"/>
  <c r="D176" i="25" s="1"/>
  <c r="B176" i="25"/>
  <c r="A177" i="25"/>
  <c r="D177" i="25" s="1"/>
  <c r="B177" i="25"/>
  <c r="A178" i="25"/>
  <c r="D178" i="25" s="1"/>
  <c r="B178" i="25"/>
  <c r="A179" i="25"/>
  <c r="C179" i="25" s="1"/>
  <c r="B179" i="25"/>
  <c r="A180" i="25"/>
  <c r="C180" i="25" s="1"/>
  <c r="B180" i="25"/>
  <c r="A181" i="25"/>
  <c r="C181" i="25" s="1"/>
  <c r="B181" i="25"/>
  <c r="A182" i="25"/>
  <c r="C182" i="25" s="1"/>
  <c r="B182" i="25"/>
  <c r="A183" i="25"/>
  <c r="C183" i="25" s="1"/>
  <c r="B183" i="25"/>
  <c r="A184" i="25"/>
  <c r="C184" i="25" s="1"/>
  <c r="B184" i="25"/>
  <c r="A185" i="25"/>
  <c r="C185" i="25" s="1"/>
  <c r="B185" i="25"/>
  <c r="A186" i="25"/>
  <c r="D186" i="25" s="1"/>
  <c r="B186" i="25"/>
  <c r="A187" i="25"/>
  <c r="C187" i="25" s="1"/>
  <c r="B187" i="25"/>
  <c r="A188" i="25"/>
  <c r="C188" i="25" s="1"/>
  <c r="B188" i="25"/>
  <c r="A189" i="25"/>
  <c r="C189" i="25" s="1"/>
  <c r="B189" i="25"/>
  <c r="A190" i="25"/>
  <c r="D190" i="25" s="1"/>
  <c r="B190" i="25"/>
  <c r="A191" i="25"/>
  <c r="C191" i="25" s="1"/>
  <c r="B191" i="25"/>
  <c r="A192" i="25"/>
  <c r="C192" i="25" s="1"/>
  <c r="B192" i="25"/>
  <c r="A193" i="25"/>
  <c r="C193" i="25" s="1"/>
  <c r="B193" i="25"/>
  <c r="A194" i="25"/>
  <c r="B194" i="25"/>
  <c r="A195" i="25"/>
  <c r="D195" i="25" s="1"/>
  <c r="B195" i="25"/>
  <c r="A196" i="25"/>
  <c r="C196" i="25" s="1"/>
  <c r="B196" i="25"/>
  <c r="A197" i="25"/>
  <c r="C197" i="25" s="1"/>
  <c r="B197" i="25"/>
  <c r="A198" i="25"/>
  <c r="D198" i="25" s="1"/>
  <c r="B198" i="25"/>
  <c r="C198" i="25"/>
  <c r="A199" i="25"/>
  <c r="C199" i="25" s="1"/>
  <c r="B199" i="25"/>
  <c r="A200" i="25"/>
  <c r="C200" i="25" s="1"/>
  <c r="B200" i="25"/>
  <c r="A201" i="25"/>
  <c r="D201" i="25" s="1"/>
  <c r="B201" i="25"/>
  <c r="C201" i="25"/>
  <c r="A202" i="25"/>
  <c r="D202" i="25" s="1"/>
  <c r="B202" i="25"/>
  <c r="A203" i="25"/>
  <c r="C203" i="25" s="1"/>
  <c r="B203" i="25"/>
  <c r="A204" i="25"/>
  <c r="C204" i="25" s="1"/>
  <c r="B204" i="25"/>
  <c r="A205" i="25"/>
  <c r="C205" i="25" s="1"/>
  <c r="B205" i="25"/>
  <c r="A206" i="25"/>
  <c r="D206" i="25" s="1"/>
  <c r="B206" i="25"/>
  <c r="A207" i="25"/>
  <c r="C207" i="25" s="1"/>
  <c r="B207" i="25"/>
  <c r="A208" i="25"/>
  <c r="C208" i="25" s="1"/>
  <c r="B208" i="25"/>
  <c r="A209" i="25"/>
  <c r="D209" i="25" s="1"/>
  <c r="B209" i="25"/>
  <c r="D210" i="25"/>
  <c r="C210" i="25"/>
  <c r="B158" i="25"/>
  <c r="A158" i="25"/>
  <c r="C158" i="25" s="1"/>
  <c r="A107" i="25"/>
  <c r="C107" i="25" s="1"/>
  <c r="B107" i="25"/>
  <c r="A108" i="25"/>
  <c r="C108" i="25" s="1"/>
  <c r="B108" i="25"/>
  <c r="A109" i="25"/>
  <c r="D109" i="25" s="1"/>
  <c r="B109" i="25"/>
  <c r="A110" i="25"/>
  <c r="C110" i="25" s="1"/>
  <c r="B110" i="25"/>
  <c r="A111" i="25"/>
  <c r="D111" i="25" s="1"/>
  <c r="B111" i="25"/>
  <c r="A112" i="25"/>
  <c r="C112" i="25" s="1"/>
  <c r="B112" i="25"/>
  <c r="A113" i="25"/>
  <c r="C113" i="25" s="1"/>
  <c r="B113" i="25"/>
  <c r="A114" i="25"/>
  <c r="C114" i="25" s="1"/>
  <c r="B114" i="25"/>
  <c r="D114" i="25"/>
  <c r="A115" i="25"/>
  <c r="C115" i="25" s="1"/>
  <c r="B115" i="25"/>
  <c r="A116" i="25"/>
  <c r="B116" i="25"/>
  <c r="A117" i="25"/>
  <c r="D117" i="25" s="1"/>
  <c r="B117" i="25"/>
  <c r="A118" i="25"/>
  <c r="C118" i="25" s="1"/>
  <c r="B118" i="25"/>
  <c r="A119" i="25"/>
  <c r="D119" i="25" s="1"/>
  <c r="B119" i="25"/>
  <c r="A120" i="25"/>
  <c r="D120" i="25" s="1"/>
  <c r="B120" i="25"/>
  <c r="A121" i="25"/>
  <c r="C121" i="25" s="1"/>
  <c r="B121" i="25"/>
  <c r="A122" i="25"/>
  <c r="D122" i="25" s="1"/>
  <c r="B122" i="25"/>
  <c r="A123" i="25"/>
  <c r="C123" i="25" s="1"/>
  <c r="B123" i="25"/>
  <c r="A124" i="25"/>
  <c r="D124" i="25" s="1"/>
  <c r="B124" i="25"/>
  <c r="A125" i="25"/>
  <c r="C125" i="25" s="1"/>
  <c r="B125" i="25"/>
  <c r="A126" i="25"/>
  <c r="C126" i="25" s="1"/>
  <c r="B126" i="25"/>
  <c r="A127" i="25"/>
  <c r="C127" i="25" s="1"/>
  <c r="B127" i="25"/>
  <c r="A128" i="25"/>
  <c r="D128" i="25" s="1"/>
  <c r="B128" i="25"/>
  <c r="A129" i="25"/>
  <c r="C129" i="25" s="1"/>
  <c r="B129" i="25"/>
  <c r="A130" i="25"/>
  <c r="C130" i="25" s="1"/>
  <c r="B130" i="25"/>
  <c r="A131" i="25"/>
  <c r="C131" i="25" s="1"/>
  <c r="B131" i="25"/>
  <c r="A132" i="25"/>
  <c r="D132" i="25" s="1"/>
  <c r="B132" i="25"/>
  <c r="C132" i="25"/>
  <c r="A133" i="25"/>
  <c r="D133" i="25" s="1"/>
  <c r="B133" i="25"/>
  <c r="A134" i="25"/>
  <c r="C134" i="25" s="1"/>
  <c r="B134" i="25"/>
  <c r="A135" i="25"/>
  <c r="D135" i="25" s="1"/>
  <c r="B135" i="25"/>
  <c r="C135" i="25"/>
  <c r="A136" i="25"/>
  <c r="D136" i="25" s="1"/>
  <c r="B136" i="25"/>
  <c r="A137" i="25"/>
  <c r="C137" i="25" s="1"/>
  <c r="B137" i="25"/>
  <c r="A138" i="25"/>
  <c r="D138" i="25" s="1"/>
  <c r="B138" i="25"/>
  <c r="A139" i="25"/>
  <c r="C139" i="25" s="1"/>
  <c r="B139" i="25"/>
  <c r="A140" i="25"/>
  <c r="B140" i="25"/>
  <c r="A141" i="25"/>
  <c r="D141" i="25" s="1"/>
  <c r="B141" i="25"/>
  <c r="A142" i="25"/>
  <c r="C142" i="25" s="1"/>
  <c r="B142" i="25"/>
  <c r="A143" i="25"/>
  <c r="D143" i="25" s="1"/>
  <c r="B143" i="25"/>
  <c r="A144" i="25"/>
  <c r="C144" i="25" s="1"/>
  <c r="B144" i="25"/>
  <c r="A145" i="25"/>
  <c r="C145" i="25" s="1"/>
  <c r="B145" i="25"/>
  <c r="A146" i="25"/>
  <c r="C146" i="25" s="1"/>
  <c r="B146" i="25"/>
  <c r="A147" i="25"/>
  <c r="C147" i="25" s="1"/>
  <c r="B147" i="25"/>
  <c r="D147" i="25"/>
  <c r="A148" i="25"/>
  <c r="D148" i="25" s="1"/>
  <c r="B148" i="25"/>
  <c r="C148" i="25"/>
  <c r="A149" i="25"/>
  <c r="C149" i="25" s="1"/>
  <c r="B149" i="25"/>
  <c r="A150" i="25"/>
  <c r="C150" i="25" s="1"/>
  <c r="B150" i="25"/>
  <c r="A151" i="25"/>
  <c r="B151" i="25"/>
  <c r="C151" i="25"/>
  <c r="D151" i="25"/>
  <c r="A152" i="25"/>
  <c r="D152" i="25" s="1"/>
  <c r="B152" i="25"/>
  <c r="C152" i="25"/>
  <c r="A153" i="25"/>
  <c r="C153" i="25" s="1"/>
  <c r="B153" i="25"/>
  <c r="A154" i="25"/>
  <c r="D154" i="25" s="1"/>
  <c r="B154" i="25"/>
  <c r="A155" i="25"/>
  <c r="C155" i="25" s="1"/>
  <c r="B155" i="25"/>
  <c r="A156" i="25"/>
  <c r="B156" i="25"/>
  <c r="A157" i="25"/>
  <c r="D157" i="25" s="1"/>
  <c r="B157" i="25"/>
  <c r="B106" i="25"/>
  <c r="A106" i="25"/>
  <c r="C106" i="25" s="1"/>
  <c r="A104" i="25"/>
  <c r="C104" i="25" s="1"/>
  <c r="B104" i="25"/>
  <c r="A105" i="25"/>
  <c r="C105" i="25" s="1"/>
  <c r="B105" i="25"/>
  <c r="A55" i="25"/>
  <c r="D55" i="25" s="1"/>
  <c r="B55" i="25"/>
  <c r="A56" i="25"/>
  <c r="D56" i="25" s="1"/>
  <c r="B56" i="25"/>
  <c r="A57" i="25"/>
  <c r="C57" i="25" s="1"/>
  <c r="B57" i="25"/>
  <c r="A58" i="25"/>
  <c r="D58" i="25" s="1"/>
  <c r="B58" i="25"/>
  <c r="A59" i="25"/>
  <c r="D59" i="25" s="1"/>
  <c r="B59" i="25"/>
  <c r="A60" i="25"/>
  <c r="D60" i="25" s="1"/>
  <c r="B60" i="25"/>
  <c r="C60" i="25"/>
  <c r="A61" i="25"/>
  <c r="C61" i="25" s="1"/>
  <c r="B61" i="25"/>
  <c r="A62" i="25"/>
  <c r="C62" i="25" s="1"/>
  <c r="B62" i="25"/>
  <c r="A63" i="25"/>
  <c r="D63" i="25" s="1"/>
  <c r="B63" i="25"/>
  <c r="A64" i="25"/>
  <c r="D64" i="25" s="1"/>
  <c r="B64" i="25"/>
  <c r="A65" i="25"/>
  <c r="C65" i="25" s="1"/>
  <c r="B65" i="25"/>
  <c r="A66" i="25"/>
  <c r="C66" i="25" s="1"/>
  <c r="B66" i="25"/>
  <c r="A67" i="25"/>
  <c r="D67" i="25" s="1"/>
  <c r="B67" i="25"/>
  <c r="A68" i="25"/>
  <c r="D68" i="25" s="1"/>
  <c r="B68" i="25"/>
  <c r="A69" i="25"/>
  <c r="C69" i="25" s="1"/>
  <c r="B69" i="25"/>
  <c r="A70" i="25"/>
  <c r="C70" i="25" s="1"/>
  <c r="B70" i="25"/>
  <c r="A71" i="25"/>
  <c r="D71" i="25" s="1"/>
  <c r="B71" i="25"/>
  <c r="A72" i="25"/>
  <c r="D72" i="25" s="1"/>
  <c r="B72" i="25"/>
  <c r="A73" i="25"/>
  <c r="C73" i="25" s="1"/>
  <c r="B73" i="25"/>
  <c r="A74" i="25"/>
  <c r="C74" i="25" s="1"/>
  <c r="B74" i="25"/>
  <c r="A75" i="25"/>
  <c r="D75" i="25" s="1"/>
  <c r="B75" i="25"/>
  <c r="A76" i="25"/>
  <c r="D76" i="25" s="1"/>
  <c r="B76" i="25"/>
  <c r="A77" i="25"/>
  <c r="C77" i="25" s="1"/>
  <c r="B77" i="25"/>
  <c r="A78" i="25"/>
  <c r="C78" i="25" s="1"/>
  <c r="B78" i="25"/>
  <c r="A79" i="25"/>
  <c r="D79" i="25" s="1"/>
  <c r="B79" i="25"/>
  <c r="A80" i="25"/>
  <c r="D80" i="25" s="1"/>
  <c r="B80" i="25"/>
  <c r="A81" i="25"/>
  <c r="C81" i="25" s="1"/>
  <c r="B81" i="25"/>
  <c r="A82" i="25"/>
  <c r="C82" i="25" s="1"/>
  <c r="B82" i="25"/>
  <c r="A83" i="25"/>
  <c r="C83" i="25" s="1"/>
  <c r="B83" i="25"/>
  <c r="A84" i="25"/>
  <c r="D84" i="25" s="1"/>
  <c r="B84" i="25"/>
  <c r="A85" i="25"/>
  <c r="C85" i="25" s="1"/>
  <c r="B85" i="25"/>
  <c r="A86" i="25"/>
  <c r="C86" i="25" s="1"/>
  <c r="B86" i="25"/>
  <c r="A87" i="25"/>
  <c r="C87" i="25" s="1"/>
  <c r="B87" i="25"/>
  <c r="A88" i="25"/>
  <c r="D88" i="25" s="1"/>
  <c r="B88" i="25"/>
  <c r="A89" i="25"/>
  <c r="C89" i="25" s="1"/>
  <c r="B89" i="25"/>
  <c r="A90" i="25"/>
  <c r="C90" i="25" s="1"/>
  <c r="B90" i="25"/>
  <c r="A91" i="25"/>
  <c r="C91" i="25" s="1"/>
  <c r="B91" i="25"/>
  <c r="A92" i="25"/>
  <c r="D92" i="25" s="1"/>
  <c r="B92" i="25"/>
  <c r="A93" i="25"/>
  <c r="C93" i="25" s="1"/>
  <c r="B93" i="25"/>
  <c r="A94" i="25"/>
  <c r="C94" i="25" s="1"/>
  <c r="B94" i="25"/>
  <c r="A95" i="25"/>
  <c r="C95" i="25" s="1"/>
  <c r="B95" i="25"/>
  <c r="A96" i="25"/>
  <c r="D96" i="25" s="1"/>
  <c r="B96" i="25"/>
  <c r="A97" i="25"/>
  <c r="C97" i="25" s="1"/>
  <c r="B97" i="25"/>
  <c r="A98" i="25"/>
  <c r="D98" i="25" s="1"/>
  <c r="B98" i="25"/>
  <c r="C98" i="25"/>
  <c r="A99" i="25"/>
  <c r="C99" i="25" s="1"/>
  <c r="B99" i="25"/>
  <c r="A100" i="25"/>
  <c r="D100" i="25" s="1"/>
  <c r="B100" i="25"/>
  <c r="A101" i="25"/>
  <c r="C101" i="25" s="1"/>
  <c r="B101" i="25"/>
  <c r="A102" i="25"/>
  <c r="D102" i="25" s="1"/>
  <c r="B102" i="25"/>
  <c r="A103" i="25"/>
  <c r="C103" i="25" s="1"/>
  <c r="B103" i="25"/>
  <c r="D103" i="25"/>
  <c r="B54" i="25"/>
  <c r="A54" i="25"/>
  <c r="C54" i="25" s="1"/>
  <c r="A3" i="25"/>
  <c r="C3" i="25" s="1"/>
  <c r="B3" i="25"/>
  <c r="A4" i="25"/>
  <c r="D4" i="25" s="1"/>
  <c r="B4" i="25"/>
  <c r="A5" i="25"/>
  <c r="C5" i="25" s="1"/>
  <c r="B5" i="25"/>
  <c r="A6" i="25"/>
  <c r="C6" i="25" s="1"/>
  <c r="B6" i="25"/>
  <c r="A7" i="25"/>
  <c r="D7" i="25" s="1"/>
  <c r="B7" i="25"/>
  <c r="C7" i="25"/>
  <c r="A8" i="25"/>
  <c r="D8" i="25" s="1"/>
  <c r="B8" i="25"/>
  <c r="C8" i="25"/>
  <c r="A9" i="25"/>
  <c r="C9" i="25" s="1"/>
  <c r="B9" i="25"/>
  <c r="A10" i="25"/>
  <c r="C10" i="25" s="1"/>
  <c r="B10" i="25"/>
  <c r="A11" i="25"/>
  <c r="D11" i="25" s="1"/>
  <c r="B11" i="25"/>
  <c r="C11" i="25"/>
  <c r="A12" i="25"/>
  <c r="D12" i="25" s="1"/>
  <c r="B12" i="25"/>
  <c r="A13" i="25"/>
  <c r="C13" i="25" s="1"/>
  <c r="B13" i="25"/>
  <c r="A14" i="25"/>
  <c r="C14" i="25" s="1"/>
  <c r="B14" i="25"/>
  <c r="A15" i="25"/>
  <c r="C15" i="25" s="1"/>
  <c r="B15" i="25"/>
  <c r="A16" i="25"/>
  <c r="D16" i="25" s="1"/>
  <c r="B16" i="25"/>
  <c r="A17" i="25"/>
  <c r="C17" i="25" s="1"/>
  <c r="B17" i="25"/>
  <c r="A18" i="25"/>
  <c r="C18" i="25" s="1"/>
  <c r="B18" i="25"/>
  <c r="A19" i="25"/>
  <c r="C19" i="25" s="1"/>
  <c r="B19" i="25"/>
  <c r="A20" i="25"/>
  <c r="D20" i="25" s="1"/>
  <c r="B20" i="25"/>
  <c r="A21" i="25"/>
  <c r="D21" i="25" s="1"/>
  <c r="B21" i="25"/>
  <c r="A22" i="25"/>
  <c r="C22" i="25" s="1"/>
  <c r="B22" i="25"/>
  <c r="A23" i="25"/>
  <c r="C23" i="25" s="1"/>
  <c r="B23" i="25"/>
  <c r="A24" i="25"/>
  <c r="C24" i="25" s="1"/>
  <c r="B24" i="25"/>
  <c r="A25" i="25"/>
  <c r="C25" i="25" s="1"/>
  <c r="B25" i="25"/>
  <c r="A26" i="25"/>
  <c r="C26" i="25" s="1"/>
  <c r="B26" i="25"/>
  <c r="A27" i="25"/>
  <c r="C27" i="25" s="1"/>
  <c r="B27" i="25"/>
  <c r="A28" i="25"/>
  <c r="D28" i="25" s="1"/>
  <c r="B28" i="25"/>
  <c r="A29" i="25"/>
  <c r="D29" i="25" s="1"/>
  <c r="B29" i="25"/>
  <c r="A30" i="25"/>
  <c r="C30" i="25" s="1"/>
  <c r="B30" i="25"/>
  <c r="A31" i="25"/>
  <c r="C31" i="25" s="1"/>
  <c r="B31" i="25"/>
  <c r="A32" i="25"/>
  <c r="D32" i="25" s="1"/>
  <c r="B32" i="25"/>
  <c r="A33" i="25"/>
  <c r="C33" i="25" s="1"/>
  <c r="B33" i="25"/>
  <c r="A34" i="25"/>
  <c r="C34" i="25" s="1"/>
  <c r="B34" i="25"/>
  <c r="A35" i="25"/>
  <c r="C35" i="25" s="1"/>
  <c r="B35" i="25"/>
  <c r="A36" i="25"/>
  <c r="D36" i="25" s="1"/>
  <c r="B36" i="25"/>
  <c r="C36" i="25"/>
  <c r="A37" i="25"/>
  <c r="D37" i="25" s="1"/>
  <c r="B37" i="25"/>
  <c r="A38" i="25"/>
  <c r="D38" i="25" s="1"/>
  <c r="B38" i="25"/>
  <c r="A39" i="25"/>
  <c r="C39" i="25" s="1"/>
  <c r="B39" i="25"/>
  <c r="A40" i="25"/>
  <c r="C40" i="25" s="1"/>
  <c r="B40" i="25"/>
  <c r="A41" i="25"/>
  <c r="C41" i="25" s="1"/>
  <c r="B41" i="25"/>
  <c r="A42" i="25"/>
  <c r="C42" i="25" s="1"/>
  <c r="B42" i="25"/>
  <c r="A43" i="25"/>
  <c r="C43" i="25" s="1"/>
  <c r="B43" i="25"/>
  <c r="A44" i="25"/>
  <c r="D44" i="25" s="1"/>
  <c r="B44" i="25"/>
  <c r="A45" i="25"/>
  <c r="D45" i="25" s="1"/>
  <c r="B45" i="25"/>
  <c r="A46" i="25"/>
  <c r="C46" i="25" s="1"/>
  <c r="B46" i="25"/>
  <c r="A47" i="25"/>
  <c r="D47" i="25" s="1"/>
  <c r="B47" i="25"/>
  <c r="A48" i="25"/>
  <c r="D48" i="25" s="1"/>
  <c r="B48" i="25"/>
  <c r="A49" i="25"/>
  <c r="C49" i="25" s="1"/>
  <c r="B49" i="25"/>
  <c r="A50" i="25"/>
  <c r="C50" i="25" s="1"/>
  <c r="B50" i="25"/>
  <c r="A51" i="25"/>
  <c r="C51" i="25" s="1"/>
  <c r="B51" i="25"/>
  <c r="A52" i="25"/>
  <c r="D52" i="25" s="1"/>
  <c r="B52" i="25"/>
  <c r="A53" i="25"/>
  <c r="D53" i="25" s="1"/>
  <c r="B53" i="25"/>
  <c r="B2" i="25"/>
  <c r="A2" i="25"/>
  <c r="C2" i="25" s="1"/>
  <c r="S11" i="28"/>
  <c r="E783" i="25" s="1"/>
  <c r="S12" i="28"/>
  <c r="E784" i="25" s="1"/>
  <c r="S13" i="28"/>
  <c r="E785" i="25" s="1"/>
  <c r="S14" i="28"/>
  <c r="E786" i="25" s="1"/>
  <c r="S15" i="28"/>
  <c r="E787" i="25" s="1"/>
  <c r="S16" i="28"/>
  <c r="E788" i="25" s="1"/>
  <c r="S17" i="28"/>
  <c r="E789" i="25" s="1"/>
  <c r="S18" i="28"/>
  <c r="E790" i="25" s="1"/>
  <c r="S19" i="28"/>
  <c r="E791" i="25" s="1"/>
  <c r="S20" i="28"/>
  <c r="E792" i="25" s="1"/>
  <c r="S21" i="28"/>
  <c r="E793" i="25" s="1"/>
  <c r="S22" i="28"/>
  <c r="E794" i="25" s="1"/>
  <c r="S23" i="28"/>
  <c r="E795" i="25" s="1"/>
  <c r="S24" i="28"/>
  <c r="E796" i="25" s="1"/>
  <c r="S25" i="28"/>
  <c r="E797" i="25" s="1"/>
  <c r="S26" i="28"/>
  <c r="E798" i="25" s="1"/>
  <c r="S27" i="28"/>
  <c r="E799" i="25" s="1"/>
  <c r="S28" i="28"/>
  <c r="E800" i="25" s="1"/>
  <c r="S29" i="28"/>
  <c r="E801" i="25" s="1"/>
  <c r="S30" i="28"/>
  <c r="E802" i="25" s="1"/>
  <c r="S31" i="28"/>
  <c r="E803" i="25" s="1"/>
  <c r="S32" i="28"/>
  <c r="E804" i="25" s="1"/>
  <c r="S33" i="28"/>
  <c r="E805" i="25" s="1"/>
  <c r="S34" i="28"/>
  <c r="E806" i="25" s="1"/>
  <c r="S35" i="28"/>
  <c r="E807" i="25" s="1"/>
  <c r="S36" i="28"/>
  <c r="E808" i="25" s="1"/>
  <c r="S37" i="28"/>
  <c r="E809" i="25" s="1"/>
  <c r="S38" i="28"/>
  <c r="E810" i="25" s="1"/>
  <c r="S39" i="28"/>
  <c r="E811" i="25" s="1"/>
  <c r="S40" i="28"/>
  <c r="E812" i="25" s="1"/>
  <c r="S41" i="28"/>
  <c r="E813" i="25" s="1"/>
  <c r="S42" i="28"/>
  <c r="E814" i="25" s="1"/>
  <c r="S43" i="28"/>
  <c r="E815" i="25" s="1"/>
  <c r="S44" i="28"/>
  <c r="E816" i="25" s="1"/>
  <c r="S45" i="28"/>
  <c r="E817" i="25" s="1"/>
  <c r="S46" i="28"/>
  <c r="E818" i="25" s="1"/>
  <c r="S47" i="28"/>
  <c r="E819" i="25" s="1"/>
  <c r="S48" i="28"/>
  <c r="E820" i="25" s="1"/>
  <c r="S49" i="28"/>
  <c r="E821" i="25" s="1"/>
  <c r="S50" i="28"/>
  <c r="E822" i="25" s="1"/>
  <c r="S51" i="28"/>
  <c r="E823" i="25" s="1"/>
  <c r="S52" i="28"/>
  <c r="E824" i="25" s="1"/>
  <c r="S53" i="28"/>
  <c r="E825" i="25" s="1"/>
  <c r="S54" i="28"/>
  <c r="E826" i="25" s="1"/>
  <c r="S55" i="28"/>
  <c r="E827" i="25" s="1"/>
  <c r="S56" i="28"/>
  <c r="E828" i="25" s="1"/>
  <c r="S57" i="28"/>
  <c r="E829" i="25" s="1"/>
  <c r="S58" i="28"/>
  <c r="E830" i="25" s="1"/>
  <c r="S59" i="28"/>
  <c r="E831" i="25" s="1"/>
  <c r="S60" i="28"/>
  <c r="E832" i="25" s="1"/>
  <c r="S61" i="28"/>
  <c r="E833" i="25" s="1"/>
  <c r="S10" i="28"/>
  <c r="E782" i="25" s="1"/>
  <c r="R61" i="28"/>
  <c r="Q61" i="28"/>
  <c r="P61" i="28"/>
  <c r="O61" i="28"/>
  <c r="N61" i="28"/>
  <c r="M61" i="28"/>
  <c r="L61" i="28"/>
  <c r="K61" i="28"/>
  <c r="J61" i="28"/>
  <c r="I61" i="28"/>
  <c r="H61" i="28"/>
  <c r="G61" i="28"/>
  <c r="F61" i="28"/>
  <c r="E61" i="28"/>
  <c r="E105" i="25" s="1"/>
  <c r="D61" i="28"/>
  <c r="E53" i="25" s="1"/>
  <c r="R60" i="28"/>
  <c r="Q60" i="28"/>
  <c r="P60" i="28"/>
  <c r="O60" i="28"/>
  <c r="N60" i="28"/>
  <c r="M60" i="28"/>
  <c r="L60" i="28"/>
  <c r="K60" i="28"/>
  <c r="J60" i="28"/>
  <c r="I60" i="28"/>
  <c r="H60" i="28"/>
  <c r="G60" i="28"/>
  <c r="F60" i="28"/>
  <c r="E60" i="28"/>
  <c r="D60" i="28"/>
  <c r="R59" i="28"/>
  <c r="Q59" i="28"/>
  <c r="P59" i="28"/>
  <c r="O59" i="28"/>
  <c r="N59" i="28"/>
  <c r="M59" i="28"/>
  <c r="L59" i="28"/>
  <c r="K59" i="28"/>
  <c r="J59" i="28"/>
  <c r="I59" i="28"/>
  <c r="H59" i="28"/>
  <c r="G59" i="28"/>
  <c r="F59" i="28"/>
  <c r="E59" i="28"/>
  <c r="D59" i="28"/>
  <c r="R58" i="28"/>
  <c r="Q58" i="28"/>
  <c r="P58" i="28"/>
  <c r="O58" i="28"/>
  <c r="N58" i="28"/>
  <c r="M58" i="28"/>
  <c r="L58" i="28"/>
  <c r="K58" i="28"/>
  <c r="J58" i="28"/>
  <c r="I58" i="28"/>
  <c r="H58" i="28"/>
  <c r="G58" i="28"/>
  <c r="F58" i="28"/>
  <c r="E58" i="28"/>
  <c r="D58" i="28"/>
  <c r="R57" i="28"/>
  <c r="Q57" i="28"/>
  <c r="P57" i="28"/>
  <c r="O57" i="28"/>
  <c r="N57" i="28"/>
  <c r="M57" i="28"/>
  <c r="L57" i="28"/>
  <c r="K57" i="28"/>
  <c r="J57" i="28"/>
  <c r="I57" i="28"/>
  <c r="H57" i="28"/>
  <c r="G57" i="28"/>
  <c r="F57" i="28"/>
  <c r="E57" i="28"/>
  <c r="D57" i="28"/>
  <c r="E49" i="25" s="1"/>
  <c r="R56" i="28"/>
  <c r="Q56" i="28"/>
  <c r="P56" i="28"/>
  <c r="O56" i="28"/>
  <c r="N56" i="28"/>
  <c r="M56" i="28"/>
  <c r="L56" i="28"/>
  <c r="K56" i="28"/>
  <c r="J56" i="28"/>
  <c r="I56" i="28"/>
  <c r="H56" i="28"/>
  <c r="G56" i="28"/>
  <c r="F56" i="28"/>
  <c r="E56" i="28"/>
  <c r="D56" i="28"/>
  <c r="R55" i="28"/>
  <c r="Q55" i="28"/>
  <c r="P55" i="28"/>
  <c r="O55" i="28"/>
  <c r="N55" i="28"/>
  <c r="M55" i="28"/>
  <c r="L55" i="28"/>
  <c r="K55" i="28"/>
  <c r="J55" i="28"/>
  <c r="I55" i="28"/>
  <c r="H55" i="28"/>
  <c r="G55" i="28"/>
  <c r="F55" i="28"/>
  <c r="E55" i="28"/>
  <c r="D55" i="28"/>
  <c r="R54" i="28"/>
  <c r="Q54" i="28"/>
  <c r="P54" i="28"/>
  <c r="O54" i="28"/>
  <c r="N54" i="28"/>
  <c r="M54" i="28"/>
  <c r="L54" i="28"/>
  <c r="K54" i="28"/>
  <c r="J54" i="28"/>
  <c r="I54" i="28"/>
  <c r="H54" i="28"/>
  <c r="G54" i="28"/>
  <c r="F54" i="28"/>
  <c r="E54" i="28"/>
  <c r="D54" i="28"/>
  <c r="R53" i="28"/>
  <c r="Q53" i="28"/>
  <c r="P53" i="28"/>
  <c r="O53" i="28"/>
  <c r="N53" i="28"/>
  <c r="M53" i="28"/>
  <c r="L53" i="28"/>
  <c r="K53" i="28"/>
  <c r="J53" i="28"/>
  <c r="I53" i="28"/>
  <c r="H53" i="28"/>
  <c r="G53" i="28"/>
  <c r="F53" i="28"/>
  <c r="E53" i="28"/>
  <c r="D53" i="28"/>
  <c r="R52" i="28"/>
  <c r="Q52" i="28"/>
  <c r="P52" i="28"/>
  <c r="O52" i="28"/>
  <c r="N52" i="28"/>
  <c r="M52" i="28"/>
  <c r="L52" i="28"/>
  <c r="K52" i="28"/>
  <c r="J52" i="28"/>
  <c r="I52" i="28"/>
  <c r="H52" i="28"/>
  <c r="G52" i="28"/>
  <c r="F52" i="28"/>
  <c r="E52" i="28"/>
  <c r="D52" i="28"/>
  <c r="R51" i="28"/>
  <c r="Q51" i="28"/>
  <c r="P51" i="28"/>
  <c r="O51" i="28"/>
  <c r="N51" i="28"/>
  <c r="M51" i="28"/>
  <c r="L51" i="28"/>
  <c r="K51" i="28"/>
  <c r="J51" i="28"/>
  <c r="I51" i="28"/>
  <c r="H51" i="28"/>
  <c r="G51" i="28"/>
  <c r="F51" i="28"/>
  <c r="E51" i="28"/>
  <c r="D51" i="28"/>
  <c r="R50" i="28"/>
  <c r="Q50" i="28"/>
  <c r="P50" i="28"/>
  <c r="O50" i="28"/>
  <c r="N50" i="28"/>
  <c r="M50" i="28"/>
  <c r="L50" i="28"/>
  <c r="K50" i="28"/>
  <c r="J50" i="28"/>
  <c r="I50" i="28"/>
  <c r="H50" i="28"/>
  <c r="G50" i="28"/>
  <c r="F50" i="28"/>
  <c r="E50" i="28"/>
  <c r="D50" i="28"/>
  <c r="R49" i="28"/>
  <c r="Q49" i="28"/>
  <c r="P49" i="28"/>
  <c r="O49" i="28"/>
  <c r="N49" i="28"/>
  <c r="M49" i="28"/>
  <c r="L49" i="28"/>
  <c r="K49" i="28"/>
  <c r="J49" i="28"/>
  <c r="I49" i="28"/>
  <c r="H49" i="28"/>
  <c r="G49" i="28"/>
  <c r="F49" i="28"/>
  <c r="E49" i="28"/>
  <c r="E93" i="25" s="1"/>
  <c r="D49" i="28"/>
  <c r="R48" i="28"/>
  <c r="Q48" i="28"/>
  <c r="P48" i="28"/>
  <c r="O48" i="28"/>
  <c r="N48" i="28"/>
  <c r="M48" i="28"/>
  <c r="L48" i="28"/>
  <c r="K48" i="28"/>
  <c r="J48" i="28"/>
  <c r="I48" i="28"/>
  <c r="H48" i="28"/>
  <c r="G48" i="28"/>
  <c r="F48" i="28"/>
  <c r="E48" i="28"/>
  <c r="D48" i="28"/>
  <c r="R47" i="28"/>
  <c r="Q47" i="28"/>
  <c r="P47" i="28"/>
  <c r="O47" i="28"/>
  <c r="N47" i="28"/>
  <c r="M47" i="28"/>
  <c r="L47" i="28"/>
  <c r="K47" i="28"/>
  <c r="J47" i="28"/>
  <c r="I47" i="28"/>
  <c r="H47" i="28"/>
  <c r="G47" i="28"/>
  <c r="F47" i="28"/>
  <c r="E47" i="28"/>
  <c r="D47" i="28"/>
  <c r="R46" i="28"/>
  <c r="Q46" i="28"/>
  <c r="P46" i="28"/>
  <c r="O46" i="28"/>
  <c r="N46" i="28"/>
  <c r="M46" i="28"/>
  <c r="L46" i="28"/>
  <c r="K46" i="28"/>
  <c r="J46" i="28"/>
  <c r="I46" i="28"/>
  <c r="H46" i="28"/>
  <c r="G46" i="28"/>
  <c r="F46" i="28"/>
  <c r="E46" i="28"/>
  <c r="D46" i="28"/>
  <c r="R45" i="28"/>
  <c r="Q45" i="28"/>
  <c r="P45" i="28"/>
  <c r="O45" i="28"/>
  <c r="N45" i="28"/>
  <c r="M45" i="28"/>
  <c r="L45" i="28"/>
  <c r="K45" i="28"/>
  <c r="J45" i="28"/>
  <c r="I45" i="28"/>
  <c r="H45" i="28"/>
  <c r="G45" i="28"/>
  <c r="F45" i="28"/>
  <c r="E45" i="28"/>
  <c r="D45" i="28"/>
  <c r="E37" i="25" s="1"/>
  <c r="R44" i="28"/>
  <c r="Q44" i="28"/>
  <c r="P44" i="28"/>
  <c r="O44" i="28"/>
  <c r="N44" i="28"/>
  <c r="M44" i="28"/>
  <c r="L44" i="28"/>
  <c r="K44" i="28"/>
  <c r="J44" i="28"/>
  <c r="I44" i="28"/>
  <c r="H44" i="28"/>
  <c r="G44" i="28"/>
  <c r="F44" i="28"/>
  <c r="E44" i="28"/>
  <c r="D44" i="28"/>
  <c r="R43" i="28"/>
  <c r="Q43" i="28"/>
  <c r="P43" i="28"/>
  <c r="O43" i="28"/>
  <c r="N43" i="28"/>
  <c r="M43" i="28"/>
  <c r="L43" i="28"/>
  <c r="K43" i="28"/>
  <c r="J43" i="28"/>
  <c r="I43" i="28"/>
  <c r="H43" i="28"/>
  <c r="G43" i="28"/>
  <c r="F43" i="28"/>
  <c r="E43" i="28"/>
  <c r="D43" i="28"/>
  <c r="R42" i="28"/>
  <c r="Q42" i="28"/>
  <c r="P42" i="28"/>
  <c r="O42" i="28"/>
  <c r="N42" i="28"/>
  <c r="M42" i="28"/>
  <c r="L42" i="28"/>
  <c r="K42" i="28"/>
  <c r="J42" i="28"/>
  <c r="I42" i="28"/>
  <c r="H42" i="28"/>
  <c r="G42" i="28"/>
  <c r="F42" i="28"/>
  <c r="E42" i="28"/>
  <c r="D42" i="28"/>
  <c r="R41" i="28"/>
  <c r="Q41" i="28"/>
  <c r="P41" i="28"/>
  <c r="O41" i="28"/>
  <c r="N41" i="28"/>
  <c r="M41" i="28"/>
  <c r="L41" i="28"/>
  <c r="K41" i="28"/>
  <c r="J41" i="28"/>
  <c r="I41" i="28"/>
  <c r="H41" i="28"/>
  <c r="G41" i="28"/>
  <c r="F41" i="28"/>
  <c r="E41" i="28"/>
  <c r="D41" i="28"/>
  <c r="R40" i="28"/>
  <c r="Q40" i="28"/>
  <c r="P40" i="28"/>
  <c r="O40" i="28"/>
  <c r="N40" i="28"/>
  <c r="M40" i="28"/>
  <c r="L40" i="28"/>
  <c r="K40" i="28"/>
  <c r="J40" i="28"/>
  <c r="I40" i="28"/>
  <c r="H40" i="28"/>
  <c r="G40" i="28"/>
  <c r="F40" i="28"/>
  <c r="E40" i="28"/>
  <c r="D40" i="28"/>
  <c r="E32" i="25" s="1"/>
  <c r="R39" i="28"/>
  <c r="Q39" i="28"/>
  <c r="P39" i="28"/>
  <c r="O39" i="28"/>
  <c r="N39" i="28"/>
  <c r="M39" i="28"/>
  <c r="L39" i="28"/>
  <c r="K39" i="28"/>
  <c r="J39" i="28"/>
  <c r="I39" i="28"/>
  <c r="H39" i="28"/>
  <c r="G39" i="28"/>
  <c r="F39" i="28"/>
  <c r="E39" i="28"/>
  <c r="D39" i="28"/>
  <c r="R38" i="28"/>
  <c r="Q38" i="28"/>
  <c r="P38" i="28"/>
  <c r="O38" i="28"/>
  <c r="N38" i="28"/>
  <c r="M38" i="28"/>
  <c r="L38" i="28"/>
  <c r="K38" i="28"/>
  <c r="J38" i="28"/>
  <c r="I38" i="28"/>
  <c r="H38" i="28"/>
  <c r="G38" i="28"/>
  <c r="F38" i="28"/>
  <c r="E38" i="28"/>
  <c r="D38" i="28"/>
  <c r="R37" i="28"/>
  <c r="Q37" i="28"/>
  <c r="P37" i="28"/>
  <c r="O37" i="28"/>
  <c r="N37" i="28"/>
  <c r="M37" i="28"/>
  <c r="L37" i="28"/>
  <c r="K37" i="28"/>
  <c r="J37" i="28"/>
  <c r="I37" i="28"/>
  <c r="H37" i="28"/>
  <c r="G37" i="28"/>
  <c r="F37" i="28"/>
  <c r="E37" i="28"/>
  <c r="D37" i="28"/>
  <c r="R36" i="28"/>
  <c r="Q36" i="28"/>
  <c r="P36" i="28"/>
  <c r="O36" i="28"/>
  <c r="N36" i="28"/>
  <c r="M36" i="28"/>
  <c r="L36" i="28"/>
  <c r="K36" i="28"/>
  <c r="J36" i="28"/>
  <c r="I36" i="28"/>
  <c r="H36" i="28"/>
  <c r="G36" i="28"/>
  <c r="F36" i="28"/>
  <c r="E36" i="28"/>
  <c r="D36" i="28"/>
  <c r="R35" i="28"/>
  <c r="Q35" i="28"/>
  <c r="P35" i="28"/>
  <c r="O35" i="28"/>
  <c r="N35" i="28"/>
  <c r="M35" i="28"/>
  <c r="L35" i="28"/>
  <c r="K35" i="28"/>
  <c r="J35" i="28"/>
  <c r="I35" i="28"/>
  <c r="H35" i="28"/>
  <c r="G35" i="28"/>
  <c r="F35" i="28"/>
  <c r="E35" i="28"/>
  <c r="D35" i="28"/>
  <c r="R34" i="28"/>
  <c r="Q34" i="28"/>
  <c r="P34" i="28"/>
  <c r="O34" i="28"/>
  <c r="N34" i="28"/>
  <c r="M34" i="28"/>
  <c r="L34" i="28"/>
  <c r="K34" i="28"/>
  <c r="J34" i="28"/>
  <c r="I34" i="28"/>
  <c r="H34" i="28"/>
  <c r="G34" i="28"/>
  <c r="F34" i="28"/>
  <c r="E34" i="28"/>
  <c r="D34" i="28"/>
  <c r="R33" i="28"/>
  <c r="Q33" i="28"/>
  <c r="P33" i="28"/>
  <c r="O33" i="28"/>
  <c r="N33" i="28"/>
  <c r="M33" i="28"/>
  <c r="L33" i="28"/>
  <c r="K33" i="28"/>
  <c r="J33" i="28"/>
  <c r="I33" i="28"/>
  <c r="H33" i="28"/>
  <c r="G33" i="28"/>
  <c r="F33" i="28"/>
  <c r="E33" i="28"/>
  <c r="D33" i="28"/>
  <c r="R32" i="28"/>
  <c r="Q32" i="28"/>
  <c r="P32" i="28"/>
  <c r="O32" i="28"/>
  <c r="N32" i="28"/>
  <c r="M32" i="28"/>
  <c r="L32" i="28"/>
  <c r="K32" i="28"/>
  <c r="J32" i="28"/>
  <c r="I32" i="28"/>
  <c r="H32" i="28"/>
  <c r="G32" i="28"/>
  <c r="F32" i="28"/>
  <c r="E32" i="28"/>
  <c r="D32" i="28"/>
  <c r="R31" i="28"/>
  <c r="Q31" i="28"/>
  <c r="P31" i="28"/>
  <c r="O31" i="28"/>
  <c r="N31" i="28"/>
  <c r="M31" i="28"/>
  <c r="L31" i="28"/>
  <c r="K31" i="28"/>
  <c r="J31" i="28"/>
  <c r="I31" i="28"/>
  <c r="H31" i="28"/>
  <c r="G31" i="28"/>
  <c r="F31" i="28"/>
  <c r="E31" i="28"/>
  <c r="D31" i="28"/>
  <c r="R30" i="28"/>
  <c r="Q30" i="28"/>
  <c r="P30" i="28"/>
  <c r="O30" i="28"/>
  <c r="N30" i="28"/>
  <c r="M30" i="28"/>
  <c r="L30" i="28"/>
  <c r="K30" i="28"/>
  <c r="J30" i="28"/>
  <c r="I30" i="28"/>
  <c r="H30" i="28"/>
  <c r="G30" i="28"/>
  <c r="F30" i="28"/>
  <c r="E30" i="28"/>
  <c r="D30" i="28"/>
  <c r="R29" i="28"/>
  <c r="Q29" i="28"/>
  <c r="P29" i="28"/>
  <c r="O29" i="28"/>
  <c r="N29" i="28"/>
  <c r="M29" i="28"/>
  <c r="L29" i="28"/>
  <c r="K29" i="28"/>
  <c r="J29" i="28"/>
  <c r="I29" i="28"/>
  <c r="H29" i="28"/>
  <c r="G29" i="28"/>
  <c r="F29" i="28"/>
  <c r="E29" i="28"/>
  <c r="D29" i="28"/>
  <c r="R28" i="28"/>
  <c r="Q28" i="28"/>
  <c r="P28" i="28"/>
  <c r="O28" i="28"/>
  <c r="N28" i="28"/>
  <c r="M28" i="28"/>
  <c r="L28" i="28"/>
  <c r="K28" i="28"/>
  <c r="J28" i="28"/>
  <c r="I28" i="28"/>
  <c r="H28" i="28"/>
  <c r="G28" i="28"/>
  <c r="F28" i="28"/>
  <c r="E28" i="28"/>
  <c r="D28" i="28"/>
  <c r="R27" i="28"/>
  <c r="Q27" i="28"/>
  <c r="P27" i="28"/>
  <c r="O27" i="28"/>
  <c r="N27" i="28"/>
  <c r="M27" i="28"/>
  <c r="L27" i="28"/>
  <c r="K27" i="28"/>
  <c r="J27" i="28"/>
  <c r="I27" i="28"/>
  <c r="H27" i="28"/>
  <c r="G27" i="28"/>
  <c r="F27" i="28"/>
  <c r="E27" i="28"/>
  <c r="D27" i="28"/>
  <c r="R26" i="28"/>
  <c r="Q26" i="28"/>
  <c r="P26" i="28"/>
  <c r="O26" i="28"/>
  <c r="N26" i="28"/>
  <c r="M26" i="28"/>
  <c r="L26" i="28"/>
  <c r="K26" i="28"/>
  <c r="J26" i="28"/>
  <c r="I26" i="28"/>
  <c r="H26" i="28"/>
  <c r="G26" i="28"/>
  <c r="F26" i="28"/>
  <c r="E26" i="28"/>
  <c r="D26" i="28"/>
  <c r="R25" i="28"/>
  <c r="Q25" i="28"/>
  <c r="P25" i="28"/>
  <c r="O25" i="28"/>
  <c r="N25" i="28"/>
  <c r="M25" i="28"/>
  <c r="L25" i="28"/>
  <c r="K25" i="28"/>
  <c r="J25" i="28"/>
  <c r="I25" i="28"/>
  <c r="H25" i="28"/>
  <c r="G25" i="28"/>
  <c r="F25" i="28"/>
  <c r="E25" i="28"/>
  <c r="D25" i="28"/>
  <c r="R24" i="28"/>
  <c r="Q24" i="28"/>
  <c r="P24" i="28"/>
  <c r="O24" i="28"/>
  <c r="N24" i="28"/>
  <c r="M24" i="28"/>
  <c r="L24" i="28"/>
  <c r="K24" i="28"/>
  <c r="J24" i="28"/>
  <c r="I24" i="28"/>
  <c r="H24" i="28"/>
  <c r="G24" i="28"/>
  <c r="F24" i="28"/>
  <c r="E24" i="28"/>
  <c r="D24" i="28"/>
  <c r="R23" i="28"/>
  <c r="Q23" i="28"/>
  <c r="P23" i="28"/>
  <c r="O23" i="28"/>
  <c r="N23" i="28"/>
  <c r="M23" i="28"/>
  <c r="L23" i="28"/>
  <c r="K23" i="28"/>
  <c r="J23" i="28"/>
  <c r="I23" i="28"/>
  <c r="H23" i="28"/>
  <c r="G23" i="28"/>
  <c r="F23" i="28"/>
  <c r="E23" i="28"/>
  <c r="D23" i="28"/>
  <c r="R22" i="28"/>
  <c r="Q22" i="28"/>
  <c r="P22" i="28"/>
  <c r="O22" i="28"/>
  <c r="N22" i="28"/>
  <c r="M22" i="28"/>
  <c r="L22" i="28"/>
  <c r="K22" i="28"/>
  <c r="J22" i="28"/>
  <c r="I22" i="28"/>
  <c r="H22" i="28"/>
  <c r="G22" i="28"/>
  <c r="F22" i="28"/>
  <c r="E22" i="28"/>
  <c r="D22" i="28"/>
  <c r="R21" i="28"/>
  <c r="Q21" i="28"/>
  <c r="P21" i="28"/>
  <c r="O21" i="28"/>
  <c r="N21" i="28"/>
  <c r="M21" i="28"/>
  <c r="L21" i="28"/>
  <c r="K21" i="28"/>
  <c r="J21" i="28"/>
  <c r="I21" i="28"/>
  <c r="H21" i="28"/>
  <c r="G21" i="28"/>
  <c r="F21" i="28"/>
  <c r="E21" i="28"/>
  <c r="D21" i="28"/>
  <c r="R20" i="28"/>
  <c r="Q20" i="28"/>
  <c r="P20" i="28"/>
  <c r="O20" i="28"/>
  <c r="N20" i="28"/>
  <c r="M20" i="28"/>
  <c r="L20" i="28"/>
  <c r="K20" i="28"/>
  <c r="J20" i="28"/>
  <c r="I20" i="28"/>
  <c r="H20" i="28"/>
  <c r="G20" i="28"/>
  <c r="F20" i="28"/>
  <c r="E20" i="28"/>
  <c r="D20" i="28"/>
  <c r="R19" i="28"/>
  <c r="Q19" i="28"/>
  <c r="P19" i="28"/>
  <c r="O19" i="28"/>
  <c r="N19" i="28"/>
  <c r="M19" i="28"/>
  <c r="L19" i="28"/>
  <c r="K19" i="28"/>
  <c r="J19" i="28"/>
  <c r="I19" i="28"/>
  <c r="H19" i="28"/>
  <c r="G19" i="28"/>
  <c r="F19" i="28"/>
  <c r="E19" i="28"/>
  <c r="D19" i="28"/>
  <c r="R18" i="28"/>
  <c r="Q18" i="28"/>
  <c r="P18" i="28"/>
  <c r="O18" i="28"/>
  <c r="N18" i="28"/>
  <c r="M18" i="28"/>
  <c r="L18" i="28"/>
  <c r="K18" i="28"/>
  <c r="J18" i="28"/>
  <c r="I18" i="28"/>
  <c r="H18" i="28"/>
  <c r="G18" i="28"/>
  <c r="F18" i="28"/>
  <c r="E18" i="28"/>
  <c r="D18" i="28"/>
  <c r="R17" i="28"/>
  <c r="Q17" i="28"/>
  <c r="P17" i="28"/>
  <c r="O17" i="28"/>
  <c r="N17" i="28"/>
  <c r="M17" i="28"/>
  <c r="L17" i="28"/>
  <c r="K17" i="28"/>
  <c r="J17" i="28"/>
  <c r="I17" i="28"/>
  <c r="H17" i="28"/>
  <c r="G17" i="28"/>
  <c r="F17" i="28"/>
  <c r="E17" i="28"/>
  <c r="D17" i="28"/>
  <c r="R16" i="28"/>
  <c r="Q16" i="28"/>
  <c r="P16" i="28"/>
  <c r="O16" i="28"/>
  <c r="N16" i="28"/>
  <c r="M16" i="28"/>
  <c r="L16" i="28"/>
  <c r="K16" i="28"/>
  <c r="J16" i="28"/>
  <c r="I16" i="28"/>
  <c r="H16" i="28"/>
  <c r="G16" i="28"/>
  <c r="F16" i="28"/>
  <c r="E16" i="28"/>
  <c r="D16" i="28"/>
  <c r="R15" i="28"/>
  <c r="Q15" i="28"/>
  <c r="P15" i="28"/>
  <c r="O15" i="28"/>
  <c r="N15" i="28"/>
  <c r="M15" i="28"/>
  <c r="L15" i="28"/>
  <c r="K15" i="28"/>
  <c r="J15" i="28"/>
  <c r="I15" i="28"/>
  <c r="H15" i="28"/>
  <c r="G15" i="28"/>
  <c r="F15" i="28"/>
  <c r="E15" i="28"/>
  <c r="D15" i="28"/>
  <c r="R14" i="28"/>
  <c r="Q14" i="28"/>
  <c r="P14" i="28"/>
  <c r="O14" i="28"/>
  <c r="N14" i="28"/>
  <c r="M14" i="28"/>
  <c r="L14" i="28"/>
  <c r="K14" i="28"/>
  <c r="J14" i="28"/>
  <c r="I14" i="28"/>
  <c r="H14" i="28"/>
  <c r="G14" i="28"/>
  <c r="F14" i="28"/>
  <c r="E14" i="28"/>
  <c r="D14" i="28"/>
  <c r="R13" i="28"/>
  <c r="Q13" i="28"/>
  <c r="P13" i="28"/>
  <c r="O13" i="28"/>
  <c r="N13" i="28"/>
  <c r="M13" i="28"/>
  <c r="L13" i="28"/>
  <c r="K13" i="28"/>
  <c r="J13" i="28"/>
  <c r="I13" i="28"/>
  <c r="H13" i="28"/>
  <c r="G13" i="28"/>
  <c r="F13" i="28"/>
  <c r="E13" i="28"/>
  <c r="D13" i="28"/>
  <c r="R12" i="28"/>
  <c r="Q12" i="28"/>
  <c r="P12" i="28"/>
  <c r="O12" i="28"/>
  <c r="N12" i="28"/>
  <c r="M12" i="28"/>
  <c r="L12" i="28"/>
  <c r="K12" i="28"/>
  <c r="J12" i="28"/>
  <c r="I12" i="28"/>
  <c r="H12" i="28"/>
  <c r="G12" i="28"/>
  <c r="F12" i="28"/>
  <c r="E12" i="28"/>
  <c r="D12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E11" i="28"/>
  <c r="D11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D321" i="24" l="1"/>
  <c r="D474" i="24"/>
  <c r="D545" i="24"/>
  <c r="D654" i="24"/>
  <c r="D761" i="24"/>
  <c r="D621" i="24"/>
  <c r="D789" i="24"/>
  <c r="D22" i="24"/>
  <c r="D41" i="24"/>
  <c r="D109" i="24"/>
  <c r="C195" i="24"/>
  <c r="D241" i="24"/>
  <c r="D224" i="24"/>
  <c r="D373" i="24"/>
  <c r="D402" i="24"/>
  <c r="D485" i="24"/>
  <c r="D476" i="24"/>
  <c r="D550" i="24"/>
  <c r="D586" i="24"/>
  <c r="D641" i="24"/>
  <c r="D727" i="24"/>
  <c r="D750" i="24"/>
  <c r="D779" i="24"/>
  <c r="D529" i="24"/>
  <c r="D542" i="24"/>
  <c r="D76" i="24"/>
  <c r="C154" i="24"/>
  <c r="D318" i="24"/>
  <c r="D602" i="24"/>
  <c r="D649" i="24"/>
  <c r="D363" i="24"/>
  <c r="D514" i="24"/>
  <c r="D84" i="24"/>
  <c r="D145" i="24"/>
  <c r="D187" i="24"/>
  <c r="D257" i="24"/>
  <c r="D290" i="24"/>
  <c r="D326" i="24"/>
  <c r="D414" i="24"/>
  <c r="D422" i="24"/>
  <c r="D501" i="24"/>
  <c r="D492" i="24"/>
  <c r="D610" i="24"/>
  <c r="D657" i="24"/>
  <c r="D766" i="24"/>
  <c r="D74" i="24"/>
  <c r="D194" i="24"/>
  <c r="D277" i="24"/>
  <c r="D298" i="24"/>
  <c r="D334" i="24"/>
  <c r="D397" i="24"/>
  <c r="C410" i="24"/>
  <c r="D466" i="24"/>
  <c r="D500" i="24"/>
  <c r="D561" i="24"/>
  <c r="D589" i="24"/>
  <c r="D618" i="24"/>
  <c r="D665" i="24"/>
  <c r="D676" i="24"/>
  <c r="D774" i="24"/>
  <c r="D805" i="24"/>
  <c r="D124" i="24"/>
  <c r="D786" i="24"/>
  <c r="D198" i="24"/>
  <c r="D219" i="24"/>
  <c r="D166" i="24"/>
  <c r="D207" i="24"/>
  <c r="D222" i="24"/>
  <c r="D285" i="24"/>
  <c r="D342" i="24"/>
  <c r="D370" i="24"/>
  <c r="D569" i="24"/>
  <c r="D695" i="24"/>
  <c r="D813" i="24"/>
  <c r="D454" i="24"/>
  <c r="D624" i="24"/>
  <c r="D156" i="24"/>
  <c r="C156" i="24"/>
  <c r="C570" i="24"/>
  <c r="D570" i="24"/>
  <c r="C751" i="24"/>
  <c r="D751" i="24"/>
  <c r="D173" i="24"/>
  <c r="C130" i="24"/>
  <c r="D130" i="24"/>
  <c r="C86" i="24"/>
  <c r="D86" i="24"/>
  <c r="C413" i="24"/>
  <c r="D413" i="24"/>
  <c r="D653" i="24"/>
  <c r="C653" i="24"/>
  <c r="C297" i="24"/>
  <c r="D297" i="24"/>
  <c r="D661" i="24"/>
  <c r="C661" i="24"/>
  <c r="C367" i="24"/>
  <c r="D367" i="24"/>
  <c r="C531" i="24"/>
  <c r="D531" i="24"/>
  <c r="C175" i="24"/>
  <c r="D175" i="24"/>
  <c r="C96" i="24"/>
  <c r="D96" i="24"/>
  <c r="C831" i="24"/>
  <c r="D831" i="24"/>
  <c r="D264" i="24"/>
  <c r="C264" i="24"/>
  <c r="D628" i="24"/>
  <c r="C628" i="24"/>
  <c r="C428" i="24"/>
  <c r="D428" i="24"/>
  <c r="C740" i="24"/>
  <c r="D740" i="24"/>
  <c r="D644" i="24"/>
  <c r="C644" i="24"/>
  <c r="C377" i="24"/>
  <c r="D377" i="24"/>
  <c r="C138" i="24"/>
  <c r="D138" i="24"/>
  <c r="C572" i="24"/>
  <c r="D572" i="24"/>
  <c r="D335" i="24"/>
  <c r="C335" i="24"/>
  <c r="C699" i="24"/>
  <c r="D699" i="24"/>
  <c r="C811" i="24"/>
  <c r="D811" i="24"/>
  <c r="C351" i="24"/>
  <c r="D351" i="24"/>
  <c r="C317" i="24"/>
  <c r="D317" i="24"/>
  <c r="C785" i="24"/>
  <c r="D785" i="24"/>
  <c r="C429" i="24"/>
  <c r="D429" i="24"/>
  <c r="D229" i="24"/>
  <c r="C229" i="24"/>
  <c r="D593" i="24"/>
  <c r="C593" i="24"/>
  <c r="C75" i="24"/>
  <c r="D75" i="24"/>
  <c r="D781" i="24"/>
  <c r="C781" i="24"/>
  <c r="D336" i="24"/>
  <c r="C336" i="24"/>
  <c r="D804" i="24"/>
  <c r="C804" i="24"/>
  <c r="C448" i="24"/>
  <c r="D448" i="24"/>
  <c r="C612" i="24"/>
  <c r="D612" i="24"/>
  <c r="C664" i="24"/>
  <c r="D664" i="24"/>
  <c r="D155" i="24"/>
  <c r="C155" i="24"/>
  <c r="D48" i="24"/>
  <c r="C48" i="24"/>
  <c r="D513" i="24"/>
  <c r="C513" i="24"/>
  <c r="C163" i="24"/>
  <c r="D163" i="24"/>
  <c r="C683" i="24"/>
  <c r="D683" i="24"/>
  <c r="C431" i="24"/>
  <c r="D431" i="24"/>
  <c r="C743" i="24"/>
  <c r="D743" i="24"/>
  <c r="D135" i="24"/>
  <c r="C135" i="24"/>
  <c r="C338" i="24"/>
  <c r="D338" i="24"/>
  <c r="C606" i="24"/>
  <c r="D606" i="24"/>
  <c r="C250" i="24"/>
  <c r="D250" i="24"/>
  <c r="C666" i="24"/>
  <c r="D666" i="24"/>
  <c r="C580" i="24"/>
  <c r="D580" i="24"/>
  <c r="C588" i="24"/>
  <c r="D588" i="24"/>
  <c r="C143" i="24"/>
  <c r="D143" i="24"/>
  <c r="C51" i="24"/>
  <c r="D51" i="24"/>
  <c r="D236" i="24"/>
  <c r="C236" i="24"/>
  <c r="C548" i="24"/>
  <c r="D548" i="24"/>
  <c r="C452" i="24"/>
  <c r="D452" i="24"/>
  <c r="D668" i="24"/>
  <c r="C668" i="24"/>
  <c r="C738" i="24"/>
  <c r="D738" i="24"/>
  <c r="C486" i="24"/>
  <c r="D486" i="24"/>
  <c r="C139" i="24"/>
  <c r="D139" i="24"/>
  <c r="C183" i="24"/>
  <c r="D183" i="24"/>
  <c r="D807" i="24"/>
  <c r="C807" i="24"/>
  <c r="D815" i="24"/>
  <c r="C815" i="24"/>
  <c r="D737" i="24"/>
  <c r="C737" i="24"/>
  <c r="C303" i="24"/>
  <c r="D303" i="24"/>
  <c r="C411" i="24"/>
  <c r="D411" i="24"/>
  <c r="S10" i="29"/>
  <c r="E782" i="24" s="1"/>
  <c r="A730" i="24"/>
  <c r="A626" i="24"/>
  <c r="A678" i="24"/>
  <c r="A574" i="24"/>
  <c r="A782" i="24"/>
  <c r="A470" i="24"/>
  <c r="A522" i="24"/>
  <c r="A418" i="24"/>
  <c r="A366" i="24"/>
  <c r="A210" i="24"/>
  <c r="A262" i="24"/>
  <c r="A314" i="24"/>
  <c r="A158" i="24"/>
  <c r="A54" i="24"/>
  <c r="A2" i="24"/>
  <c r="A106" i="24"/>
  <c r="D176" i="24"/>
  <c r="C176" i="24"/>
  <c r="C237" i="24"/>
  <c r="D237" i="24"/>
  <c r="D193" i="24"/>
  <c r="C193" i="24"/>
  <c r="C167" i="24"/>
  <c r="D167" i="24"/>
  <c r="D643" i="24"/>
  <c r="C643" i="24"/>
  <c r="C7" i="24"/>
  <c r="D7" i="24"/>
  <c r="C467" i="24"/>
  <c r="D467" i="24"/>
  <c r="D623" i="24"/>
  <c r="C623" i="24"/>
  <c r="D499" i="24"/>
  <c r="C499" i="24"/>
  <c r="D629" i="24"/>
  <c r="C629" i="24"/>
  <c r="C697" i="24"/>
  <c r="D697" i="24"/>
  <c r="D365" i="24"/>
  <c r="C365" i="24"/>
  <c r="C604" i="24"/>
  <c r="D604" i="24"/>
  <c r="C768" i="24"/>
  <c r="D768" i="24"/>
  <c r="C735" i="24"/>
  <c r="D735" i="24"/>
  <c r="D406" i="24"/>
  <c r="C406" i="24"/>
  <c r="C399" i="24"/>
  <c r="D399" i="24"/>
  <c r="D150" i="24"/>
  <c r="D189" i="24"/>
  <c r="C306" i="24"/>
  <c r="D594" i="24"/>
  <c r="C39" i="24"/>
  <c r="D39" i="24"/>
  <c r="C517" i="24"/>
  <c r="D517" i="24"/>
  <c r="D185" i="24"/>
  <c r="C185" i="24"/>
  <c r="D549" i="24"/>
  <c r="C549" i="24"/>
  <c r="C401" i="24"/>
  <c r="D401" i="24"/>
  <c r="C765" i="24"/>
  <c r="D765" i="24"/>
  <c r="D375" i="24"/>
  <c r="C375" i="24"/>
  <c r="C791" i="24"/>
  <c r="D791" i="24"/>
  <c r="C383" i="24"/>
  <c r="D383" i="24"/>
  <c r="C15" i="24"/>
  <c r="D15" i="24"/>
  <c r="C415" i="24"/>
  <c r="D415" i="24"/>
  <c r="C830" i="24"/>
  <c r="D830" i="24"/>
  <c r="D160" i="24"/>
  <c r="C160" i="24"/>
  <c r="D784" i="24"/>
  <c r="C784" i="24"/>
  <c r="D584" i="24"/>
  <c r="C584" i="24"/>
  <c r="D800" i="24"/>
  <c r="C800" i="24"/>
  <c r="C260" i="24"/>
  <c r="D260" i="24"/>
  <c r="C59" i="24"/>
  <c r="D59" i="24"/>
  <c r="D312" i="24"/>
  <c r="C312" i="24"/>
  <c r="C283" i="24"/>
  <c r="D283" i="24"/>
  <c r="D803" i="24"/>
  <c r="C803" i="24"/>
  <c r="C291" i="24"/>
  <c r="D291" i="24"/>
  <c r="C247" i="24"/>
  <c r="D247" i="24"/>
  <c r="D715" i="24"/>
  <c r="C715" i="24"/>
  <c r="C265" i="24"/>
  <c r="D265" i="24"/>
  <c r="C481" i="24"/>
  <c r="D481" i="24"/>
  <c r="D177" i="24"/>
  <c r="C177" i="24"/>
  <c r="C749" i="24"/>
  <c r="D749" i="24"/>
  <c r="C469" i="24"/>
  <c r="D469" i="24"/>
  <c r="C625" i="24"/>
  <c r="D625" i="24"/>
  <c r="C700" i="24"/>
  <c r="D700" i="24"/>
  <c r="D292" i="24"/>
  <c r="C292" i="24"/>
  <c r="D552" i="24"/>
  <c r="C552" i="24"/>
  <c r="D404" i="24"/>
  <c r="C404" i="24"/>
  <c r="C114" i="24"/>
  <c r="D114" i="24"/>
  <c r="D52" i="24"/>
  <c r="C52" i="24"/>
  <c r="D701" i="24"/>
  <c r="C701" i="24"/>
  <c r="D475" i="24"/>
  <c r="C475" i="24"/>
  <c r="C787" i="24"/>
  <c r="D787" i="24"/>
  <c r="C587" i="24"/>
  <c r="D587" i="24"/>
  <c r="D89" i="24"/>
  <c r="C89" i="24"/>
  <c r="C702" i="24"/>
  <c r="D702" i="24"/>
  <c r="D294" i="24"/>
  <c r="C294" i="24"/>
  <c r="C658" i="24"/>
  <c r="D658" i="24"/>
  <c r="C770" i="24"/>
  <c r="D770" i="24"/>
  <c r="C528" i="24"/>
  <c r="D528" i="24"/>
  <c r="C536" i="24"/>
  <c r="D536" i="24"/>
  <c r="C692" i="24"/>
  <c r="D692" i="24"/>
  <c r="C360" i="24"/>
  <c r="D360" i="24"/>
  <c r="C620" i="24"/>
  <c r="D620" i="24"/>
  <c r="D340" i="24"/>
  <c r="C340" i="24"/>
  <c r="D652" i="24"/>
  <c r="C652" i="24"/>
  <c r="D504" i="24"/>
  <c r="C504" i="24"/>
  <c r="D304" i="24"/>
  <c r="C304" i="24"/>
  <c r="D616" i="24"/>
  <c r="C616" i="24"/>
  <c r="C374" i="24"/>
  <c r="D374" i="24"/>
  <c r="C642" i="24"/>
  <c r="D642" i="24"/>
  <c r="D745" i="24"/>
  <c r="C745" i="24"/>
  <c r="C131" i="24"/>
  <c r="D131" i="24"/>
  <c r="C391" i="24"/>
  <c r="D391" i="24"/>
  <c r="C555" i="24"/>
  <c r="D555" i="24"/>
  <c r="C355" i="24"/>
  <c r="D355" i="24"/>
  <c r="D823" i="24"/>
  <c r="C823" i="24"/>
  <c r="C619" i="24"/>
  <c r="D619" i="24"/>
  <c r="C132" i="24"/>
  <c r="D132" i="24"/>
  <c r="C532" i="24"/>
  <c r="D532" i="24"/>
  <c r="C728" i="24"/>
  <c r="D728" i="24"/>
  <c r="C369" i="24"/>
  <c r="D369" i="24"/>
  <c r="C77" i="24"/>
  <c r="D77" i="24"/>
  <c r="C248" i="24"/>
  <c r="D248" i="24"/>
  <c r="C267" i="24"/>
  <c r="D267" i="24"/>
  <c r="D275" i="24"/>
  <c r="C275" i="24"/>
  <c r="C744" i="24"/>
  <c r="D744" i="24"/>
  <c r="C828" i="24"/>
  <c r="D828" i="24"/>
  <c r="C720" i="24"/>
  <c r="D720" i="24"/>
  <c r="C538" i="24"/>
  <c r="D538" i="24"/>
  <c r="D693" i="24"/>
  <c r="C693" i="24"/>
  <c r="D204" i="24"/>
  <c r="D490" i="24"/>
  <c r="D581" i="24"/>
  <c r="D670" i="24"/>
  <c r="C149" i="24"/>
  <c r="D149" i="24"/>
  <c r="C289" i="24"/>
  <c r="D289" i="24"/>
  <c r="D757" i="24"/>
  <c r="C757" i="24"/>
  <c r="C505" i="24"/>
  <c r="D505" i="24"/>
  <c r="D323" i="24"/>
  <c r="C323" i="24"/>
  <c r="C635" i="24"/>
  <c r="D635" i="24"/>
  <c r="C221" i="24"/>
  <c r="D221" i="24"/>
  <c r="C117" i="24"/>
  <c r="D117" i="24"/>
  <c r="C23" i="24"/>
  <c r="D23" i="24"/>
  <c r="C519" i="24"/>
  <c r="D519" i="24"/>
  <c r="C206" i="24"/>
  <c r="D206" i="24"/>
  <c r="D622" i="24"/>
  <c r="C622" i="24"/>
  <c r="D368" i="24"/>
  <c r="C368" i="24"/>
  <c r="C524" i="24"/>
  <c r="D524" i="24"/>
  <c r="D376" i="24"/>
  <c r="C376" i="24"/>
  <c r="D384" i="24"/>
  <c r="C384" i="24"/>
  <c r="D488" i="24"/>
  <c r="C488" i="24"/>
  <c r="C213" i="24"/>
  <c r="D213" i="24"/>
  <c r="C71" i="24"/>
  <c r="D71" i="24"/>
  <c r="D416" i="24"/>
  <c r="C416" i="24"/>
  <c r="D780" i="24"/>
  <c r="C780" i="24"/>
  <c r="C439" i="24"/>
  <c r="D439" i="24"/>
  <c r="D395" i="24"/>
  <c r="C395" i="24"/>
  <c r="C299" i="24"/>
  <c r="D299" i="24"/>
  <c r="C819" i="24"/>
  <c r="D819" i="24"/>
  <c r="D473" i="24"/>
  <c r="C473" i="24"/>
  <c r="D533" i="24"/>
  <c r="C533" i="24"/>
  <c r="D637" i="24"/>
  <c r="C637" i="24"/>
  <c r="C281" i="24"/>
  <c r="D281" i="24"/>
  <c r="D801" i="24"/>
  <c r="C801" i="24"/>
  <c r="C144" i="24"/>
  <c r="D144" i="24"/>
  <c r="C261" i="24"/>
  <c r="D261" i="24"/>
  <c r="C440" i="24"/>
  <c r="D440" i="24"/>
  <c r="C240" i="24"/>
  <c r="D240" i="24"/>
  <c r="C656" i="24"/>
  <c r="D656" i="24"/>
  <c r="C560" i="24"/>
  <c r="D560" i="24"/>
  <c r="D116" i="24"/>
  <c r="C116" i="24"/>
  <c r="C305" i="24"/>
  <c r="D305" i="24"/>
  <c r="D669" i="24"/>
  <c r="C669" i="24"/>
  <c r="D753" i="24"/>
  <c r="C753" i="24"/>
  <c r="C423" i="24"/>
  <c r="D423" i="24"/>
  <c r="D631" i="24"/>
  <c r="C631" i="24"/>
  <c r="C535" i="24"/>
  <c r="D535" i="24"/>
  <c r="C205" i="24"/>
  <c r="D205" i="24"/>
  <c r="D91" i="24"/>
  <c r="C91" i="24"/>
  <c r="C462" i="24"/>
  <c r="D462" i="24"/>
  <c r="C494" i="24"/>
  <c r="D494" i="24"/>
  <c r="C242" i="24"/>
  <c r="D242" i="24"/>
  <c r="D710" i="24"/>
  <c r="C710" i="24"/>
  <c r="C510" i="24"/>
  <c r="D510" i="24"/>
  <c r="C164" i="24"/>
  <c r="D164" i="24"/>
  <c r="C380" i="24"/>
  <c r="D380" i="24"/>
  <c r="D796" i="24"/>
  <c r="C796" i="24"/>
  <c r="C256" i="24"/>
  <c r="D256" i="24"/>
  <c r="D444" i="24"/>
  <c r="C444" i="24"/>
  <c r="D816" i="24"/>
  <c r="C816" i="24"/>
  <c r="D408" i="24"/>
  <c r="C408" i="24"/>
  <c r="C772" i="24"/>
  <c r="D772" i="24"/>
  <c r="C582" i="24"/>
  <c r="D582" i="24"/>
  <c r="C434" i="24"/>
  <c r="D434" i="24"/>
  <c r="C746" i="24"/>
  <c r="D746" i="24"/>
  <c r="C79" i="24"/>
  <c r="D79" i="24"/>
  <c r="C495" i="24"/>
  <c r="D495" i="24"/>
  <c r="C87" i="24"/>
  <c r="D87" i="24"/>
  <c r="C503" i="24"/>
  <c r="D503" i="24"/>
  <c r="C147" i="24"/>
  <c r="D147" i="24"/>
  <c r="C511" i="24"/>
  <c r="D511" i="24"/>
  <c r="C151" i="24"/>
  <c r="D151" i="24"/>
  <c r="D725" i="24"/>
  <c r="C725" i="24"/>
  <c r="D713" i="24"/>
  <c r="C713" i="24"/>
  <c r="C212" i="24"/>
  <c r="D212" i="24"/>
  <c r="D792" i="24"/>
  <c r="C792" i="24"/>
  <c r="C140" i="24"/>
  <c r="D140" i="24"/>
  <c r="D647" i="24"/>
  <c r="C647" i="24"/>
  <c r="D663" i="24"/>
  <c r="C663" i="24"/>
  <c r="C437" i="24"/>
  <c r="D437" i="24"/>
  <c r="D284" i="24"/>
  <c r="C284" i="24"/>
  <c r="C762" i="24"/>
  <c r="D762" i="24"/>
  <c r="C276" i="24"/>
  <c r="D276" i="24"/>
  <c r="C764" i="24"/>
  <c r="D764" i="24"/>
  <c r="D287" i="24"/>
  <c r="C287" i="24"/>
  <c r="C208" i="24"/>
  <c r="D337" i="24"/>
  <c r="D405" i="24"/>
  <c r="D719" i="24"/>
  <c r="C107" i="24"/>
  <c r="D107" i="24"/>
  <c r="C341" i="24"/>
  <c r="D341" i="24"/>
  <c r="C705" i="24"/>
  <c r="D705" i="24"/>
  <c r="D557" i="24"/>
  <c r="C557" i="24"/>
  <c r="C159" i="24"/>
  <c r="D159" i="24"/>
  <c r="C271" i="24"/>
  <c r="D271" i="24"/>
  <c r="C487" i="24"/>
  <c r="D487" i="24"/>
  <c r="C180" i="24"/>
  <c r="D180" i="24"/>
  <c r="C119" i="24"/>
  <c r="D119" i="24"/>
  <c r="C31" i="24"/>
  <c r="D31" i="24"/>
  <c r="C362" i="24"/>
  <c r="D362" i="24"/>
  <c r="C726" i="24"/>
  <c r="D726" i="24"/>
  <c r="D680" i="24"/>
  <c r="C680" i="24"/>
  <c r="D576" i="24"/>
  <c r="C576" i="24"/>
  <c r="D324" i="24"/>
  <c r="C324" i="24"/>
  <c r="D228" i="24"/>
  <c r="C228" i="24"/>
  <c r="D696" i="24"/>
  <c r="C696" i="24"/>
  <c r="D832" i="24"/>
  <c r="C832" i="24"/>
  <c r="C543" i="24"/>
  <c r="D543" i="24"/>
  <c r="D603" i="24"/>
  <c r="C603" i="24"/>
  <c r="D551" i="24"/>
  <c r="C551" i="24"/>
  <c r="C403" i="24"/>
  <c r="D403" i="24"/>
  <c r="C767" i="24"/>
  <c r="D767" i="24"/>
  <c r="C577" i="24"/>
  <c r="D577" i="24"/>
  <c r="D169" i="24"/>
  <c r="C169" i="24"/>
  <c r="D793" i="24"/>
  <c r="C793" i="24"/>
  <c r="C385" i="24"/>
  <c r="D385" i="24"/>
  <c r="C146" i="24"/>
  <c r="D146" i="24"/>
  <c r="C544" i="24"/>
  <c r="D544" i="24"/>
  <c r="C344" i="24"/>
  <c r="D344" i="24"/>
  <c r="C708" i="24"/>
  <c r="D708" i="24"/>
  <c r="C253" i="24"/>
  <c r="D253" i="24"/>
  <c r="C565" i="24"/>
  <c r="D565" i="24"/>
  <c r="C319" i="24"/>
  <c r="D319" i="24"/>
  <c r="C483" i="24"/>
  <c r="D483" i="24"/>
  <c r="C442" i="24"/>
  <c r="D442" i="24"/>
  <c r="C546" i="24"/>
  <c r="D546" i="24"/>
  <c r="C346" i="24"/>
  <c r="D346" i="24"/>
  <c r="D814" i="24"/>
  <c r="C814" i="24"/>
  <c r="C614" i="24"/>
  <c r="D614" i="24"/>
  <c r="C268" i="24"/>
  <c r="D268" i="24"/>
  <c r="D632" i="24"/>
  <c r="C632" i="24"/>
  <c r="C80" i="24"/>
  <c r="D80" i="24"/>
  <c r="C308" i="24"/>
  <c r="D308" i="24"/>
  <c r="C776" i="24"/>
  <c r="D776" i="24"/>
  <c r="D392" i="24"/>
  <c r="C392" i="24"/>
  <c r="D296" i="24"/>
  <c r="C296" i="24"/>
  <c r="D608" i="24"/>
  <c r="C608" i="24"/>
  <c r="D252" i="24"/>
  <c r="C252" i="24"/>
  <c r="D824" i="24"/>
  <c r="C824" i="24"/>
  <c r="D686" i="24"/>
  <c r="C686" i="24"/>
  <c r="C226" i="24"/>
  <c r="D226" i="24"/>
  <c r="C590" i="24"/>
  <c r="D590" i="24"/>
  <c r="C27" i="24"/>
  <c r="D27" i="24"/>
  <c r="C35" i="24"/>
  <c r="D35" i="24"/>
  <c r="C347" i="24"/>
  <c r="D347" i="24"/>
  <c r="C61" i="24"/>
  <c r="D61" i="24"/>
  <c r="D199" i="24"/>
  <c r="C199" i="24"/>
  <c r="C615" i="24"/>
  <c r="D615" i="24"/>
  <c r="C255" i="24"/>
  <c r="D255" i="24"/>
  <c r="D463" i="24"/>
  <c r="C463" i="24"/>
  <c r="C88" i="24"/>
  <c r="D88" i="24"/>
  <c r="D497" i="24"/>
  <c r="C497" i="24"/>
  <c r="C523" i="24"/>
  <c r="D523" i="24"/>
  <c r="D732" i="24"/>
  <c r="C732" i="24"/>
  <c r="C689" i="24"/>
  <c r="D689" i="24"/>
  <c r="D192" i="24"/>
  <c r="C192" i="24"/>
  <c r="C729" i="24"/>
  <c r="D729" i="24"/>
  <c r="D112" i="24"/>
  <c r="C112" i="24"/>
  <c r="C721" i="24"/>
  <c r="D721" i="24"/>
  <c r="D756" i="24"/>
  <c r="C756" i="24"/>
  <c r="D512" i="24"/>
  <c r="C512" i="24"/>
  <c r="C790" i="24"/>
  <c r="D790" i="24"/>
  <c r="C47" i="24"/>
  <c r="D47" i="24"/>
  <c r="D274" i="24"/>
  <c r="D430" i="24"/>
  <c r="D506" i="24"/>
  <c r="D747" i="24"/>
  <c r="C115" i="24"/>
  <c r="D115" i="24"/>
  <c r="C673" i="24"/>
  <c r="D673" i="24"/>
  <c r="C445" i="24"/>
  <c r="D445" i="24"/>
  <c r="C809" i="24"/>
  <c r="D809" i="24"/>
  <c r="C349" i="24"/>
  <c r="D349" i="24"/>
  <c r="C471" i="24"/>
  <c r="D471" i="24"/>
  <c r="C591" i="24"/>
  <c r="D591" i="24"/>
  <c r="D184" i="24"/>
  <c r="C184" i="24"/>
  <c r="C571" i="24"/>
  <c r="D571" i="24"/>
  <c r="C310" i="24"/>
  <c r="D310" i="24"/>
  <c r="C420" i="24"/>
  <c r="D420" i="24"/>
  <c r="D636" i="24"/>
  <c r="C636" i="24"/>
  <c r="C540" i="24"/>
  <c r="D540" i="24"/>
  <c r="D592" i="24"/>
  <c r="C592" i="24"/>
  <c r="D200" i="24"/>
  <c r="C200" i="24"/>
  <c r="C3" i="24"/>
  <c r="D3" i="24"/>
  <c r="C364" i="24"/>
  <c r="D364" i="24"/>
  <c r="C387" i="24"/>
  <c r="D387" i="24"/>
  <c r="C239" i="24"/>
  <c r="D239" i="24"/>
  <c r="D759" i="24"/>
  <c r="C759" i="24"/>
  <c r="C455" i="24"/>
  <c r="D455" i="24"/>
  <c r="C681" i="24"/>
  <c r="D681" i="24"/>
  <c r="C325" i="24"/>
  <c r="D325" i="24"/>
  <c r="D741" i="24"/>
  <c r="C741" i="24"/>
  <c r="C489" i="24"/>
  <c r="D489" i="24"/>
  <c r="C148" i="24"/>
  <c r="D148" i="24"/>
  <c r="C677" i="24"/>
  <c r="D677" i="24"/>
  <c r="C388" i="24"/>
  <c r="D388" i="24"/>
  <c r="C648" i="24"/>
  <c r="D648" i="24"/>
  <c r="C396" i="24"/>
  <c r="D396" i="24"/>
  <c r="D812" i="24"/>
  <c r="C812" i="24"/>
  <c r="D81" i="24"/>
  <c r="C81" i="24"/>
  <c r="C461" i="24"/>
  <c r="D461" i="24"/>
  <c r="C773" i="24"/>
  <c r="D773" i="24"/>
  <c r="C717" i="24"/>
  <c r="D717" i="24"/>
  <c r="C371" i="24"/>
  <c r="D371" i="24"/>
  <c r="C171" i="24"/>
  <c r="D171" i="24"/>
  <c r="C691" i="24"/>
  <c r="D691" i="24"/>
  <c r="C153" i="24"/>
  <c r="D153" i="24"/>
  <c r="D40" i="24"/>
  <c r="C40" i="24"/>
  <c r="C234" i="24"/>
  <c r="D234" i="24"/>
  <c r="C598" i="24"/>
  <c r="D598" i="24"/>
  <c r="C398" i="24"/>
  <c r="D398" i="24"/>
  <c r="C562" i="24"/>
  <c r="D562" i="24"/>
  <c r="D320" i="24"/>
  <c r="C320" i="24"/>
  <c r="C736" i="24"/>
  <c r="D736" i="24"/>
  <c r="C640" i="24"/>
  <c r="D640" i="24"/>
  <c r="C300" i="24"/>
  <c r="D300" i="24"/>
  <c r="D4" i="24"/>
  <c r="C4" i="24"/>
  <c r="C464" i="24"/>
  <c r="D464" i="24"/>
  <c r="C704" i="24"/>
  <c r="D704" i="24"/>
  <c r="D244" i="24"/>
  <c r="C244" i="24"/>
  <c r="C556" i="24"/>
  <c r="D556" i="24"/>
  <c r="D356" i="24"/>
  <c r="C356" i="24"/>
  <c r="C530" i="24"/>
  <c r="D530" i="24"/>
  <c r="C278" i="24"/>
  <c r="D278" i="24"/>
  <c r="D798" i="24"/>
  <c r="C798" i="24"/>
  <c r="C651" i="24"/>
  <c r="D651" i="24"/>
  <c r="C547" i="24"/>
  <c r="D547" i="24"/>
  <c r="C191" i="24"/>
  <c r="D191" i="24"/>
  <c r="C607" i="24"/>
  <c r="D607" i="24"/>
  <c r="C95" i="24"/>
  <c r="D95" i="24"/>
  <c r="C407" i="24"/>
  <c r="D407" i="24"/>
  <c r="D307" i="24"/>
  <c r="C307" i="24"/>
  <c r="D723" i="24"/>
  <c r="C723" i="24"/>
  <c r="D286" i="24"/>
  <c r="C286" i="24"/>
  <c r="C554" i="24"/>
  <c r="D554" i="24"/>
  <c r="C424" i="24"/>
  <c r="D424" i="24"/>
  <c r="D103" i="24"/>
  <c r="C103" i="24"/>
  <c r="D600" i="24"/>
  <c r="C600" i="24"/>
  <c r="C322" i="24"/>
  <c r="D322" i="24"/>
  <c r="C567" i="24"/>
  <c r="D567" i="24"/>
  <c r="D50" i="24"/>
  <c r="D459" i="24"/>
  <c r="D393" i="24"/>
  <c r="C393" i="24"/>
  <c r="D453" i="24"/>
  <c r="C453" i="24"/>
  <c r="D609" i="24"/>
  <c r="C609" i="24"/>
  <c r="C263" i="24"/>
  <c r="D263" i="24"/>
  <c r="C783" i="24"/>
  <c r="D783" i="24"/>
  <c r="C479" i="24"/>
  <c r="D479" i="24"/>
  <c r="C279" i="24"/>
  <c r="D279" i="24"/>
  <c r="C799" i="24"/>
  <c r="D799" i="24"/>
  <c r="C188" i="24"/>
  <c r="D188" i="24"/>
  <c r="C258" i="24"/>
  <c r="D258" i="24"/>
  <c r="D778" i="24"/>
  <c r="C778" i="24"/>
  <c r="D316" i="24"/>
  <c r="C316" i="24"/>
  <c r="D220" i="24"/>
  <c r="C220" i="24"/>
  <c r="D688" i="24"/>
  <c r="C688" i="24"/>
  <c r="C436" i="24"/>
  <c r="D436" i="24"/>
  <c r="C748" i="24"/>
  <c r="D748" i="24"/>
  <c r="C123" i="24"/>
  <c r="D123" i="24"/>
  <c r="C11" i="24"/>
  <c r="D11" i="24"/>
  <c r="C520" i="24"/>
  <c r="D520" i="24"/>
  <c r="D231" i="24"/>
  <c r="C231" i="24"/>
  <c r="C491" i="24"/>
  <c r="D491" i="24"/>
  <c r="C447" i="24"/>
  <c r="D447" i="24"/>
  <c r="C655" i="24"/>
  <c r="D655" i="24"/>
  <c r="D611" i="24"/>
  <c r="C611" i="24"/>
  <c r="D161" i="24"/>
  <c r="C161" i="24"/>
  <c r="D525" i="24"/>
  <c r="C525" i="24"/>
  <c r="C585" i="24"/>
  <c r="D585" i="24"/>
  <c r="C541" i="24"/>
  <c r="D541" i="24"/>
  <c r="C67" i="24"/>
  <c r="D67" i="24"/>
  <c r="C573" i="24"/>
  <c r="D573" i="24"/>
  <c r="C596" i="24"/>
  <c r="D596" i="24"/>
  <c r="C760" i="24"/>
  <c r="D760" i="24"/>
  <c r="C456" i="24"/>
  <c r="D456" i="24"/>
  <c r="C223" i="24"/>
  <c r="D223" i="24"/>
  <c r="C85" i="24"/>
  <c r="D85" i="24"/>
  <c r="C357" i="24"/>
  <c r="D357" i="24"/>
  <c r="C825" i="24"/>
  <c r="D825" i="24"/>
  <c r="D527" i="24"/>
  <c r="C527" i="24"/>
  <c r="C379" i="24"/>
  <c r="D379" i="24"/>
  <c r="D795" i="24"/>
  <c r="C795" i="24"/>
  <c r="D722" i="24"/>
  <c r="C722" i="24"/>
  <c r="C390" i="24"/>
  <c r="D390" i="24"/>
  <c r="D754" i="24"/>
  <c r="C754" i="24"/>
  <c r="C450" i="24"/>
  <c r="D450" i="24"/>
  <c r="C458" i="24"/>
  <c r="D458" i="24"/>
  <c r="C718" i="24"/>
  <c r="D718" i="24"/>
  <c r="C372" i="24"/>
  <c r="D372" i="24"/>
  <c r="C788" i="24"/>
  <c r="D788" i="24"/>
  <c r="D328" i="24"/>
  <c r="C328" i="24"/>
  <c r="C313" i="24"/>
  <c r="D313" i="24"/>
  <c r="D12" i="24"/>
  <c r="C12" i="24"/>
  <c r="D412" i="24"/>
  <c r="C412" i="24"/>
  <c r="D808" i="24"/>
  <c r="C808" i="24"/>
  <c r="D348" i="24"/>
  <c r="C348" i="24"/>
  <c r="D660" i="24"/>
  <c r="C660" i="24"/>
  <c r="C426" i="24"/>
  <c r="D426" i="24"/>
  <c r="C634" i="24"/>
  <c r="D634" i="24"/>
  <c r="C382" i="24"/>
  <c r="D382" i="24"/>
  <c r="C694" i="24"/>
  <c r="D694" i="24"/>
  <c r="C599" i="24"/>
  <c r="D599" i="24"/>
  <c r="C659" i="24"/>
  <c r="D659" i="24"/>
  <c r="C43" i="24"/>
  <c r="D43" i="24"/>
  <c r="C563" i="24"/>
  <c r="D563" i="24"/>
  <c r="D515" i="24"/>
  <c r="C515" i="24"/>
  <c r="D775" i="24"/>
  <c r="C775" i="24"/>
  <c r="D280" i="24"/>
  <c r="C280" i="24"/>
  <c r="D238" i="24"/>
  <c r="D687" i="24"/>
  <c r="D763" i="24"/>
  <c r="C270" i="24"/>
  <c r="D270" i="24"/>
  <c r="C128" i="24"/>
  <c r="D128" i="24"/>
  <c r="D601" i="24"/>
  <c r="C601" i="24"/>
  <c r="C245" i="24"/>
  <c r="D245" i="24"/>
  <c r="C817" i="24"/>
  <c r="D817" i="24"/>
  <c r="C315" i="24"/>
  <c r="D315" i="24"/>
  <c r="D627" i="24"/>
  <c r="C627" i="24"/>
  <c r="C583" i="24"/>
  <c r="D583" i="24"/>
  <c r="D331" i="24"/>
  <c r="C331" i="24"/>
  <c r="C539" i="24"/>
  <c r="D539" i="24"/>
  <c r="D152" i="24"/>
  <c r="C152" i="24"/>
  <c r="C94" i="24"/>
  <c r="D94" i="24"/>
  <c r="C675" i="24"/>
  <c r="D675" i="24"/>
  <c r="D472" i="24"/>
  <c r="C472" i="24"/>
  <c r="D168" i="24"/>
  <c r="C168" i="24"/>
  <c r="D480" i="24"/>
  <c r="C480" i="24"/>
  <c r="D332" i="24"/>
  <c r="C332" i="24"/>
  <c r="C136" i="24"/>
  <c r="D136" i="24"/>
  <c r="C19" i="24"/>
  <c r="D19" i="24"/>
  <c r="C179" i="24"/>
  <c r="D179" i="24"/>
  <c r="D595" i="24"/>
  <c r="C595" i="24"/>
  <c r="C343" i="24"/>
  <c r="D343" i="24"/>
  <c r="C707" i="24"/>
  <c r="D707" i="24"/>
  <c r="C507" i="24"/>
  <c r="D507" i="24"/>
  <c r="C421" i="24"/>
  <c r="D421" i="24"/>
  <c r="C733" i="24"/>
  <c r="D733" i="24"/>
  <c r="C273" i="24"/>
  <c r="D273" i="24"/>
  <c r="C333" i="24"/>
  <c r="D333" i="24"/>
  <c r="D645" i="24"/>
  <c r="C645" i="24"/>
  <c r="C302" i="24"/>
  <c r="D302" i="24"/>
  <c r="C73" i="24"/>
  <c r="D73" i="24"/>
  <c r="C521" i="24"/>
  <c r="D521" i="24"/>
  <c r="C752" i="24"/>
  <c r="D752" i="24"/>
  <c r="D352" i="24"/>
  <c r="C352" i="24"/>
  <c r="C820" i="24"/>
  <c r="D820" i="24"/>
  <c r="C617" i="24"/>
  <c r="D617" i="24"/>
  <c r="D709" i="24"/>
  <c r="C709" i="24"/>
  <c r="D579" i="24"/>
  <c r="C579" i="24"/>
  <c r="D327" i="24"/>
  <c r="C327" i="24"/>
  <c r="C639" i="24"/>
  <c r="D639" i="24"/>
  <c r="D133" i="24"/>
  <c r="C133" i="24"/>
  <c r="D44" i="24"/>
  <c r="C44" i="24"/>
  <c r="C650" i="24"/>
  <c r="D650" i="24"/>
  <c r="D806" i="24"/>
  <c r="C806" i="24"/>
  <c r="C502" i="24"/>
  <c r="D502" i="24"/>
  <c r="D354" i="24"/>
  <c r="C354" i="24"/>
  <c r="C822" i="24"/>
  <c r="D822" i="24"/>
  <c r="C432" i="24"/>
  <c r="D432" i="24"/>
  <c r="C141" i="24"/>
  <c r="D141" i="24"/>
  <c r="D28" i="24"/>
  <c r="C28" i="24"/>
  <c r="C568" i="24"/>
  <c r="D568" i="24"/>
  <c r="D288" i="24"/>
  <c r="C288" i="24"/>
  <c r="D496" i="24"/>
  <c r="C496" i="24"/>
  <c r="D400" i="24"/>
  <c r="C400" i="24"/>
  <c r="D712" i="24"/>
  <c r="C712" i="24"/>
  <c r="C564" i="24"/>
  <c r="D564" i="24"/>
  <c r="C218" i="24"/>
  <c r="D218" i="24"/>
  <c r="C478" i="24"/>
  <c r="D478" i="24"/>
  <c r="C330" i="24"/>
  <c r="D330" i="24"/>
  <c r="C339" i="24"/>
  <c r="D339" i="24"/>
  <c r="C295" i="24"/>
  <c r="D295" i="24"/>
  <c r="D667" i="24"/>
  <c r="C667" i="24"/>
  <c r="C359" i="24"/>
  <c r="D359" i="24"/>
  <c r="C827" i="24"/>
  <c r="D827" i="24"/>
  <c r="C48" i="25"/>
  <c r="C45" i="25"/>
  <c r="C59" i="25"/>
  <c r="C128" i="25"/>
  <c r="D125" i="25"/>
  <c r="C122" i="25"/>
  <c r="C209" i="25"/>
  <c r="C235" i="25"/>
  <c r="D302" i="25"/>
  <c r="D322" i="25"/>
  <c r="D371" i="25"/>
  <c r="C368" i="25"/>
  <c r="C442" i="25"/>
  <c r="C431" i="25"/>
  <c r="C491" i="25"/>
  <c r="C655" i="25"/>
  <c r="D696" i="25"/>
  <c r="C772" i="25"/>
  <c r="D763" i="25"/>
  <c r="C747" i="25"/>
  <c r="C738" i="25"/>
  <c r="C47" i="25"/>
  <c r="C44" i="25"/>
  <c r="C58" i="25"/>
  <c r="C133" i="25"/>
  <c r="D127" i="25"/>
  <c r="C124" i="25"/>
  <c r="D216" i="25"/>
  <c r="C256" i="25"/>
  <c r="C304" i="25"/>
  <c r="D291" i="25"/>
  <c r="C280" i="25"/>
  <c r="C460" i="25"/>
  <c r="C570" i="25"/>
  <c r="D527" i="25"/>
  <c r="C625" i="25"/>
  <c r="D677" i="25"/>
  <c r="C771" i="25"/>
  <c r="C53" i="25"/>
  <c r="D10" i="25"/>
  <c r="C68" i="25"/>
  <c r="D105" i="25"/>
  <c r="C223" i="25"/>
  <c r="C297" i="25"/>
  <c r="C294" i="25"/>
  <c r="D379" i="25"/>
  <c r="C376" i="25"/>
  <c r="D510" i="25"/>
  <c r="D483" i="25"/>
  <c r="C480" i="25"/>
  <c r="C573" i="25"/>
  <c r="C701" i="25"/>
  <c r="C684" i="25"/>
  <c r="C733" i="25"/>
  <c r="D814" i="25"/>
  <c r="C792" i="25"/>
  <c r="C833" i="25"/>
  <c r="D785" i="25"/>
  <c r="D43" i="25"/>
  <c r="D40" i="25"/>
  <c r="D23" i="25"/>
  <c r="D624" i="25"/>
  <c r="D712" i="25"/>
  <c r="D741" i="25"/>
  <c r="D831" i="25"/>
  <c r="C37" i="25"/>
  <c r="D78" i="25"/>
  <c r="D155" i="25"/>
  <c r="D149" i="25"/>
  <c r="C119" i="25"/>
  <c r="C202" i="25"/>
  <c r="D299" i="25"/>
  <c r="C296" i="25"/>
  <c r="D512" i="25"/>
  <c r="D502" i="25"/>
  <c r="C648" i="25"/>
  <c r="C689" i="25"/>
  <c r="D744" i="25"/>
  <c r="D735" i="25"/>
  <c r="C779" i="25"/>
  <c r="C470" i="25"/>
  <c r="D50" i="25"/>
  <c r="D19" i="25"/>
  <c r="C79" i="25"/>
  <c r="D66" i="25"/>
  <c r="C63" i="25"/>
  <c r="D106" i="25"/>
  <c r="C143" i="25"/>
  <c r="D130" i="25"/>
  <c r="D108" i="25"/>
  <c r="C190" i="25"/>
  <c r="D184" i="25"/>
  <c r="D161" i="25"/>
  <c r="C231" i="25"/>
  <c r="D308" i="25"/>
  <c r="D292" i="25"/>
  <c r="D289" i="25"/>
  <c r="D286" i="25"/>
  <c r="C283" i="25"/>
  <c r="C273" i="25"/>
  <c r="D359" i="25"/>
  <c r="D348" i="25"/>
  <c r="D411" i="25"/>
  <c r="C408" i="25"/>
  <c r="D447" i="25"/>
  <c r="C444" i="25"/>
  <c r="D421" i="25"/>
  <c r="D518" i="25"/>
  <c r="D508" i="25"/>
  <c r="D492" i="25"/>
  <c r="C489" i="25"/>
  <c r="D556" i="25"/>
  <c r="C619" i="25"/>
  <c r="C52" i="25"/>
  <c r="D42" i="25"/>
  <c r="C16" i="25"/>
  <c r="C154" i="25"/>
  <c r="D146" i="25"/>
  <c r="C186" i="25"/>
  <c r="C174" i="25"/>
  <c r="D237" i="25"/>
  <c r="D215" i="25"/>
  <c r="D276" i="25"/>
  <c r="D314" i="25"/>
  <c r="D362" i="25"/>
  <c r="C351" i="25"/>
  <c r="C344" i="25"/>
  <c r="D388" i="25"/>
  <c r="D385" i="25"/>
  <c r="C453" i="25"/>
  <c r="D450" i="25"/>
  <c r="C572" i="25"/>
  <c r="D666" i="25"/>
  <c r="D650" i="25"/>
  <c r="D634" i="25"/>
  <c r="C703" i="25"/>
  <c r="D700" i="25"/>
  <c r="D760" i="25"/>
  <c r="D751" i="25"/>
  <c r="D746" i="25"/>
  <c r="D743" i="25"/>
  <c r="C732" i="25"/>
  <c r="D820" i="25"/>
  <c r="D796" i="25"/>
  <c r="D224" i="25"/>
  <c r="D415" i="25"/>
  <c r="D488" i="25"/>
  <c r="D565" i="25"/>
  <c r="D669" i="25"/>
  <c r="D723" i="25"/>
  <c r="D765" i="25"/>
  <c r="D827" i="25"/>
  <c r="D798" i="25"/>
  <c r="D2" i="25"/>
  <c r="D51" i="25"/>
  <c r="D18" i="25"/>
  <c r="D15" i="25"/>
  <c r="D3" i="25"/>
  <c r="C92" i="25"/>
  <c r="D74" i="25"/>
  <c r="C120" i="25"/>
  <c r="D185" i="25"/>
  <c r="D179" i="25"/>
  <c r="C176" i="25"/>
  <c r="D169" i="25"/>
  <c r="C253" i="25"/>
  <c r="D278" i="25"/>
  <c r="C264" i="25"/>
  <c r="D364" i="25"/>
  <c r="D343" i="25"/>
  <c r="D336" i="25"/>
  <c r="D316" i="25"/>
  <c r="D393" i="25"/>
  <c r="D390" i="25"/>
  <c r="D387" i="25"/>
  <c r="D458" i="25"/>
  <c r="C455" i="25"/>
  <c r="C452" i="25"/>
  <c r="D429" i="25"/>
  <c r="D426" i="25"/>
  <c r="D467" i="25"/>
  <c r="D497" i="25"/>
  <c r="D476" i="25"/>
  <c r="C551" i="25"/>
  <c r="D538" i="25"/>
  <c r="C535" i="25"/>
  <c r="D615" i="25"/>
  <c r="D612" i="25"/>
  <c r="C590" i="25"/>
  <c r="D716" i="25"/>
  <c r="D692" i="25"/>
  <c r="C680" i="25"/>
  <c r="D822" i="25"/>
  <c r="D815" i="25"/>
  <c r="D795" i="25"/>
  <c r="C84" i="25"/>
  <c r="C67" i="25"/>
  <c r="C55" i="25"/>
  <c r="C141" i="25"/>
  <c r="D131" i="25"/>
  <c r="C109" i="25"/>
  <c r="C195" i="25"/>
  <c r="D182" i="25"/>
  <c r="C162" i="25"/>
  <c r="C232" i="25"/>
  <c r="C229" i="25"/>
  <c r="D262" i="25"/>
  <c r="D284" i="25"/>
  <c r="C267" i="25"/>
  <c r="D409" i="25"/>
  <c r="D406" i="25"/>
  <c r="D403" i="25"/>
  <c r="D445" i="25"/>
  <c r="C439" i="25"/>
  <c r="D516" i="25"/>
  <c r="D472" i="25"/>
  <c r="D554" i="25"/>
  <c r="C582" i="25"/>
  <c r="D658" i="25"/>
  <c r="D642" i="25"/>
  <c r="C675" i="25"/>
  <c r="D683" i="25"/>
  <c r="D775" i="25"/>
  <c r="C770" i="25"/>
  <c r="D736" i="25"/>
  <c r="D778" i="25"/>
  <c r="C824" i="25"/>
  <c r="E158" i="25"/>
  <c r="E574" i="25"/>
  <c r="E211" i="25"/>
  <c r="E627" i="25"/>
  <c r="E419" i="25"/>
  <c r="E472" i="25"/>
  <c r="E162" i="25"/>
  <c r="E631" i="25"/>
  <c r="E684" i="25"/>
  <c r="E737" i="25"/>
  <c r="E427" i="25"/>
  <c r="E376" i="25"/>
  <c r="E535" i="25"/>
  <c r="E225" i="25"/>
  <c r="E641" i="25"/>
  <c r="E227" i="25"/>
  <c r="E696" i="25"/>
  <c r="E235" i="25"/>
  <c r="E524" i="25"/>
  <c r="E577" i="25"/>
  <c r="E267" i="25"/>
  <c r="E736" i="25"/>
  <c r="E373" i="25"/>
  <c r="E426" i="25"/>
  <c r="E479" i="25"/>
  <c r="E171" i="25"/>
  <c r="E224" i="25"/>
  <c r="E277" i="25"/>
  <c r="E693" i="25"/>
  <c r="E746" i="25"/>
  <c r="E695" i="25"/>
  <c r="E748" i="25"/>
  <c r="E385" i="25"/>
  <c r="E181" i="25"/>
  <c r="E650" i="25"/>
  <c r="E703" i="25"/>
  <c r="E756" i="25"/>
  <c r="E393" i="25"/>
  <c r="E446" i="25"/>
  <c r="E499" i="25"/>
  <c r="E552" i="25"/>
  <c r="E605" i="25"/>
  <c r="E295" i="25"/>
  <c r="E470" i="25"/>
  <c r="E523" i="25"/>
  <c r="E576" i="25"/>
  <c r="E213" i="25"/>
  <c r="E629" i="25"/>
  <c r="E682" i="25"/>
  <c r="E319" i="25"/>
  <c r="E735" i="25"/>
  <c r="E372" i="25"/>
  <c r="E425" i="25"/>
  <c r="E478" i="25"/>
  <c r="E115" i="25"/>
  <c r="E531" i="25"/>
  <c r="E480" i="25"/>
  <c r="E533" i="25"/>
  <c r="E586" i="25"/>
  <c r="E223" i="25"/>
  <c r="E639" i="25"/>
  <c r="E276" i="25"/>
  <c r="E692" i="25"/>
  <c r="E329" i="25"/>
  <c r="E745" i="25"/>
  <c r="E382" i="25"/>
  <c r="E331" i="25"/>
  <c r="E747" i="25"/>
  <c r="E384" i="25"/>
  <c r="E437" i="25"/>
  <c r="E490" i="25"/>
  <c r="E543" i="25"/>
  <c r="E596" i="25"/>
  <c r="E233" i="25"/>
  <c r="E649" i="25"/>
  <c r="E286" i="25"/>
  <c r="E702" i="25"/>
  <c r="E339" i="25"/>
  <c r="E755" i="25"/>
  <c r="E392" i="25"/>
  <c r="E445" i="25"/>
  <c r="E498" i="25"/>
  <c r="E551" i="25"/>
  <c r="E188" i="25"/>
  <c r="E604" i="25"/>
  <c r="E241" i="25"/>
  <c r="E657" i="25"/>
  <c r="E294" i="25"/>
  <c r="E710" i="25"/>
  <c r="E347" i="25"/>
  <c r="E763" i="25"/>
  <c r="E400" i="25"/>
  <c r="E453" i="25"/>
  <c r="E506" i="25"/>
  <c r="E559" i="25"/>
  <c r="E196" i="25"/>
  <c r="E612" i="25"/>
  <c r="E249" i="25"/>
  <c r="E665" i="25"/>
  <c r="E302" i="25"/>
  <c r="E718" i="25"/>
  <c r="E355" i="25"/>
  <c r="E771" i="25"/>
  <c r="E408" i="25"/>
  <c r="E461" i="25"/>
  <c r="E514" i="25"/>
  <c r="E567" i="25"/>
  <c r="E204" i="25"/>
  <c r="E620" i="25"/>
  <c r="E673" i="25"/>
  <c r="E310" i="25"/>
  <c r="E726" i="25"/>
  <c r="E363" i="25"/>
  <c r="E779" i="25"/>
  <c r="E416" i="25"/>
  <c r="E469" i="25"/>
  <c r="D34" i="25"/>
  <c r="C32" i="25"/>
  <c r="E30" i="25"/>
  <c r="C28" i="25"/>
  <c r="E26" i="25"/>
  <c r="D24" i="25"/>
  <c r="E20" i="25"/>
  <c r="E16" i="25"/>
  <c r="E12" i="25"/>
  <c r="E8" i="25"/>
  <c r="E4" i="25"/>
  <c r="C100" i="25"/>
  <c r="E98" i="25"/>
  <c r="E96" i="25"/>
  <c r="E94" i="25"/>
  <c r="D90" i="25"/>
  <c r="D86" i="25"/>
  <c r="D82" i="25"/>
  <c r="E75" i="25"/>
  <c r="C71" i="25"/>
  <c r="E62" i="25"/>
  <c r="E55" i="25"/>
  <c r="C157" i="25"/>
  <c r="E152" i="25"/>
  <c r="D144" i="25"/>
  <c r="E138" i="25"/>
  <c r="C136" i="25"/>
  <c r="E117" i="25"/>
  <c r="D112" i="25"/>
  <c r="E208" i="25"/>
  <c r="C206" i="25"/>
  <c r="D203" i="25"/>
  <c r="D193" i="25"/>
  <c r="E180" i="25"/>
  <c r="E178" i="25"/>
  <c r="C171" i="25"/>
  <c r="E160" i="25"/>
  <c r="E251" i="25"/>
  <c r="E245" i="25"/>
  <c r="E236" i="25"/>
  <c r="C234" i="25"/>
  <c r="D234" i="25"/>
  <c r="D228" i="25"/>
  <c r="C228" i="25"/>
  <c r="E216" i="25"/>
  <c r="E257" i="25"/>
  <c r="D307" i="25"/>
  <c r="C352" i="25"/>
  <c r="D352" i="25"/>
  <c r="E413" i="25"/>
  <c r="D416" i="25"/>
  <c r="C416" i="25"/>
  <c r="E386" i="25"/>
  <c r="E492" i="25"/>
  <c r="E598" i="25"/>
  <c r="E704" i="25"/>
  <c r="E418" i="25"/>
  <c r="E471" i="25"/>
  <c r="E630" i="25"/>
  <c r="E320" i="25"/>
  <c r="E106" i="25"/>
  <c r="E522" i="25"/>
  <c r="E159" i="25"/>
  <c r="E575" i="25"/>
  <c r="E212" i="25"/>
  <c r="E628" i="25"/>
  <c r="E265" i="25"/>
  <c r="E681" i="25"/>
  <c r="E318" i="25"/>
  <c r="E734" i="25"/>
  <c r="E371" i="25"/>
  <c r="E424" i="25"/>
  <c r="E61" i="25"/>
  <c r="E477" i="25"/>
  <c r="E530" i="25"/>
  <c r="E167" i="25"/>
  <c r="E583" i="25"/>
  <c r="E532" i="25"/>
  <c r="E169" i="25"/>
  <c r="E585" i="25"/>
  <c r="E222" i="25"/>
  <c r="E638" i="25"/>
  <c r="E691" i="25"/>
  <c r="E328" i="25"/>
  <c r="E744" i="25"/>
  <c r="E381" i="25"/>
  <c r="E434" i="25"/>
  <c r="E383" i="25"/>
  <c r="E436" i="25"/>
  <c r="E542" i="25"/>
  <c r="E595" i="25"/>
  <c r="E232" i="25"/>
  <c r="E648" i="25"/>
  <c r="E285" i="25"/>
  <c r="E701" i="25"/>
  <c r="E338" i="25"/>
  <c r="E754" i="25"/>
  <c r="E391" i="25"/>
  <c r="E444" i="25"/>
  <c r="E497" i="25"/>
  <c r="E550" i="25"/>
  <c r="E187" i="25"/>
  <c r="E603" i="25"/>
  <c r="E240" i="25"/>
  <c r="E656" i="25"/>
  <c r="E293" i="25"/>
  <c r="E709" i="25"/>
  <c r="E346" i="25"/>
  <c r="E762" i="25"/>
  <c r="E399" i="25"/>
  <c r="E452" i="25"/>
  <c r="E505" i="25"/>
  <c r="E558" i="25"/>
  <c r="E195" i="25"/>
  <c r="E611" i="25"/>
  <c r="E248" i="25"/>
  <c r="E664" i="25"/>
  <c r="E717" i="25"/>
  <c r="E770" i="25"/>
  <c r="E407" i="25"/>
  <c r="E460" i="25"/>
  <c r="E513" i="25"/>
  <c r="E203" i="25"/>
  <c r="E619" i="25"/>
  <c r="E256" i="25"/>
  <c r="E672" i="25"/>
  <c r="E309" i="25"/>
  <c r="E725" i="25"/>
  <c r="E362" i="25"/>
  <c r="E778" i="25"/>
  <c r="E415" i="25"/>
  <c r="E468" i="25"/>
  <c r="E521" i="25"/>
  <c r="E51" i="25"/>
  <c r="E45" i="25"/>
  <c r="E43" i="25"/>
  <c r="D26" i="25"/>
  <c r="E22" i="25"/>
  <c r="C20" i="25"/>
  <c r="E18" i="25"/>
  <c r="C12" i="25"/>
  <c r="E10" i="25"/>
  <c r="C4" i="25"/>
  <c r="E102" i="25"/>
  <c r="C75" i="25"/>
  <c r="E73" i="25"/>
  <c r="E68" i="25"/>
  <c r="E66" i="25"/>
  <c r="E64" i="25"/>
  <c r="D62" i="25"/>
  <c r="E59" i="25"/>
  <c r="E154" i="25"/>
  <c r="E150" i="25"/>
  <c r="E148" i="25"/>
  <c r="E146" i="25"/>
  <c r="E142" i="25"/>
  <c r="E140" i="25"/>
  <c r="C138" i="25"/>
  <c r="E125" i="25"/>
  <c r="E123" i="25"/>
  <c r="E121" i="25"/>
  <c r="E119" i="25"/>
  <c r="C117" i="25"/>
  <c r="E114" i="25"/>
  <c r="D208" i="25"/>
  <c r="D187" i="25"/>
  <c r="C178" i="25"/>
  <c r="D168" i="25"/>
  <c r="E253" i="25"/>
  <c r="C248" i="25"/>
  <c r="D242" i="25"/>
  <c r="D219" i="25"/>
  <c r="E301" i="25"/>
  <c r="E342" i="25"/>
  <c r="D437" i="25"/>
  <c r="C437" i="25"/>
  <c r="E501" i="25"/>
  <c r="E566" i="25"/>
  <c r="E614" i="25"/>
  <c r="E680" i="25"/>
  <c r="E113" i="25"/>
  <c r="E582" i="25"/>
  <c r="E637" i="25"/>
  <c r="E743" i="25"/>
  <c r="E594" i="25"/>
  <c r="E700" i="25"/>
  <c r="E753" i="25"/>
  <c r="E390" i="25"/>
  <c r="E443" i="25"/>
  <c r="E496" i="25"/>
  <c r="E549" i="25"/>
  <c r="E186" i="25"/>
  <c r="E602" i="25"/>
  <c r="E239" i="25"/>
  <c r="E655" i="25"/>
  <c r="E292" i="25"/>
  <c r="E708" i="25"/>
  <c r="E345" i="25"/>
  <c r="E761" i="25"/>
  <c r="E398" i="25"/>
  <c r="E451" i="25"/>
  <c r="E504" i="25"/>
  <c r="E557" i="25"/>
  <c r="E610" i="25"/>
  <c r="E247" i="25"/>
  <c r="E663" i="25"/>
  <c r="E716" i="25"/>
  <c r="E353" i="25"/>
  <c r="E769" i="25"/>
  <c r="E406" i="25"/>
  <c r="E459" i="25"/>
  <c r="E512" i="25"/>
  <c r="E565" i="25"/>
  <c r="E202" i="25"/>
  <c r="E618" i="25"/>
  <c r="E255" i="25"/>
  <c r="E671" i="25"/>
  <c r="E308" i="25"/>
  <c r="E724" i="25"/>
  <c r="E777" i="25"/>
  <c r="E414" i="25"/>
  <c r="E467" i="25"/>
  <c r="E104" i="25"/>
  <c r="E520" i="25"/>
  <c r="E573" i="25"/>
  <c r="E47" i="25"/>
  <c r="E41" i="25"/>
  <c r="E39" i="25"/>
  <c r="E35" i="25"/>
  <c r="E14" i="25"/>
  <c r="E6" i="25"/>
  <c r="E91" i="25"/>
  <c r="E87" i="25"/>
  <c r="E83" i="25"/>
  <c r="E79" i="25"/>
  <c r="E57" i="25"/>
  <c r="E133" i="25"/>
  <c r="E129" i="25"/>
  <c r="E127" i="25"/>
  <c r="E109" i="25"/>
  <c r="E182" i="25"/>
  <c r="E173" i="25"/>
  <c r="D160" i="25"/>
  <c r="C160" i="25"/>
  <c r="D239" i="25"/>
  <c r="C239" i="25"/>
  <c r="D236" i="25"/>
  <c r="C236" i="25"/>
  <c r="D257" i="25"/>
  <c r="C257" i="25"/>
  <c r="E361" i="25"/>
  <c r="E354" i="25"/>
  <c r="E367" i="25"/>
  <c r="E733" i="25"/>
  <c r="E476" i="25"/>
  <c r="E166" i="25"/>
  <c r="E221" i="25"/>
  <c r="E327" i="25"/>
  <c r="E433" i="25"/>
  <c r="E231" i="25"/>
  <c r="E210" i="25"/>
  <c r="E732" i="25"/>
  <c r="E165" i="25"/>
  <c r="E634" i="25"/>
  <c r="E273" i="25"/>
  <c r="E742" i="25"/>
  <c r="E432" i="25"/>
  <c r="E485" i="25"/>
  <c r="E177" i="25"/>
  <c r="E283" i="25"/>
  <c r="E752" i="25"/>
  <c r="E548" i="25"/>
  <c r="E238" i="25"/>
  <c r="E707" i="25"/>
  <c r="E397" i="25"/>
  <c r="E503" i="25"/>
  <c r="E556" i="25"/>
  <c r="E193" i="25"/>
  <c r="E609" i="25"/>
  <c r="E246" i="25"/>
  <c r="E662" i="25"/>
  <c r="E299" i="25"/>
  <c r="E715" i="25"/>
  <c r="E352" i="25"/>
  <c r="E768" i="25"/>
  <c r="E405" i="25"/>
  <c r="E458" i="25"/>
  <c r="E511" i="25"/>
  <c r="E564" i="25"/>
  <c r="E617" i="25"/>
  <c r="E254" i="25"/>
  <c r="E670" i="25"/>
  <c r="E307" i="25"/>
  <c r="E723" i="25"/>
  <c r="E360" i="25"/>
  <c r="E776" i="25"/>
  <c r="E466" i="25"/>
  <c r="E519" i="25"/>
  <c r="E572" i="25"/>
  <c r="E625" i="25"/>
  <c r="D39" i="25"/>
  <c r="D35" i="25"/>
  <c r="E33" i="25"/>
  <c r="E31" i="25"/>
  <c r="E29" i="25"/>
  <c r="E27" i="25"/>
  <c r="E54" i="25"/>
  <c r="E99" i="25"/>
  <c r="E95" i="25"/>
  <c r="D91" i="25"/>
  <c r="D87" i="25"/>
  <c r="E85" i="25"/>
  <c r="D83" i="25"/>
  <c r="E70" i="25"/>
  <c r="E156" i="25"/>
  <c r="D140" i="25"/>
  <c r="C140" i="25"/>
  <c r="E135" i="25"/>
  <c r="E111" i="25"/>
  <c r="E107" i="25"/>
  <c r="E209" i="25"/>
  <c r="E205" i="25"/>
  <c r="D192" i="25"/>
  <c r="E179" i="25"/>
  <c r="E175" i="25"/>
  <c r="E170" i="25"/>
  <c r="E161" i="25"/>
  <c r="C260" i="25"/>
  <c r="D260" i="25"/>
  <c r="E303" i="25"/>
  <c r="C319" i="25"/>
  <c r="D319" i="25"/>
  <c r="C530" i="25"/>
  <c r="D530" i="25"/>
  <c r="E317" i="25"/>
  <c r="E60" i="25"/>
  <c r="E219" i="25"/>
  <c r="E274" i="25"/>
  <c r="E488" i="25"/>
  <c r="E284" i="25"/>
  <c r="E263" i="25"/>
  <c r="E316" i="25"/>
  <c r="E369" i="25"/>
  <c r="E422" i="25"/>
  <c r="E218" i="25"/>
  <c r="E687" i="25"/>
  <c r="E636" i="25"/>
  <c r="E326" i="25"/>
  <c r="E487" i="25"/>
  <c r="E540" i="25"/>
  <c r="E230" i="25"/>
  <c r="E699" i="25"/>
  <c r="E389" i="25"/>
  <c r="E442" i="25"/>
  <c r="E601" i="25"/>
  <c r="E291" i="25"/>
  <c r="E760" i="25"/>
  <c r="E315" i="25"/>
  <c r="E421" i="25"/>
  <c r="E164" i="25"/>
  <c r="E217" i="25"/>
  <c r="E270" i="25"/>
  <c r="E323" i="25"/>
  <c r="E325" i="25"/>
  <c r="E378" i="25"/>
  <c r="E539" i="25"/>
  <c r="E592" i="25"/>
  <c r="E645" i="25"/>
  <c r="E698" i="25"/>
  <c r="E335" i="25"/>
  <c r="E751" i="25"/>
  <c r="E388" i="25"/>
  <c r="E441" i="25"/>
  <c r="E494" i="25"/>
  <c r="E131" i="25"/>
  <c r="E547" i="25"/>
  <c r="E600" i="25"/>
  <c r="E237" i="25"/>
  <c r="E653" i="25"/>
  <c r="E290" i="25"/>
  <c r="E706" i="25"/>
  <c r="E343" i="25"/>
  <c r="E759" i="25"/>
  <c r="E396" i="25"/>
  <c r="E449" i="25"/>
  <c r="E502" i="25"/>
  <c r="E555" i="25"/>
  <c r="E192" i="25"/>
  <c r="E608" i="25"/>
  <c r="E661" i="25"/>
  <c r="E298" i="25"/>
  <c r="E714" i="25"/>
  <c r="E351" i="25"/>
  <c r="E767" i="25"/>
  <c r="E404" i="25"/>
  <c r="E457" i="25"/>
  <c r="E510" i="25"/>
  <c r="E563" i="25"/>
  <c r="E616" i="25"/>
  <c r="E669" i="25"/>
  <c r="E306" i="25"/>
  <c r="E722" i="25"/>
  <c r="E359" i="25"/>
  <c r="E775" i="25"/>
  <c r="E412" i="25"/>
  <c r="E465" i="25"/>
  <c r="E518" i="25"/>
  <c r="E155" i="25"/>
  <c r="E571" i="25"/>
  <c r="E624" i="25"/>
  <c r="E261" i="25"/>
  <c r="E677" i="25"/>
  <c r="D31" i="25"/>
  <c r="C29" i="25"/>
  <c r="D27" i="25"/>
  <c r="E25" i="25"/>
  <c r="E23" i="25"/>
  <c r="E21" i="25"/>
  <c r="E19" i="25"/>
  <c r="E11" i="25"/>
  <c r="E3" i="25"/>
  <c r="E103" i="25"/>
  <c r="E101" i="25"/>
  <c r="D99" i="25"/>
  <c r="D95" i="25"/>
  <c r="E89" i="25"/>
  <c r="E81" i="25"/>
  <c r="E76" i="25"/>
  <c r="E74" i="25"/>
  <c r="E72" i="25"/>
  <c r="D70" i="25"/>
  <c r="E63" i="25"/>
  <c r="E151" i="25"/>
  <c r="E149" i="25"/>
  <c r="E143" i="25"/>
  <c r="E141" i="25"/>
  <c r="E139" i="25"/>
  <c r="E137" i="25"/>
  <c r="E122" i="25"/>
  <c r="E120" i="25"/>
  <c r="E116" i="25"/>
  <c r="C111" i="25"/>
  <c r="E207" i="25"/>
  <c r="E200" i="25"/>
  <c r="E184" i="25"/>
  <c r="C177" i="25"/>
  <c r="D250" i="25"/>
  <c r="C244" i="25"/>
  <c r="C221" i="25"/>
  <c r="E300" i="25"/>
  <c r="E282" i="25"/>
  <c r="C270" i="25"/>
  <c r="D270" i="25"/>
  <c r="E337" i="25"/>
  <c r="C473" i="25"/>
  <c r="D473" i="25"/>
  <c r="E264" i="25"/>
  <c r="E370" i="25"/>
  <c r="E423" i="25"/>
  <c r="E529" i="25"/>
  <c r="E635" i="25"/>
  <c r="E168" i="25"/>
  <c r="E584" i="25"/>
  <c r="E690" i="25"/>
  <c r="E380" i="25"/>
  <c r="E486" i="25"/>
  <c r="E435" i="25"/>
  <c r="E541" i="25"/>
  <c r="E647" i="25"/>
  <c r="E626" i="25"/>
  <c r="E679" i="25"/>
  <c r="E475" i="25"/>
  <c r="E528" i="25"/>
  <c r="E581" i="25"/>
  <c r="E271" i="25"/>
  <c r="E220" i="25"/>
  <c r="E689" i="25"/>
  <c r="E379" i="25"/>
  <c r="E69" i="25"/>
  <c r="E538" i="25"/>
  <c r="E593" i="25"/>
  <c r="E646" i="25"/>
  <c r="E336" i="25"/>
  <c r="E495" i="25"/>
  <c r="E654" i="25"/>
  <c r="E344" i="25"/>
  <c r="E450" i="25"/>
  <c r="E262" i="25"/>
  <c r="E678" i="25"/>
  <c r="E731" i="25"/>
  <c r="E368" i="25"/>
  <c r="E474" i="25"/>
  <c r="E527" i="25"/>
  <c r="E580" i="25"/>
  <c r="E633" i="25"/>
  <c r="E686" i="25"/>
  <c r="E739" i="25"/>
  <c r="E272" i="25"/>
  <c r="E688" i="25"/>
  <c r="E741" i="25"/>
  <c r="E431" i="25"/>
  <c r="E484" i="25"/>
  <c r="E537" i="25"/>
  <c r="E590" i="25"/>
  <c r="E229" i="25"/>
  <c r="E314" i="25"/>
  <c r="E730" i="25"/>
  <c r="E420" i="25"/>
  <c r="E473" i="25"/>
  <c r="E526" i="25"/>
  <c r="E163" i="25"/>
  <c r="E579" i="25"/>
  <c r="E632" i="25"/>
  <c r="E269" i="25"/>
  <c r="E685" i="25"/>
  <c r="E322" i="25"/>
  <c r="E738" i="25"/>
  <c r="E375" i="25"/>
  <c r="E324" i="25"/>
  <c r="E740" i="25"/>
  <c r="E377" i="25"/>
  <c r="E430" i="25"/>
  <c r="E483" i="25"/>
  <c r="E536" i="25"/>
  <c r="E589" i="25"/>
  <c r="E642" i="25"/>
  <c r="E591" i="25"/>
  <c r="E644" i="25"/>
  <c r="E281" i="25"/>
  <c r="E697" i="25"/>
  <c r="E334" i="25"/>
  <c r="E750" i="25"/>
  <c r="E387" i="25"/>
  <c r="E440" i="25"/>
  <c r="E77" i="25"/>
  <c r="E493" i="25"/>
  <c r="E546" i="25"/>
  <c r="E183" i="25"/>
  <c r="E599" i="25"/>
  <c r="E652" i="25"/>
  <c r="E289" i="25"/>
  <c r="E705" i="25"/>
  <c r="E758" i="25"/>
  <c r="E395" i="25"/>
  <c r="E448" i="25"/>
  <c r="E554" i="25"/>
  <c r="E191" i="25"/>
  <c r="E607" i="25"/>
  <c r="E244" i="25"/>
  <c r="E660" i="25"/>
  <c r="E297" i="25"/>
  <c r="E713" i="25"/>
  <c r="E350" i="25"/>
  <c r="E766" i="25"/>
  <c r="E403" i="25"/>
  <c r="E456" i="25"/>
  <c r="E509" i="25"/>
  <c r="E562" i="25"/>
  <c r="E199" i="25"/>
  <c r="E615" i="25"/>
  <c r="E252" i="25"/>
  <c r="E668" i="25"/>
  <c r="E305" i="25"/>
  <c r="E721" i="25"/>
  <c r="E358" i="25"/>
  <c r="E774" i="25"/>
  <c r="E411" i="25"/>
  <c r="E464" i="25"/>
  <c r="E517" i="25"/>
  <c r="E570" i="25"/>
  <c r="E623" i="25"/>
  <c r="E260" i="25"/>
  <c r="E676" i="25"/>
  <c r="E313" i="25"/>
  <c r="E729" i="25"/>
  <c r="E52" i="25"/>
  <c r="E48" i="25"/>
  <c r="E44" i="25"/>
  <c r="E40" i="25"/>
  <c r="C21" i="25"/>
  <c r="E17" i="25"/>
  <c r="E15" i="25"/>
  <c r="E13" i="25"/>
  <c r="E9" i="25"/>
  <c r="E7" i="25"/>
  <c r="E5" i="25"/>
  <c r="E97" i="25"/>
  <c r="C76" i="25"/>
  <c r="E67" i="25"/>
  <c r="E58" i="25"/>
  <c r="E56" i="25"/>
  <c r="D156" i="25"/>
  <c r="C156" i="25"/>
  <c r="E153" i="25"/>
  <c r="E147" i="25"/>
  <c r="E145" i="25"/>
  <c r="D139" i="25"/>
  <c r="E130" i="25"/>
  <c r="E128" i="25"/>
  <c r="E124" i="25"/>
  <c r="E118" i="25"/>
  <c r="D200" i="25"/>
  <c r="E194" i="25"/>
  <c r="E172" i="25"/>
  <c r="E226" i="25"/>
  <c r="D305" i="25"/>
  <c r="C303" i="25"/>
  <c r="D303" i="25"/>
  <c r="E266" i="25"/>
  <c r="D595" i="25"/>
  <c r="C595" i="25"/>
  <c r="E578" i="25"/>
  <c r="E374" i="25"/>
  <c r="E482" i="25"/>
  <c r="E280" i="25"/>
  <c r="E749" i="25"/>
  <c r="E545" i="25"/>
  <c r="E651" i="25"/>
  <c r="E341" i="25"/>
  <c r="E757" i="25"/>
  <c r="E447" i="25"/>
  <c r="E500" i="25"/>
  <c r="E553" i="25"/>
  <c r="E190" i="25"/>
  <c r="E606" i="25"/>
  <c r="E243" i="25"/>
  <c r="E659" i="25"/>
  <c r="E296" i="25"/>
  <c r="E712" i="25"/>
  <c r="E765" i="25"/>
  <c r="E402" i="25"/>
  <c r="E455" i="25"/>
  <c r="E508" i="25"/>
  <c r="E561" i="25"/>
  <c r="E198" i="25"/>
  <c r="E667" i="25"/>
  <c r="E304" i="25"/>
  <c r="E720" i="25"/>
  <c r="E357" i="25"/>
  <c r="E773" i="25"/>
  <c r="E410" i="25"/>
  <c r="E463" i="25"/>
  <c r="E516" i="25"/>
  <c r="E569" i="25"/>
  <c r="E206" i="25"/>
  <c r="E622" i="25"/>
  <c r="E259" i="25"/>
  <c r="E675" i="25"/>
  <c r="E312" i="25"/>
  <c r="E728" i="25"/>
  <c r="E365" i="25"/>
  <c r="E781" i="25"/>
  <c r="E50" i="25"/>
  <c r="E46" i="25"/>
  <c r="E42" i="25"/>
  <c r="E36" i="25"/>
  <c r="E92" i="25"/>
  <c r="E84" i="25"/>
  <c r="E78" i="25"/>
  <c r="E65" i="25"/>
  <c r="E132" i="25"/>
  <c r="E126" i="25"/>
  <c r="D116" i="25"/>
  <c r="C116" i="25"/>
  <c r="E108" i="25"/>
  <c r="E174" i="25"/>
  <c r="E234" i="25"/>
  <c r="E228" i="25"/>
  <c r="E278" i="25"/>
  <c r="E349" i="25"/>
  <c r="E330" i="25"/>
  <c r="C382" i="25"/>
  <c r="D382" i="25"/>
  <c r="E366" i="25"/>
  <c r="E525" i="25"/>
  <c r="E215" i="25"/>
  <c r="E321" i="25"/>
  <c r="E429" i="25"/>
  <c r="E588" i="25"/>
  <c r="E694" i="25"/>
  <c r="E643" i="25"/>
  <c r="E333" i="25"/>
  <c r="E439" i="25"/>
  <c r="E288" i="25"/>
  <c r="E394" i="25"/>
  <c r="E214" i="25"/>
  <c r="E683" i="25"/>
  <c r="E428" i="25"/>
  <c r="E481" i="25"/>
  <c r="E534" i="25"/>
  <c r="E587" i="25"/>
  <c r="E640" i="25"/>
  <c r="E279" i="25"/>
  <c r="E332" i="25"/>
  <c r="E438" i="25"/>
  <c r="E491" i="25"/>
  <c r="E544" i="25"/>
  <c r="E597" i="25"/>
  <c r="E287" i="25"/>
  <c r="E340" i="25"/>
  <c r="E189" i="25"/>
  <c r="E242" i="25"/>
  <c r="E658" i="25"/>
  <c r="E711" i="25"/>
  <c r="E348" i="25"/>
  <c r="E764" i="25"/>
  <c r="E401" i="25"/>
  <c r="E454" i="25"/>
  <c r="E507" i="25"/>
  <c r="E144" i="25"/>
  <c r="E560" i="25"/>
  <c r="E197" i="25"/>
  <c r="E613" i="25"/>
  <c r="E250" i="25"/>
  <c r="E666" i="25"/>
  <c r="E719" i="25"/>
  <c r="E356" i="25"/>
  <c r="E772" i="25"/>
  <c r="E409" i="25"/>
  <c r="E462" i="25"/>
  <c r="E515" i="25"/>
  <c r="E568" i="25"/>
  <c r="E621" i="25"/>
  <c r="E258" i="25"/>
  <c r="E674" i="25"/>
  <c r="E311" i="25"/>
  <c r="E727" i="25"/>
  <c r="E364" i="25"/>
  <c r="E780" i="25"/>
  <c r="E417" i="25"/>
  <c r="E2" i="25"/>
  <c r="E38" i="25"/>
  <c r="E34" i="25"/>
  <c r="E28" i="25"/>
  <c r="E24" i="25"/>
  <c r="E100" i="25"/>
  <c r="E90" i="25"/>
  <c r="E88" i="25"/>
  <c r="E86" i="25"/>
  <c r="E82" i="25"/>
  <c r="E80" i="25"/>
  <c r="E71" i="25"/>
  <c r="E157" i="25"/>
  <c r="E136" i="25"/>
  <c r="E134" i="25"/>
  <c r="E112" i="25"/>
  <c r="E110" i="25"/>
  <c r="E201" i="25"/>
  <c r="D194" i="25"/>
  <c r="C194" i="25"/>
  <c r="E185" i="25"/>
  <c r="E176" i="25"/>
  <c r="C211" i="25"/>
  <c r="D211" i="25"/>
  <c r="E275" i="25"/>
  <c r="E268" i="25"/>
  <c r="C324" i="25"/>
  <c r="D324" i="25"/>
  <c r="C398" i="25"/>
  <c r="D398" i="25"/>
  <c r="E489" i="25"/>
  <c r="C559" i="25"/>
  <c r="D559" i="25"/>
  <c r="C719" i="25"/>
  <c r="D719" i="25"/>
  <c r="C521" i="25"/>
  <c r="D521" i="25"/>
  <c r="D311" i="25"/>
  <c r="D295" i="25"/>
  <c r="D287" i="25"/>
  <c r="C281" i="25"/>
  <c r="C272" i="25"/>
  <c r="C265" i="25"/>
  <c r="C340" i="25"/>
  <c r="C400" i="25"/>
  <c r="C384" i="25"/>
  <c r="C434" i="25"/>
  <c r="D434" i="25"/>
  <c r="D477" i="25"/>
  <c r="C477" i="25"/>
  <c r="D546" i="25"/>
  <c r="C546" i="25"/>
  <c r="D721" i="25"/>
  <c r="C721" i="25"/>
  <c r="D346" i="25"/>
  <c r="D330" i="25"/>
  <c r="D374" i="25"/>
  <c r="C513" i="25"/>
  <c r="C557" i="25"/>
  <c r="D557" i="25"/>
  <c r="C548" i="25"/>
  <c r="D587" i="25"/>
  <c r="C587" i="25"/>
  <c r="C170" i="25"/>
  <c r="C247" i="25"/>
  <c r="D243" i="25"/>
  <c r="C220" i="25"/>
  <c r="D218" i="25"/>
  <c r="C259" i="25"/>
  <c r="C356" i="25"/>
  <c r="C354" i="25"/>
  <c r="D354" i="25"/>
  <c r="D461" i="25"/>
  <c r="D436" i="25"/>
  <c r="C436" i="25"/>
  <c r="D420" i="25"/>
  <c r="C505" i="25"/>
  <c r="C494" i="25"/>
  <c r="D601" i="25"/>
  <c r="C601" i="25"/>
  <c r="D579" i="25"/>
  <c r="C579" i="25"/>
  <c r="D541" i="25"/>
  <c r="C541" i="25"/>
  <c r="D713" i="25"/>
  <c r="C713" i="25"/>
  <c r="C699" i="25"/>
  <c r="D699" i="25"/>
  <c r="D212" i="25"/>
  <c r="C212" i="25"/>
  <c r="D300" i="25"/>
  <c r="C275" i="25"/>
  <c r="D268" i="25"/>
  <c r="C360" i="25"/>
  <c r="C412" i="25"/>
  <c r="D396" i="25"/>
  <c r="D380" i="25"/>
  <c r="C466" i="25"/>
  <c r="D463" i="25"/>
  <c r="D428" i="25"/>
  <c r="C428" i="25"/>
  <c r="C515" i="25"/>
  <c r="C507" i="25"/>
  <c r="C500" i="25"/>
  <c r="D500" i="25"/>
  <c r="C475" i="25"/>
  <c r="D475" i="25"/>
  <c r="C532" i="25"/>
  <c r="D532" i="25"/>
  <c r="C603" i="25"/>
  <c r="D338" i="25"/>
  <c r="D562" i="25"/>
  <c r="D614" i="25"/>
  <c r="D607" i="25"/>
  <c r="D660" i="25"/>
  <c r="C660" i="25"/>
  <c r="D652" i="25"/>
  <c r="C652" i="25"/>
  <c r="D644" i="25"/>
  <c r="C644" i="25"/>
  <c r="D636" i="25"/>
  <c r="C636" i="25"/>
  <c r="D691" i="25"/>
  <c r="D542" i="25"/>
  <c r="C542" i="25"/>
  <c r="C667" i="25"/>
  <c r="C659" i="25"/>
  <c r="C651" i="25"/>
  <c r="C643" i="25"/>
  <c r="C635" i="25"/>
  <c r="D628" i="25"/>
  <c r="C628" i="25"/>
  <c r="D715" i="25"/>
  <c r="D705" i="25"/>
  <c r="C705" i="25"/>
  <c r="D681" i="25"/>
  <c r="C681" i="25"/>
  <c r="C534" i="25"/>
  <c r="D524" i="25"/>
  <c r="C604" i="25"/>
  <c r="C599" i="25"/>
  <c r="D599" i="25"/>
  <c r="C596" i="25"/>
  <c r="C591" i="25"/>
  <c r="D591" i="25"/>
  <c r="C588" i="25"/>
  <c r="C583" i="25"/>
  <c r="D583" i="25"/>
  <c r="C580" i="25"/>
  <c r="C575" i="25"/>
  <c r="D575" i="25"/>
  <c r="D621" i="25"/>
  <c r="C621" i="25"/>
  <c r="C627" i="25"/>
  <c r="D674" i="25"/>
  <c r="C593" i="25"/>
  <c r="C585" i="25"/>
  <c r="C577" i="25"/>
  <c r="C620" i="25"/>
  <c r="D717" i="25"/>
  <c r="C717" i="25"/>
  <c r="D695" i="25"/>
  <c r="D611" i="25"/>
  <c r="C611" i="25"/>
  <c r="D709" i="25"/>
  <c r="C709" i="25"/>
  <c r="C679" i="25"/>
  <c r="D679" i="25"/>
  <c r="D759" i="25"/>
  <c r="D755" i="25"/>
  <c r="D803" i="25"/>
  <c r="D801" i="25"/>
  <c r="D790" i="25"/>
  <c r="C784" i="25"/>
  <c r="C724" i="25"/>
  <c r="C816" i="25"/>
  <c r="C762" i="25"/>
  <c r="C756" i="25"/>
  <c r="D830" i="25"/>
  <c r="D828" i="25"/>
  <c r="D819" i="25"/>
  <c r="D817" i="25"/>
  <c r="D806" i="25"/>
  <c r="D804" i="25"/>
  <c r="C800" i="25"/>
  <c r="D788" i="25"/>
  <c r="D783" i="25"/>
  <c r="D826" i="25"/>
  <c r="D818" i="25"/>
  <c r="D810" i="25"/>
  <c r="D802" i="25"/>
  <c r="D794" i="25"/>
  <c r="D786" i="25"/>
  <c r="D829" i="25"/>
  <c r="D821" i="25"/>
  <c r="D813" i="25"/>
  <c r="D805" i="25"/>
  <c r="D797" i="25"/>
  <c r="D789" i="25"/>
  <c r="D782" i="25"/>
  <c r="D780" i="25"/>
  <c r="D781" i="25"/>
  <c r="D739" i="25"/>
  <c r="D731" i="25"/>
  <c r="D774" i="25"/>
  <c r="D766" i="25"/>
  <c r="D758" i="25"/>
  <c r="D750" i="25"/>
  <c r="D742" i="25"/>
  <c r="D734" i="25"/>
  <c r="D777" i="25"/>
  <c r="D769" i="25"/>
  <c r="D761" i="25"/>
  <c r="D753" i="25"/>
  <c r="D745" i="25"/>
  <c r="D737" i="25"/>
  <c r="C729" i="25"/>
  <c r="D730" i="25"/>
  <c r="D725" i="25"/>
  <c r="D726" i="25"/>
  <c r="D718" i="25"/>
  <c r="D710" i="25"/>
  <c r="D702" i="25"/>
  <c r="D694" i="25"/>
  <c r="D686" i="25"/>
  <c r="D722" i="25"/>
  <c r="D714" i="25"/>
  <c r="D706" i="25"/>
  <c r="D698" i="25"/>
  <c r="D690" i="25"/>
  <c r="D682" i="25"/>
  <c r="D693" i="25"/>
  <c r="D685" i="25"/>
  <c r="D672" i="25"/>
  <c r="D668" i="25"/>
  <c r="D671" i="25"/>
  <c r="D661" i="25"/>
  <c r="D653" i="25"/>
  <c r="D645" i="25"/>
  <c r="D637" i="25"/>
  <c r="D629" i="25"/>
  <c r="D662" i="25"/>
  <c r="D654" i="25"/>
  <c r="D646" i="25"/>
  <c r="D638" i="25"/>
  <c r="D630" i="25"/>
  <c r="D665" i="25"/>
  <c r="D657" i="25"/>
  <c r="D649" i="25"/>
  <c r="D641" i="25"/>
  <c r="D633" i="25"/>
  <c r="D626" i="25"/>
  <c r="D622" i="25"/>
  <c r="D623" i="25"/>
  <c r="C616" i="25"/>
  <c r="C608" i="25"/>
  <c r="C600" i="25"/>
  <c r="C592" i="25"/>
  <c r="C584" i="25"/>
  <c r="C576" i="25"/>
  <c r="D610" i="25"/>
  <c r="D602" i="25"/>
  <c r="D594" i="25"/>
  <c r="D586" i="25"/>
  <c r="D578" i="25"/>
  <c r="D613" i="25"/>
  <c r="D605" i="25"/>
  <c r="D597" i="25"/>
  <c r="D589" i="25"/>
  <c r="D581" i="25"/>
  <c r="D568" i="25"/>
  <c r="D560" i="25"/>
  <c r="D552" i="25"/>
  <c r="D544" i="25"/>
  <c r="D536" i="25"/>
  <c r="D528" i="25"/>
  <c r="D571" i="25"/>
  <c r="D563" i="25"/>
  <c r="D555" i="25"/>
  <c r="D547" i="25"/>
  <c r="D539" i="25"/>
  <c r="D531" i="25"/>
  <c r="D523" i="25"/>
  <c r="D574" i="25"/>
  <c r="D566" i="25"/>
  <c r="D558" i="25"/>
  <c r="D569" i="25"/>
  <c r="D561" i="25"/>
  <c r="D553" i="25"/>
  <c r="D545" i="25"/>
  <c r="D537" i="25"/>
  <c r="D529" i="25"/>
  <c r="D519" i="25"/>
  <c r="D511" i="25"/>
  <c r="D503" i="25"/>
  <c r="D495" i="25"/>
  <c r="D487" i="25"/>
  <c r="D479" i="25"/>
  <c r="D471" i="25"/>
  <c r="D522" i="25"/>
  <c r="D514" i="25"/>
  <c r="D506" i="25"/>
  <c r="D498" i="25"/>
  <c r="D490" i="25"/>
  <c r="D482" i="25"/>
  <c r="D474" i="25"/>
  <c r="D517" i="25"/>
  <c r="D509" i="25"/>
  <c r="D501" i="25"/>
  <c r="D493" i="25"/>
  <c r="D485" i="25"/>
  <c r="C468" i="25"/>
  <c r="D469" i="25"/>
  <c r="D464" i="25"/>
  <c r="D456" i="25"/>
  <c r="D448" i="25"/>
  <c r="D440" i="25"/>
  <c r="D432" i="25"/>
  <c r="D424" i="25"/>
  <c r="D459" i="25"/>
  <c r="D451" i="25"/>
  <c r="D443" i="25"/>
  <c r="D435" i="25"/>
  <c r="D427" i="25"/>
  <c r="D419" i="25"/>
  <c r="D462" i="25"/>
  <c r="D454" i="25"/>
  <c r="D446" i="25"/>
  <c r="D438" i="25"/>
  <c r="D430" i="25"/>
  <c r="D422" i="25"/>
  <c r="D465" i="25"/>
  <c r="D457" i="25"/>
  <c r="D449" i="25"/>
  <c r="D441" i="25"/>
  <c r="D433" i="25"/>
  <c r="D425" i="25"/>
  <c r="D418" i="25"/>
  <c r="D414" i="25"/>
  <c r="D417" i="25"/>
  <c r="D407" i="25"/>
  <c r="D399" i="25"/>
  <c r="D391" i="25"/>
  <c r="D383" i="25"/>
  <c r="D375" i="25"/>
  <c r="D367" i="25"/>
  <c r="D410" i="25"/>
  <c r="D402" i="25"/>
  <c r="D394" i="25"/>
  <c r="D386" i="25"/>
  <c r="D378" i="25"/>
  <c r="D370" i="25"/>
  <c r="D413" i="25"/>
  <c r="D405" i="25"/>
  <c r="D397" i="25"/>
  <c r="D389" i="25"/>
  <c r="D381" i="25"/>
  <c r="D373" i="25"/>
  <c r="D365" i="25"/>
  <c r="D357" i="25"/>
  <c r="D349" i="25"/>
  <c r="D341" i="25"/>
  <c r="D333" i="25"/>
  <c r="D325" i="25"/>
  <c r="D317" i="25"/>
  <c r="D363" i="25"/>
  <c r="D355" i="25"/>
  <c r="D347" i="25"/>
  <c r="D339" i="25"/>
  <c r="D331" i="25"/>
  <c r="D323" i="25"/>
  <c r="D315" i="25"/>
  <c r="D366" i="25"/>
  <c r="D358" i="25"/>
  <c r="D350" i="25"/>
  <c r="D342" i="25"/>
  <c r="D334" i="25"/>
  <c r="D326" i="25"/>
  <c r="D318" i="25"/>
  <c r="D361" i="25"/>
  <c r="D353" i="25"/>
  <c r="D345" i="25"/>
  <c r="D337" i="25"/>
  <c r="D329" i="25"/>
  <c r="D321" i="25"/>
  <c r="C313" i="25"/>
  <c r="D312" i="25"/>
  <c r="D279" i="25"/>
  <c r="D271" i="25"/>
  <c r="D263" i="25"/>
  <c r="D306" i="25"/>
  <c r="D298" i="25"/>
  <c r="D290" i="25"/>
  <c r="D282" i="25"/>
  <c r="D274" i="25"/>
  <c r="D266" i="25"/>
  <c r="D309" i="25"/>
  <c r="D301" i="25"/>
  <c r="D293" i="25"/>
  <c r="D285" i="25"/>
  <c r="D277" i="25"/>
  <c r="D269" i="25"/>
  <c r="D258" i="25"/>
  <c r="D261" i="25"/>
  <c r="D254" i="25"/>
  <c r="D246" i="25"/>
  <c r="D238" i="25"/>
  <c r="D230" i="25"/>
  <c r="D222" i="25"/>
  <c r="D214" i="25"/>
  <c r="D249" i="25"/>
  <c r="D241" i="25"/>
  <c r="D233" i="25"/>
  <c r="D225" i="25"/>
  <c r="D217" i="25"/>
  <c r="D204" i="25"/>
  <c r="D188" i="25"/>
  <c r="D180" i="25"/>
  <c r="D172" i="25"/>
  <c r="D164" i="25"/>
  <c r="D196" i="25"/>
  <c r="D207" i="25"/>
  <c r="D199" i="25"/>
  <c r="D191" i="25"/>
  <c r="D183" i="25"/>
  <c r="D175" i="25"/>
  <c r="D167" i="25"/>
  <c r="D159" i="25"/>
  <c r="D205" i="25"/>
  <c r="D197" i="25"/>
  <c r="D189" i="25"/>
  <c r="D181" i="25"/>
  <c r="D173" i="25"/>
  <c r="D165" i="25"/>
  <c r="D123" i="25"/>
  <c r="D115" i="25"/>
  <c r="D107" i="25"/>
  <c r="D158" i="25"/>
  <c r="D150" i="25"/>
  <c r="D142" i="25"/>
  <c r="D134" i="25"/>
  <c r="D126" i="25"/>
  <c r="D118" i="25"/>
  <c r="D110" i="25"/>
  <c r="D153" i="25"/>
  <c r="D145" i="25"/>
  <c r="D137" i="25"/>
  <c r="D129" i="25"/>
  <c r="D121" i="25"/>
  <c r="D113" i="25"/>
  <c r="D104" i="25"/>
  <c r="D85" i="25"/>
  <c r="D77" i="25"/>
  <c r="C96" i="25"/>
  <c r="C88" i="25"/>
  <c r="C80" i="25"/>
  <c r="C72" i="25"/>
  <c r="C64" i="25"/>
  <c r="C56" i="25"/>
  <c r="D94" i="25"/>
  <c r="C102" i="25"/>
  <c r="D89" i="25"/>
  <c r="D81" i="25"/>
  <c r="D73" i="25"/>
  <c r="D57" i="25"/>
  <c r="D97" i="25"/>
  <c r="D65" i="25"/>
  <c r="D101" i="25"/>
  <c r="D93" i="25"/>
  <c r="D69" i="25"/>
  <c r="D61" i="25"/>
  <c r="D13" i="25"/>
  <c r="D5" i="25"/>
  <c r="D54" i="25"/>
  <c r="D46" i="25"/>
  <c r="D22" i="25"/>
  <c r="D14" i="25"/>
  <c r="D6" i="25"/>
  <c r="D30" i="25"/>
  <c r="D49" i="25"/>
  <c r="D41" i="25"/>
  <c r="C38" i="25"/>
  <c r="D33" i="25"/>
  <c r="D25" i="25"/>
  <c r="D17" i="25"/>
  <c r="D9" i="25"/>
  <c r="X31" i="27"/>
  <c r="W31" i="27"/>
  <c r="V31" i="27"/>
  <c r="R31" i="27"/>
  <c r="Q31" i="27"/>
  <c r="P31" i="27"/>
  <c r="O31" i="27"/>
  <c r="N31" i="27"/>
  <c r="M31" i="27"/>
  <c r="L31" i="27"/>
  <c r="K31" i="27"/>
  <c r="J31" i="27"/>
  <c r="I31" i="27"/>
  <c r="H31" i="27"/>
  <c r="G31" i="27"/>
  <c r="F31" i="27"/>
  <c r="E31" i="27"/>
  <c r="X26" i="27"/>
  <c r="W26" i="27"/>
  <c r="V26" i="27"/>
  <c r="R26" i="27"/>
  <c r="Q26" i="27"/>
  <c r="P26" i="27"/>
  <c r="O26" i="27"/>
  <c r="N26" i="27"/>
  <c r="M26" i="27"/>
  <c r="L26" i="27"/>
  <c r="K26" i="27"/>
  <c r="J26" i="27"/>
  <c r="I26" i="27"/>
  <c r="H26" i="27"/>
  <c r="G26" i="27"/>
  <c r="F26" i="27"/>
  <c r="E26" i="27"/>
  <c r="D26" i="27"/>
  <c r="C26" i="27"/>
  <c r="X22" i="27"/>
  <c r="W22" i="27"/>
  <c r="V22" i="27"/>
  <c r="R22" i="27"/>
  <c r="Q22" i="27"/>
  <c r="P22" i="27"/>
  <c r="O22" i="27"/>
  <c r="N22" i="27"/>
  <c r="M22" i="27"/>
  <c r="L22" i="27"/>
  <c r="K22" i="27"/>
  <c r="J22" i="27"/>
  <c r="I22" i="27"/>
  <c r="H22" i="27"/>
  <c r="G22" i="27"/>
  <c r="F22" i="27"/>
  <c r="E22" i="27"/>
  <c r="D2" i="24" l="1"/>
  <c r="C2" i="24"/>
  <c r="C522" i="24"/>
  <c r="D522" i="24"/>
  <c r="C54" i="24"/>
  <c r="D54" i="24"/>
  <c r="C470" i="24"/>
  <c r="D470" i="24"/>
  <c r="D158" i="24"/>
  <c r="C158" i="24"/>
  <c r="C782" i="24"/>
  <c r="D782" i="24"/>
  <c r="C106" i="24"/>
  <c r="D106" i="24"/>
  <c r="C418" i="24"/>
  <c r="D418" i="24"/>
  <c r="C314" i="24"/>
  <c r="D314" i="24"/>
  <c r="D574" i="24"/>
  <c r="C574" i="24"/>
  <c r="C262" i="24"/>
  <c r="D262" i="24"/>
  <c r="C678" i="24"/>
  <c r="D678" i="24"/>
  <c r="C210" i="24"/>
  <c r="D210" i="24"/>
  <c r="C626" i="24"/>
  <c r="D626" i="24"/>
  <c r="C366" i="24"/>
  <c r="D366" i="24"/>
  <c r="D730" i="24"/>
  <c r="C730" i="24"/>
  <c r="T31" i="27"/>
  <c r="U31" i="27"/>
  <c r="U26" i="27"/>
  <c r="T22" i="27"/>
  <c r="S26" i="27"/>
  <c r="U22" i="27"/>
  <c r="T26" i="27"/>
  <c r="Q10" i="14" l="1"/>
  <c r="R10" i="14"/>
  <c r="Q11" i="14"/>
  <c r="R11" i="14"/>
  <c r="Q12" i="14"/>
  <c r="R12" i="14"/>
  <c r="Q13" i="14"/>
  <c r="R13" i="14"/>
  <c r="Q14" i="14"/>
  <c r="R14" i="14"/>
  <c r="Q15" i="14"/>
  <c r="R15" i="14"/>
  <c r="Q16" i="14"/>
  <c r="R16" i="14"/>
  <c r="Q17" i="14"/>
  <c r="R17" i="14"/>
  <c r="Q18" i="14"/>
  <c r="R18" i="14"/>
  <c r="Q19" i="14"/>
  <c r="R19" i="14"/>
  <c r="Q20" i="14"/>
  <c r="R20" i="14"/>
  <c r="Q21" i="14"/>
  <c r="R21" i="14"/>
  <c r="Q22" i="14"/>
  <c r="R22" i="14"/>
  <c r="Q23" i="14"/>
  <c r="R23" i="14"/>
  <c r="Q24" i="14"/>
  <c r="R24" i="14"/>
  <c r="Q25" i="14"/>
  <c r="R25" i="14"/>
  <c r="Q26" i="14"/>
  <c r="R26" i="14"/>
  <c r="Q27" i="14"/>
  <c r="R27" i="14"/>
  <c r="Q28" i="14"/>
  <c r="R28" i="14"/>
  <c r="Q29" i="14"/>
  <c r="R29" i="14"/>
  <c r="Q30" i="14"/>
  <c r="R30" i="14"/>
  <c r="Q31" i="14"/>
  <c r="R31" i="14"/>
  <c r="Q32" i="14"/>
  <c r="R32" i="14"/>
  <c r="Q33" i="14"/>
  <c r="R33" i="14"/>
  <c r="Q34" i="14"/>
  <c r="R34" i="14"/>
  <c r="Q35" i="14"/>
  <c r="R35" i="14"/>
  <c r="Q36" i="14"/>
  <c r="R36" i="14"/>
  <c r="Q37" i="14"/>
  <c r="R37" i="14"/>
  <c r="Q38" i="14"/>
  <c r="R38" i="14"/>
  <c r="Q39" i="14"/>
  <c r="R39" i="14"/>
  <c r="Q40" i="14"/>
  <c r="R40" i="14"/>
  <c r="Q41" i="14"/>
  <c r="R41" i="14"/>
  <c r="Q42" i="14"/>
  <c r="R42" i="14"/>
  <c r="Q43" i="14"/>
  <c r="R43" i="14"/>
  <c r="Q44" i="14"/>
  <c r="R44" i="14"/>
  <c r="Q45" i="14"/>
  <c r="R45" i="14"/>
  <c r="Q46" i="14"/>
  <c r="R46" i="14"/>
  <c r="Q47" i="14"/>
  <c r="R47" i="14"/>
  <c r="Q48" i="14"/>
  <c r="R48" i="14"/>
  <c r="Q49" i="14"/>
  <c r="R49" i="14"/>
  <c r="Q50" i="14"/>
  <c r="R50" i="14"/>
  <c r="Q51" i="14"/>
  <c r="R51" i="14"/>
  <c r="Q52" i="14"/>
  <c r="R52" i="14"/>
  <c r="Q53" i="14"/>
  <c r="R53" i="14"/>
  <c r="Q54" i="14"/>
  <c r="R54" i="14"/>
  <c r="Q55" i="14"/>
  <c r="R55" i="14"/>
  <c r="Q56" i="14"/>
  <c r="R56" i="14"/>
  <c r="Q57" i="14"/>
  <c r="R57" i="14"/>
  <c r="Q58" i="14"/>
  <c r="R58" i="14"/>
  <c r="Q59" i="14"/>
  <c r="R59" i="14"/>
  <c r="Q60" i="14"/>
  <c r="R60" i="14"/>
  <c r="Q61" i="14"/>
  <c r="R61" i="14"/>
  <c r="Q62" i="14"/>
  <c r="R62" i="14"/>
  <c r="Q63" i="14"/>
  <c r="R63" i="14"/>
  <c r="Q64" i="14"/>
  <c r="R64" i="14"/>
  <c r="R9" i="14"/>
  <c r="Q9" i="14"/>
  <c r="D3" i="22" l="1"/>
  <c r="D4" i="22"/>
  <c r="D5" i="22"/>
  <c r="D6" i="22"/>
  <c r="D7" i="22"/>
  <c r="D8" i="22"/>
  <c r="D9" i="22"/>
  <c r="D10" i="22"/>
  <c r="D11" i="22"/>
  <c r="D14" i="22"/>
  <c r="D15" i="22"/>
  <c r="D16" i="22"/>
  <c r="D17" i="22"/>
  <c r="D18" i="22"/>
  <c r="D19" i="22"/>
  <c r="D20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D54" i="22"/>
  <c r="D55" i="22"/>
  <c r="D56" i="22"/>
  <c r="D57" i="22"/>
  <c r="D2" i="22"/>
  <c r="Y10" i="18"/>
  <c r="Y11" i="18"/>
  <c r="Y12" i="18"/>
  <c r="Y13" i="18"/>
  <c r="Y14" i="18"/>
  <c r="Y15" i="18"/>
  <c r="Y16" i="18"/>
  <c r="Y17" i="18"/>
  <c r="Y18" i="18"/>
  <c r="Y19" i="18"/>
  <c r="Y20" i="18"/>
  <c r="Y23" i="18"/>
  <c r="Y24" i="18"/>
  <c r="Y25" i="18"/>
  <c r="Y26" i="18"/>
  <c r="Y27" i="18"/>
  <c r="Y28" i="18"/>
  <c r="Y29" i="18"/>
  <c r="Y32" i="18"/>
  <c r="Y33" i="18"/>
  <c r="Y34" i="18"/>
  <c r="Y35" i="18"/>
  <c r="Y36" i="18"/>
  <c r="Y37" i="18"/>
  <c r="Y38" i="18"/>
  <c r="Y39" i="18"/>
  <c r="Y40" i="18"/>
  <c r="Y41" i="18"/>
  <c r="Y42" i="18"/>
  <c r="Y43" i="18"/>
  <c r="Y44" i="18"/>
  <c r="Y45" i="18"/>
  <c r="Y46" i="18"/>
  <c r="Y47" i="18"/>
  <c r="Y48" i="18"/>
  <c r="Y49" i="18"/>
  <c r="Y50" i="18"/>
  <c r="Y51" i="18"/>
  <c r="Y52" i="18"/>
  <c r="Y53" i="18"/>
  <c r="Y54" i="18"/>
  <c r="Y55" i="18"/>
  <c r="Y56" i="18"/>
  <c r="Y57" i="18"/>
  <c r="Y58" i="18"/>
  <c r="Y59" i="18"/>
  <c r="Y60" i="18"/>
  <c r="Y61" i="18"/>
  <c r="Y62" i="18"/>
  <c r="Y63" i="18"/>
  <c r="Y64" i="18"/>
  <c r="Y9" i="18"/>
  <c r="A57" i="22"/>
  <c r="A56" i="22"/>
  <c r="A55" i="22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A5" i="22"/>
  <c r="A4" i="22"/>
  <c r="A3" i="22"/>
  <c r="A2" i="22"/>
  <c r="A3" i="21" l="1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2" i="21"/>
  <c r="U57" i="21"/>
  <c r="T57" i="21"/>
  <c r="S57" i="21"/>
  <c r="R57" i="21"/>
  <c r="Q57" i="21"/>
  <c r="P57" i="21"/>
  <c r="O57" i="21"/>
  <c r="N57" i="21"/>
  <c r="M57" i="21"/>
  <c r="L57" i="21"/>
  <c r="K57" i="21"/>
  <c r="J57" i="21"/>
  <c r="I57" i="21"/>
  <c r="H57" i="21"/>
  <c r="G57" i="21"/>
  <c r="F57" i="21"/>
  <c r="E57" i="21"/>
  <c r="D57" i="21"/>
  <c r="U56" i="21"/>
  <c r="T56" i="21"/>
  <c r="S56" i="21"/>
  <c r="R56" i="21"/>
  <c r="Q56" i="21"/>
  <c r="P56" i="21"/>
  <c r="O56" i="21"/>
  <c r="N56" i="21"/>
  <c r="M56" i="21"/>
  <c r="L56" i="21"/>
  <c r="K56" i="21"/>
  <c r="J56" i="21"/>
  <c r="I56" i="21"/>
  <c r="H56" i="21"/>
  <c r="G56" i="21"/>
  <c r="F56" i="21"/>
  <c r="E56" i="21"/>
  <c r="D56" i="21"/>
  <c r="U55" i="21"/>
  <c r="T55" i="21"/>
  <c r="S55" i="21"/>
  <c r="R55" i="21"/>
  <c r="Q55" i="21"/>
  <c r="P55" i="21"/>
  <c r="O55" i="21"/>
  <c r="N55" i="21"/>
  <c r="M55" i="21"/>
  <c r="L55" i="21"/>
  <c r="K55" i="21"/>
  <c r="J55" i="21"/>
  <c r="I55" i="21"/>
  <c r="H55" i="21"/>
  <c r="G55" i="21"/>
  <c r="F55" i="21"/>
  <c r="E55" i="21"/>
  <c r="D55" i="21"/>
  <c r="U54" i="21"/>
  <c r="T54" i="21"/>
  <c r="S54" i="21"/>
  <c r="R54" i="21"/>
  <c r="Q54" i="21"/>
  <c r="P54" i="21"/>
  <c r="O54" i="21"/>
  <c r="N54" i="21"/>
  <c r="M54" i="21"/>
  <c r="L54" i="21"/>
  <c r="K54" i="21"/>
  <c r="J54" i="21"/>
  <c r="I54" i="21"/>
  <c r="H54" i="21"/>
  <c r="G54" i="21"/>
  <c r="F54" i="21"/>
  <c r="E54" i="21"/>
  <c r="D54" i="21"/>
  <c r="U53" i="21"/>
  <c r="T53" i="21"/>
  <c r="S53" i="21"/>
  <c r="R53" i="21"/>
  <c r="Q53" i="21"/>
  <c r="P53" i="21"/>
  <c r="O53" i="21"/>
  <c r="N53" i="21"/>
  <c r="M53" i="21"/>
  <c r="L53" i="21"/>
  <c r="K53" i="21"/>
  <c r="J53" i="21"/>
  <c r="I53" i="21"/>
  <c r="H53" i="21"/>
  <c r="G53" i="21"/>
  <c r="F53" i="21"/>
  <c r="E53" i="21"/>
  <c r="D53" i="21"/>
  <c r="U52" i="21"/>
  <c r="T52" i="21"/>
  <c r="S52" i="21"/>
  <c r="R52" i="21"/>
  <c r="Q52" i="21"/>
  <c r="P52" i="21"/>
  <c r="O52" i="21"/>
  <c r="N52" i="21"/>
  <c r="M52" i="21"/>
  <c r="L52" i="21"/>
  <c r="K52" i="21"/>
  <c r="J52" i="21"/>
  <c r="I52" i="21"/>
  <c r="H52" i="21"/>
  <c r="G52" i="21"/>
  <c r="F52" i="21"/>
  <c r="E52" i="21"/>
  <c r="D52" i="21"/>
  <c r="U51" i="21"/>
  <c r="T51" i="21"/>
  <c r="S51" i="21"/>
  <c r="R51" i="21"/>
  <c r="Q51" i="21"/>
  <c r="P51" i="21"/>
  <c r="O51" i="21"/>
  <c r="N51" i="21"/>
  <c r="M51" i="21"/>
  <c r="L51" i="21"/>
  <c r="K51" i="21"/>
  <c r="J51" i="21"/>
  <c r="I51" i="21"/>
  <c r="H51" i="21"/>
  <c r="G51" i="21"/>
  <c r="F51" i="21"/>
  <c r="E51" i="21"/>
  <c r="D51" i="21"/>
  <c r="U50" i="21"/>
  <c r="T50" i="21"/>
  <c r="S50" i="21"/>
  <c r="R50" i="21"/>
  <c r="Q50" i="21"/>
  <c r="P50" i="21"/>
  <c r="O50" i="21"/>
  <c r="N50" i="21"/>
  <c r="M50" i="21"/>
  <c r="L50" i="21"/>
  <c r="K50" i="21"/>
  <c r="J50" i="21"/>
  <c r="I50" i="21"/>
  <c r="H50" i="21"/>
  <c r="G50" i="21"/>
  <c r="F50" i="21"/>
  <c r="E50" i="21"/>
  <c r="D50" i="21"/>
  <c r="U49" i="21"/>
  <c r="T49" i="21"/>
  <c r="S49" i="21"/>
  <c r="R49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U48" i="21"/>
  <c r="T48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U47" i="21"/>
  <c r="T47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U46" i="21"/>
  <c r="T46" i="21"/>
  <c r="S46" i="21"/>
  <c r="R46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U45" i="21"/>
  <c r="T45" i="21"/>
  <c r="S45" i="21"/>
  <c r="R45" i="21"/>
  <c r="Q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U44" i="21"/>
  <c r="T44" i="21"/>
  <c r="S44" i="21"/>
  <c r="R44" i="21"/>
  <c r="Q44" i="21"/>
  <c r="P44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U43" i="21"/>
  <c r="T43" i="21"/>
  <c r="S43" i="21"/>
  <c r="R43" i="21"/>
  <c r="Q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U42" i="21"/>
  <c r="T42" i="21"/>
  <c r="S42" i="21"/>
  <c r="R42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U41" i="21"/>
  <c r="T41" i="21"/>
  <c r="S41" i="21"/>
  <c r="R41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U40" i="21"/>
  <c r="T40" i="21"/>
  <c r="S40" i="21"/>
  <c r="R40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U39" i="21"/>
  <c r="T39" i="21"/>
  <c r="S39" i="21"/>
  <c r="R39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U38" i="21"/>
  <c r="T38" i="21"/>
  <c r="S38" i="21"/>
  <c r="R38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U37" i="21"/>
  <c r="T37" i="21"/>
  <c r="S37" i="21"/>
  <c r="R37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U36" i="21"/>
  <c r="T36" i="21"/>
  <c r="S36" i="21"/>
  <c r="R36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U35" i="21"/>
  <c r="T35" i="21"/>
  <c r="S35" i="21"/>
  <c r="R35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U34" i="21"/>
  <c r="T34" i="21"/>
  <c r="S34" i="21"/>
  <c r="R34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U33" i="21"/>
  <c r="T33" i="21"/>
  <c r="S33" i="21"/>
  <c r="R33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U32" i="21"/>
  <c r="T32" i="21"/>
  <c r="S32" i="21"/>
  <c r="R32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U31" i="21"/>
  <c r="T31" i="21"/>
  <c r="S31" i="21"/>
  <c r="R31" i="21"/>
  <c r="Q31" i="21"/>
  <c r="P31" i="21"/>
  <c r="O31" i="21"/>
  <c r="N31" i="21"/>
  <c r="M31" i="21"/>
  <c r="L31" i="21"/>
  <c r="K31" i="21"/>
  <c r="J31" i="21"/>
  <c r="I31" i="21"/>
  <c r="H31" i="21"/>
  <c r="G31" i="21"/>
  <c r="F31" i="21"/>
  <c r="E31" i="21"/>
  <c r="D31" i="21"/>
  <c r="U30" i="21"/>
  <c r="T30" i="21"/>
  <c r="S30" i="21"/>
  <c r="R30" i="21"/>
  <c r="Q30" i="21"/>
  <c r="P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U27" i="21"/>
  <c r="T27" i="21"/>
  <c r="S27" i="21"/>
  <c r="R27" i="21"/>
  <c r="Q27" i="21"/>
  <c r="P27" i="21"/>
  <c r="O27" i="21"/>
  <c r="N27" i="21"/>
  <c r="M27" i="21"/>
  <c r="L27" i="21"/>
  <c r="K27" i="21"/>
  <c r="J27" i="21"/>
  <c r="I27" i="21"/>
  <c r="H27" i="21"/>
  <c r="G27" i="21"/>
  <c r="F27" i="21"/>
  <c r="E27" i="21"/>
  <c r="D27" i="21"/>
  <c r="U26" i="21"/>
  <c r="T26" i="21"/>
  <c r="S26" i="21"/>
  <c r="R26" i="21"/>
  <c r="Q26" i="21"/>
  <c r="P26" i="21"/>
  <c r="O26" i="21"/>
  <c r="N26" i="21"/>
  <c r="M26" i="21"/>
  <c r="L26" i="21"/>
  <c r="K26" i="21"/>
  <c r="J26" i="21"/>
  <c r="I26" i="21"/>
  <c r="H26" i="21"/>
  <c r="G26" i="21"/>
  <c r="F26" i="21"/>
  <c r="E26" i="21"/>
  <c r="D26" i="21"/>
  <c r="U25" i="21"/>
  <c r="T25" i="21"/>
  <c r="S25" i="21"/>
  <c r="R25" i="21"/>
  <c r="Q25" i="21"/>
  <c r="P25" i="21"/>
  <c r="O25" i="21"/>
  <c r="N25" i="21"/>
  <c r="M25" i="21"/>
  <c r="L25" i="21"/>
  <c r="K25" i="21"/>
  <c r="J25" i="21"/>
  <c r="I25" i="21"/>
  <c r="H25" i="21"/>
  <c r="G25" i="21"/>
  <c r="F25" i="21"/>
  <c r="E25" i="21"/>
  <c r="D25" i="21"/>
  <c r="U24" i="21"/>
  <c r="T24" i="21"/>
  <c r="S24" i="21"/>
  <c r="R24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U23" i="21"/>
  <c r="T23" i="21"/>
  <c r="S23" i="21"/>
  <c r="R23" i="21"/>
  <c r="Q23" i="21"/>
  <c r="P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U22" i="21"/>
  <c r="T22" i="21"/>
  <c r="S22" i="21"/>
  <c r="R22" i="21"/>
  <c r="Q22" i="21"/>
  <c r="P22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U21" i="21"/>
  <c r="T21" i="21"/>
  <c r="S21" i="21"/>
  <c r="R21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U20" i="21"/>
  <c r="T20" i="21"/>
  <c r="S20" i="21"/>
  <c r="R20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U19" i="21"/>
  <c r="T19" i="21"/>
  <c r="S19" i="21"/>
  <c r="R19" i="21"/>
  <c r="Q19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U18" i="21"/>
  <c r="T18" i="21"/>
  <c r="S18" i="21"/>
  <c r="R18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U17" i="21"/>
  <c r="T17" i="21"/>
  <c r="S17" i="21"/>
  <c r="R17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U16" i="21"/>
  <c r="T16" i="21"/>
  <c r="S16" i="21"/>
  <c r="R16" i="21"/>
  <c r="Q16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U15" i="21"/>
  <c r="T15" i="21"/>
  <c r="S15" i="21"/>
  <c r="R15" i="21"/>
  <c r="Q15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D15" i="21"/>
  <c r="U14" i="21"/>
  <c r="T14" i="21"/>
  <c r="S14" i="21"/>
  <c r="R14" i="21"/>
  <c r="Q14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D14" i="21"/>
  <c r="U13" i="21"/>
  <c r="T13" i="21"/>
  <c r="S13" i="21"/>
  <c r="R13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U11" i="21"/>
  <c r="T11" i="21"/>
  <c r="S11" i="21"/>
  <c r="R11" i="21"/>
  <c r="Q11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D3" i="20" l="1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2" i="20"/>
  <c r="A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2" i="20"/>
  <c r="F64" i="14" l="1"/>
  <c r="F130" i="14" s="1"/>
  <c r="G64" i="14"/>
  <c r="G130" i="14" s="1"/>
  <c r="H64" i="14"/>
  <c r="H130" i="14" s="1"/>
  <c r="I64" i="14"/>
  <c r="I130" i="14" s="1"/>
  <c r="J64" i="14"/>
  <c r="J130" i="14" s="1"/>
  <c r="K64" i="14"/>
  <c r="K130" i="14" s="1"/>
  <c r="L64" i="14"/>
  <c r="L130" i="14" s="1"/>
  <c r="M64" i="14"/>
  <c r="M130" i="14" s="1"/>
  <c r="N64" i="14"/>
  <c r="N130" i="14" s="1"/>
  <c r="O64" i="14"/>
  <c r="O130" i="14" s="1"/>
  <c r="P64" i="14"/>
  <c r="P130" i="14" s="1"/>
  <c r="Q130" i="14"/>
  <c r="R130" i="14"/>
  <c r="S64" i="14"/>
  <c r="S130" i="14" s="1"/>
  <c r="E64" i="14"/>
  <c r="E130" i="14" s="1"/>
  <c r="E10" i="14"/>
  <c r="E76" i="14" s="1"/>
  <c r="F10" i="14"/>
  <c r="F76" i="14" s="1"/>
  <c r="G10" i="14"/>
  <c r="G76" i="14" s="1"/>
  <c r="H10" i="14"/>
  <c r="H76" i="14" s="1"/>
  <c r="I10" i="14"/>
  <c r="I76" i="14" s="1"/>
  <c r="J10" i="14"/>
  <c r="J76" i="14" s="1"/>
  <c r="K10" i="14"/>
  <c r="K76" i="14" s="1"/>
  <c r="L10" i="14"/>
  <c r="L76" i="14" s="1"/>
  <c r="M10" i="14"/>
  <c r="M76" i="14" s="1"/>
  <c r="N10" i="14"/>
  <c r="N76" i="14" s="1"/>
  <c r="O10" i="14"/>
  <c r="O76" i="14" s="1"/>
  <c r="P10" i="14"/>
  <c r="P76" i="14" s="1"/>
  <c r="Q76" i="14"/>
  <c r="R76" i="14"/>
  <c r="S10" i="14"/>
  <c r="S76" i="14" s="1"/>
  <c r="E11" i="14"/>
  <c r="E77" i="14" s="1"/>
  <c r="F11" i="14"/>
  <c r="F77" i="14" s="1"/>
  <c r="G11" i="14"/>
  <c r="G77" i="14" s="1"/>
  <c r="H11" i="14"/>
  <c r="H77" i="14" s="1"/>
  <c r="I11" i="14"/>
  <c r="I77" i="14" s="1"/>
  <c r="J11" i="14"/>
  <c r="J77" i="14" s="1"/>
  <c r="K11" i="14"/>
  <c r="K77" i="14" s="1"/>
  <c r="L11" i="14"/>
  <c r="L77" i="14" s="1"/>
  <c r="M11" i="14"/>
  <c r="M77" i="14" s="1"/>
  <c r="N11" i="14"/>
  <c r="N77" i="14" s="1"/>
  <c r="O11" i="14"/>
  <c r="O77" i="14" s="1"/>
  <c r="P11" i="14"/>
  <c r="P77" i="14" s="1"/>
  <c r="Q77" i="14"/>
  <c r="R77" i="14"/>
  <c r="S11" i="14"/>
  <c r="S77" i="14" s="1"/>
  <c r="E12" i="14"/>
  <c r="E78" i="14" s="1"/>
  <c r="F12" i="14"/>
  <c r="F78" i="14" s="1"/>
  <c r="G12" i="14"/>
  <c r="G78" i="14" s="1"/>
  <c r="H12" i="14"/>
  <c r="H78" i="14" s="1"/>
  <c r="I12" i="14"/>
  <c r="I78" i="14" s="1"/>
  <c r="J12" i="14"/>
  <c r="J78" i="14" s="1"/>
  <c r="K12" i="14"/>
  <c r="K78" i="14" s="1"/>
  <c r="L12" i="14"/>
  <c r="L78" i="14" s="1"/>
  <c r="M12" i="14"/>
  <c r="M78" i="14" s="1"/>
  <c r="N12" i="14"/>
  <c r="N78" i="14" s="1"/>
  <c r="O12" i="14"/>
  <c r="O78" i="14" s="1"/>
  <c r="P12" i="14"/>
  <c r="P78" i="14" s="1"/>
  <c r="Q78" i="14"/>
  <c r="R78" i="14"/>
  <c r="S12" i="14"/>
  <c r="S78" i="14" s="1"/>
  <c r="E13" i="14"/>
  <c r="E79" i="14" s="1"/>
  <c r="F13" i="14"/>
  <c r="F79" i="14" s="1"/>
  <c r="G13" i="14"/>
  <c r="G79" i="14" s="1"/>
  <c r="H13" i="14"/>
  <c r="H79" i="14" s="1"/>
  <c r="I13" i="14"/>
  <c r="I79" i="14" s="1"/>
  <c r="J13" i="14"/>
  <c r="J79" i="14" s="1"/>
  <c r="K13" i="14"/>
  <c r="K79" i="14" s="1"/>
  <c r="L13" i="14"/>
  <c r="L79" i="14" s="1"/>
  <c r="M13" i="14"/>
  <c r="M79" i="14" s="1"/>
  <c r="N13" i="14"/>
  <c r="N79" i="14" s="1"/>
  <c r="O13" i="14"/>
  <c r="O79" i="14" s="1"/>
  <c r="P13" i="14"/>
  <c r="P79" i="14" s="1"/>
  <c r="Q79" i="14"/>
  <c r="R79" i="14"/>
  <c r="S13" i="14"/>
  <c r="S79" i="14" s="1"/>
  <c r="E14" i="14"/>
  <c r="E80" i="14" s="1"/>
  <c r="F14" i="14"/>
  <c r="F80" i="14" s="1"/>
  <c r="G14" i="14"/>
  <c r="G80" i="14" s="1"/>
  <c r="H14" i="14"/>
  <c r="H80" i="14" s="1"/>
  <c r="I14" i="14"/>
  <c r="I80" i="14" s="1"/>
  <c r="J14" i="14"/>
  <c r="J80" i="14" s="1"/>
  <c r="K14" i="14"/>
  <c r="K80" i="14" s="1"/>
  <c r="L14" i="14"/>
  <c r="L80" i="14" s="1"/>
  <c r="M14" i="14"/>
  <c r="M80" i="14" s="1"/>
  <c r="N14" i="14"/>
  <c r="N80" i="14" s="1"/>
  <c r="O14" i="14"/>
  <c r="O80" i="14" s="1"/>
  <c r="P14" i="14"/>
  <c r="P80" i="14" s="1"/>
  <c r="Q80" i="14"/>
  <c r="R80" i="14"/>
  <c r="S14" i="14"/>
  <c r="S80" i="14" s="1"/>
  <c r="E15" i="14"/>
  <c r="E81" i="14" s="1"/>
  <c r="F15" i="14"/>
  <c r="F81" i="14" s="1"/>
  <c r="G15" i="14"/>
  <c r="G81" i="14" s="1"/>
  <c r="H15" i="14"/>
  <c r="H81" i="14" s="1"/>
  <c r="I15" i="14"/>
  <c r="I81" i="14" s="1"/>
  <c r="J15" i="14"/>
  <c r="J81" i="14" s="1"/>
  <c r="K15" i="14"/>
  <c r="K81" i="14" s="1"/>
  <c r="L15" i="14"/>
  <c r="L81" i="14" s="1"/>
  <c r="M15" i="14"/>
  <c r="M81" i="14" s="1"/>
  <c r="N15" i="14"/>
  <c r="N81" i="14" s="1"/>
  <c r="O15" i="14"/>
  <c r="O81" i="14" s="1"/>
  <c r="P15" i="14"/>
  <c r="P81" i="14" s="1"/>
  <c r="Q81" i="14"/>
  <c r="R81" i="14"/>
  <c r="S15" i="14"/>
  <c r="S81" i="14" s="1"/>
  <c r="E16" i="14"/>
  <c r="E82" i="14" s="1"/>
  <c r="F16" i="14"/>
  <c r="F82" i="14" s="1"/>
  <c r="G16" i="14"/>
  <c r="G82" i="14" s="1"/>
  <c r="H16" i="14"/>
  <c r="H82" i="14" s="1"/>
  <c r="I16" i="14"/>
  <c r="I82" i="14" s="1"/>
  <c r="J16" i="14"/>
  <c r="J82" i="14" s="1"/>
  <c r="K16" i="14"/>
  <c r="K82" i="14" s="1"/>
  <c r="L16" i="14"/>
  <c r="L82" i="14" s="1"/>
  <c r="M16" i="14"/>
  <c r="M82" i="14" s="1"/>
  <c r="N16" i="14"/>
  <c r="N82" i="14" s="1"/>
  <c r="O16" i="14"/>
  <c r="O82" i="14" s="1"/>
  <c r="P16" i="14"/>
  <c r="P82" i="14" s="1"/>
  <c r="Q82" i="14"/>
  <c r="R82" i="14"/>
  <c r="S16" i="14"/>
  <c r="S82" i="14" s="1"/>
  <c r="E17" i="14"/>
  <c r="E83" i="14" s="1"/>
  <c r="F17" i="14"/>
  <c r="F83" i="14" s="1"/>
  <c r="G17" i="14"/>
  <c r="G83" i="14" s="1"/>
  <c r="H17" i="14"/>
  <c r="H83" i="14" s="1"/>
  <c r="I17" i="14"/>
  <c r="I83" i="14" s="1"/>
  <c r="J17" i="14"/>
  <c r="J83" i="14" s="1"/>
  <c r="K17" i="14"/>
  <c r="K83" i="14" s="1"/>
  <c r="L17" i="14"/>
  <c r="L83" i="14" s="1"/>
  <c r="M17" i="14"/>
  <c r="M83" i="14" s="1"/>
  <c r="N17" i="14"/>
  <c r="N83" i="14" s="1"/>
  <c r="O17" i="14"/>
  <c r="O83" i="14" s="1"/>
  <c r="P17" i="14"/>
  <c r="P83" i="14" s="1"/>
  <c r="Q83" i="14"/>
  <c r="R83" i="14"/>
  <c r="S17" i="14"/>
  <c r="S83" i="14" s="1"/>
  <c r="E18" i="14"/>
  <c r="E84" i="14" s="1"/>
  <c r="F18" i="14"/>
  <c r="F84" i="14" s="1"/>
  <c r="G18" i="14"/>
  <c r="G84" i="14" s="1"/>
  <c r="H18" i="14"/>
  <c r="H84" i="14" s="1"/>
  <c r="I18" i="14"/>
  <c r="I84" i="14" s="1"/>
  <c r="J18" i="14"/>
  <c r="J84" i="14" s="1"/>
  <c r="K18" i="14"/>
  <c r="K84" i="14" s="1"/>
  <c r="L18" i="14"/>
  <c r="L84" i="14" s="1"/>
  <c r="M18" i="14"/>
  <c r="M84" i="14" s="1"/>
  <c r="N18" i="14"/>
  <c r="N84" i="14" s="1"/>
  <c r="O18" i="14"/>
  <c r="O84" i="14" s="1"/>
  <c r="P18" i="14"/>
  <c r="P84" i="14" s="1"/>
  <c r="Q84" i="14"/>
  <c r="R84" i="14"/>
  <c r="S18" i="14"/>
  <c r="S84" i="14" s="1"/>
  <c r="E19" i="14"/>
  <c r="F19" i="14"/>
  <c r="G19" i="14"/>
  <c r="G85" i="14" s="1"/>
  <c r="H19" i="14"/>
  <c r="H85" i="14" s="1"/>
  <c r="I19" i="14"/>
  <c r="I85" i="14" s="1"/>
  <c r="J19" i="14"/>
  <c r="J85" i="14" s="1"/>
  <c r="K19" i="14"/>
  <c r="K85" i="14" s="1"/>
  <c r="L19" i="14"/>
  <c r="L85" i="14" s="1"/>
  <c r="M19" i="14"/>
  <c r="M85" i="14" s="1"/>
  <c r="N19" i="14"/>
  <c r="N85" i="14" s="1"/>
  <c r="O19" i="14"/>
  <c r="O85" i="14" s="1"/>
  <c r="P19" i="14"/>
  <c r="P85" i="14" s="1"/>
  <c r="Q85" i="14"/>
  <c r="R85" i="14"/>
  <c r="S19" i="14"/>
  <c r="S85" i="14" s="1"/>
  <c r="E20" i="14"/>
  <c r="F20" i="14"/>
  <c r="G20" i="14"/>
  <c r="G86" i="14" s="1"/>
  <c r="H20" i="14"/>
  <c r="H86" i="14" s="1"/>
  <c r="I20" i="14"/>
  <c r="I86" i="14" s="1"/>
  <c r="J20" i="14"/>
  <c r="J86" i="14" s="1"/>
  <c r="K20" i="14"/>
  <c r="K86" i="14" s="1"/>
  <c r="L20" i="14"/>
  <c r="L86" i="14" s="1"/>
  <c r="M20" i="14"/>
  <c r="M86" i="14" s="1"/>
  <c r="N20" i="14"/>
  <c r="N86" i="14" s="1"/>
  <c r="O20" i="14"/>
  <c r="O86" i="14" s="1"/>
  <c r="P20" i="14"/>
  <c r="P86" i="14" s="1"/>
  <c r="Q86" i="14"/>
  <c r="R86" i="14"/>
  <c r="S20" i="14"/>
  <c r="S86" i="14" s="1"/>
  <c r="E21" i="14"/>
  <c r="E87" i="14" s="1"/>
  <c r="F21" i="14"/>
  <c r="F87" i="14" s="1"/>
  <c r="G21" i="14"/>
  <c r="G87" i="14" s="1"/>
  <c r="H21" i="14"/>
  <c r="H87" i="14" s="1"/>
  <c r="I21" i="14"/>
  <c r="I87" i="14" s="1"/>
  <c r="J21" i="14"/>
  <c r="J87" i="14" s="1"/>
  <c r="K21" i="14"/>
  <c r="K87" i="14" s="1"/>
  <c r="L21" i="14"/>
  <c r="L87" i="14" s="1"/>
  <c r="M21" i="14"/>
  <c r="M87" i="14" s="1"/>
  <c r="N21" i="14"/>
  <c r="N87" i="14" s="1"/>
  <c r="O21" i="14"/>
  <c r="O87" i="14" s="1"/>
  <c r="P21" i="14"/>
  <c r="P87" i="14" s="1"/>
  <c r="Q87" i="14"/>
  <c r="R87" i="14"/>
  <c r="S21" i="14"/>
  <c r="S87" i="14" s="1"/>
  <c r="E22" i="14"/>
  <c r="E88" i="14" s="1"/>
  <c r="F22" i="14"/>
  <c r="F88" i="14" s="1"/>
  <c r="G22" i="14"/>
  <c r="G88" i="14" s="1"/>
  <c r="H22" i="14"/>
  <c r="H88" i="14" s="1"/>
  <c r="I22" i="14"/>
  <c r="I88" i="14" s="1"/>
  <c r="J22" i="14"/>
  <c r="J88" i="14" s="1"/>
  <c r="K22" i="14"/>
  <c r="K88" i="14" s="1"/>
  <c r="L22" i="14"/>
  <c r="L88" i="14" s="1"/>
  <c r="M22" i="14"/>
  <c r="M88" i="14" s="1"/>
  <c r="N22" i="14"/>
  <c r="N88" i="14" s="1"/>
  <c r="O22" i="14"/>
  <c r="O88" i="14" s="1"/>
  <c r="P22" i="14"/>
  <c r="P88" i="14" s="1"/>
  <c r="Q88" i="14"/>
  <c r="R88" i="14"/>
  <c r="S22" i="14"/>
  <c r="S88" i="14" s="1"/>
  <c r="E23" i="14"/>
  <c r="E89" i="14" s="1"/>
  <c r="F23" i="14"/>
  <c r="F89" i="14" s="1"/>
  <c r="G23" i="14"/>
  <c r="G89" i="14" s="1"/>
  <c r="H23" i="14"/>
  <c r="H89" i="14" s="1"/>
  <c r="I23" i="14"/>
  <c r="I89" i="14" s="1"/>
  <c r="J23" i="14"/>
  <c r="J89" i="14" s="1"/>
  <c r="K23" i="14"/>
  <c r="K89" i="14" s="1"/>
  <c r="L23" i="14"/>
  <c r="L89" i="14" s="1"/>
  <c r="M23" i="14"/>
  <c r="M89" i="14" s="1"/>
  <c r="N23" i="14"/>
  <c r="N89" i="14" s="1"/>
  <c r="O23" i="14"/>
  <c r="O89" i="14" s="1"/>
  <c r="P23" i="14"/>
  <c r="P89" i="14" s="1"/>
  <c r="Q89" i="14"/>
  <c r="R89" i="14"/>
  <c r="S23" i="14"/>
  <c r="S89" i="14" s="1"/>
  <c r="E24" i="14"/>
  <c r="E90" i="14" s="1"/>
  <c r="F24" i="14"/>
  <c r="F90" i="14" s="1"/>
  <c r="G24" i="14"/>
  <c r="G90" i="14" s="1"/>
  <c r="H24" i="14"/>
  <c r="H90" i="14" s="1"/>
  <c r="I24" i="14"/>
  <c r="I90" i="14" s="1"/>
  <c r="J24" i="14"/>
  <c r="J90" i="14" s="1"/>
  <c r="K24" i="14"/>
  <c r="K90" i="14" s="1"/>
  <c r="L24" i="14"/>
  <c r="L90" i="14" s="1"/>
  <c r="M24" i="14"/>
  <c r="M90" i="14" s="1"/>
  <c r="N24" i="14"/>
  <c r="N90" i="14" s="1"/>
  <c r="O24" i="14"/>
  <c r="O90" i="14" s="1"/>
  <c r="P24" i="14"/>
  <c r="P90" i="14" s="1"/>
  <c r="Q90" i="14"/>
  <c r="R90" i="14"/>
  <c r="S24" i="14"/>
  <c r="S90" i="14" s="1"/>
  <c r="E25" i="14"/>
  <c r="E91" i="14" s="1"/>
  <c r="F25" i="14"/>
  <c r="F91" i="14" s="1"/>
  <c r="G25" i="14"/>
  <c r="G91" i="14" s="1"/>
  <c r="H25" i="14"/>
  <c r="H91" i="14" s="1"/>
  <c r="I25" i="14"/>
  <c r="I91" i="14" s="1"/>
  <c r="J25" i="14"/>
  <c r="J91" i="14" s="1"/>
  <c r="K25" i="14"/>
  <c r="K91" i="14" s="1"/>
  <c r="L25" i="14"/>
  <c r="L91" i="14" s="1"/>
  <c r="M25" i="14"/>
  <c r="M91" i="14" s="1"/>
  <c r="N25" i="14"/>
  <c r="N91" i="14" s="1"/>
  <c r="O25" i="14"/>
  <c r="O91" i="14" s="1"/>
  <c r="P25" i="14"/>
  <c r="P91" i="14" s="1"/>
  <c r="Q91" i="14"/>
  <c r="R91" i="14"/>
  <c r="S25" i="14"/>
  <c r="S91" i="14" s="1"/>
  <c r="E26" i="14"/>
  <c r="E92" i="14" s="1"/>
  <c r="F26" i="14"/>
  <c r="F92" i="14" s="1"/>
  <c r="G26" i="14"/>
  <c r="G92" i="14" s="1"/>
  <c r="H26" i="14"/>
  <c r="H92" i="14" s="1"/>
  <c r="I26" i="14"/>
  <c r="I92" i="14" s="1"/>
  <c r="J26" i="14"/>
  <c r="J92" i="14" s="1"/>
  <c r="K26" i="14"/>
  <c r="K92" i="14" s="1"/>
  <c r="L26" i="14"/>
  <c r="L92" i="14" s="1"/>
  <c r="M26" i="14"/>
  <c r="M92" i="14" s="1"/>
  <c r="N26" i="14"/>
  <c r="N92" i="14" s="1"/>
  <c r="O26" i="14"/>
  <c r="O92" i="14" s="1"/>
  <c r="P26" i="14"/>
  <c r="P92" i="14" s="1"/>
  <c r="Q92" i="14"/>
  <c r="R92" i="14"/>
  <c r="S26" i="14"/>
  <c r="S92" i="14" s="1"/>
  <c r="E27" i="14"/>
  <c r="E93" i="14" s="1"/>
  <c r="F27" i="14"/>
  <c r="F93" i="14" s="1"/>
  <c r="G27" i="14"/>
  <c r="G93" i="14" s="1"/>
  <c r="H27" i="14"/>
  <c r="H93" i="14" s="1"/>
  <c r="I27" i="14"/>
  <c r="I93" i="14" s="1"/>
  <c r="J27" i="14"/>
  <c r="J93" i="14" s="1"/>
  <c r="K27" i="14"/>
  <c r="K93" i="14" s="1"/>
  <c r="L27" i="14"/>
  <c r="L93" i="14" s="1"/>
  <c r="M27" i="14"/>
  <c r="M93" i="14" s="1"/>
  <c r="N27" i="14"/>
  <c r="N93" i="14" s="1"/>
  <c r="O27" i="14"/>
  <c r="O93" i="14" s="1"/>
  <c r="P27" i="14"/>
  <c r="P93" i="14" s="1"/>
  <c r="Q93" i="14"/>
  <c r="R93" i="14"/>
  <c r="S27" i="14"/>
  <c r="S93" i="14" s="1"/>
  <c r="E28" i="14"/>
  <c r="F28" i="14"/>
  <c r="G28" i="14"/>
  <c r="G94" i="14" s="1"/>
  <c r="H28" i="14"/>
  <c r="H94" i="14" s="1"/>
  <c r="I28" i="14"/>
  <c r="I94" i="14" s="1"/>
  <c r="J28" i="14"/>
  <c r="J94" i="14" s="1"/>
  <c r="K28" i="14"/>
  <c r="K94" i="14" s="1"/>
  <c r="L28" i="14"/>
  <c r="L94" i="14" s="1"/>
  <c r="M28" i="14"/>
  <c r="M94" i="14" s="1"/>
  <c r="N28" i="14"/>
  <c r="N94" i="14" s="1"/>
  <c r="O28" i="14"/>
  <c r="O94" i="14" s="1"/>
  <c r="P28" i="14"/>
  <c r="P94" i="14" s="1"/>
  <c r="Q94" i="14"/>
  <c r="R94" i="14"/>
  <c r="S28" i="14"/>
  <c r="S94" i="14" s="1"/>
  <c r="E29" i="14"/>
  <c r="F29" i="14"/>
  <c r="G29" i="14"/>
  <c r="G95" i="14" s="1"/>
  <c r="H29" i="14"/>
  <c r="H95" i="14" s="1"/>
  <c r="I29" i="14"/>
  <c r="I95" i="14" s="1"/>
  <c r="J29" i="14"/>
  <c r="J95" i="14" s="1"/>
  <c r="K29" i="14"/>
  <c r="K95" i="14" s="1"/>
  <c r="L29" i="14"/>
  <c r="L95" i="14" s="1"/>
  <c r="M29" i="14"/>
  <c r="M95" i="14" s="1"/>
  <c r="N29" i="14"/>
  <c r="N95" i="14" s="1"/>
  <c r="O29" i="14"/>
  <c r="O95" i="14" s="1"/>
  <c r="P29" i="14"/>
  <c r="P95" i="14" s="1"/>
  <c r="Q95" i="14"/>
  <c r="R95" i="14"/>
  <c r="S29" i="14"/>
  <c r="S95" i="14" s="1"/>
  <c r="E30" i="14"/>
  <c r="E96" i="14" s="1"/>
  <c r="F30" i="14"/>
  <c r="F96" i="14" s="1"/>
  <c r="G30" i="14"/>
  <c r="G96" i="14" s="1"/>
  <c r="H30" i="14"/>
  <c r="H96" i="14" s="1"/>
  <c r="I30" i="14"/>
  <c r="I96" i="14" s="1"/>
  <c r="J30" i="14"/>
  <c r="J96" i="14" s="1"/>
  <c r="K30" i="14"/>
  <c r="K96" i="14" s="1"/>
  <c r="L30" i="14"/>
  <c r="L96" i="14" s="1"/>
  <c r="M30" i="14"/>
  <c r="M96" i="14" s="1"/>
  <c r="N30" i="14"/>
  <c r="N96" i="14" s="1"/>
  <c r="O30" i="14"/>
  <c r="O96" i="14" s="1"/>
  <c r="P30" i="14"/>
  <c r="P96" i="14" s="1"/>
  <c r="Q96" i="14"/>
  <c r="R96" i="14"/>
  <c r="S30" i="14"/>
  <c r="S96" i="14" s="1"/>
  <c r="E31" i="14"/>
  <c r="E97" i="14" s="1"/>
  <c r="F31" i="14"/>
  <c r="F97" i="14" s="1"/>
  <c r="G31" i="14"/>
  <c r="G97" i="14" s="1"/>
  <c r="H31" i="14"/>
  <c r="H97" i="14" s="1"/>
  <c r="I31" i="14"/>
  <c r="I97" i="14" s="1"/>
  <c r="J31" i="14"/>
  <c r="J97" i="14" s="1"/>
  <c r="K31" i="14"/>
  <c r="K97" i="14" s="1"/>
  <c r="L31" i="14"/>
  <c r="L97" i="14" s="1"/>
  <c r="M31" i="14"/>
  <c r="M97" i="14" s="1"/>
  <c r="N31" i="14"/>
  <c r="N97" i="14" s="1"/>
  <c r="O31" i="14"/>
  <c r="O97" i="14" s="1"/>
  <c r="P31" i="14"/>
  <c r="P97" i="14" s="1"/>
  <c r="Q97" i="14"/>
  <c r="R97" i="14"/>
  <c r="S31" i="14"/>
  <c r="S97" i="14" s="1"/>
  <c r="E32" i="14"/>
  <c r="E98" i="14" s="1"/>
  <c r="F32" i="14"/>
  <c r="F98" i="14" s="1"/>
  <c r="G32" i="14"/>
  <c r="G98" i="14" s="1"/>
  <c r="H32" i="14"/>
  <c r="H98" i="14" s="1"/>
  <c r="I32" i="14"/>
  <c r="I98" i="14" s="1"/>
  <c r="J32" i="14"/>
  <c r="J98" i="14" s="1"/>
  <c r="K32" i="14"/>
  <c r="K98" i="14" s="1"/>
  <c r="L32" i="14"/>
  <c r="L98" i="14" s="1"/>
  <c r="M32" i="14"/>
  <c r="M98" i="14" s="1"/>
  <c r="N32" i="14"/>
  <c r="N98" i="14" s="1"/>
  <c r="O32" i="14"/>
  <c r="O98" i="14" s="1"/>
  <c r="P32" i="14"/>
  <c r="P98" i="14" s="1"/>
  <c r="Q98" i="14"/>
  <c r="R98" i="14"/>
  <c r="S32" i="14"/>
  <c r="S98" i="14" s="1"/>
  <c r="E33" i="14"/>
  <c r="E99" i="14" s="1"/>
  <c r="F33" i="14"/>
  <c r="F99" i="14" s="1"/>
  <c r="G33" i="14"/>
  <c r="G99" i="14" s="1"/>
  <c r="H33" i="14"/>
  <c r="H99" i="14" s="1"/>
  <c r="I33" i="14"/>
  <c r="I99" i="14" s="1"/>
  <c r="J33" i="14"/>
  <c r="J99" i="14" s="1"/>
  <c r="K33" i="14"/>
  <c r="K99" i="14" s="1"/>
  <c r="L33" i="14"/>
  <c r="L99" i="14" s="1"/>
  <c r="M33" i="14"/>
  <c r="M99" i="14" s="1"/>
  <c r="N33" i="14"/>
  <c r="N99" i="14" s="1"/>
  <c r="O33" i="14"/>
  <c r="O99" i="14" s="1"/>
  <c r="P33" i="14"/>
  <c r="P99" i="14" s="1"/>
  <c r="Q99" i="14"/>
  <c r="R99" i="14"/>
  <c r="S33" i="14"/>
  <c r="S99" i="14" s="1"/>
  <c r="E34" i="14"/>
  <c r="E100" i="14" s="1"/>
  <c r="F34" i="14"/>
  <c r="F100" i="14" s="1"/>
  <c r="G34" i="14"/>
  <c r="G100" i="14" s="1"/>
  <c r="H34" i="14"/>
  <c r="H100" i="14" s="1"/>
  <c r="I34" i="14"/>
  <c r="I100" i="14" s="1"/>
  <c r="J34" i="14"/>
  <c r="J100" i="14" s="1"/>
  <c r="K34" i="14"/>
  <c r="K100" i="14" s="1"/>
  <c r="L34" i="14"/>
  <c r="L100" i="14" s="1"/>
  <c r="M34" i="14"/>
  <c r="M100" i="14" s="1"/>
  <c r="N34" i="14"/>
  <c r="N100" i="14" s="1"/>
  <c r="O34" i="14"/>
  <c r="O100" i="14" s="1"/>
  <c r="P34" i="14"/>
  <c r="P100" i="14" s="1"/>
  <c r="Q100" i="14"/>
  <c r="R100" i="14"/>
  <c r="S34" i="14"/>
  <c r="S100" i="14" s="1"/>
  <c r="E35" i="14"/>
  <c r="E101" i="14" s="1"/>
  <c r="F35" i="14"/>
  <c r="F101" i="14" s="1"/>
  <c r="G35" i="14"/>
  <c r="G101" i="14" s="1"/>
  <c r="H35" i="14"/>
  <c r="H101" i="14" s="1"/>
  <c r="I35" i="14"/>
  <c r="I101" i="14" s="1"/>
  <c r="J35" i="14"/>
  <c r="J101" i="14" s="1"/>
  <c r="K35" i="14"/>
  <c r="K101" i="14" s="1"/>
  <c r="L35" i="14"/>
  <c r="L101" i="14" s="1"/>
  <c r="M35" i="14"/>
  <c r="M101" i="14" s="1"/>
  <c r="N35" i="14"/>
  <c r="N101" i="14" s="1"/>
  <c r="O35" i="14"/>
  <c r="O101" i="14" s="1"/>
  <c r="P35" i="14"/>
  <c r="P101" i="14" s="1"/>
  <c r="Q101" i="14"/>
  <c r="R101" i="14"/>
  <c r="S35" i="14"/>
  <c r="S101" i="14" s="1"/>
  <c r="E36" i="14"/>
  <c r="E102" i="14" s="1"/>
  <c r="F36" i="14"/>
  <c r="F102" i="14" s="1"/>
  <c r="G36" i="14"/>
  <c r="G102" i="14" s="1"/>
  <c r="H36" i="14"/>
  <c r="H102" i="14" s="1"/>
  <c r="I36" i="14"/>
  <c r="I102" i="14" s="1"/>
  <c r="J36" i="14"/>
  <c r="J102" i="14" s="1"/>
  <c r="K36" i="14"/>
  <c r="K102" i="14" s="1"/>
  <c r="L36" i="14"/>
  <c r="L102" i="14" s="1"/>
  <c r="M36" i="14"/>
  <c r="M102" i="14" s="1"/>
  <c r="N36" i="14"/>
  <c r="N102" i="14" s="1"/>
  <c r="O36" i="14"/>
  <c r="O102" i="14" s="1"/>
  <c r="P36" i="14"/>
  <c r="P102" i="14" s="1"/>
  <c r="Q102" i="14"/>
  <c r="R102" i="14"/>
  <c r="S36" i="14"/>
  <c r="S102" i="14" s="1"/>
  <c r="E37" i="14"/>
  <c r="E103" i="14" s="1"/>
  <c r="F37" i="14"/>
  <c r="F103" i="14" s="1"/>
  <c r="G37" i="14"/>
  <c r="G103" i="14" s="1"/>
  <c r="H37" i="14"/>
  <c r="H103" i="14" s="1"/>
  <c r="I37" i="14"/>
  <c r="I103" i="14" s="1"/>
  <c r="J37" i="14"/>
  <c r="J103" i="14" s="1"/>
  <c r="K37" i="14"/>
  <c r="K103" i="14" s="1"/>
  <c r="L37" i="14"/>
  <c r="L103" i="14" s="1"/>
  <c r="M37" i="14"/>
  <c r="M103" i="14" s="1"/>
  <c r="N37" i="14"/>
  <c r="N103" i="14" s="1"/>
  <c r="O37" i="14"/>
  <c r="O103" i="14" s="1"/>
  <c r="P37" i="14"/>
  <c r="P103" i="14" s="1"/>
  <c r="Q103" i="14"/>
  <c r="R103" i="14"/>
  <c r="S37" i="14"/>
  <c r="S103" i="14" s="1"/>
  <c r="E38" i="14"/>
  <c r="E104" i="14" s="1"/>
  <c r="F38" i="14"/>
  <c r="F104" i="14" s="1"/>
  <c r="G38" i="14"/>
  <c r="G104" i="14" s="1"/>
  <c r="H38" i="14"/>
  <c r="H104" i="14" s="1"/>
  <c r="I38" i="14"/>
  <c r="I104" i="14" s="1"/>
  <c r="J38" i="14"/>
  <c r="J104" i="14" s="1"/>
  <c r="K38" i="14"/>
  <c r="K104" i="14" s="1"/>
  <c r="L38" i="14"/>
  <c r="L104" i="14" s="1"/>
  <c r="M38" i="14"/>
  <c r="M104" i="14" s="1"/>
  <c r="N38" i="14"/>
  <c r="N104" i="14" s="1"/>
  <c r="O38" i="14"/>
  <c r="O104" i="14" s="1"/>
  <c r="P38" i="14"/>
  <c r="P104" i="14" s="1"/>
  <c r="Q104" i="14"/>
  <c r="R104" i="14"/>
  <c r="S38" i="14"/>
  <c r="S104" i="14" s="1"/>
  <c r="E39" i="14"/>
  <c r="E105" i="14" s="1"/>
  <c r="F39" i="14"/>
  <c r="F105" i="14" s="1"/>
  <c r="G39" i="14"/>
  <c r="G105" i="14" s="1"/>
  <c r="H39" i="14"/>
  <c r="H105" i="14" s="1"/>
  <c r="I39" i="14"/>
  <c r="I105" i="14" s="1"/>
  <c r="J39" i="14"/>
  <c r="J105" i="14" s="1"/>
  <c r="K39" i="14"/>
  <c r="K105" i="14" s="1"/>
  <c r="L39" i="14"/>
  <c r="L105" i="14" s="1"/>
  <c r="M39" i="14"/>
  <c r="M105" i="14" s="1"/>
  <c r="N39" i="14"/>
  <c r="N105" i="14" s="1"/>
  <c r="O39" i="14"/>
  <c r="O105" i="14" s="1"/>
  <c r="P39" i="14"/>
  <c r="P105" i="14" s="1"/>
  <c r="Q105" i="14"/>
  <c r="R105" i="14"/>
  <c r="S39" i="14"/>
  <c r="S105" i="14" s="1"/>
  <c r="E40" i="14"/>
  <c r="E106" i="14" s="1"/>
  <c r="F40" i="14"/>
  <c r="F106" i="14" s="1"/>
  <c r="G40" i="14"/>
  <c r="G106" i="14" s="1"/>
  <c r="H40" i="14"/>
  <c r="H106" i="14" s="1"/>
  <c r="I40" i="14"/>
  <c r="I106" i="14" s="1"/>
  <c r="J40" i="14"/>
  <c r="J106" i="14" s="1"/>
  <c r="K40" i="14"/>
  <c r="K106" i="14" s="1"/>
  <c r="L40" i="14"/>
  <c r="L106" i="14" s="1"/>
  <c r="M40" i="14"/>
  <c r="M106" i="14" s="1"/>
  <c r="N40" i="14"/>
  <c r="N106" i="14" s="1"/>
  <c r="O40" i="14"/>
  <c r="O106" i="14" s="1"/>
  <c r="P40" i="14"/>
  <c r="P106" i="14" s="1"/>
  <c r="Q106" i="14"/>
  <c r="R106" i="14"/>
  <c r="S40" i="14"/>
  <c r="S106" i="14" s="1"/>
  <c r="E41" i="14"/>
  <c r="E107" i="14" s="1"/>
  <c r="F41" i="14"/>
  <c r="F107" i="14" s="1"/>
  <c r="G41" i="14"/>
  <c r="G107" i="14" s="1"/>
  <c r="H41" i="14"/>
  <c r="H107" i="14" s="1"/>
  <c r="I41" i="14"/>
  <c r="I107" i="14" s="1"/>
  <c r="J41" i="14"/>
  <c r="J107" i="14" s="1"/>
  <c r="K41" i="14"/>
  <c r="K107" i="14" s="1"/>
  <c r="L41" i="14"/>
  <c r="L107" i="14" s="1"/>
  <c r="M41" i="14"/>
  <c r="M107" i="14" s="1"/>
  <c r="N41" i="14"/>
  <c r="N107" i="14" s="1"/>
  <c r="O41" i="14"/>
  <c r="O107" i="14" s="1"/>
  <c r="P41" i="14"/>
  <c r="P107" i="14" s="1"/>
  <c r="Q107" i="14"/>
  <c r="R107" i="14"/>
  <c r="S41" i="14"/>
  <c r="S107" i="14" s="1"/>
  <c r="E42" i="14"/>
  <c r="E108" i="14" s="1"/>
  <c r="F42" i="14"/>
  <c r="F108" i="14" s="1"/>
  <c r="G42" i="14"/>
  <c r="G108" i="14" s="1"/>
  <c r="H42" i="14"/>
  <c r="H108" i="14" s="1"/>
  <c r="I42" i="14"/>
  <c r="I108" i="14" s="1"/>
  <c r="J42" i="14"/>
  <c r="J108" i="14" s="1"/>
  <c r="K42" i="14"/>
  <c r="K108" i="14" s="1"/>
  <c r="L42" i="14"/>
  <c r="L108" i="14" s="1"/>
  <c r="M42" i="14"/>
  <c r="M108" i="14" s="1"/>
  <c r="N42" i="14"/>
  <c r="N108" i="14" s="1"/>
  <c r="O42" i="14"/>
  <c r="O108" i="14" s="1"/>
  <c r="P42" i="14"/>
  <c r="P108" i="14" s="1"/>
  <c r="Q108" i="14"/>
  <c r="R108" i="14"/>
  <c r="S42" i="14"/>
  <c r="S108" i="14" s="1"/>
  <c r="E43" i="14"/>
  <c r="E109" i="14" s="1"/>
  <c r="F43" i="14"/>
  <c r="F109" i="14" s="1"/>
  <c r="G43" i="14"/>
  <c r="G109" i="14" s="1"/>
  <c r="H43" i="14"/>
  <c r="H109" i="14" s="1"/>
  <c r="I43" i="14"/>
  <c r="I109" i="14" s="1"/>
  <c r="J43" i="14"/>
  <c r="J109" i="14" s="1"/>
  <c r="K43" i="14"/>
  <c r="K109" i="14" s="1"/>
  <c r="L43" i="14"/>
  <c r="L109" i="14" s="1"/>
  <c r="M43" i="14"/>
  <c r="M109" i="14" s="1"/>
  <c r="N43" i="14"/>
  <c r="N109" i="14" s="1"/>
  <c r="O43" i="14"/>
  <c r="O109" i="14" s="1"/>
  <c r="P43" i="14"/>
  <c r="P109" i="14" s="1"/>
  <c r="Q109" i="14"/>
  <c r="R109" i="14"/>
  <c r="S43" i="14"/>
  <c r="S109" i="14" s="1"/>
  <c r="E44" i="14"/>
  <c r="E110" i="14" s="1"/>
  <c r="F44" i="14"/>
  <c r="F110" i="14" s="1"/>
  <c r="G44" i="14"/>
  <c r="G110" i="14" s="1"/>
  <c r="H44" i="14"/>
  <c r="H110" i="14" s="1"/>
  <c r="I44" i="14"/>
  <c r="I110" i="14" s="1"/>
  <c r="J44" i="14"/>
  <c r="J110" i="14" s="1"/>
  <c r="K44" i="14"/>
  <c r="K110" i="14" s="1"/>
  <c r="L44" i="14"/>
  <c r="L110" i="14" s="1"/>
  <c r="M44" i="14"/>
  <c r="M110" i="14" s="1"/>
  <c r="N44" i="14"/>
  <c r="N110" i="14" s="1"/>
  <c r="O44" i="14"/>
  <c r="O110" i="14" s="1"/>
  <c r="P44" i="14"/>
  <c r="P110" i="14" s="1"/>
  <c r="Q110" i="14"/>
  <c r="R110" i="14"/>
  <c r="S44" i="14"/>
  <c r="S110" i="14" s="1"/>
  <c r="E45" i="14"/>
  <c r="E111" i="14" s="1"/>
  <c r="F45" i="14"/>
  <c r="F111" i="14" s="1"/>
  <c r="G45" i="14"/>
  <c r="G111" i="14" s="1"/>
  <c r="H45" i="14"/>
  <c r="H111" i="14" s="1"/>
  <c r="I45" i="14"/>
  <c r="I111" i="14" s="1"/>
  <c r="J45" i="14"/>
  <c r="J111" i="14" s="1"/>
  <c r="K45" i="14"/>
  <c r="K111" i="14" s="1"/>
  <c r="L45" i="14"/>
  <c r="L111" i="14" s="1"/>
  <c r="M45" i="14"/>
  <c r="M111" i="14" s="1"/>
  <c r="N45" i="14"/>
  <c r="N111" i="14" s="1"/>
  <c r="O45" i="14"/>
  <c r="O111" i="14" s="1"/>
  <c r="P45" i="14"/>
  <c r="P111" i="14" s="1"/>
  <c r="Q111" i="14"/>
  <c r="R111" i="14"/>
  <c r="S45" i="14"/>
  <c r="S111" i="14" s="1"/>
  <c r="E46" i="14"/>
  <c r="E112" i="14" s="1"/>
  <c r="F46" i="14"/>
  <c r="F112" i="14" s="1"/>
  <c r="G46" i="14"/>
  <c r="G112" i="14" s="1"/>
  <c r="H46" i="14"/>
  <c r="H112" i="14" s="1"/>
  <c r="I46" i="14"/>
  <c r="I112" i="14" s="1"/>
  <c r="J46" i="14"/>
  <c r="J112" i="14" s="1"/>
  <c r="K46" i="14"/>
  <c r="K112" i="14" s="1"/>
  <c r="L46" i="14"/>
  <c r="L112" i="14" s="1"/>
  <c r="M46" i="14"/>
  <c r="M112" i="14" s="1"/>
  <c r="N46" i="14"/>
  <c r="N112" i="14" s="1"/>
  <c r="O46" i="14"/>
  <c r="O112" i="14" s="1"/>
  <c r="P46" i="14"/>
  <c r="P112" i="14" s="1"/>
  <c r="Q112" i="14"/>
  <c r="R112" i="14"/>
  <c r="S46" i="14"/>
  <c r="S112" i="14" s="1"/>
  <c r="E47" i="14"/>
  <c r="E113" i="14" s="1"/>
  <c r="F47" i="14"/>
  <c r="F113" i="14" s="1"/>
  <c r="G47" i="14"/>
  <c r="G113" i="14" s="1"/>
  <c r="H47" i="14"/>
  <c r="H113" i="14" s="1"/>
  <c r="I47" i="14"/>
  <c r="I113" i="14" s="1"/>
  <c r="J47" i="14"/>
  <c r="J113" i="14" s="1"/>
  <c r="K47" i="14"/>
  <c r="K113" i="14" s="1"/>
  <c r="L47" i="14"/>
  <c r="L113" i="14" s="1"/>
  <c r="M47" i="14"/>
  <c r="M113" i="14" s="1"/>
  <c r="N47" i="14"/>
  <c r="N113" i="14" s="1"/>
  <c r="O47" i="14"/>
  <c r="O113" i="14" s="1"/>
  <c r="P47" i="14"/>
  <c r="P113" i="14" s="1"/>
  <c r="Q113" i="14"/>
  <c r="R113" i="14"/>
  <c r="S47" i="14"/>
  <c r="S113" i="14" s="1"/>
  <c r="E48" i="14"/>
  <c r="E114" i="14" s="1"/>
  <c r="F48" i="14"/>
  <c r="F114" i="14" s="1"/>
  <c r="G48" i="14"/>
  <c r="G114" i="14" s="1"/>
  <c r="H48" i="14"/>
  <c r="H114" i="14" s="1"/>
  <c r="I48" i="14"/>
  <c r="I114" i="14" s="1"/>
  <c r="J48" i="14"/>
  <c r="J114" i="14" s="1"/>
  <c r="K48" i="14"/>
  <c r="K114" i="14" s="1"/>
  <c r="L48" i="14"/>
  <c r="L114" i="14" s="1"/>
  <c r="M48" i="14"/>
  <c r="M114" i="14" s="1"/>
  <c r="N48" i="14"/>
  <c r="N114" i="14" s="1"/>
  <c r="O48" i="14"/>
  <c r="O114" i="14" s="1"/>
  <c r="P48" i="14"/>
  <c r="P114" i="14" s="1"/>
  <c r="Q114" i="14"/>
  <c r="R114" i="14"/>
  <c r="S48" i="14"/>
  <c r="S114" i="14" s="1"/>
  <c r="E49" i="14"/>
  <c r="E115" i="14" s="1"/>
  <c r="F49" i="14"/>
  <c r="F115" i="14" s="1"/>
  <c r="G49" i="14"/>
  <c r="G115" i="14" s="1"/>
  <c r="H49" i="14"/>
  <c r="H115" i="14" s="1"/>
  <c r="I49" i="14"/>
  <c r="I115" i="14" s="1"/>
  <c r="J49" i="14"/>
  <c r="J115" i="14" s="1"/>
  <c r="K49" i="14"/>
  <c r="K115" i="14" s="1"/>
  <c r="L49" i="14"/>
  <c r="L115" i="14" s="1"/>
  <c r="M49" i="14"/>
  <c r="M115" i="14" s="1"/>
  <c r="N49" i="14"/>
  <c r="N115" i="14" s="1"/>
  <c r="O49" i="14"/>
  <c r="O115" i="14" s="1"/>
  <c r="P49" i="14"/>
  <c r="P115" i="14" s="1"/>
  <c r="Q115" i="14"/>
  <c r="R115" i="14"/>
  <c r="S49" i="14"/>
  <c r="S115" i="14" s="1"/>
  <c r="E50" i="14"/>
  <c r="E116" i="14" s="1"/>
  <c r="F50" i="14"/>
  <c r="F116" i="14" s="1"/>
  <c r="G50" i="14"/>
  <c r="G116" i="14" s="1"/>
  <c r="H50" i="14"/>
  <c r="H116" i="14" s="1"/>
  <c r="I50" i="14"/>
  <c r="I116" i="14" s="1"/>
  <c r="J50" i="14"/>
  <c r="J116" i="14" s="1"/>
  <c r="K50" i="14"/>
  <c r="K116" i="14" s="1"/>
  <c r="L50" i="14"/>
  <c r="L116" i="14" s="1"/>
  <c r="M50" i="14"/>
  <c r="M116" i="14" s="1"/>
  <c r="N50" i="14"/>
  <c r="N116" i="14" s="1"/>
  <c r="O50" i="14"/>
  <c r="O116" i="14" s="1"/>
  <c r="P50" i="14"/>
  <c r="P116" i="14" s="1"/>
  <c r="Q116" i="14"/>
  <c r="R116" i="14"/>
  <c r="S50" i="14"/>
  <c r="S116" i="14" s="1"/>
  <c r="E51" i="14"/>
  <c r="E117" i="14" s="1"/>
  <c r="F51" i="14"/>
  <c r="F117" i="14" s="1"/>
  <c r="G51" i="14"/>
  <c r="G117" i="14" s="1"/>
  <c r="H51" i="14"/>
  <c r="H117" i="14" s="1"/>
  <c r="I51" i="14"/>
  <c r="I117" i="14" s="1"/>
  <c r="J51" i="14"/>
  <c r="J117" i="14" s="1"/>
  <c r="K51" i="14"/>
  <c r="K117" i="14" s="1"/>
  <c r="L51" i="14"/>
  <c r="L117" i="14" s="1"/>
  <c r="M51" i="14"/>
  <c r="M117" i="14" s="1"/>
  <c r="N51" i="14"/>
  <c r="N117" i="14" s="1"/>
  <c r="O51" i="14"/>
  <c r="O117" i="14" s="1"/>
  <c r="P51" i="14"/>
  <c r="P117" i="14" s="1"/>
  <c r="Q117" i="14"/>
  <c r="R117" i="14"/>
  <c r="S51" i="14"/>
  <c r="S117" i="14" s="1"/>
  <c r="E52" i="14"/>
  <c r="E118" i="14" s="1"/>
  <c r="F52" i="14"/>
  <c r="F118" i="14" s="1"/>
  <c r="G52" i="14"/>
  <c r="G118" i="14" s="1"/>
  <c r="H52" i="14"/>
  <c r="H118" i="14" s="1"/>
  <c r="I52" i="14"/>
  <c r="I118" i="14" s="1"/>
  <c r="J52" i="14"/>
  <c r="J118" i="14" s="1"/>
  <c r="K52" i="14"/>
  <c r="K118" i="14" s="1"/>
  <c r="L52" i="14"/>
  <c r="L118" i="14" s="1"/>
  <c r="M52" i="14"/>
  <c r="M118" i="14" s="1"/>
  <c r="N52" i="14"/>
  <c r="N118" i="14" s="1"/>
  <c r="O52" i="14"/>
  <c r="O118" i="14" s="1"/>
  <c r="P52" i="14"/>
  <c r="P118" i="14" s="1"/>
  <c r="Q118" i="14"/>
  <c r="R118" i="14"/>
  <c r="S52" i="14"/>
  <c r="S118" i="14" s="1"/>
  <c r="E53" i="14"/>
  <c r="E119" i="14" s="1"/>
  <c r="F53" i="14"/>
  <c r="F119" i="14" s="1"/>
  <c r="G53" i="14"/>
  <c r="G119" i="14" s="1"/>
  <c r="H53" i="14"/>
  <c r="H119" i="14" s="1"/>
  <c r="I53" i="14"/>
  <c r="I119" i="14" s="1"/>
  <c r="J53" i="14"/>
  <c r="J119" i="14" s="1"/>
  <c r="K53" i="14"/>
  <c r="K119" i="14" s="1"/>
  <c r="L53" i="14"/>
  <c r="L119" i="14" s="1"/>
  <c r="M53" i="14"/>
  <c r="M119" i="14" s="1"/>
  <c r="N53" i="14"/>
  <c r="N119" i="14" s="1"/>
  <c r="O53" i="14"/>
  <c r="O119" i="14" s="1"/>
  <c r="P53" i="14"/>
  <c r="P119" i="14" s="1"/>
  <c r="Q119" i="14"/>
  <c r="R119" i="14"/>
  <c r="S53" i="14"/>
  <c r="S119" i="14" s="1"/>
  <c r="E54" i="14"/>
  <c r="E120" i="14" s="1"/>
  <c r="F54" i="14"/>
  <c r="F120" i="14" s="1"/>
  <c r="G54" i="14"/>
  <c r="G120" i="14" s="1"/>
  <c r="H54" i="14"/>
  <c r="H120" i="14" s="1"/>
  <c r="I54" i="14"/>
  <c r="I120" i="14" s="1"/>
  <c r="J54" i="14"/>
  <c r="J120" i="14" s="1"/>
  <c r="K54" i="14"/>
  <c r="K120" i="14" s="1"/>
  <c r="L54" i="14"/>
  <c r="L120" i="14" s="1"/>
  <c r="M54" i="14"/>
  <c r="M120" i="14" s="1"/>
  <c r="N54" i="14"/>
  <c r="N120" i="14" s="1"/>
  <c r="O54" i="14"/>
  <c r="O120" i="14" s="1"/>
  <c r="P54" i="14"/>
  <c r="P120" i="14" s="1"/>
  <c r="Q120" i="14"/>
  <c r="R120" i="14"/>
  <c r="S54" i="14"/>
  <c r="S120" i="14" s="1"/>
  <c r="E55" i="14"/>
  <c r="E121" i="14" s="1"/>
  <c r="F55" i="14"/>
  <c r="F121" i="14" s="1"/>
  <c r="G55" i="14"/>
  <c r="G121" i="14" s="1"/>
  <c r="H55" i="14"/>
  <c r="H121" i="14" s="1"/>
  <c r="I55" i="14"/>
  <c r="I121" i="14" s="1"/>
  <c r="J55" i="14"/>
  <c r="J121" i="14" s="1"/>
  <c r="K55" i="14"/>
  <c r="K121" i="14" s="1"/>
  <c r="L55" i="14"/>
  <c r="L121" i="14" s="1"/>
  <c r="M55" i="14"/>
  <c r="M121" i="14" s="1"/>
  <c r="N55" i="14"/>
  <c r="N121" i="14" s="1"/>
  <c r="O55" i="14"/>
  <c r="O121" i="14" s="1"/>
  <c r="P55" i="14"/>
  <c r="P121" i="14" s="1"/>
  <c r="Q121" i="14"/>
  <c r="R121" i="14"/>
  <c r="S55" i="14"/>
  <c r="S121" i="14" s="1"/>
  <c r="E56" i="14"/>
  <c r="E122" i="14" s="1"/>
  <c r="F56" i="14"/>
  <c r="F122" i="14" s="1"/>
  <c r="G56" i="14"/>
  <c r="G122" i="14" s="1"/>
  <c r="H56" i="14"/>
  <c r="H122" i="14" s="1"/>
  <c r="I56" i="14"/>
  <c r="I122" i="14" s="1"/>
  <c r="J56" i="14"/>
  <c r="J122" i="14" s="1"/>
  <c r="K56" i="14"/>
  <c r="K122" i="14" s="1"/>
  <c r="L56" i="14"/>
  <c r="L122" i="14" s="1"/>
  <c r="M56" i="14"/>
  <c r="M122" i="14" s="1"/>
  <c r="N56" i="14"/>
  <c r="N122" i="14" s="1"/>
  <c r="O56" i="14"/>
  <c r="O122" i="14" s="1"/>
  <c r="P56" i="14"/>
  <c r="P122" i="14" s="1"/>
  <c r="Q122" i="14"/>
  <c r="R122" i="14"/>
  <c r="S56" i="14"/>
  <c r="S122" i="14" s="1"/>
  <c r="E57" i="14"/>
  <c r="E123" i="14" s="1"/>
  <c r="F57" i="14"/>
  <c r="F123" i="14" s="1"/>
  <c r="G57" i="14"/>
  <c r="G123" i="14" s="1"/>
  <c r="H57" i="14"/>
  <c r="H123" i="14" s="1"/>
  <c r="I57" i="14"/>
  <c r="I123" i="14" s="1"/>
  <c r="J57" i="14"/>
  <c r="J123" i="14" s="1"/>
  <c r="K57" i="14"/>
  <c r="K123" i="14" s="1"/>
  <c r="L57" i="14"/>
  <c r="L123" i="14" s="1"/>
  <c r="M57" i="14"/>
  <c r="M123" i="14" s="1"/>
  <c r="N57" i="14"/>
  <c r="N123" i="14" s="1"/>
  <c r="O57" i="14"/>
  <c r="O123" i="14" s="1"/>
  <c r="P57" i="14"/>
  <c r="P123" i="14" s="1"/>
  <c r="Q123" i="14"/>
  <c r="R123" i="14"/>
  <c r="S57" i="14"/>
  <c r="S123" i="14" s="1"/>
  <c r="E58" i="14"/>
  <c r="E124" i="14" s="1"/>
  <c r="F58" i="14"/>
  <c r="F124" i="14" s="1"/>
  <c r="G58" i="14"/>
  <c r="G124" i="14" s="1"/>
  <c r="H58" i="14"/>
  <c r="H124" i="14" s="1"/>
  <c r="I58" i="14"/>
  <c r="I124" i="14" s="1"/>
  <c r="J58" i="14"/>
  <c r="J124" i="14" s="1"/>
  <c r="K58" i="14"/>
  <c r="K124" i="14" s="1"/>
  <c r="L58" i="14"/>
  <c r="L124" i="14" s="1"/>
  <c r="M58" i="14"/>
  <c r="M124" i="14" s="1"/>
  <c r="N58" i="14"/>
  <c r="N124" i="14" s="1"/>
  <c r="O58" i="14"/>
  <c r="O124" i="14" s="1"/>
  <c r="P58" i="14"/>
  <c r="P124" i="14" s="1"/>
  <c r="Q124" i="14"/>
  <c r="R124" i="14"/>
  <c r="S58" i="14"/>
  <c r="S124" i="14" s="1"/>
  <c r="E59" i="14"/>
  <c r="E125" i="14" s="1"/>
  <c r="F59" i="14"/>
  <c r="F125" i="14" s="1"/>
  <c r="G59" i="14"/>
  <c r="G125" i="14" s="1"/>
  <c r="H59" i="14"/>
  <c r="H125" i="14" s="1"/>
  <c r="I59" i="14"/>
  <c r="I125" i="14" s="1"/>
  <c r="J59" i="14"/>
  <c r="J125" i="14" s="1"/>
  <c r="K59" i="14"/>
  <c r="K125" i="14" s="1"/>
  <c r="L59" i="14"/>
  <c r="L125" i="14" s="1"/>
  <c r="M59" i="14"/>
  <c r="M125" i="14" s="1"/>
  <c r="N59" i="14"/>
  <c r="N125" i="14" s="1"/>
  <c r="O59" i="14"/>
  <c r="O125" i="14" s="1"/>
  <c r="P59" i="14"/>
  <c r="P125" i="14" s="1"/>
  <c r="Q125" i="14"/>
  <c r="R125" i="14"/>
  <c r="S59" i="14"/>
  <c r="S125" i="14" s="1"/>
  <c r="E60" i="14"/>
  <c r="E126" i="14" s="1"/>
  <c r="F60" i="14"/>
  <c r="F126" i="14" s="1"/>
  <c r="G60" i="14"/>
  <c r="G126" i="14" s="1"/>
  <c r="H60" i="14"/>
  <c r="H126" i="14" s="1"/>
  <c r="I60" i="14"/>
  <c r="I126" i="14" s="1"/>
  <c r="J60" i="14"/>
  <c r="J126" i="14" s="1"/>
  <c r="K60" i="14"/>
  <c r="K126" i="14" s="1"/>
  <c r="L60" i="14"/>
  <c r="L126" i="14" s="1"/>
  <c r="M60" i="14"/>
  <c r="M126" i="14" s="1"/>
  <c r="N60" i="14"/>
  <c r="N126" i="14" s="1"/>
  <c r="O60" i="14"/>
  <c r="O126" i="14" s="1"/>
  <c r="P60" i="14"/>
  <c r="P126" i="14" s="1"/>
  <c r="Q126" i="14"/>
  <c r="R126" i="14"/>
  <c r="S60" i="14"/>
  <c r="S126" i="14" s="1"/>
  <c r="E61" i="14"/>
  <c r="E127" i="14" s="1"/>
  <c r="F61" i="14"/>
  <c r="F127" i="14" s="1"/>
  <c r="G61" i="14"/>
  <c r="G127" i="14" s="1"/>
  <c r="H61" i="14"/>
  <c r="H127" i="14" s="1"/>
  <c r="I61" i="14"/>
  <c r="I127" i="14" s="1"/>
  <c r="J61" i="14"/>
  <c r="J127" i="14" s="1"/>
  <c r="K61" i="14"/>
  <c r="K127" i="14" s="1"/>
  <c r="L61" i="14"/>
  <c r="L127" i="14" s="1"/>
  <c r="M61" i="14"/>
  <c r="M127" i="14" s="1"/>
  <c r="N61" i="14"/>
  <c r="N127" i="14" s="1"/>
  <c r="O61" i="14"/>
  <c r="O127" i="14" s="1"/>
  <c r="P61" i="14"/>
  <c r="P127" i="14" s="1"/>
  <c r="Q127" i="14"/>
  <c r="R127" i="14"/>
  <c r="S61" i="14"/>
  <c r="S127" i="14" s="1"/>
  <c r="E62" i="14"/>
  <c r="E128" i="14" s="1"/>
  <c r="F62" i="14"/>
  <c r="F128" i="14" s="1"/>
  <c r="G62" i="14"/>
  <c r="G128" i="14" s="1"/>
  <c r="H62" i="14"/>
  <c r="H128" i="14" s="1"/>
  <c r="I62" i="14"/>
  <c r="I128" i="14" s="1"/>
  <c r="J62" i="14"/>
  <c r="J128" i="14" s="1"/>
  <c r="K62" i="14"/>
  <c r="K128" i="14" s="1"/>
  <c r="L62" i="14"/>
  <c r="L128" i="14" s="1"/>
  <c r="M62" i="14"/>
  <c r="M128" i="14" s="1"/>
  <c r="N62" i="14"/>
  <c r="N128" i="14" s="1"/>
  <c r="O62" i="14"/>
  <c r="O128" i="14" s="1"/>
  <c r="P62" i="14"/>
  <c r="P128" i="14" s="1"/>
  <c r="Q128" i="14"/>
  <c r="R128" i="14"/>
  <c r="S62" i="14"/>
  <c r="S128" i="14" s="1"/>
  <c r="E63" i="14"/>
  <c r="E129" i="14" s="1"/>
  <c r="F63" i="14"/>
  <c r="F129" i="14" s="1"/>
  <c r="G63" i="14"/>
  <c r="G129" i="14" s="1"/>
  <c r="H63" i="14"/>
  <c r="H129" i="14" s="1"/>
  <c r="I63" i="14"/>
  <c r="I129" i="14" s="1"/>
  <c r="J63" i="14"/>
  <c r="J129" i="14" s="1"/>
  <c r="K63" i="14"/>
  <c r="K129" i="14" s="1"/>
  <c r="L63" i="14"/>
  <c r="L129" i="14" s="1"/>
  <c r="M63" i="14"/>
  <c r="M129" i="14" s="1"/>
  <c r="N63" i="14"/>
  <c r="N129" i="14" s="1"/>
  <c r="O63" i="14"/>
  <c r="O129" i="14" s="1"/>
  <c r="P63" i="14"/>
  <c r="P129" i="14" s="1"/>
  <c r="Q129" i="14"/>
  <c r="R129" i="14"/>
  <c r="S63" i="14"/>
  <c r="S129" i="14" s="1"/>
  <c r="S9" i="14"/>
  <c r="S75" i="14" s="1"/>
  <c r="R75" i="14"/>
  <c r="Q75" i="14"/>
  <c r="P9" i="14"/>
  <c r="P75" i="14" s="1"/>
  <c r="O9" i="14"/>
  <c r="O75" i="14" s="1"/>
  <c r="N9" i="14"/>
  <c r="N75" i="14" s="1"/>
  <c r="M9" i="14"/>
  <c r="M75" i="14" s="1"/>
  <c r="L9" i="14"/>
  <c r="L75" i="14" s="1"/>
  <c r="K9" i="14"/>
  <c r="K75" i="14" s="1"/>
  <c r="J9" i="14"/>
  <c r="J75" i="14" s="1"/>
  <c r="I9" i="14"/>
  <c r="I75" i="14" s="1"/>
  <c r="H9" i="14"/>
  <c r="H75" i="14" s="1"/>
  <c r="G9" i="14"/>
  <c r="G75" i="14" s="1"/>
  <c r="F9" i="14"/>
  <c r="F75" i="14" s="1"/>
  <c r="E9" i="14"/>
  <c r="E75" i="14" s="1"/>
</calcChain>
</file>

<file path=xl/sharedStrings.xml><?xml version="1.0" encoding="utf-8"?>
<sst xmlns="http://schemas.openxmlformats.org/spreadsheetml/2006/main" count="835" uniqueCount="206">
  <si>
    <t>Kreisfreie Stadt
Landkreis
(Großstadt, Umland)
Statistische Region
Land</t>
  </si>
  <si>
    <t>Ausländerinnen und Ausländer am 31.12.</t>
  </si>
  <si>
    <t>Anzahl</t>
  </si>
  <si>
    <t>Prozent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</si>
  <si>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</si>
  <si>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</si>
  <si>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</si>
  <si>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</si>
  <si>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</si>
  <si>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</si>
  <si>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</si>
  <si>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</si>
  <si>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</si>
  <si>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</si>
  <si>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</si>
  <si>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</si>
  <si>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</si>
  <si>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</si>
  <si>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</si>
  <si>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</si>
  <si>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Braunschweig,Stadt</t>
  </si>
  <si>
    <t>Salzgitter,Stadt</t>
  </si>
  <si>
    <t>Wolfsburg,Stadt</t>
  </si>
  <si>
    <t>Gifhorn</t>
  </si>
  <si>
    <t>-</t>
  </si>
  <si>
    <t>dav. Göttingen, Umland</t>
  </si>
  <si>
    <t>Goslar</t>
  </si>
  <si>
    <t>Helmstedt</t>
  </si>
  <si>
    <t>Northeim</t>
  </si>
  <si>
    <t>Peine</t>
  </si>
  <si>
    <t>Wolfenbüttel</t>
  </si>
  <si>
    <t xml:space="preserve">dav. Göttingen,Stadt </t>
  </si>
  <si>
    <t>Stat. Region Braunschweig</t>
  </si>
  <si>
    <t>Hannover, Region</t>
  </si>
  <si>
    <t>dav. Hannover, Landeshauptstadt</t>
  </si>
  <si>
    <t>dav. Hannover, Umland</t>
  </si>
  <si>
    <t>Diepholz</t>
  </si>
  <si>
    <t>Hameln-Pyrmont</t>
  </si>
  <si>
    <t>Hildesheim</t>
  </si>
  <si>
    <t>dav. Hildesheim,Stadt(ab 2014)</t>
  </si>
  <si>
    <t>dav. Hildesheim, Umland</t>
  </si>
  <si>
    <t>Holzminden</t>
  </si>
  <si>
    <t>Nienburg (Weser)</t>
  </si>
  <si>
    <t>Schaumburg</t>
  </si>
  <si>
    <t>Stat.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</si>
  <si>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</si>
  <si>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</si>
  <si>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</si>
  <si>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</si>
  <si>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</si>
  <si>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</si>
  <si>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</si>
  <si>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</si>
  <si>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</si>
  <si>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</si>
  <si>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</si>
  <si>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Stat. Region Lüneburg</t>
  </si>
  <si>
    <t>Delmenhorst,Stadt</t>
  </si>
  <si>
    <t>Emden,Stadt</t>
  </si>
  <si>
    <t>Oldenburg(Oldb),Stadt</t>
  </si>
  <si>
    <t>Osnabrück,Stadt</t>
  </si>
  <si>
    <t>Wilhelmshaven,Stadt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</si>
  <si>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</si>
  <si>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</si>
  <si>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</si>
  <si>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</si>
  <si>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</si>
  <si>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</si>
  <si>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</si>
  <si>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</si>
  <si>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</si>
  <si>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</si>
  <si>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</si>
  <si>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</si>
  <si>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Stat. Region Weser-Ems</t>
  </si>
  <si>
    <t>Niedersachsen</t>
  </si>
  <si>
    <t>1) Anteil der Ausländerinnen und Ausländer laut Ausländerzentralregister an der Bevölkerung laut Fortschreibung. Aufgrund der unterschiedlichen Fortschreibungsbasis für 2005 und 2016 ist die Vergleichbarkeit eingeschränkt.</t>
  </si>
  <si>
    <t>Quelle: Ausländerzentralregister, Bevölkerungsfortschreibung</t>
  </si>
  <si>
    <t>18</t>
  </si>
  <si>
    <t>17</t>
  </si>
  <si>
    <t>Göttingen</t>
  </si>
  <si>
    <t>Anteil an der Bevölkerung</t>
  </si>
  <si>
    <t>AGS</t>
  </si>
  <si>
    <t>19</t>
  </si>
  <si>
    <t>Indikator A2: Ausländerinnen und Ausländer in Niedersachsen</t>
  </si>
  <si>
    <t>Tabelle A2-3: Ausländerinnen und Ausländer in Niedersachsen nach Statistischen Regionen</t>
  </si>
  <si>
    <t>Gebiet</t>
  </si>
  <si>
    <t>Wert</t>
  </si>
  <si>
    <t>Ausländische Bevölkerung in Niedersachsen (Gebietsstand 1.7.2017)</t>
  </si>
  <si>
    <t>- Ausländerzentralregister - </t>
  </si>
  <si>
    <t>Statistische Region*, Kreis*</t>
  </si>
  <si>
    <t>0 Niedersachsen</t>
  </si>
  <si>
    <t>1 Braunschweig</t>
  </si>
  <si>
    <t>101 Braunschweig,Stadt</t>
  </si>
  <si>
    <t>102 Salzgitter,Stadt</t>
  </si>
  <si>
    <t>103 Wolfsburg,Stadt</t>
  </si>
  <si>
    <t>151 Gifhorn</t>
  </si>
  <si>
    <t>153 Goslar</t>
  </si>
  <si>
    <t>154 Helmstedt</t>
  </si>
  <si>
    <t>155 Northeim</t>
  </si>
  <si>
    <t>157 Peine</t>
  </si>
  <si>
    <t>158 Wolfenbüttel</t>
  </si>
  <si>
    <t>159 Göttingen</t>
  </si>
  <si>
    <t>159016 Göttingen,Stadt</t>
  </si>
  <si>
    <t>2 Hannover</t>
  </si>
  <si>
    <t>241 Hannover,Region</t>
  </si>
  <si>
    <t>241001 Hannover,Landeshauptstadt</t>
  </si>
  <si>
    <t>251 Diepholz</t>
  </si>
  <si>
    <t>252 Hameln-Pyrmont</t>
  </si>
  <si>
    <t>254 Hildesheim</t>
  </si>
  <si>
    <t>254021 Hildesheim,Stadt</t>
  </si>
  <si>
    <t>255 Holzminden</t>
  </si>
  <si>
    <t>256 Nienburg (Weser)</t>
  </si>
  <si>
    <t>257 Schaumburg</t>
  </si>
  <si>
    <t>3 Lüneburg</t>
  </si>
  <si>
    <t>351 Celle</t>
  </si>
  <si>
    <t>352 Cuxhaven</t>
  </si>
  <si>
    <t>353 Harburg</t>
  </si>
  <si>
    <t>354 Lüchow-Dannenberg</t>
  </si>
  <si>
    <t>355 Lüneburg</t>
  </si>
  <si>
    <t>356 Osterholz</t>
  </si>
  <si>
    <t>357 Rotenburg (Wümme)</t>
  </si>
  <si>
    <t>358 Heidekreis</t>
  </si>
  <si>
    <t>359 Stade</t>
  </si>
  <si>
    <t>360 Uelzen</t>
  </si>
  <si>
    <t>361 Verden</t>
  </si>
  <si>
    <t>4 Weser-Ems</t>
  </si>
  <si>
    <t>401 Delmenhorst,Stadt</t>
  </si>
  <si>
    <t>402 Emden,Stadt</t>
  </si>
  <si>
    <t>403 Oldenburg(Oldb),Stadt</t>
  </si>
  <si>
    <t>404 Osnabrück,Stadt</t>
  </si>
  <si>
    <t>405 Wilhelmshaven,Stadt</t>
  </si>
  <si>
    <t>451 Ammerland</t>
  </si>
  <si>
    <t>452 Aurich</t>
  </si>
  <si>
    <t>453 Cloppenburg</t>
  </si>
  <si>
    <t>454 Emsland</t>
  </si>
  <si>
    <t>455 Friesland</t>
  </si>
  <si>
    <t>456 Grafschaft Bentheim</t>
  </si>
  <si>
    <t>457 Leer</t>
  </si>
  <si>
    <t>458 Oldenburg</t>
  </si>
  <si>
    <t>459 Osnabrück</t>
  </si>
  <si>
    <t>460 Vechta</t>
  </si>
  <si>
    <t>461 Wesermarsch</t>
  </si>
  <si>
    <t>462 Wittmund</t>
  </si>
  <si>
    <t>Das Landesergebnis für 1994 weicht von der Addition der Kreisergebnisse ab,</t>
  </si>
  <si>
    <t>da für die 3498 Asylbewerber (darunter 1148 weibliche)</t>
  </si>
  <si>
    <t>der Regionalnachweis nicht geführt wurde.</t>
  </si>
  <si>
    <t>Zur Sicherstellung der Geheimhaltung wird ab 2016 im Ausländerzentralregister ein Rundungsverfahren angewendet.</t>
  </si>
  <si>
    <t>Alle Tabellenfelder mit Fallzahlen werden zunächst ohne Rundung ermittelt.</t>
  </si>
  <si>
    <t>Anschließend wird jede Zahl für sich auf ein Vielfaches von 5 auf- oder abgerundet (0 bis 2 auf 0, 3 bis 7 auf 5 und 8 bis 12 auf 10 gerundet usw.).</t>
  </si>
  <si>
    <t>Die Abweichung je ausgewiesenem Datenfeld vom Echtwert beträgt maximal 2 Personen.</t>
  </si>
  <si>
    <t>Zu beachten ist, dass in den Tabellen Rundungsdifferenzen auftreten können, wenn man innerhalb einer Tabelle die gerundeten Werte aufsummiert.</t>
  </si>
  <si>
    <t>Nds. Landesamt für Statistik                                                                                                                             Tabelle B1050001</t>
  </si>
  <si>
    <t>Absolute Bevölkerung</t>
  </si>
  <si>
    <t>159999 Göttingen Umland</t>
  </si>
  <si>
    <t>241999 Hannover Umland</t>
  </si>
  <si>
    <t>254999 Hildesheim Umland</t>
  </si>
  <si>
    <t>AGS_Karte</t>
  </si>
  <si>
    <t>Anteil an der Bev. 2005</t>
  </si>
  <si>
    <t>Anteil an der Bev. 2016</t>
  </si>
  <si>
    <t>Anteil an der Bev. 2019</t>
  </si>
  <si>
    <t>2019 gg 2005 in Prozent</t>
  </si>
  <si>
    <t>Indikator A1: Bevölkerung in Niedersachsen</t>
  </si>
  <si>
    <t>Tabelle A1-3K: Bevölkerung 2005 bis 2019 nach Kreisen</t>
  </si>
  <si>
    <t>Einwohnerinnen und Einwohner am 31.12.1)</t>
  </si>
  <si>
    <t>Veränderung</t>
  </si>
  <si>
    <t>2019 / 2005</t>
  </si>
  <si>
    <t>2019 / 2014</t>
  </si>
  <si>
    <t>2019 / 2018</t>
  </si>
  <si>
    <t>Salzgitter, Stadt</t>
  </si>
  <si>
    <t>Wolfsburg, Stadt</t>
  </si>
  <si>
    <t>Göttingen, Stadt</t>
  </si>
  <si>
    <t>Göttingen, Umland</t>
  </si>
  <si>
    <t>Hildesheim, Stadt</t>
  </si>
  <si>
    <t>Hildesheim, Umland</t>
  </si>
  <si>
    <t>Delmenhorst, Stadt</t>
  </si>
  <si>
    <t>Emden, Stadt</t>
  </si>
  <si>
    <t>Oldenburg(Oldb), Stadt</t>
  </si>
  <si>
    <t>Osnabrück, Stadt</t>
  </si>
  <si>
    <t>Wilhelmshaven, Stadt</t>
  </si>
  <si>
    <t>Anzahl_A</t>
  </si>
  <si>
    <t>Anteil_A</t>
  </si>
  <si>
    <t xml:space="preserve">© Niedersächsisches Landesamt für Statistik, Hannover, 2021. Alle Rechte vorbehalten. </t>
  </si>
  <si>
    <t>Nds. Landesamt für Statistik                                                                                                                                        Tabelle B1050001</t>
  </si>
  <si>
    <t>Ausländische Bevölkerung in Niedersachsen (Gebietsstand 1.1.2020)</t>
  </si>
  <si>
    <t>Braunschweig</t>
  </si>
  <si>
    <t>Göttingen,Stadt</t>
  </si>
  <si>
    <t>Hannover</t>
  </si>
  <si>
    <t>Hannover,Region</t>
  </si>
  <si>
    <t>Hannover,Landeshauptstadt</t>
  </si>
  <si>
    <t>Hildesheim,Stadt</t>
  </si>
  <si>
    <t>Weser-Ems</t>
  </si>
  <si>
    <t>Göttingen Umland</t>
  </si>
  <si>
    <t>Hannover Umland</t>
  </si>
  <si>
    <t>Hildesheim Umland</t>
  </si>
  <si>
    <t>Grafschaft  Bentheim</t>
  </si>
  <si>
    <t>Year</t>
  </si>
  <si>
    <t>Gebietseinheit</t>
  </si>
  <si>
    <t>Geocode</t>
  </si>
  <si>
    <t>Value</t>
  </si>
  <si>
    <t>GeoCode</t>
  </si>
  <si>
    <t>Migration und Teilhabe in Niedersachsen - Integrationsmonitoring 2021</t>
  </si>
  <si>
    <t>Indikator 1.2.1: Ausländerinnen und Ausländer in Niedersachsen</t>
  </si>
  <si>
    <t>Tabelle 1.2.1: Ausländerinnen und Ausländer in Niedersachsen</t>
  </si>
  <si>
    <t>Indikator 1.2.1: Anteil der Ausländerinnen und Ausländer an der Gesamtbevölkerung in Niedersachsen in Prozent</t>
  </si>
  <si>
    <t>Tabelle 1.2.1: Anteil der Ausländerinnen und Ausländer an der Gesamtbevölkerung  in Niedersachsen in Prozent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</si>
</sst>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##\ ###\ ##0"/>
    <numFmt numFmtId="165" formatCode="0.0"/>
    <numFmt numFmtId="166" formatCode="0.0000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NDSFrutiger 45 Light"/>
      <family val="2"/>
    </font>
    <font>
      <sz val="6"/>
      <name val="NDSFrutiger 45 Light"/>
    </font>
    <font>
      <sz val="6"/>
      <color theme="1"/>
      <name val="NDSFrutiger 45 Light"/>
      <family val="2"/>
    </font>
    <font>
      <sz val="6"/>
      <name val="NDSFrutiger 45 Light"/>
      <family val="2"/>
    </font>
    <font>
      <sz val="6"/>
      <color theme="1"/>
      <name val="NDSFrutiger 55 Roman"/>
    </font>
    <font>
      <sz val="6"/>
      <name val="NDSFrutiger 55 Roman"/>
    </font>
    <font>
      <sz val="11"/>
      <color theme="1"/>
      <name val="NDSFrutiger 55 Roman"/>
    </font>
    <font>
      <sz val="6"/>
      <color theme="1"/>
      <name val="Calibri"/>
      <family val="2"/>
      <scheme val="minor"/>
    </font>
    <font>
      <sz val="6"/>
      <color theme="1"/>
      <name val="NDSFrutiger 45 Light"/>
    </font>
    <font>
      <sz val="6"/>
      <color indexed="8"/>
      <name val="NDSFrutiger 45 Light"/>
    </font>
    <font>
      <sz val="11"/>
      <name val="NDSFrutiger 55 Roman"/>
    </font>
    <font>
      <sz val="9"/>
      <name val="NDSFrutiger 55 Roman"/>
    </font>
    <font>
      <sz val="11"/>
      <color rgb="FF9C5700"/>
      <name val="Calibri"/>
      <family val="2"/>
      <scheme val="minor"/>
    </font>
    <font>
      <sz val="9"/>
      <color theme="1"/>
      <name val="Courier New"/>
      <family val="3"/>
    </font>
    <font>
      <sz val="7.5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rgb="FFE4E4E4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 applyFont="0"/>
    <xf numFmtId="0" fontId="1" fillId="0" borderId="0" applyFont="0"/>
    <xf numFmtId="0" fontId="1" fillId="0" borderId="0" applyFont="0"/>
    <xf numFmtId="0" fontId="1" fillId="0" borderId="0" applyFont="0"/>
    <xf numFmtId="0" fontId="1" fillId="0" borderId="0" applyFont="0"/>
    <xf numFmtId="0" fontId="1" fillId="0" borderId="0" applyFont="0"/>
    <xf numFmtId="0" fontId="1" fillId="0" borderId="0" applyFont="0"/>
    <xf numFmtId="0" fontId="1" fillId="0" borderId="0" applyFont="0"/>
    <xf numFmtId="0" fontId="30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 applyFont="0"/>
  </cellStyleXfs>
  <cellXfs count="137">
    <xf numFmtId="0" fontId="0" fillId="0" borderId="0" xfId="0"/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0" fillId="0" borderId="0" xfId="0" applyFill="1"/>
    <xf numFmtId="0" fontId="22" fillId="0" borderId="0" xfId="0" applyFont="1" applyAlignment="1"/>
    <xf numFmtId="164" fontId="23" fillId="0" borderId="0" xfId="0" applyNumberFormat="1" applyFont="1" applyAlignment="1">
      <alignment vertical="top"/>
    </xf>
    <xf numFmtId="164" fontId="23" fillId="0" borderId="0" xfId="0" applyNumberFormat="1" applyFont="1" applyAlignment="1">
      <alignment horizontal="right" vertical="top"/>
    </xf>
    <xf numFmtId="0" fontId="0" fillId="0" borderId="0" xfId="0" applyAlignment="1">
      <alignment vertical="top"/>
    </xf>
    <xf numFmtId="0" fontId="24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3" fillId="0" borderId="16" xfId="0" applyFont="1" applyBorder="1" applyAlignment="1">
      <alignment vertical="top"/>
    </xf>
    <xf numFmtId="0" fontId="19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64" fontId="23" fillId="0" borderId="0" xfId="0" applyNumberFormat="1" applyFont="1" applyAlignment="1"/>
    <xf numFmtId="0" fontId="19" fillId="0" borderId="0" xfId="0" applyFont="1" applyFill="1" applyAlignment="1">
      <alignment vertical="top"/>
    </xf>
    <xf numFmtId="165" fontId="19" fillId="0" borderId="0" xfId="0" applyNumberFormat="1" applyFont="1" applyAlignment="1"/>
    <xf numFmtId="164" fontId="19" fillId="0" borderId="0" xfId="0" applyNumberFormat="1" applyFont="1" applyAlignment="1">
      <alignment vertical="center"/>
    </xf>
    <xf numFmtId="0" fontId="19" fillId="0" borderId="17" xfId="0" applyFont="1" applyBorder="1" applyAlignment="1">
      <alignment horizontal="center" vertical="center" wrapText="1"/>
    </xf>
    <xf numFmtId="1" fontId="20" fillId="0" borderId="0" xfId="0" applyNumberFormat="1" applyFont="1" applyBorder="1" applyAlignment="1">
      <alignment horizontal="center" vertical="center"/>
    </xf>
    <xf numFmtId="1" fontId="21" fillId="0" borderId="0" xfId="0" applyNumberFormat="1" applyFont="1" applyBorder="1" applyAlignment="1">
      <alignment horizontal="center" vertical="center"/>
    </xf>
    <xf numFmtId="0" fontId="19" fillId="0" borderId="0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7" fillId="0" borderId="0" xfId="43" applyNumberFormat="1" applyFont="1" applyFill="1" applyBorder="1" applyAlignment="1" applyProtection="1">
      <alignment horizontal="right" vertical="center"/>
    </xf>
    <xf numFmtId="0" fontId="23" fillId="0" borderId="0" xfId="0" applyFont="1" applyBorder="1" applyAlignment="1">
      <alignment vertical="top"/>
    </xf>
    <xf numFmtId="0" fontId="28" fillId="0" borderId="0" xfId="0" applyFont="1" applyAlignment="1" applyProtection="1">
      <alignment vertical="center"/>
      <protection locked="0"/>
    </xf>
    <xf numFmtId="0" fontId="29" fillId="0" borderId="0" xfId="0" applyFont="1"/>
    <xf numFmtId="0" fontId="19" fillId="0" borderId="17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14" xfId="0" applyFont="1" applyFill="1" applyBorder="1" applyAlignment="1">
      <alignment horizontal="center" vertical="center" wrapText="1"/>
    </xf>
    <xf numFmtId="1" fontId="21" fillId="0" borderId="0" xfId="0" applyNumberFormat="1" applyFont="1" applyFill="1" applyAlignment="1">
      <alignment horizontal="center" vertical="center"/>
    </xf>
    <xf numFmtId="165" fontId="22" fillId="0" borderId="0" xfId="0" applyNumberFormat="1" applyFont="1" applyFill="1" applyAlignment="1">
      <alignment horizontal="right" vertical="top"/>
    </xf>
    <xf numFmtId="164" fontId="23" fillId="0" borderId="0" xfId="0" applyNumberFormat="1" applyFont="1" applyFill="1" applyAlignment="1">
      <alignment horizontal="right" vertical="top"/>
    </xf>
    <xf numFmtId="0" fontId="0" fillId="0" borderId="0" xfId="0" applyFill="1" applyAlignment="1">
      <alignment vertical="top"/>
    </xf>
    <xf numFmtId="164" fontId="23" fillId="0" borderId="0" xfId="0" applyNumberFormat="1" applyFont="1" applyFill="1" applyAlignment="1">
      <alignment vertical="top"/>
    </xf>
    <xf numFmtId="165" fontId="22" fillId="0" borderId="0" xfId="0" applyNumberFormat="1" applyFont="1" applyFill="1"/>
    <xf numFmtId="0" fontId="0" fillId="0" borderId="0" xfId="0" applyFill="1" applyAlignment="1">
      <alignment vertical="center"/>
    </xf>
    <xf numFmtId="164" fontId="23" fillId="0" borderId="0" xfId="0" applyNumberFormat="1" applyFont="1" applyFill="1" applyAlignment="1"/>
    <xf numFmtId="165" fontId="20" fillId="0" borderId="0" xfId="0" applyNumberFormat="1" applyFont="1" applyFill="1"/>
    <xf numFmtId="164" fontId="19" fillId="0" borderId="0" xfId="0" applyNumberFormat="1" applyFont="1" applyFill="1" applyAlignment="1">
      <alignment vertical="center"/>
    </xf>
    <xf numFmtId="0" fontId="25" fillId="0" borderId="0" xfId="0" applyFont="1" applyFill="1"/>
    <xf numFmtId="165" fontId="0" fillId="0" borderId="0" xfId="0" applyNumberFormat="1"/>
    <xf numFmtId="0" fontId="0" fillId="0" borderId="0" xfId="0" applyNumberFormat="1"/>
    <xf numFmtId="0" fontId="19" fillId="0" borderId="0" xfId="0" applyFont="1" applyBorder="1" applyAlignment="1">
      <alignment horizontal="left" vertical="center" wrapText="1"/>
    </xf>
    <xf numFmtId="2" fontId="27" fillId="0" borderId="0" xfId="43" applyNumberFormat="1" applyFont="1" applyFill="1" applyBorder="1" applyAlignment="1" applyProtection="1">
      <alignment vertical="center"/>
    </xf>
    <xf numFmtId="2" fontId="26" fillId="0" borderId="0" xfId="0" applyNumberFormat="1" applyFont="1" applyFill="1" applyBorder="1" applyAlignment="1">
      <alignment vertical="center"/>
    </xf>
    <xf numFmtId="2" fontId="26" fillId="0" borderId="0" xfId="0" applyNumberFormat="1" applyFont="1" applyBorder="1" applyAlignment="1">
      <alignment horizontal="right" vertical="center"/>
    </xf>
    <xf numFmtId="2" fontId="26" fillId="0" borderId="0" xfId="0" applyNumberFormat="1" applyFont="1" applyBorder="1" applyAlignment="1">
      <alignment vertical="top"/>
    </xf>
    <xf numFmtId="2" fontId="26" fillId="0" borderId="0" xfId="0" applyNumberFormat="1" applyFont="1" applyBorder="1" applyAlignment="1">
      <alignment vertical="center"/>
    </xf>
    <xf numFmtId="2" fontId="26" fillId="0" borderId="0" xfId="0" applyNumberFormat="1" applyFont="1" applyFill="1" applyBorder="1" applyAlignment="1">
      <alignment horizontal="right" vertical="center"/>
    </xf>
    <xf numFmtId="165" fontId="26" fillId="33" borderId="0" xfId="0" applyNumberFormat="1" applyFont="1" applyFill="1" applyAlignment="1">
      <alignment horizontal="right" vertical="center"/>
    </xf>
    <xf numFmtId="165" fontId="20" fillId="33" borderId="0" xfId="0" applyNumberFormat="1" applyFont="1" applyFill="1" applyAlignment="1">
      <alignment horizontal="right" vertical="center"/>
    </xf>
    <xf numFmtId="164" fontId="27" fillId="33" borderId="0" xfId="44" applyNumberFormat="1" applyFont="1" applyFill="1" applyBorder="1" applyAlignment="1" applyProtection="1">
      <alignment horizontal="right" vertical="center"/>
    </xf>
    <xf numFmtId="164" fontId="27" fillId="33" borderId="0" xfId="43" applyNumberFormat="1" applyFont="1" applyFill="1" applyBorder="1" applyAlignment="1" applyProtection="1">
      <alignment horizontal="right" vertical="center"/>
    </xf>
    <xf numFmtId="164" fontId="21" fillId="33" borderId="0" xfId="0" applyNumberFormat="1" applyFont="1" applyFill="1" applyBorder="1" applyAlignment="1">
      <alignment horizontal="right" vertical="center"/>
    </xf>
    <xf numFmtId="164" fontId="21" fillId="33" borderId="0" xfId="0" applyNumberFormat="1" applyFont="1" applyFill="1" applyBorder="1" applyAlignment="1">
      <alignment vertical="center"/>
    </xf>
    <xf numFmtId="0" fontId="0" fillId="0" borderId="0" xfId="0"/>
    <xf numFmtId="0" fontId="31" fillId="0" borderId="0" xfId="0" applyFont="1"/>
    <xf numFmtId="0" fontId="31" fillId="0" borderId="25" xfId="0" applyFont="1" applyBorder="1" applyAlignment="1">
      <alignment horizontal="left" wrapText="1"/>
    </xf>
    <xf numFmtId="0" fontId="31" fillId="0" borderId="25" xfId="0" applyFont="1" applyBorder="1" applyAlignment="1">
      <alignment horizontal="right" wrapText="1"/>
    </xf>
    <xf numFmtId="0" fontId="31" fillId="34" borderId="25" xfId="0" applyFont="1" applyFill="1" applyBorder="1" applyAlignment="1">
      <alignment horizontal="left" wrapText="1"/>
    </xf>
    <xf numFmtId="0" fontId="31" fillId="34" borderId="25" xfId="0" applyFont="1" applyFill="1" applyBorder="1" applyAlignment="1">
      <alignment horizontal="right" wrapText="1"/>
    </xf>
    <xf numFmtId="0" fontId="31" fillId="34" borderId="26" xfId="0" applyFont="1" applyFill="1" applyBorder="1" applyAlignment="1">
      <alignment horizontal="center" vertical="center" wrapText="1"/>
    </xf>
    <xf numFmtId="0" fontId="31" fillId="34" borderId="27" xfId="0" applyFont="1" applyFill="1" applyBorder="1" applyAlignment="1">
      <alignment horizontal="center" vertical="center" wrapText="1"/>
    </xf>
    <xf numFmtId="0" fontId="31" fillId="34" borderId="25" xfId="0" applyFont="1" applyFill="1" applyBorder="1" applyAlignment="1">
      <alignment horizontal="center" vertical="center" wrapText="1"/>
    </xf>
    <xf numFmtId="0" fontId="31" fillId="34" borderId="28" xfId="0" applyFont="1" applyFill="1" applyBorder="1" applyAlignment="1">
      <alignment horizontal="center" vertical="center" wrapText="1"/>
    </xf>
    <xf numFmtId="165" fontId="31" fillId="0" borderId="25" xfId="0" applyNumberFormat="1" applyFont="1" applyBorder="1" applyAlignment="1">
      <alignment horizontal="right" wrapText="1"/>
    </xf>
    <xf numFmtId="165" fontId="31" fillId="34" borderId="25" xfId="0" applyNumberFormat="1" applyFont="1" applyFill="1" applyBorder="1" applyAlignment="1">
      <alignment horizontal="right" wrapText="1"/>
    </xf>
    <xf numFmtId="0" fontId="19" fillId="0" borderId="0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20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left" vertical="center" wrapText="1"/>
    </xf>
    <xf numFmtId="0" fontId="26" fillId="0" borderId="22" xfId="0" applyNumberFormat="1" applyFont="1" applyBorder="1" applyAlignment="1">
      <alignment horizontal="center" vertical="center"/>
    </xf>
    <xf numFmtId="0" fontId="26" fillId="0" borderId="23" xfId="0" applyNumberFormat="1" applyFont="1" applyBorder="1" applyAlignment="1">
      <alignment horizontal="center" vertical="center"/>
    </xf>
    <xf numFmtId="0" fontId="26" fillId="0" borderId="24" xfId="0" applyNumberFormat="1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0" fontId="19" fillId="0" borderId="21" xfId="0" applyFont="1" applyFill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165" fontId="21" fillId="33" borderId="0" xfId="0" applyNumberFormat="1" applyFont="1" applyFill="1" applyBorder="1" applyAlignment="1">
      <alignment vertical="center"/>
    </xf>
    <xf numFmtId="0" fontId="2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65" fontId="21" fillId="33" borderId="0" xfId="0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horizontal="left" vertical="center" wrapText="1"/>
    </xf>
    <xf numFmtId="0" fontId="26" fillId="0" borderId="22" xfId="0" applyNumberFormat="1" applyFont="1" applyBorder="1" applyAlignment="1">
      <alignment horizontal="center" vertical="center"/>
    </xf>
    <xf numFmtId="0" fontId="26" fillId="0" borderId="23" xfId="0" applyNumberFormat="1" applyFont="1" applyBorder="1" applyAlignment="1">
      <alignment horizontal="center" vertical="center"/>
    </xf>
    <xf numFmtId="0" fontId="26" fillId="0" borderId="24" xfId="0" applyNumberFormat="1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0" fontId="32" fillId="0" borderId="0" xfId="0" applyFont="1" applyAlignment="1">
      <alignment horizontal="right" wrapText="1"/>
    </xf>
    <xf numFmtId="0" fontId="31" fillId="34" borderId="26" xfId="0" applyFont="1" applyFill="1" applyBorder="1" applyAlignment="1">
      <alignment horizontal="right" vertical="center" wrapText="1"/>
    </xf>
    <xf numFmtId="0" fontId="31" fillId="34" borderId="27" xfId="0" applyFont="1" applyFill="1" applyBorder="1" applyAlignment="1">
      <alignment horizontal="right" vertical="center" wrapText="1"/>
    </xf>
    <xf numFmtId="0" fontId="31" fillId="34" borderId="25" xfId="0" applyFont="1" applyFill="1" applyBorder="1" applyAlignment="1">
      <alignment horizontal="right" vertical="center" wrapText="1"/>
    </xf>
    <xf numFmtId="0" fontId="31" fillId="34" borderId="28" xfId="0" applyFont="1" applyFill="1" applyBorder="1" applyAlignment="1">
      <alignment horizontal="right" vertical="center" wrapText="1"/>
    </xf>
    <xf numFmtId="0" fontId="31" fillId="34" borderId="0" xfId="0" applyFont="1" applyFill="1" applyBorder="1" applyAlignment="1">
      <alignment horizontal="right" vertical="center" wrapText="1"/>
    </xf>
    <xf numFmtId="0" fontId="31" fillId="0" borderId="0" xfId="0" applyFont="1" applyBorder="1" applyAlignment="1">
      <alignment horizontal="left" wrapText="1"/>
    </xf>
    <xf numFmtId="0" fontId="31" fillId="34" borderId="0" xfId="0" applyFont="1" applyFill="1" applyBorder="1" applyAlignment="1">
      <alignment horizontal="left" wrapText="1"/>
    </xf>
    <xf numFmtId="0" fontId="19" fillId="0" borderId="14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27" fillId="0" borderId="0" xfId="43" applyNumberFormat="1" applyFont="1" applyFill="1" applyBorder="1" applyAlignment="1" applyProtection="1">
      <alignment vertical="center"/>
    </xf>
    <xf numFmtId="166" fontId="0" fillId="0" borderId="0" xfId="0" applyNumberFormat="1"/>
    <xf numFmtId="0" fontId="19" fillId="0" borderId="32" xfId="0" applyFont="1" applyBorder="1" applyAlignment="1">
      <alignment horizontal="center" vertical="center" wrapText="1"/>
    </xf>
    <xf numFmtId="0" fontId="19" fillId="0" borderId="32" xfId="0" applyFont="1" applyFill="1" applyBorder="1" applyAlignment="1">
      <alignment horizontal="center" vertical="center" wrapText="1"/>
    </xf>
    <xf numFmtId="0" fontId="19" fillId="0" borderId="34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66" fontId="26" fillId="0" borderId="0" xfId="0" applyNumberFormat="1" applyFont="1"/>
    <xf numFmtId="165" fontId="26" fillId="0" borderId="0" xfId="0" applyNumberFormat="1" applyFont="1"/>
    <xf numFmtId="164" fontId="21" fillId="0" borderId="0" xfId="0" applyNumberFormat="1" applyFont="1" applyFill="1" applyBorder="1" applyAlignment="1">
      <alignment vertical="center"/>
    </xf>
    <xf numFmtId="164" fontId="21" fillId="0" borderId="0" xfId="0" applyNumberFormat="1" applyFont="1" applyFill="1" applyBorder="1" applyAlignment="1">
      <alignment horizontal="right" vertical="center"/>
    </xf>
    <xf numFmtId="164" fontId="27" fillId="0" borderId="0" xfId="43" applyNumberFormat="1" applyFont="1" applyFill="1" applyBorder="1" applyAlignment="1" applyProtection="1">
      <alignment horizontal="right" vertical="center"/>
    </xf>
    <xf numFmtId="164" fontId="27" fillId="0" borderId="0" xfId="44" applyNumberFormat="1" applyFont="1" applyFill="1" applyBorder="1" applyAlignment="1" applyProtection="1">
      <alignment horizontal="right" vertical="center"/>
    </xf>
    <xf numFmtId="165" fontId="26" fillId="33" borderId="0" xfId="0" applyNumberFormat="1" applyFont="1" applyFill="1"/>
    <xf numFmtId="0" fontId="0" fillId="0" borderId="0" xfId="0"/>
    <xf numFmtId="0" fontId="19" fillId="0" borderId="12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26" fillId="0" borderId="22" xfId="0" applyNumberFormat="1" applyFont="1" applyBorder="1" applyAlignment="1">
      <alignment horizontal="center" vertical="center"/>
    </xf>
    <xf numFmtId="0" fontId="26" fillId="0" borderId="23" xfId="0" applyNumberFormat="1" applyFont="1" applyBorder="1" applyAlignment="1">
      <alignment horizontal="center" vertical="center"/>
    </xf>
    <xf numFmtId="0" fontId="26" fillId="0" borderId="24" xfId="0" applyNumberFormat="1" applyFont="1" applyBorder="1" applyAlignment="1">
      <alignment horizontal="center" vertical="center"/>
    </xf>
    <xf numFmtId="0" fontId="19" fillId="0" borderId="22" xfId="42" applyFont="1" applyBorder="1" applyAlignment="1">
      <alignment horizontal="center" vertical="center" wrapText="1"/>
    </xf>
    <xf numFmtId="0" fontId="19" fillId="0" borderId="23" xfId="42" applyFont="1" applyBorder="1" applyAlignment="1">
      <alignment horizontal="center" vertical="center" wrapText="1"/>
    </xf>
    <xf numFmtId="0" fontId="19" fillId="0" borderId="24" xfId="42" applyFont="1" applyBorder="1" applyAlignment="1">
      <alignment horizontal="center" vertical="center" wrapText="1"/>
    </xf>
    <xf numFmtId="0" fontId="19" fillId="0" borderId="0" xfId="0" applyFont="1" applyBorder="1" applyAlignment="1">
      <alignment horizontal="left" vertical="center" wrapText="1"/>
    </xf>
    <xf numFmtId="0" fontId="19" fillId="0" borderId="33" xfId="42" applyFont="1" applyBorder="1" applyAlignment="1">
      <alignment horizontal="center" vertical="center" wrapText="1"/>
    </xf>
    <xf numFmtId="0" fontId="19" fillId="0" borderId="34" xfId="42" applyFont="1" applyBorder="1" applyAlignment="1">
      <alignment horizontal="center" vertical="center" wrapText="1"/>
    </xf>
    <xf numFmtId="0" fontId="19" fillId="0" borderId="14" xfId="42" applyFont="1" applyBorder="1" applyAlignment="1">
      <alignment horizontal="center" vertical="center" wrapText="1"/>
    </xf>
    <xf numFmtId="0" fontId="31" fillId="34" borderId="29" xfId="0" applyFont="1" applyFill="1" applyBorder="1" applyAlignment="1">
      <alignment horizontal="center" vertical="center" wrapText="1"/>
    </xf>
    <xf numFmtId="0" fontId="31" fillId="34" borderId="30" xfId="0" applyFont="1" applyFill="1" applyBorder="1" applyAlignment="1">
      <alignment horizontal="center" vertical="center" wrapText="1"/>
    </xf>
    <xf numFmtId="0" fontId="31" fillId="34" borderId="31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164" fontId="21" fillId="0" borderId="0" xfId="0" applyNumberFormat="1" applyFont="1" applyFill="1" applyBorder="1" applyAlignment="1">
      <alignment vertical="top"/>
    </xf>
    <xf numFmtId="164" fontId="21" fillId="0" borderId="0" xfId="0" applyNumberFormat="1" applyFont="1" applyFill="1" applyBorder="1" applyAlignment="1">
      <alignment horizontal="right" vertical="top"/>
    </xf>
    <xf numFmtId="164" fontId="27" fillId="0" borderId="0" xfId="43" applyNumberFormat="1" applyFont="1" applyFill="1" applyBorder="1" applyAlignment="1" applyProtection="1">
      <alignment horizontal="right" vertical="top"/>
    </xf>
    <xf numFmtId="164" fontId="27" fillId="0" borderId="0" xfId="44" applyNumberFormat="1" applyFont="1" applyFill="1" applyBorder="1" applyAlignment="1" applyProtection="1">
      <alignment horizontal="right" vertical="top"/>
    </xf>
    <xf numFmtId="164" fontId="27" fillId="33" borderId="0" xfId="44" applyNumberFormat="1" applyFont="1" applyFill="1" applyBorder="1" applyAlignment="1" applyProtection="1">
      <alignment horizontal="right" vertical="top"/>
    </xf>
  </cellXfs>
  <cellStyles count="59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1 2" xfId="52" xr:uid="{00000000-0005-0000-0000-00003A000000}"/>
    <cellStyle name="60 % - Akzent2" xfId="25" builtinId="36" customBuiltin="1"/>
    <cellStyle name="60 % - Akzent2 2" xfId="53" xr:uid="{00000000-0005-0000-0000-00003B000000}"/>
    <cellStyle name="60 % - Akzent3" xfId="29" builtinId="40" customBuiltin="1"/>
    <cellStyle name="60 % - Akzent3 2" xfId="54" xr:uid="{00000000-0005-0000-0000-00003C000000}"/>
    <cellStyle name="60 % - Akzent4" xfId="33" builtinId="44" customBuiltin="1"/>
    <cellStyle name="60 % - Akzent4 2" xfId="55" xr:uid="{00000000-0005-0000-0000-00003D000000}"/>
    <cellStyle name="60 % - Akzent5" xfId="37" builtinId="48" customBuiltin="1"/>
    <cellStyle name="60 % - Akzent5 2" xfId="56" xr:uid="{00000000-0005-0000-0000-00003E000000}"/>
    <cellStyle name="60 % - Akzent6" xfId="41" builtinId="52" customBuiltin="1"/>
    <cellStyle name="60 % - Akzent6 2" xfId="57" xr:uid="{00000000-0005-0000-0000-00003F000000}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eutral 2" xfId="51" xr:uid="{00000000-0005-0000-0000-000040000000}"/>
    <cellStyle name="Notiz" xfId="15" builtinId="10" customBuiltin="1"/>
    <cellStyle name="Schlecht" xfId="7" builtinId="27" customBuiltin="1"/>
    <cellStyle name="Standard" xfId="0" builtinId="0"/>
    <cellStyle name="Standard 10" xfId="50" xr:uid="{00000000-0005-0000-0000-000022000000}"/>
    <cellStyle name="Standard 2" xfId="42" xr:uid="{00000000-0005-0000-0000-000023000000}"/>
    <cellStyle name="Standard 2 2" xfId="58" xr:uid="{7F8ECBDE-67B2-4EBA-805E-8AAB15368B9E}"/>
    <cellStyle name="Standard 3" xfId="43" xr:uid="{00000000-0005-0000-0000-000024000000}"/>
    <cellStyle name="Standard 4" xfId="44" xr:uid="{00000000-0005-0000-0000-000025000000}"/>
    <cellStyle name="Standard 5" xfId="45" xr:uid="{00000000-0005-0000-0000-000026000000}"/>
    <cellStyle name="Standard 6" xfId="46" xr:uid="{00000000-0005-0000-0000-000027000000}"/>
    <cellStyle name="Standard 7" xfId="47" xr:uid="{00000000-0005-0000-0000-000028000000}"/>
    <cellStyle name="Standard 8" xfId="48" xr:uid="{00000000-0005-0000-0000-000029000000}"/>
    <cellStyle name="Standard 9" xfId="49" xr:uid="{00000000-0005-0000-0000-00002A000000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strike val="0"/>
      </font>
    </dxf>
  </dxfs>
  <tableStyles count="2" defaultTableStyle="TableStyleMedium2" defaultPivotStyle="PivotStyleLight16">
    <tableStyle name="Tabellenformat 1" pivot="0" count="0" xr9:uid="{00000000-0011-0000-FFFF-FFFF00000000}"/>
    <tableStyle name="Tabellenformat 1 2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lpers/AGS_Nam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eoCodes/AGS_Geco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1">
          <cell r="A1">
            <v>101</v>
          </cell>
          <cell r="B1" t="str">
            <v>Braunschweig  Stadt</v>
          </cell>
        </row>
        <row r="2">
          <cell r="A2">
            <v>102</v>
          </cell>
          <cell r="B2" t="str">
            <v>Salzgitter  Stadt</v>
          </cell>
        </row>
        <row r="3">
          <cell r="A3">
            <v>103</v>
          </cell>
          <cell r="B3" t="str">
            <v>Wolfsburg  Stadt</v>
          </cell>
        </row>
        <row r="4">
          <cell r="A4">
            <v>151</v>
          </cell>
          <cell r="B4" t="str">
            <v>Gifhorn</v>
          </cell>
        </row>
        <row r="5">
          <cell r="A5">
            <v>152</v>
          </cell>
          <cell r="B5" t="str">
            <v>Göttingen</v>
          </cell>
        </row>
        <row r="6">
          <cell r="A6">
            <v>152012</v>
          </cell>
          <cell r="B6" t="str">
            <v xml:space="preserve">   dav. Göttingen  Stadt</v>
          </cell>
        </row>
        <row r="7">
          <cell r="A7">
            <v>152999</v>
          </cell>
          <cell r="B7" t="str">
            <v xml:space="preserve">   dav. Göttingen  Umland</v>
          </cell>
        </row>
        <row r="8">
          <cell r="A8">
            <v>153</v>
          </cell>
          <cell r="B8" t="str">
            <v>Goslar</v>
          </cell>
        </row>
        <row r="9">
          <cell r="A9">
            <v>154</v>
          </cell>
          <cell r="B9" t="str">
            <v>Helmstedt</v>
          </cell>
        </row>
        <row r="10">
          <cell r="A10">
            <v>155</v>
          </cell>
          <cell r="B10" t="str">
            <v>Northeim</v>
          </cell>
        </row>
        <row r="11">
          <cell r="A11">
            <v>156</v>
          </cell>
          <cell r="B11" t="str">
            <v>Osterode</v>
          </cell>
        </row>
        <row r="12">
          <cell r="A12">
            <v>157</v>
          </cell>
          <cell r="B12" t="str">
            <v>Peine</v>
          </cell>
        </row>
        <row r="13">
          <cell r="A13">
            <v>158</v>
          </cell>
          <cell r="B13" t="str">
            <v>Wolfenbüttel</v>
          </cell>
        </row>
        <row r="14">
          <cell r="A14">
            <v>159</v>
          </cell>
          <cell r="B14" t="str">
            <v>Göttingen</v>
          </cell>
        </row>
        <row r="15">
          <cell r="A15">
            <v>159016</v>
          </cell>
          <cell r="B15" t="str">
            <v xml:space="preserve">   dav. Göttingen  Stadt</v>
          </cell>
        </row>
        <row r="16">
          <cell r="A16">
            <v>159999</v>
          </cell>
          <cell r="B16" t="str">
            <v xml:space="preserve">   dav. Göttingen  Umland</v>
          </cell>
        </row>
        <row r="17">
          <cell r="A17">
            <v>1</v>
          </cell>
          <cell r="B17" t="str">
            <v>Stat. Region Braunschweig</v>
          </cell>
        </row>
        <row r="18">
          <cell r="A18">
            <v>241</v>
          </cell>
          <cell r="B18" t="str">
            <v>Hannover  Region</v>
          </cell>
        </row>
        <row r="19">
          <cell r="A19">
            <v>241001</v>
          </cell>
          <cell r="B19" t="str">
            <v xml:space="preserve">   dav. Hannover  Lhst.</v>
          </cell>
        </row>
        <row r="20">
          <cell r="A20">
            <v>241999</v>
          </cell>
          <cell r="B20" t="str">
            <v xml:space="preserve">   dav. Hannover  Umland</v>
          </cell>
        </row>
        <row r="21">
          <cell r="A21">
            <v>251</v>
          </cell>
          <cell r="B21" t="str">
            <v>Diepholz</v>
          </cell>
        </row>
        <row r="22">
          <cell r="A22">
            <v>252</v>
          </cell>
          <cell r="B22" t="str">
            <v>Hameln-Pyrmont</v>
          </cell>
        </row>
        <row r="23">
          <cell r="A23">
            <v>254</v>
          </cell>
          <cell r="B23" t="str">
            <v>Hildesheim</v>
          </cell>
        </row>
        <row r="24">
          <cell r="A24">
            <v>254021</v>
          </cell>
          <cell r="B24" t="str">
            <v xml:space="preserve">   dav. Hildesheim  Stadt</v>
          </cell>
        </row>
        <row r="25">
          <cell r="A25">
            <v>254999</v>
          </cell>
          <cell r="B25" t="str">
            <v xml:space="preserve">   dav. Hildesheim  Umland</v>
          </cell>
        </row>
        <row r="26">
          <cell r="A26">
            <v>255</v>
          </cell>
          <cell r="B26" t="str">
            <v>Holzminden</v>
          </cell>
        </row>
        <row r="27">
          <cell r="A27">
            <v>256</v>
          </cell>
          <cell r="B27" t="str">
            <v>Nienburg (Weser)</v>
          </cell>
        </row>
        <row r="28">
          <cell r="A28">
            <v>257</v>
          </cell>
          <cell r="B28" t="str">
            <v>Schaumburg</v>
          </cell>
        </row>
        <row r="29">
          <cell r="A29">
            <v>2</v>
          </cell>
          <cell r="B29" t="str">
            <v>Stat. Region Hannover</v>
          </cell>
        </row>
        <row r="30">
          <cell r="A30">
            <v>351</v>
          </cell>
          <cell r="B30" t="str">
            <v>Celle</v>
          </cell>
        </row>
        <row r="31">
          <cell r="A31">
            <v>352</v>
          </cell>
          <cell r="B31" t="str">
            <v>Cuxhaven</v>
          </cell>
        </row>
        <row r="32">
          <cell r="A32">
            <v>353</v>
          </cell>
          <cell r="B32" t="str">
            <v>Harburg</v>
          </cell>
        </row>
        <row r="33">
          <cell r="A33">
            <v>354</v>
          </cell>
          <cell r="B33" t="str">
            <v>Lüchow-Dannenberg</v>
          </cell>
        </row>
        <row r="34">
          <cell r="A34" t="str">
            <v>360/ 354</v>
          </cell>
          <cell r="B34" t="str">
            <v>Lüchow-Dannenberg /
Uelzen</v>
          </cell>
        </row>
        <row r="35">
          <cell r="A35" t="str">
            <v>360/ 354</v>
          </cell>
          <cell r="B35" t="str">
            <v>Uelzen
Lüchow-Dannenberg</v>
          </cell>
        </row>
        <row r="36">
          <cell r="A36">
            <v>355</v>
          </cell>
          <cell r="B36" t="str">
            <v>Lüneburg</v>
          </cell>
        </row>
        <row r="37">
          <cell r="A37">
            <v>356</v>
          </cell>
          <cell r="B37" t="str">
            <v>Osterholz</v>
          </cell>
        </row>
        <row r="38">
          <cell r="A38">
            <v>357</v>
          </cell>
          <cell r="B38" t="str">
            <v>Rotenburg (Wümme)</v>
          </cell>
        </row>
        <row r="39">
          <cell r="A39">
            <v>358</v>
          </cell>
          <cell r="B39" t="str">
            <v>Heidekreis</v>
          </cell>
        </row>
        <row r="40">
          <cell r="A40">
            <v>359</v>
          </cell>
          <cell r="B40" t="str">
            <v>Stade</v>
          </cell>
        </row>
        <row r="41">
          <cell r="A41">
            <v>360</v>
          </cell>
          <cell r="B41" t="str">
            <v>Uelzen</v>
          </cell>
        </row>
        <row r="42">
          <cell r="A42">
            <v>361</v>
          </cell>
          <cell r="B42" t="str">
            <v>Verden</v>
          </cell>
        </row>
        <row r="43">
          <cell r="A43">
            <v>3</v>
          </cell>
          <cell r="B43" t="str">
            <v>Stat. Region Lüneburg</v>
          </cell>
        </row>
        <row r="44">
          <cell r="A44">
            <v>401</v>
          </cell>
          <cell r="B44" t="str">
            <v>Delmenhorst  Stadt</v>
          </cell>
        </row>
        <row r="45">
          <cell r="A45" t="str">
            <v>402 / 457</v>
          </cell>
          <cell r="B45" t="str">
            <v>Emden  Stadt / Leer</v>
          </cell>
        </row>
        <row r="46">
          <cell r="A46" t="str">
            <v>455 / 462</v>
          </cell>
          <cell r="B46" t="str">
            <v>Friesland / Wittmund</v>
          </cell>
        </row>
        <row r="47">
          <cell r="A47">
            <v>402</v>
          </cell>
          <cell r="B47" t="str">
            <v>Emden  Stadt</v>
          </cell>
        </row>
        <row r="48">
          <cell r="A48" t="str">
            <v>402 / 457</v>
          </cell>
          <cell r="B48" t="str">
            <v>Emden  Stadt / Leer</v>
          </cell>
        </row>
        <row r="49">
          <cell r="A49" t="str">
            <v>402 / 457</v>
          </cell>
          <cell r="B49" t="str">
            <v>Leer / Emden  Stadt</v>
          </cell>
        </row>
        <row r="50">
          <cell r="A50">
            <v>403</v>
          </cell>
          <cell r="B50" t="str">
            <v>Oldenburg(Oldb)  Stadt</v>
          </cell>
        </row>
        <row r="51">
          <cell r="A51">
            <v>404</v>
          </cell>
          <cell r="B51" t="str">
            <v>Osnabrück  Stadt</v>
          </cell>
        </row>
        <row r="52">
          <cell r="A52">
            <v>405</v>
          </cell>
          <cell r="B52" t="str">
            <v>Wilhelmshaven  Stadt</v>
          </cell>
        </row>
        <row r="53">
          <cell r="A53">
            <v>451</v>
          </cell>
          <cell r="B53" t="str">
            <v>Ammerland</v>
          </cell>
        </row>
        <row r="54">
          <cell r="A54">
            <v>452</v>
          </cell>
          <cell r="B54" t="str">
            <v>Aurich</v>
          </cell>
        </row>
        <row r="55">
          <cell r="A55">
            <v>453</v>
          </cell>
          <cell r="B55" t="str">
            <v>Cloppenburg</v>
          </cell>
        </row>
        <row r="56">
          <cell r="A56">
            <v>454</v>
          </cell>
          <cell r="B56" t="str">
            <v>Emsland</v>
          </cell>
        </row>
        <row r="57">
          <cell r="A57">
            <v>455</v>
          </cell>
          <cell r="B57" t="str">
            <v>Friesland</v>
          </cell>
        </row>
        <row r="58">
          <cell r="A58" t="str">
            <v>455 / 462</v>
          </cell>
          <cell r="B58" t="str">
            <v>Friesland / Wittmund</v>
          </cell>
        </row>
        <row r="59">
          <cell r="A59" t="str">
            <v>455 / 462</v>
          </cell>
          <cell r="B59" t="str">
            <v>Wittmund / Friesland</v>
          </cell>
        </row>
        <row r="60">
          <cell r="A60">
            <v>456</v>
          </cell>
          <cell r="B60" t="str">
            <v>Grafschaft Bentheim</v>
          </cell>
        </row>
        <row r="61">
          <cell r="A61">
            <v>457</v>
          </cell>
          <cell r="B61" t="str">
            <v>Leer</v>
          </cell>
        </row>
        <row r="62">
          <cell r="A62">
            <v>458</v>
          </cell>
          <cell r="B62" t="str">
            <v>Oldenburg</v>
          </cell>
        </row>
        <row r="63">
          <cell r="A63">
            <v>459</v>
          </cell>
          <cell r="B63" t="str">
            <v>Osnabrück</v>
          </cell>
        </row>
        <row r="64">
          <cell r="A64">
            <v>460</v>
          </cell>
          <cell r="B64" t="str">
            <v>Vechta</v>
          </cell>
        </row>
        <row r="65">
          <cell r="A65">
            <v>461</v>
          </cell>
          <cell r="B65" t="str">
            <v>Wesermarsch</v>
          </cell>
        </row>
        <row r="66">
          <cell r="A66">
            <v>462</v>
          </cell>
          <cell r="B66" t="str">
            <v>Wittmund</v>
          </cell>
        </row>
        <row r="67">
          <cell r="A67">
            <v>4</v>
          </cell>
          <cell r="B67" t="str">
            <v>Stat. Region Weser-Ems</v>
          </cell>
        </row>
        <row r="68">
          <cell r="A68">
            <v>0</v>
          </cell>
          <cell r="B68" t="str">
            <v>Niedersachsen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2">
          <cell r="A2">
            <v>101</v>
          </cell>
          <cell r="B2" t="str">
            <v>Braunschweig Stadt</v>
          </cell>
          <cell r="C2" t="str">
            <v>K03101</v>
          </cell>
        </row>
        <row r="3">
          <cell r="A3">
            <v>102</v>
          </cell>
          <cell r="B3" t="str">
            <v>Salzgitter Stadt</v>
          </cell>
          <cell r="C3" t="str">
            <v>K03102</v>
          </cell>
        </row>
        <row r="4">
          <cell r="A4">
            <v>103</v>
          </cell>
          <cell r="B4" t="str">
            <v>Wolfsburg Stadt</v>
          </cell>
          <cell r="C4" t="str">
            <v>K03103</v>
          </cell>
        </row>
        <row r="5">
          <cell r="A5">
            <v>151</v>
          </cell>
          <cell r="B5" t="str">
            <v>Gifhorn</v>
          </cell>
          <cell r="C5" t="str">
            <v>K03151</v>
          </cell>
        </row>
        <row r="6">
          <cell r="A6">
            <v>153</v>
          </cell>
          <cell r="B6" t="str">
            <v>Goslar</v>
          </cell>
          <cell r="C6" t="str">
            <v>K03153</v>
          </cell>
        </row>
        <row r="7">
          <cell r="A7">
            <v>154</v>
          </cell>
          <cell r="B7" t="str">
            <v>Helmstedt</v>
          </cell>
          <cell r="C7" t="str">
            <v>K03154</v>
          </cell>
        </row>
        <row r="8">
          <cell r="A8">
            <v>155</v>
          </cell>
          <cell r="B8" t="str">
            <v>Northeim</v>
          </cell>
          <cell r="C8" t="str">
            <v>K03155</v>
          </cell>
        </row>
        <row r="9">
          <cell r="A9">
            <v>157</v>
          </cell>
          <cell r="B9" t="str">
            <v>Peine</v>
          </cell>
          <cell r="C9" t="str">
            <v>K03157</v>
          </cell>
        </row>
        <row r="10">
          <cell r="A10">
            <v>158</v>
          </cell>
          <cell r="B10" t="str">
            <v>Wolfenbüttel</v>
          </cell>
          <cell r="C10" t="str">
            <v>K03158</v>
          </cell>
        </row>
        <row r="11">
          <cell r="A11">
            <v>159</v>
          </cell>
          <cell r="B11" t="str">
            <v>Göttingen</v>
          </cell>
          <cell r="C11" t="str">
            <v>K03159</v>
          </cell>
        </row>
        <row r="12">
          <cell r="A12">
            <v>1</v>
          </cell>
          <cell r="B12" t="str">
            <v>Statistische Region Braunschweig</v>
          </cell>
          <cell r="C12" t="str">
            <v>K031</v>
          </cell>
        </row>
        <row r="13">
          <cell r="A13">
            <v>241</v>
          </cell>
          <cell r="B13" t="str">
            <v>Hannover Region</v>
          </cell>
          <cell r="C13" t="str">
            <v>K03241</v>
          </cell>
        </row>
        <row r="14">
          <cell r="A14">
            <v>241001</v>
          </cell>
          <cell r="B14" t="str">
            <v>Hannover Landeshauptstadt</v>
          </cell>
          <cell r="C14" t="str">
            <v>K03241001</v>
          </cell>
        </row>
        <row r="15">
          <cell r="A15">
            <v>241999</v>
          </cell>
          <cell r="C15" t="str">
            <v>K03241999</v>
          </cell>
        </row>
        <row r="16">
          <cell r="A16">
            <v>251</v>
          </cell>
          <cell r="B16" t="str">
            <v>Diepholz</v>
          </cell>
          <cell r="C16" t="str">
            <v>K03251</v>
          </cell>
        </row>
        <row r="17">
          <cell r="A17">
            <v>252</v>
          </cell>
          <cell r="B17" t="str">
            <v>Hameln-Pyrmont</v>
          </cell>
          <cell r="C17" t="str">
            <v>K03252</v>
          </cell>
        </row>
        <row r="18">
          <cell r="A18">
            <v>254</v>
          </cell>
          <cell r="B18" t="str">
            <v>Hildesheim</v>
          </cell>
          <cell r="C18" t="str">
            <v>K03254</v>
          </cell>
        </row>
        <row r="19">
          <cell r="A19">
            <v>255</v>
          </cell>
          <cell r="B19" t="str">
            <v>Holzminden</v>
          </cell>
          <cell r="C19" t="str">
            <v>K03255</v>
          </cell>
        </row>
        <row r="20">
          <cell r="A20">
            <v>256</v>
          </cell>
          <cell r="B20" t="str">
            <v>Nienburg (Weser)</v>
          </cell>
          <cell r="C20" t="str">
            <v>K03256</v>
          </cell>
        </row>
        <row r="21">
          <cell r="A21">
            <v>257</v>
          </cell>
          <cell r="B21" t="str">
            <v>Schaumburg</v>
          </cell>
          <cell r="C21" t="str">
            <v>K03257</v>
          </cell>
        </row>
        <row r="22">
          <cell r="A22">
            <v>2</v>
          </cell>
          <cell r="B22" t="str">
            <v>Statistische Region Hannover</v>
          </cell>
          <cell r="C22" t="str">
            <v>K032</v>
          </cell>
        </row>
        <row r="23">
          <cell r="A23">
            <v>351</v>
          </cell>
          <cell r="B23" t="str">
            <v>Celle</v>
          </cell>
          <cell r="C23" t="str">
            <v>K03351</v>
          </cell>
        </row>
        <row r="24">
          <cell r="A24">
            <v>352</v>
          </cell>
          <cell r="B24" t="str">
            <v>Cuxhaven</v>
          </cell>
          <cell r="C24" t="str">
            <v>K03352</v>
          </cell>
        </row>
        <row r="25">
          <cell r="A25">
            <v>353</v>
          </cell>
          <cell r="B25" t="str">
            <v>Harburg</v>
          </cell>
          <cell r="C25" t="str">
            <v>K03353</v>
          </cell>
        </row>
        <row r="26">
          <cell r="A26">
            <v>354</v>
          </cell>
          <cell r="B26" t="str">
            <v>Lüchow-Dannenberg</v>
          </cell>
          <cell r="C26" t="str">
            <v>K03354</v>
          </cell>
        </row>
        <row r="27">
          <cell r="A27">
            <v>355</v>
          </cell>
          <cell r="B27" t="str">
            <v>Lüneburg</v>
          </cell>
          <cell r="C27" t="str">
            <v>K03355</v>
          </cell>
        </row>
        <row r="28">
          <cell r="A28">
            <v>356</v>
          </cell>
          <cell r="B28" t="str">
            <v>Osterholz</v>
          </cell>
          <cell r="C28" t="str">
            <v>K03356</v>
          </cell>
        </row>
        <row r="29">
          <cell r="A29">
            <v>357</v>
          </cell>
          <cell r="B29" t="str">
            <v>Rotenburg (Wümme)</v>
          </cell>
          <cell r="C29" t="str">
            <v>K03357</v>
          </cell>
        </row>
        <row r="30">
          <cell r="A30">
            <v>358</v>
          </cell>
          <cell r="B30" t="str">
            <v>Heidekreis</v>
          </cell>
          <cell r="C30" t="str">
            <v>K03358</v>
          </cell>
        </row>
        <row r="31">
          <cell r="A31">
            <v>359</v>
          </cell>
          <cell r="B31" t="str">
            <v>Stade</v>
          </cell>
          <cell r="C31" t="str">
            <v>K03359</v>
          </cell>
        </row>
        <row r="32">
          <cell r="A32">
            <v>360</v>
          </cell>
          <cell r="B32" t="str">
            <v>Uelzen</v>
          </cell>
          <cell r="C32" t="str">
            <v>K03360</v>
          </cell>
        </row>
        <row r="33">
          <cell r="A33">
            <v>361</v>
          </cell>
          <cell r="B33" t="str">
            <v>Verden</v>
          </cell>
          <cell r="C33" t="str">
            <v>K03361</v>
          </cell>
        </row>
        <row r="34">
          <cell r="A34">
            <v>3</v>
          </cell>
          <cell r="B34" t="str">
            <v>Statistische Region Lüneburg</v>
          </cell>
          <cell r="C34" t="str">
            <v>K033</v>
          </cell>
        </row>
        <row r="35">
          <cell r="A35">
            <v>401</v>
          </cell>
          <cell r="B35" t="str">
            <v>Delmenhorst.Stadt</v>
          </cell>
          <cell r="C35" t="str">
            <v>K03401</v>
          </cell>
        </row>
        <row r="36">
          <cell r="A36">
            <v>402</v>
          </cell>
          <cell r="B36" t="str">
            <v>Emden Stadt</v>
          </cell>
          <cell r="C36" t="str">
            <v>K03402</v>
          </cell>
        </row>
        <row r="37">
          <cell r="A37">
            <v>403</v>
          </cell>
          <cell r="B37" t="str">
            <v>Oldenburg (Oldb) Stadt</v>
          </cell>
          <cell r="C37" t="str">
            <v>K03403</v>
          </cell>
        </row>
        <row r="38">
          <cell r="A38">
            <v>404</v>
          </cell>
          <cell r="B38" t="str">
            <v>Osnabrück Stadt</v>
          </cell>
          <cell r="C38" t="str">
            <v>K03404</v>
          </cell>
        </row>
        <row r="39">
          <cell r="A39">
            <v>405</v>
          </cell>
          <cell r="B39" t="str">
            <v>Wilhelmshaven Stadt</v>
          </cell>
          <cell r="C39" t="str">
            <v>K03405</v>
          </cell>
        </row>
        <row r="40">
          <cell r="A40">
            <v>451</v>
          </cell>
          <cell r="B40" t="str">
            <v>Ammerland</v>
          </cell>
          <cell r="C40" t="str">
            <v>K03451</v>
          </cell>
        </row>
        <row r="41">
          <cell r="A41">
            <v>452</v>
          </cell>
          <cell r="B41" t="str">
            <v>Aurich</v>
          </cell>
          <cell r="C41" t="str">
            <v>K03452</v>
          </cell>
        </row>
        <row r="42">
          <cell r="A42">
            <v>453</v>
          </cell>
          <cell r="B42" t="str">
            <v>Cloppenburg</v>
          </cell>
          <cell r="C42" t="str">
            <v>K03453</v>
          </cell>
        </row>
        <row r="43">
          <cell r="A43">
            <v>454</v>
          </cell>
          <cell r="B43" t="str">
            <v>Emsland</v>
          </cell>
          <cell r="C43" t="str">
            <v>K03454</v>
          </cell>
        </row>
        <row r="44">
          <cell r="A44">
            <v>455</v>
          </cell>
          <cell r="B44" t="str">
            <v>Friesland</v>
          </cell>
          <cell r="C44" t="str">
            <v>K03455</v>
          </cell>
        </row>
        <row r="45">
          <cell r="A45">
            <v>456</v>
          </cell>
          <cell r="B45" t="str">
            <v>Grafschaft Bentheim</v>
          </cell>
          <cell r="C45" t="str">
            <v>K03456</v>
          </cell>
        </row>
        <row r="46">
          <cell r="A46">
            <v>457</v>
          </cell>
          <cell r="B46" t="str">
            <v>Leer</v>
          </cell>
          <cell r="C46" t="str">
            <v>K03457</v>
          </cell>
        </row>
        <row r="47">
          <cell r="A47">
            <v>458</v>
          </cell>
          <cell r="B47" t="str">
            <v>Oldenburg</v>
          </cell>
          <cell r="C47" t="str">
            <v>K03458</v>
          </cell>
        </row>
        <row r="48">
          <cell r="A48">
            <v>459</v>
          </cell>
          <cell r="B48" t="str">
            <v>Osnabrück</v>
          </cell>
          <cell r="C48" t="str">
            <v>K03459</v>
          </cell>
        </row>
        <row r="49">
          <cell r="A49">
            <v>460</v>
          </cell>
          <cell r="B49" t="str">
            <v>Vechta</v>
          </cell>
          <cell r="C49" t="str">
            <v>K03460</v>
          </cell>
        </row>
        <row r="50">
          <cell r="A50">
            <v>461</v>
          </cell>
          <cell r="B50" t="str">
            <v>Wesermarsch</v>
          </cell>
          <cell r="C50" t="str">
            <v>K03461</v>
          </cell>
        </row>
        <row r="51">
          <cell r="A51">
            <v>462</v>
          </cell>
          <cell r="B51" t="str">
            <v>Wittmund</v>
          </cell>
          <cell r="C51" t="str">
            <v>K03462</v>
          </cell>
        </row>
        <row r="52">
          <cell r="A52">
            <v>4</v>
          </cell>
          <cell r="B52" t="str">
            <v>Statistische Region Weser-Ems</v>
          </cell>
          <cell r="C52" t="str">
            <v>K034</v>
          </cell>
        </row>
        <row r="53">
          <cell r="A53">
            <v>0</v>
          </cell>
          <cell r="B53" t="str">
            <v>Niedersachsen</v>
          </cell>
          <cell r="C53" t="str">
            <v>K030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559AE-2682-48F9-A058-29C2298EAB90}">
  <sheetPr codeName="Tabelle3">
    <tabColor theme="5"/>
  </sheetPr>
  <dimension ref="B1:S65"/>
  <sheetViews>
    <sheetView topLeftCell="A26" zoomScale="115" zoomScaleNormal="115" workbookViewId="0">
      <selection activeCell="A62" sqref="A62:XFD65"/>
    </sheetView>
  </sheetViews>
  <sheetFormatPr baseColWidth="10" defaultColWidth="11.5703125" defaultRowHeight="15" x14ac:dyDescent="0.25"/>
  <cols>
    <col min="1" max="1" width="5.7109375" style="56" customWidth="1"/>
    <col min="2" max="2" width="0" style="56" hidden="1" customWidth="1"/>
    <col min="3" max="3" width="21.7109375" style="56" customWidth="1"/>
    <col min="4" max="16" width="11.5703125" style="56"/>
    <col min="17" max="18" width="11.5703125" style="4"/>
    <col min="19" max="16384" width="11.5703125" style="56"/>
  </cols>
  <sheetData>
    <row r="1" spans="2:19" s="111" customFormat="1" x14ac:dyDescent="0.25">
      <c r="C1" s="111" t="s">
        <v>201</v>
      </c>
    </row>
    <row r="2" spans="2:19" s="111" customFormat="1" x14ac:dyDescent="0.25">
      <c r="Q2" s="4"/>
      <c r="R2" s="4"/>
    </row>
    <row r="3" spans="2:19" s="111" customFormat="1" x14ac:dyDescent="0.25">
      <c r="B3" s="111" t="s">
        <v>84</v>
      </c>
      <c r="C3" s="111" t="s">
        <v>202</v>
      </c>
    </row>
    <row r="4" spans="2:19" s="111" customFormat="1" x14ac:dyDescent="0.25">
      <c r="B4" s="111" t="s">
        <v>85</v>
      </c>
      <c r="C4" s="111" t="s">
        <v>203</v>
      </c>
    </row>
    <row r="6" spans="2:19" ht="16.5" customHeight="1" x14ac:dyDescent="0.25">
      <c r="B6" s="115" t="s">
        <v>82</v>
      </c>
      <c r="C6" s="118" t="s">
        <v>0</v>
      </c>
      <c r="D6" s="112" t="s">
        <v>1</v>
      </c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3"/>
    </row>
    <row r="7" spans="2:19" ht="16.5" customHeight="1" x14ac:dyDescent="0.25">
      <c r="B7" s="116"/>
      <c r="C7" s="119"/>
      <c r="D7" s="96">
        <v>2005</v>
      </c>
      <c r="E7" s="97">
        <v>2006</v>
      </c>
      <c r="F7" s="97">
        <v>2007</v>
      </c>
      <c r="G7" s="97">
        <v>2008</v>
      </c>
      <c r="H7" s="96">
        <v>2009</v>
      </c>
      <c r="I7" s="96">
        <v>2010</v>
      </c>
      <c r="J7" s="96">
        <v>2011</v>
      </c>
      <c r="K7" s="96">
        <v>2012</v>
      </c>
      <c r="L7" s="96">
        <v>2013</v>
      </c>
      <c r="M7" s="96">
        <v>2014</v>
      </c>
      <c r="N7" s="3">
        <v>2015</v>
      </c>
      <c r="O7" s="3">
        <v>2016</v>
      </c>
      <c r="P7" s="3">
        <v>2017</v>
      </c>
      <c r="Q7" s="28">
        <v>2018</v>
      </c>
      <c r="R7" s="28">
        <v>2019</v>
      </c>
      <c r="S7" s="28">
        <v>2020</v>
      </c>
    </row>
    <row r="8" spans="2:19" ht="8.25" customHeight="1" x14ac:dyDescent="0.25">
      <c r="B8" s="117"/>
      <c r="C8" s="120"/>
      <c r="D8" s="113" t="s">
        <v>2</v>
      </c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</row>
    <row r="9" spans="2:19" x14ac:dyDescent="0.25">
      <c r="B9" s="19" t="s">
        <v>4</v>
      </c>
      <c r="C9" s="19" t="s">
        <v>5</v>
      </c>
      <c r="D9" s="20" t="s">
        <v>6</v>
      </c>
      <c r="E9" s="20" t="s">
        <v>7</v>
      </c>
      <c r="F9" s="20" t="s">
        <v>8</v>
      </c>
      <c r="G9" s="20" t="s">
        <v>9</v>
      </c>
      <c r="H9" s="20" t="s">
        <v>10</v>
      </c>
      <c r="I9" s="20" t="s">
        <v>11</v>
      </c>
      <c r="J9" s="20" t="s">
        <v>12</v>
      </c>
      <c r="K9" s="20" t="s">
        <v>13</v>
      </c>
      <c r="L9" s="20" t="s">
        <v>14</v>
      </c>
      <c r="M9" s="20" t="s">
        <v>15</v>
      </c>
      <c r="N9" s="20" t="s">
        <v>16</v>
      </c>
      <c r="O9" s="20" t="s">
        <v>17</v>
      </c>
      <c r="P9" s="21" t="s">
        <v>18</v>
      </c>
      <c r="Q9" s="30" t="s">
        <v>19</v>
      </c>
      <c r="R9" s="30">
        <v>16</v>
      </c>
      <c r="S9" s="30" t="s">
        <v>79</v>
      </c>
    </row>
    <row r="10" spans="2:19" ht="8.25" customHeight="1" x14ac:dyDescent="0.25">
      <c r="B10" s="98">
        <v>101</v>
      </c>
      <c r="C10" s="22" t="s">
        <v>20</v>
      </c>
      <c r="D10" s="106">
        <f>VLOOKUP(B10,'2019_A2_Rohdaten'!$A$9:$W$64,3,FALSE)</f>
        <v>20275</v>
      </c>
      <c r="E10" s="106">
        <f>VLOOKUP(B10,'2019_A2_Rohdaten'!$A$9:$W$64,4,FALSE)</f>
        <v>20282</v>
      </c>
      <c r="F10" s="106">
        <f>VLOOKUP(B10,'2019_A2_Rohdaten'!$A$9:$W$64,5,FALSE)</f>
        <v>19875</v>
      </c>
      <c r="G10" s="106">
        <f>VLOOKUP(B10,'2019_A2_Rohdaten'!$A$9:$W$64,6,FALSE)</f>
        <v>19402</v>
      </c>
      <c r="H10" s="106">
        <f>VLOOKUP(B10,'2019_A2_Rohdaten'!$A$9:$W$64,7,FALSE)</f>
        <v>19399</v>
      </c>
      <c r="I10" s="106">
        <f>VLOOKUP(B10,'2019_A2_Rohdaten'!$A$9:$W$64,8,FALSE)</f>
        <v>19660</v>
      </c>
      <c r="J10" s="106">
        <f>VLOOKUP(B10,'2019_A2_Rohdaten'!$A$9:$W$64,9,FALSE)</f>
        <v>20214</v>
      </c>
      <c r="K10" s="106">
        <f>VLOOKUP(B10,'2019_A2_Rohdaten'!$A$9:$W$64,10,FALSE)</f>
        <v>20820</v>
      </c>
      <c r="L10" s="106">
        <f>VLOOKUP(B10,'2019_A2_Rohdaten'!$A$9:$W$64,11,FALSE)</f>
        <v>22122</v>
      </c>
      <c r="M10" s="106">
        <f>VLOOKUP(B10,'2019_A2_Rohdaten'!$A$9:$W$64,12,FALSE)</f>
        <v>23055</v>
      </c>
      <c r="N10" s="106">
        <f>VLOOKUP(B10,'2019_A2_Rohdaten'!$A$9:$W$64,13,FALSE)</f>
        <v>26108</v>
      </c>
      <c r="O10" s="107">
        <f>VLOOKUP(B10,'2019_A2_Rohdaten'!$A$9:$W$64,14,FALSE)</f>
        <v>28200</v>
      </c>
      <c r="P10" s="108">
        <f>VLOOKUP(B10,'2019_A2_Rohdaten'!$A$9:$W$64,15,FALSE)</f>
        <v>28420</v>
      </c>
      <c r="Q10" s="109">
        <f>VLOOKUP(B10,'2019_A2_Rohdaten'!$A$9:$W$64,16,FALSE)</f>
        <v>29730</v>
      </c>
      <c r="R10" s="109">
        <f>VLOOKUP(B10,'2019_A2_Rohdaten'!$A$9:$W$64,17,FALSE)</f>
        <v>31445</v>
      </c>
      <c r="S10" s="52">
        <f>VLOOKUP(B10,'2020_Rohdaten'!$A$9:$R$64,18,FALSE)</f>
        <v>30950</v>
      </c>
    </row>
    <row r="11" spans="2:19" ht="8.25" customHeight="1" x14ac:dyDescent="0.25">
      <c r="B11" s="98">
        <v>102</v>
      </c>
      <c r="C11" s="22" t="s">
        <v>21</v>
      </c>
      <c r="D11" s="106">
        <f>VLOOKUP(B11,'2019_A2_Rohdaten'!$A$9:$W$64,3,FALSE)</f>
        <v>10721</v>
      </c>
      <c r="E11" s="106">
        <f>VLOOKUP(B11,'2019_A2_Rohdaten'!$A$9:$W$64,4,FALSE)</f>
        <v>10474</v>
      </c>
      <c r="F11" s="106">
        <f>VLOOKUP(B11,'2019_A2_Rohdaten'!$A$9:$W$64,5,FALSE)</f>
        <v>10224</v>
      </c>
      <c r="G11" s="106">
        <f>VLOOKUP(B11,'2019_A2_Rohdaten'!$A$9:$W$64,6,FALSE)</f>
        <v>10191</v>
      </c>
      <c r="H11" s="106">
        <f>VLOOKUP(B11,'2019_A2_Rohdaten'!$A$9:$W$64,7,FALSE)</f>
        <v>10062</v>
      </c>
      <c r="I11" s="106">
        <f>VLOOKUP(B11,'2019_A2_Rohdaten'!$A$9:$W$64,8,FALSE)</f>
        <v>9810</v>
      </c>
      <c r="J11" s="106">
        <f>VLOOKUP(B11,'2019_A2_Rohdaten'!$A$9:$W$64,9,FALSE)</f>
        <v>9804</v>
      </c>
      <c r="K11" s="106">
        <f>VLOOKUP(B11,'2019_A2_Rohdaten'!$A$9:$W$64,10,FALSE)</f>
        <v>9918</v>
      </c>
      <c r="L11" s="106">
        <f>VLOOKUP(B11,'2019_A2_Rohdaten'!$A$9:$W$64,11,FALSE)</f>
        <v>10596</v>
      </c>
      <c r="M11" s="106">
        <f>VLOOKUP(B11,'2019_A2_Rohdaten'!$A$9:$W$64,12,FALSE)</f>
        <v>11620</v>
      </c>
      <c r="N11" s="106">
        <f>VLOOKUP(B11,'2019_A2_Rohdaten'!$A$9:$W$64,13,FALSE)</f>
        <v>13554</v>
      </c>
      <c r="O11" s="107">
        <f>VLOOKUP(B11,'2019_A2_Rohdaten'!$A$9:$W$64,14,FALSE)</f>
        <v>16885</v>
      </c>
      <c r="P11" s="108">
        <f>VLOOKUP(B11,'2019_A2_Rohdaten'!$A$9:$W$64,15,FALSE)</f>
        <v>18835</v>
      </c>
      <c r="Q11" s="109">
        <f>VLOOKUP(B11,'2019_A2_Rohdaten'!$A$9:$W$64,16,FALSE)</f>
        <v>19850</v>
      </c>
      <c r="R11" s="109">
        <f>VLOOKUP(B11,'2019_A2_Rohdaten'!$A$9:$W$64,17,FALSE)</f>
        <v>20175</v>
      </c>
      <c r="S11" s="52">
        <f>VLOOKUP(B11,'2020_Rohdaten'!$A$9:$R$64,18,FALSE)</f>
        <v>20785</v>
      </c>
    </row>
    <row r="12" spans="2:19" ht="8.25" customHeight="1" x14ac:dyDescent="0.25">
      <c r="B12" s="98">
        <v>103</v>
      </c>
      <c r="C12" s="22" t="s">
        <v>22</v>
      </c>
      <c r="D12" s="106">
        <f>VLOOKUP(B12,'2019_A2_Rohdaten'!$A$9:$W$64,3,FALSE)</f>
        <v>11986</v>
      </c>
      <c r="E12" s="106">
        <f>VLOOKUP(B12,'2019_A2_Rohdaten'!$A$9:$W$64,4,FALSE)</f>
        <v>11941</v>
      </c>
      <c r="F12" s="106">
        <f>VLOOKUP(B12,'2019_A2_Rohdaten'!$A$9:$W$64,5,FALSE)</f>
        <v>11772</v>
      </c>
      <c r="G12" s="106">
        <f>VLOOKUP(B12,'2019_A2_Rohdaten'!$A$9:$W$64,6,FALSE)</f>
        <v>11824</v>
      </c>
      <c r="H12" s="106">
        <f>VLOOKUP(B12,'2019_A2_Rohdaten'!$A$9:$W$64,7,FALSE)</f>
        <v>11796</v>
      </c>
      <c r="I12" s="106">
        <f>VLOOKUP(B12,'2019_A2_Rohdaten'!$A$9:$W$64,8,FALSE)</f>
        <v>11804</v>
      </c>
      <c r="J12" s="106">
        <f>VLOOKUP(B12,'2019_A2_Rohdaten'!$A$9:$W$64,9,FALSE)</f>
        <v>12080</v>
      </c>
      <c r="K12" s="106">
        <f>VLOOKUP(B12,'2019_A2_Rohdaten'!$A$9:$W$64,10,FALSE)</f>
        <v>12680</v>
      </c>
      <c r="L12" s="106">
        <f>VLOOKUP(B12,'2019_A2_Rohdaten'!$A$9:$W$64,11,FALSE)</f>
        <v>14017</v>
      </c>
      <c r="M12" s="106">
        <f>VLOOKUP(B12,'2019_A2_Rohdaten'!$A$9:$W$64,12,FALSE)</f>
        <v>15224</v>
      </c>
      <c r="N12" s="106">
        <f>VLOOKUP(B12,'2019_A2_Rohdaten'!$A$9:$W$64,13,FALSE)</f>
        <v>16966</v>
      </c>
      <c r="O12" s="107">
        <f>VLOOKUP(B12,'2019_A2_Rohdaten'!$A$9:$W$64,14,FALSE)</f>
        <v>17770</v>
      </c>
      <c r="P12" s="108">
        <f>VLOOKUP(B12,'2019_A2_Rohdaten'!$A$9:$W$64,15,FALSE)</f>
        <v>18420</v>
      </c>
      <c r="Q12" s="109">
        <f>VLOOKUP(B12,'2019_A2_Rohdaten'!$A$9:$W$64,16,FALSE)</f>
        <v>19325</v>
      </c>
      <c r="R12" s="109">
        <f>VLOOKUP(B12,'2019_A2_Rohdaten'!$A$9:$W$64,17,FALSE)</f>
        <v>20160</v>
      </c>
      <c r="S12" s="52">
        <f>VLOOKUP(B12,'2020_Rohdaten'!$A$9:$R$64,18,FALSE)</f>
        <v>20265</v>
      </c>
    </row>
    <row r="13" spans="2:19" ht="8.25" customHeight="1" x14ac:dyDescent="0.25">
      <c r="B13" s="98">
        <v>151</v>
      </c>
      <c r="C13" s="22" t="s">
        <v>23</v>
      </c>
      <c r="D13" s="106">
        <f>VLOOKUP(B13,'2019_A2_Rohdaten'!$A$9:$W$64,3,FALSE)</f>
        <v>7612</v>
      </c>
      <c r="E13" s="106">
        <f>VLOOKUP(B13,'2019_A2_Rohdaten'!$A$9:$W$64,4,FALSE)</f>
        <v>7371</v>
      </c>
      <c r="F13" s="106">
        <f>VLOOKUP(B13,'2019_A2_Rohdaten'!$A$9:$W$64,5,FALSE)</f>
        <v>7223</v>
      </c>
      <c r="G13" s="106">
        <f>VLOOKUP(B13,'2019_A2_Rohdaten'!$A$9:$W$64,6,FALSE)</f>
        <v>7038</v>
      </c>
      <c r="H13" s="106">
        <f>VLOOKUP(B13,'2019_A2_Rohdaten'!$A$9:$W$64,7,FALSE)</f>
        <v>7058</v>
      </c>
      <c r="I13" s="106">
        <f>VLOOKUP(B13,'2019_A2_Rohdaten'!$A$9:$W$64,8,FALSE)</f>
        <v>7024</v>
      </c>
      <c r="J13" s="106">
        <f>VLOOKUP(B13,'2019_A2_Rohdaten'!$A$9:$W$64,9,FALSE)</f>
        <v>7135</v>
      </c>
      <c r="K13" s="106">
        <f>VLOOKUP(B13,'2019_A2_Rohdaten'!$A$9:$W$64,10,FALSE)</f>
        <v>7552</v>
      </c>
      <c r="L13" s="106">
        <f>VLOOKUP(B13,'2019_A2_Rohdaten'!$A$9:$W$64,11,FALSE)</f>
        <v>7991</v>
      </c>
      <c r="M13" s="106">
        <f>VLOOKUP(B13,'2019_A2_Rohdaten'!$A$9:$W$64,12,FALSE)</f>
        <v>8866</v>
      </c>
      <c r="N13" s="106">
        <f>VLOOKUP(B13,'2019_A2_Rohdaten'!$A$9:$W$64,13,FALSE)</f>
        <v>9857</v>
      </c>
      <c r="O13" s="107">
        <f>VLOOKUP(B13,'2019_A2_Rohdaten'!$A$9:$W$64,14,FALSE)</f>
        <v>10840</v>
      </c>
      <c r="P13" s="108">
        <f>VLOOKUP(B13,'2019_A2_Rohdaten'!$A$9:$W$64,15,FALSE)</f>
        <v>11140</v>
      </c>
      <c r="Q13" s="109">
        <f>VLOOKUP(B13,'2019_A2_Rohdaten'!$A$9:$W$64,16,FALSE)</f>
        <v>11810</v>
      </c>
      <c r="R13" s="109">
        <f>VLOOKUP(B13,'2019_A2_Rohdaten'!$A$9:$W$64,17,FALSE)</f>
        <v>12330</v>
      </c>
      <c r="S13" s="52">
        <f>VLOOKUP(B13,'2020_Rohdaten'!$A$9:$R$64,18,FALSE)</f>
        <v>12955</v>
      </c>
    </row>
    <row r="14" spans="2:19" s="4" customFormat="1" ht="8.25" customHeight="1" x14ac:dyDescent="0.25">
      <c r="B14" s="98">
        <v>153</v>
      </c>
      <c r="C14" s="22" t="s">
        <v>26</v>
      </c>
      <c r="D14" s="106">
        <f>VLOOKUP(B14,'2019_A2_Rohdaten'!$A$9:$W$64,3,FALSE)</f>
        <v>7506</v>
      </c>
      <c r="E14" s="106">
        <f>VLOOKUP(B14,'2019_A2_Rohdaten'!$A$9:$W$64,4,FALSE)</f>
        <v>7325</v>
      </c>
      <c r="F14" s="106">
        <f>VLOOKUP(B14,'2019_A2_Rohdaten'!$A$9:$W$64,5,FALSE)</f>
        <v>7231</v>
      </c>
      <c r="G14" s="106">
        <f>VLOOKUP(B14,'2019_A2_Rohdaten'!$A$9:$W$64,6,FALSE)</f>
        <v>7086</v>
      </c>
      <c r="H14" s="106">
        <f>VLOOKUP(B14,'2019_A2_Rohdaten'!$A$9:$W$64,7,FALSE)</f>
        <v>7041</v>
      </c>
      <c r="I14" s="106">
        <f>VLOOKUP(B14,'2019_A2_Rohdaten'!$A$9:$W$64,8,FALSE)</f>
        <v>6980</v>
      </c>
      <c r="J14" s="106">
        <f>VLOOKUP(B14,'2019_A2_Rohdaten'!$A$9:$W$64,9,FALSE)</f>
        <v>7059</v>
      </c>
      <c r="K14" s="106">
        <f>VLOOKUP(B14,'2019_A2_Rohdaten'!$A$9:$W$64,10,FALSE)</f>
        <v>7419</v>
      </c>
      <c r="L14" s="106">
        <f>VLOOKUP(B14,'2019_A2_Rohdaten'!$A$9:$W$64,11,FALSE)</f>
        <v>7947</v>
      </c>
      <c r="M14" s="106">
        <f>VLOOKUP(B14,'2019_A2_Rohdaten'!$A$9:$W$64,12,FALSE)</f>
        <v>8634</v>
      </c>
      <c r="N14" s="106">
        <f>VLOOKUP(B14,'2019_A2_Rohdaten'!$A$9:$W$64,13,FALSE)</f>
        <v>10620</v>
      </c>
      <c r="O14" s="107">
        <f>VLOOKUP(B14,'2019_A2_Rohdaten'!$A$9:$W$64,14,FALSE)</f>
        <v>11745</v>
      </c>
      <c r="P14" s="108">
        <f>VLOOKUP(B14,'2019_A2_Rohdaten'!$A$9:$W$64,15,FALSE)</f>
        <v>12780</v>
      </c>
      <c r="Q14" s="109">
        <f>VLOOKUP(B14,'2019_A2_Rohdaten'!$A$9:$W$64,16,FALSE)</f>
        <v>13455</v>
      </c>
      <c r="R14" s="109">
        <f>VLOOKUP(B14,'2019_A2_Rohdaten'!$A$9:$W$64,17,FALSE)</f>
        <v>14020</v>
      </c>
      <c r="S14" s="52">
        <f>VLOOKUP(B14,'2020_Rohdaten'!$A$9:$R$64,18,FALSE)</f>
        <v>13830</v>
      </c>
    </row>
    <row r="15" spans="2:19" ht="8.25" customHeight="1" x14ac:dyDescent="0.25">
      <c r="B15" s="98">
        <v>154</v>
      </c>
      <c r="C15" s="22" t="s">
        <v>27</v>
      </c>
      <c r="D15" s="106">
        <f>VLOOKUP(B15,'2019_A2_Rohdaten'!$A$9:$W$64,3,FALSE)</f>
        <v>3648</v>
      </c>
      <c r="E15" s="106">
        <f>VLOOKUP(B15,'2019_A2_Rohdaten'!$A$9:$W$64,4,FALSE)</f>
        <v>3620</v>
      </c>
      <c r="F15" s="106">
        <f>VLOOKUP(B15,'2019_A2_Rohdaten'!$A$9:$W$64,5,FALSE)</f>
        <v>3498</v>
      </c>
      <c r="G15" s="106">
        <f>VLOOKUP(B15,'2019_A2_Rohdaten'!$A$9:$W$64,6,FALSE)</f>
        <v>3392</v>
      </c>
      <c r="H15" s="106">
        <f>VLOOKUP(B15,'2019_A2_Rohdaten'!$A$9:$W$64,7,FALSE)</f>
        <v>3352</v>
      </c>
      <c r="I15" s="106">
        <f>VLOOKUP(B15,'2019_A2_Rohdaten'!$A$9:$W$64,8,FALSE)</f>
        <v>3365</v>
      </c>
      <c r="J15" s="106">
        <f>VLOOKUP(B15,'2019_A2_Rohdaten'!$A$9:$W$64,9,FALSE)</f>
        <v>3394</v>
      </c>
      <c r="K15" s="106">
        <f>VLOOKUP(B15,'2019_A2_Rohdaten'!$A$9:$W$64,10,FALSE)</f>
        <v>3404</v>
      </c>
      <c r="L15" s="106">
        <f>VLOOKUP(B15,'2019_A2_Rohdaten'!$A$9:$W$64,11,FALSE)</f>
        <v>3682</v>
      </c>
      <c r="M15" s="106">
        <f>VLOOKUP(B15,'2019_A2_Rohdaten'!$A$9:$W$64,12,FALSE)</f>
        <v>4100</v>
      </c>
      <c r="N15" s="106">
        <f>VLOOKUP(B15,'2019_A2_Rohdaten'!$A$9:$W$64,13,FALSE)</f>
        <v>5221</v>
      </c>
      <c r="O15" s="107">
        <f>VLOOKUP(B15,'2019_A2_Rohdaten'!$A$9:$W$64,14,FALSE)</f>
        <v>6230</v>
      </c>
      <c r="P15" s="108">
        <f>VLOOKUP(B15,'2019_A2_Rohdaten'!$A$9:$W$64,15,FALSE)</f>
        <v>6415</v>
      </c>
      <c r="Q15" s="109">
        <f>VLOOKUP(B15,'2019_A2_Rohdaten'!$A$9:$W$64,16,FALSE)</f>
        <v>6485</v>
      </c>
      <c r="R15" s="109">
        <f>VLOOKUP(B15,'2019_A2_Rohdaten'!$A$9:$W$64,17,FALSE)</f>
        <v>6535</v>
      </c>
      <c r="S15" s="52">
        <f>VLOOKUP(B15,'2020_Rohdaten'!$A$9:$R$64,18,FALSE)</f>
        <v>6760</v>
      </c>
    </row>
    <row r="16" spans="2:19" ht="8.25" customHeight="1" x14ac:dyDescent="0.25">
      <c r="B16" s="98">
        <v>155</v>
      </c>
      <c r="C16" s="22" t="s">
        <v>28</v>
      </c>
      <c r="D16" s="106">
        <f>VLOOKUP(B16,'2019_A2_Rohdaten'!$A$9:$W$64,3,FALSE)</f>
        <v>5806</v>
      </c>
      <c r="E16" s="106">
        <f>VLOOKUP(B16,'2019_A2_Rohdaten'!$A$9:$W$64,4,FALSE)</f>
        <v>5607</v>
      </c>
      <c r="F16" s="106">
        <f>VLOOKUP(B16,'2019_A2_Rohdaten'!$A$9:$W$64,5,FALSE)</f>
        <v>5438</v>
      </c>
      <c r="G16" s="106">
        <f>VLOOKUP(B16,'2019_A2_Rohdaten'!$A$9:$W$64,6,FALSE)</f>
        <v>5213</v>
      </c>
      <c r="H16" s="106">
        <f>VLOOKUP(B16,'2019_A2_Rohdaten'!$A$9:$W$64,7,FALSE)</f>
        <v>5115</v>
      </c>
      <c r="I16" s="106">
        <f>VLOOKUP(B16,'2019_A2_Rohdaten'!$A$9:$W$64,8,FALSE)</f>
        <v>5093</v>
      </c>
      <c r="J16" s="106">
        <f>VLOOKUP(B16,'2019_A2_Rohdaten'!$A$9:$W$64,9,FALSE)</f>
        <v>5094</v>
      </c>
      <c r="K16" s="106">
        <f>VLOOKUP(B16,'2019_A2_Rohdaten'!$A$9:$W$64,10,FALSE)</f>
        <v>5113</v>
      </c>
      <c r="L16" s="106">
        <f>VLOOKUP(B16,'2019_A2_Rohdaten'!$A$9:$W$64,11,FALSE)</f>
        <v>5406</v>
      </c>
      <c r="M16" s="106">
        <f>VLOOKUP(B16,'2019_A2_Rohdaten'!$A$9:$W$64,12,FALSE)</f>
        <v>5924</v>
      </c>
      <c r="N16" s="106">
        <f>VLOOKUP(B16,'2019_A2_Rohdaten'!$A$9:$W$64,13,FALSE)</f>
        <v>7164</v>
      </c>
      <c r="O16" s="107">
        <f>VLOOKUP(B16,'2019_A2_Rohdaten'!$A$9:$W$64,14,FALSE)</f>
        <v>8245</v>
      </c>
      <c r="P16" s="108">
        <f>VLOOKUP(B16,'2019_A2_Rohdaten'!$A$9:$W$64,15,FALSE)</f>
        <v>8440</v>
      </c>
      <c r="Q16" s="109">
        <f>VLOOKUP(B16,'2019_A2_Rohdaten'!$A$9:$W$64,16,FALSE)</f>
        <v>8805</v>
      </c>
      <c r="R16" s="109">
        <f>VLOOKUP(B16,'2019_A2_Rohdaten'!$A$9:$W$64,17,FALSE)</f>
        <v>9225</v>
      </c>
      <c r="S16" s="52">
        <f>VLOOKUP(B16,'2020_Rohdaten'!$A$9:$R$64,18,FALSE)</f>
        <v>9310</v>
      </c>
    </row>
    <row r="17" spans="2:19" ht="8.25" customHeight="1" x14ac:dyDescent="0.25">
      <c r="B17" s="98">
        <v>157</v>
      </c>
      <c r="C17" s="22" t="s">
        <v>29</v>
      </c>
      <c r="D17" s="106">
        <f>VLOOKUP(B17,'2019_A2_Rohdaten'!$A$9:$W$64,3,FALSE)</f>
        <v>6834</v>
      </c>
      <c r="E17" s="106">
        <f>VLOOKUP(B17,'2019_A2_Rohdaten'!$A$9:$W$64,4,FALSE)</f>
        <v>6676</v>
      </c>
      <c r="F17" s="106">
        <f>VLOOKUP(B17,'2019_A2_Rohdaten'!$A$9:$W$64,5,FALSE)</f>
        <v>6488</v>
      </c>
      <c r="G17" s="106">
        <f>VLOOKUP(B17,'2019_A2_Rohdaten'!$A$9:$W$64,6,FALSE)</f>
        <v>6382</v>
      </c>
      <c r="H17" s="106">
        <f>VLOOKUP(B17,'2019_A2_Rohdaten'!$A$9:$W$64,7,FALSE)</f>
        <v>6401</v>
      </c>
      <c r="I17" s="106">
        <f>VLOOKUP(B17,'2019_A2_Rohdaten'!$A$9:$W$64,8,FALSE)</f>
        <v>6373</v>
      </c>
      <c r="J17" s="106">
        <f>VLOOKUP(B17,'2019_A2_Rohdaten'!$A$9:$W$64,9,FALSE)</f>
        <v>6369</v>
      </c>
      <c r="K17" s="106">
        <f>VLOOKUP(B17,'2019_A2_Rohdaten'!$A$9:$W$64,10,FALSE)</f>
        <v>6508</v>
      </c>
      <c r="L17" s="106">
        <f>VLOOKUP(B17,'2019_A2_Rohdaten'!$A$9:$W$64,11,FALSE)</f>
        <v>6874</v>
      </c>
      <c r="M17" s="106">
        <f>VLOOKUP(B17,'2019_A2_Rohdaten'!$A$9:$W$64,12,FALSE)</f>
        <v>7401</v>
      </c>
      <c r="N17" s="106">
        <f>VLOOKUP(B17,'2019_A2_Rohdaten'!$A$9:$W$64,13,FALSE)</f>
        <v>9059</v>
      </c>
      <c r="O17" s="107">
        <f>VLOOKUP(B17,'2019_A2_Rohdaten'!$A$9:$W$64,14,FALSE)</f>
        <v>9910</v>
      </c>
      <c r="P17" s="108">
        <f>VLOOKUP(B17,'2019_A2_Rohdaten'!$A$9:$W$64,15,FALSE)</f>
        <v>10415</v>
      </c>
      <c r="Q17" s="109">
        <f>VLOOKUP(B17,'2019_A2_Rohdaten'!$A$9:$W$64,16,FALSE)</f>
        <v>11035</v>
      </c>
      <c r="R17" s="109">
        <f>VLOOKUP(B17,'2019_A2_Rohdaten'!$A$9:$W$64,17,FALSE)</f>
        <v>11340</v>
      </c>
      <c r="S17" s="52">
        <f>VLOOKUP(B17,'2020_Rohdaten'!$A$9:$R$64,18,FALSE)</f>
        <v>11985</v>
      </c>
    </row>
    <row r="18" spans="2:19" ht="8.25" customHeight="1" x14ac:dyDescent="0.25">
      <c r="B18" s="98">
        <v>158</v>
      </c>
      <c r="C18" s="22" t="s">
        <v>30</v>
      </c>
      <c r="D18" s="106">
        <f>VLOOKUP(B18,'2019_A2_Rohdaten'!$A$9:$W$64,3,FALSE)</f>
        <v>4886</v>
      </c>
      <c r="E18" s="106">
        <f>VLOOKUP(B18,'2019_A2_Rohdaten'!$A$9:$W$64,4,FALSE)</f>
        <v>4660</v>
      </c>
      <c r="F18" s="106">
        <f>VLOOKUP(B18,'2019_A2_Rohdaten'!$A$9:$W$64,5,FALSE)</f>
        <v>4529</v>
      </c>
      <c r="G18" s="106">
        <f>VLOOKUP(B18,'2019_A2_Rohdaten'!$A$9:$W$64,6,FALSE)</f>
        <v>4489</v>
      </c>
      <c r="H18" s="106">
        <f>VLOOKUP(B18,'2019_A2_Rohdaten'!$A$9:$W$64,7,FALSE)</f>
        <v>4392</v>
      </c>
      <c r="I18" s="106">
        <f>VLOOKUP(B18,'2019_A2_Rohdaten'!$A$9:$W$64,8,FALSE)</f>
        <v>4440</v>
      </c>
      <c r="J18" s="106">
        <f>VLOOKUP(B18,'2019_A2_Rohdaten'!$A$9:$W$64,9,FALSE)</f>
        <v>4509</v>
      </c>
      <c r="K18" s="106">
        <f>VLOOKUP(B18,'2019_A2_Rohdaten'!$A$9:$W$64,10,FALSE)</f>
        <v>4690</v>
      </c>
      <c r="L18" s="106">
        <f>VLOOKUP(B18,'2019_A2_Rohdaten'!$A$9:$W$64,11,FALSE)</f>
        <v>5051</v>
      </c>
      <c r="M18" s="106">
        <f>VLOOKUP(B18,'2019_A2_Rohdaten'!$A$9:$W$64,12,FALSE)</f>
        <v>5432</v>
      </c>
      <c r="N18" s="106">
        <f>VLOOKUP(B18,'2019_A2_Rohdaten'!$A$9:$W$64,13,FALSE)</f>
        <v>6675</v>
      </c>
      <c r="O18" s="107">
        <f>VLOOKUP(B18,'2019_A2_Rohdaten'!$A$9:$W$64,14,FALSE)</f>
        <v>7290</v>
      </c>
      <c r="P18" s="108">
        <f>VLOOKUP(B18,'2019_A2_Rohdaten'!$A$9:$W$64,15,FALSE)</f>
        <v>7345</v>
      </c>
      <c r="Q18" s="109">
        <f>VLOOKUP(B18,'2019_A2_Rohdaten'!$A$9:$W$64,16,FALSE)</f>
        <v>7515</v>
      </c>
      <c r="R18" s="109">
        <f>VLOOKUP(B18,'2019_A2_Rohdaten'!$A$9:$W$64,17,FALSE)</f>
        <v>7675</v>
      </c>
      <c r="S18" s="52">
        <f>VLOOKUP(B18,'2020_Rohdaten'!$A$9:$R$64,18,FALSE)</f>
        <v>7860</v>
      </c>
    </row>
    <row r="19" spans="2:19" s="4" customFormat="1" ht="8.25" customHeight="1" x14ac:dyDescent="0.25">
      <c r="B19" s="98">
        <v>159</v>
      </c>
      <c r="C19" s="22" t="s">
        <v>80</v>
      </c>
      <c r="D19" s="106">
        <f>VLOOKUP(B19,'2019_A2_Rohdaten'!$A$9:$W$64,3,FALSE)</f>
        <v>20262</v>
      </c>
      <c r="E19" s="106">
        <f>VLOOKUP(B19,'2019_A2_Rohdaten'!$A$9:$W$64,4,FALSE)</f>
        <v>19719</v>
      </c>
      <c r="F19" s="106">
        <f>VLOOKUP(B19,'2019_A2_Rohdaten'!$A$9:$W$64,5,FALSE)</f>
        <v>19098</v>
      </c>
      <c r="G19" s="106">
        <f>VLOOKUP(B19,'2019_A2_Rohdaten'!$A$9:$W$64,6,FALSE)</f>
        <v>18578</v>
      </c>
      <c r="H19" s="106">
        <f>VLOOKUP(B19,'2019_A2_Rohdaten'!$A$9:$W$64,7,FALSE)</f>
        <v>18869</v>
      </c>
      <c r="I19" s="106">
        <f>VLOOKUP(B19,'2019_A2_Rohdaten'!$A$9:$W$64,8,FALSE)</f>
        <v>18518</v>
      </c>
      <c r="J19" s="106">
        <f>VLOOKUP(B19,'2019_A2_Rohdaten'!$A$9:$W$64,9,FALSE)</f>
        <v>18911</v>
      </c>
      <c r="K19" s="106">
        <f>VLOOKUP(B19,'2019_A2_Rohdaten'!$A$9:$W$64,10,FALSE)</f>
        <v>19708</v>
      </c>
      <c r="L19" s="106">
        <f>VLOOKUP(B19,'2019_A2_Rohdaten'!$A$9:$W$64,11,FALSE)</f>
        <v>20862</v>
      </c>
      <c r="M19" s="106">
        <f>VLOOKUP(B19,'2019_A2_Rohdaten'!$A$9:$W$64,12,FALSE)</f>
        <v>22278</v>
      </c>
      <c r="N19" s="106">
        <f>VLOOKUP(B19,'2019_A2_Rohdaten'!$A$9:$W$64,13,FALSE)</f>
        <v>25709</v>
      </c>
      <c r="O19" s="107">
        <f>VLOOKUP(B19,'2019_A2_Rohdaten'!$A$9:$W$64,14,FALSE)</f>
        <v>28035</v>
      </c>
      <c r="P19" s="108">
        <f>VLOOKUP(B19,'2019_A2_Rohdaten'!$A$9:$W$64,15,FALSE)</f>
        <v>28955</v>
      </c>
      <c r="Q19" s="109">
        <f>VLOOKUP(B19,'2019_A2_Rohdaten'!$A$9:$W$64,16,FALSE)</f>
        <v>30170</v>
      </c>
      <c r="R19" s="109">
        <f>VLOOKUP(B19,'2019_A2_Rohdaten'!$A$9:$W$64,17,FALSE)</f>
        <v>32090</v>
      </c>
      <c r="S19" s="52">
        <f>VLOOKUP(B19,'2020_Rohdaten'!$A$9:$R$64,18,FALSE)</f>
        <v>32265</v>
      </c>
    </row>
    <row r="20" spans="2:19" s="8" customFormat="1" ht="16.5" customHeight="1" x14ac:dyDescent="0.25">
      <c r="B20" s="98">
        <v>1</v>
      </c>
      <c r="C20" s="24" t="s">
        <v>32</v>
      </c>
      <c r="D20" s="132">
        <f>VLOOKUP(B20,'2019_A2_Rohdaten'!$A$9:$W$64,3,FALSE)</f>
        <v>99536</v>
      </c>
      <c r="E20" s="132">
        <f>VLOOKUP(B20,'2019_A2_Rohdaten'!$A$9:$W$64,4,FALSE)</f>
        <v>97675</v>
      </c>
      <c r="F20" s="132">
        <f>VLOOKUP(B20,'2019_A2_Rohdaten'!$A$9:$W$64,5,FALSE)</f>
        <v>95376</v>
      </c>
      <c r="G20" s="132">
        <f>VLOOKUP(B20,'2019_A2_Rohdaten'!$A$9:$W$64,6,FALSE)</f>
        <v>93595</v>
      </c>
      <c r="H20" s="132">
        <f>VLOOKUP(B20,'2019_A2_Rohdaten'!$A$9:$W$64,7,FALSE)</f>
        <v>93485</v>
      </c>
      <c r="I20" s="132">
        <f>VLOOKUP(B20,'2019_A2_Rohdaten'!$A$9:$W$64,8,FALSE)</f>
        <v>93067</v>
      </c>
      <c r="J20" s="132">
        <f>VLOOKUP(B20,'2019_A2_Rohdaten'!$A$9:$W$64,9,FALSE)</f>
        <v>94569</v>
      </c>
      <c r="K20" s="132">
        <f>VLOOKUP(B20,'2019_A2_Rohdaten'!$A$9:$W$64,10,FALSE)</f>
        <v>97812</v>
      </c>
      <c r="L20" s="132">
        <f>VLOOKUP(B20,'2019_A2_Rohdaten'!$A$9:$W$64,11,FALSE)</f>
        <v>104548</v>
      </c>
      <c r="M20" s="132">
        <f>VLOOKUP(B20,'2019_A2_Rohdaten'!$A$9:$W$64,12,FALSE)</f>
        <v>112534</v>
      </c>
      <c r="N20" s="132">
        <f>VLOOKUP(B20,'2019_A2_Rohdaten'!$A$9:$W$64,13,FALSE)</f>
        <v>130933</v>
      </c>
      <c r="O20" s="133">
        <f>VLOOKUP(B20,'2019_A2_Rohdaten'!$A$9:$W$64,14,FALSE)</f>
        <v>145155</v>
      </c>
      <c r="P20" s="134">
        <f>VLOOKUP(B20,'2019_A2_Rohdaten'!$A$9:$W$64,15,FALSE)</f>
        <v>151170</v>
      </c>
      <c r="Q20" s="135">
        <f>VLOOKUP(B20,'2019_A2_Rohdaten'!$A$9:$W$64,16,FALSE)</f>
        <v>158180</v>
      </c>
      <c r="R20" s="135">
        <f>VLOOKUP(B20,'2019_A2_Rohdaten'!$A$9:$W$64,17,FALSE)</f>
        <v>165000</v>
      </c>
      <c r="S20" s="136">
        <f>VLOOKUP(B20,'2020_Rohdaten'!$A$9:$R$64,18,FALSE)</f>
        <v>166960</v>
      </c>
    </row>
    <row r="21" spans="2:19" ht="8.25" customHeight="1" x14ac:dyDescent="0.25">
      <c r="B21" s="98">
        <v>241</v>
      </c>
      <c r="C21" s="22" t="s">
        <v>33</v>
      </c>
      <c r="D21" s="106">
        <f>VLOOKUP(B21,'2019_A2_Rohdaten'!$A$9:$W$64,3,FALSE)</f>
        <v>115165</v>
      </c>
      <c r="E21" s="106">
        <f>VLOOKUP(B21,'2019_A2_Rohdaten'!$A$9:$W$64,4,FALSE)</f>
        <v>115063</v>
      </c>
      <c r="F21" s="106">
        <f>VLOOKUP(B21,'2019_A2_Rohdaten'!$A$9:$W$64,5,FALSE)</f>
        <v>114709</v>
      </c>
      <c r="G21" s="106">
        <f>VLOOKUP(B21,'2019_A2_Rohdaten'!$A$9:$W$64,6,FALSE)</f>
        <v>112514</v>
      </c>
      <c r="H21" s="106">
        <f>VLOOKUP(B21,'2019_A2_Rohdaten'!$A$9:$W$64,7,FALSE)</f>
        <v>111911</v>
      </c>
      <c r="I21" s="106">
        <f>VLOOKUP(B21,'2019_A2_Rohdaten'!$A$9:$W$64,8,FALSE)</f>
        <v>112021</v>
      </c>
      <c r="J21" s="106">
        <f>VLOOKUP(B21,'2019_A2_Rohdaten'!$A$9:$W$64,9,FALSE)</f>
        <v>115062</v>
      </c>
      <c r="K21" s="106">
        <f>VLOOKUP(B21,'2019_A2_Rohdaten'!$A$9:$W$64,10,FALSE)</f>
        <v>119366</v>
      </c>
      <c r="L21" s="106">
        <f>VLOOKUP(B21,'2019_A2_Rohdaten'!$A$9:$W$64,11,FALSE)</f>
        <v>126962</v>
      </c>
      <c r="M21" s="106">
        <f>VLOOKUP(B21,'2019_A2_Rohdaten'!$A$9:$W$64,12,FALSE)</f>
        <v>136533</v>
      </c>
      <c r="N21" s="106">
        <f>VLOOKUP(B21,'2019_A2_Rohdaten'!$A$9:$W$64,13,FALSE)</f>
        <v>154696</v>
      </c>
      <c r="O21" s="107">
        <f>VLOOKUP(B21,'2019_A2_Rohdaten'!$A$9:$W$64,14,FALSE)</f>
        <v>168735</v>
      </c>
      <c r="P21" s="108">
        <f>VLOOKUP(B21,'2019_A2_Rohdaten'!$A$9:$W$64,15,FALSE)</f>
        <v>175170</v>
      </c>
      <c r="Q21" s="109">
        <f>VLOOKUP(B21,'2019_A2_Rohdaten'!$A$9:$W$64,16,FALSE)</f>
        <v>181570</v>
      </c>
      <c r="R21" s="109">
        <f>VLOOKUP(B21,'2019_A2_Rohdaten'!$A$9:$W$64,17,FALSE)</f>
        <v>185310</v>
      </c>
      <c r="S21" s="52">
        <f>VLOOKUP(B21,'2020_Rohdaten'!$A$9:$R$64,18,FALSE)</f>
        <v>185675</v>
      </c>
    </row>
    <row r="22" spans="2:19" ht="8.25" customHeight="1" x14ac:dyDescent="0.25">
      <c r="B22" s="98">
        <v>241001</v>
      </c>
      <c r="C22" s="22" t="s">
        <v>34</v>
      </c>
      <c r="D22" s="106">
        <f>VLOOKUP(B22,'2019_A2_Rohdaten'!$A$9:$W$64,3,FALSE)</f>
        <v>75016</v>
      </c>
      <c r="E22" s="106">
        <f>VLOOKUP(B22,'2019_A2_Rohdaten'!$A$9:$W$64,4,FALSE)</f>
        <v>74898</v>
      </c>
      <c r="F22" s="106">
        <f>VLOOKUP(B22,'2019_A2_Rohdaten'!$A$9:$W$64,5,FALSE)</f>
        <v>74977</v>
      </c>
      <c r="G22" s="106">
        <f>VLOOKUP(B22,'2019_A2_Rohdaten'!$A$9:$W$64,6,FALSE)</f>
        <v>74111</v>
      </c>
      <c r="H22" s="106">
        <f>VLOOKUP(B22,'2019_A2_Rohdaten'!$A$9:$W$64,7,FALSE)</f>
        <v>73483</v>
      </c>
      <c r="I22" s="106">
        <f>VLOOKUP(B22,'2019_A2_Rohdaten'!$A$9:$W$64,8,FALSE)</f>
        <v>73448</v>
      </c>
      <c r="J22" s="106">
        <f>VLOOKUP(B22,'2019_A2_Rohdaten'!$A$9:$W$64,9,FALSE)</f>
        <v>75793</v>
      </c>
      <c r="K22" s="106">
        <f>VLOOKUP(B22,'2019_A2_Rohdaten'!$A$9:$W$64,10,FALSE)</f>
        <v>78442</v>
      </c>
      <c r="L22" s="106">
        <f>VLOOKUP(B22,'2019_A2_Rohdaten'!$A$9:$W$64,11,FALSE)</f>
        <v>82727</v>
      </c>
      <c r="M22" s="106">
        <f>VLOOKUP(B22,'2019_A2_Rohdaten'!$A$9:$W$64,12,FALSE)</f>
        <v>88541</v>
      </c>
      <c r="N22" s="106">
        <f>VLOOKUP(B22,'2019_A2_Rohdaten'!$A$9:$W$64,13,FALSE)</f>
        <v>97357</v>
      </c>
      <c r="O22" s="107">
        <f>VLOOKUP(B22,'2019_A2_Rohdaten'!$A$9:$W$64,14,FALSE)</f>
        <v>104465</v>
      </c>
      <c r="P22" s="108">
        <f>VLOOKUP(B22,'2019_A2_Rohdaten'!$A$9:$W$64,15,FALSE)</f>
        <v>107965</v>
      </c>
      <c r="Q22" s="109">
        <f>VLOOKUP(B22,'2019_A2_Rohdaten'!$A$9:$W$64,16,FALSE)</f>
        <v>111255</v>
      </c>
      <c r="R22" s="109">
        <f>VLOOKUP(B22,'2019_A2_Rohdaten'!$A$9:$W$64,17,FALSE)</f>
        <v>113440</v>
      </c>
      <c r="S22" s="52">
        <f>VLOOKUP(B22,'2020_Rohdaten'!$A$9:$R$64,18,FALSE)</f>
        <v>112125</v>
      </c>
    </row>
    <row r="23" spans="2:19" ht="8.25" customHeight="1" x14ac:dyDescent="0.25">
      <c r="B23" s="98">
        <v>241999</v>
      </c>
      <c r="C23" s="22" t="s">
        <v>35</v>
      </c>
      <c r="D23" s="106">
        <f>VLOOKUP(B23,'2019_A2_Rohdaten'!$A$9:$W$64,3,FALSE)</f>
        <v>40149</v>
      </c>
      <c r="E23" s="106">
        <f>VLOOKUP(B23,'2019_A2_Rohdaten'!$A$9:$W$64,4,FALSE)</f>
        <v>40165</v>
      </c>
      <c r="F23" s="106">
        <f>VLOOKUP(B23,'2019_A2_Rohdaten'!$A$9:$W$64,5,FALSE)</f>
        <v>39732</v>
      </c>
      <c r="G23" s="106">
        <f>VLOOKUP(B23,'2019_A2_Rohdaten'!$A$9:$W$64,6,FALSE)</f>
        <v>38403</v>
      </c>
      <c r="H23" s="106">
        <f>VLOOKUP(B23,'2019_A2_Rohdaten'!$A$9:$W$64,7,FALSE)</f>
        <v>38428</v>
      </c>
      <c r="I23" s="106">
        <f>VLOOKUP(B23,'2019_A2_Rohdaten'!$A$9:$W$64,8,FALSE)</f>
        <v>38573</v>
      </c>
      <c r="J23" s="106">
        <f>VLOOKUP(B23,'2019_A2_Rohdaten'!$A$9:$W$64,9,FALSE)</f>
        <v>39269</v>
      </c>
      <c r="K23" s="106">
        <f>VLOOKUP(B23,'2019_A2_Rohdaten'!$A$9:$W$64,10,FALSE)</f>
        <v>40924</v>
      </c>
      <c r="L23" s="106">
        <f>VLOOKUP(B23,'2019_A2_Rohdaten'!$A$9:$W$64,11,FALSE)</f>
        <v>44235</v>
      </c>
      <c r="M23" s="106">
        <f>VLOOKUP(B23,'2019_A2_Rohdaten'!$A$9:$W$64,12,FALSE)</f>
        <v>47992</v>
      </c>
      <c r="N23" s="106">
        <f>VLOOKUP(B23,'2019_A2_Rohdaten'!$A$9:$W$64,13,FALSE)</f>
        <v>57339</v>
      </c>
      <c r="O23" s="107">
        <f>VLOOKUP(B23,'2019_A2_Rohdaten'!$A$9:$W$64,14,FALSE)</f>
        <v>64270</v>
      </c>
      <c r="P23" s="108">
        <f>VLOOKUP(B23,'2019_A2_Rohdaten'!$A$9:$W$64,15,FALSE)</f>
        <v>67205</v>
      </c>
      <c r="Q23" s="109">
        <f>VLOOKUP(B23,'2019_A2_Rohdaten'!$A$9:$W$64,16,FALSE)</f>
        <v>70315</v>
      </c>
      <c r="R23" s="109">
        <f>VLOOKUP(B23,'2019_A2_Rohdaten'!$A$9:$W$64,17,FALSE)</f>
        <v>71870</v>
      </c>
      <c r="S23" s="52">
        <f>VLOOKUP(B23,'2020_Rohdaten'!$A$9:$R$64,18,FALSE)</f>
        <v>73550</v>
      </c>
    </row>
    <row r="24" spans="2:19" ht="8.25" customHeight="1" x14ac:dyDescent="0.25">
      <c r="B24" s="98">
        <v>251</v>
      </c>
      <c r="C24" s="22" t="s">
        <v>36</v>
      </c>
      <c r="D24" s="106">
        <f>VLOOKUP(B24,'2019_A2_Rohdaten'!$A$9:$W$64,3,FALSE)</f>
        <v>8256</v>
      </c>
      <c r="E24" s="106">
        <f>VLOOKUP(B24,'2019_A2_Rohdaten'!$A$9:$W$64,4,FALSE)</f>
        <v>8139</v>
      </c>
      <c r="F24" s="106">
        <f>VLOOKUP(B24,'2019_A2_Rohdaten'!$A$9:$W$64,5,FALSE)</f>
        <v>8229</v>
      </c>
      <c r="G24" s="106">
        <f>VLOOKUP(B24,'2019_A2_Rohdaten'!$A$9:$W$64,6,FALSE)</f>
        <v>8105</v>
      </c>
      <c r="H24" s="106">
        <f>VLOOKUP(B24,'2019_A2_Rohdaten'!$A$9:$W$64,7,FALSE)</f>
        <v>8099</v>
      </c>
      <c r="I24" s="106">
        <f>VLOOKUP(B24,'2019_A2_Rohdaten'!$A$9:$W$64,8,FALSE)</f>
        <v>8183</v>
      </c>
      <c r="J24" s="106">
        <f>VLOOKUP(B24,'2019_A2_Rohdaten'!$A$9:$W$64,9,FALSE)</f>
        <v>8386</v>
      </c>
      <c r="K24" s="106">
        <f>VLOOKUP(B24,'2019_A2_Rohdaten'!$A$9:$W$64,10,FALSE)</f>
        <v>9184</v>
      </c>
      <c r="L24" s="106">
        <f>VLOOKUP(B24,'2019_A2_Rohdaten'!$A$9:$W$64,11,FALSE)</f>
        <v>10761</v>
      </c>
      <c r="M24" s="106">
        <f>VLOOKUP(B24,'2019_A2_Rohdaten'!$A$9:$W$64,12,FALSE)</f>
        <v>11631</v>
      </c>
      <c r="N24" s="106">
        <f>VLOOKUP(B24,'2019_A2_Rohdaten'!$A$9:$W$64,13,FALSE)</f>
        <v>13826</v>
      </c>
      <c r="O24" s="107">
        <f>VLOOKUP(B24,'2019_A2_Rohdaten'!$A$9:$W$64,14,FALSE)</f>
        <v>15540</v>
      </c>
      <c r="P24" s="108">
        <f>VLOOKUP(B24,'2019_A2_Rohdaten'!$A$9:$W$64,15,FALSE)</f>
        <v>16065</v>
      </c>
      <c r="Q24" s="109">
        <f>VLOOKUP(B24,'2019_A2_Rohdaten'!$A$9:$W$64,16,FALSE)</f>
        <v>17565</v>
      </c>
      <c r="R24" s="109">
        <f>VLOOKUP(B24,'2019_A2_Rohdaten'!$A$9:$W$64,17,FALSE)</f>
        <v>18545</v>
      </c>
      <c r="S24" s="52">
        <f>VLOOKUP(B24,'2020_Rohdaten'!$A$9:$R$64,18,FALSE)</f>
        <v>19395</v>
      </c>
    </row>
    <row r="25" spans="2:19" ht="8.25" customHeight="1" x14ac:dyDescent="0.25">
      <c r="B25" s="98">
        <v>252</v>
      </c>
      <c r="C25" s="22" t="s">
        <v>37</v>
      </c>
      <c r="D25" s="106">
        <f>VLOOKUP(B25,'2019_A2_Rohdaten'!$A$9:$W$64,3,FALSE)</f>
        <v>11014</v>
      </c>
      <c r="E25" s="106">
        <f>VLOOKUP(B25,'2019_A2_Rohdaten'!$A$9:$W$64,4,FALSE)</f>
        <v>10617</v>
      </c>
      <c r="F25" s="106">
        <f>VLOOKUP(B25,'2019_A2_Rohdaten'!$A$9:$W$64,5,FALSE)</f>
        <v>10381</v>
      </c>
      <c r="G25" s="106">
        <f>VLOOKUP(B25,'2019_A2_Rohdaten'!$A$9:$W$64,6,FALSE)</f>
        <v>10213</v>
      </c>
      <c r="H25" s="106">
        <f>VLOOKUP(B25,'2019_A2_Rohdaten'!$A$9:$W$64,7,FALSE)</f>
        <v>10154</v>
      </c>
      <c r="I25" s="106">
        <f>VLOOKUP(B25,'2019_A2_Rohdaten'!$A$9:$W$64,8,FALSE)</f>
        <v>10394</v>
      </c>
      <c r="J25" s="106">
        <f>VLOOKUP(B25,'2019_A2_Rohdaten'!$A$9:$W$64,9,FALSE)</f>
        <v>10319</v>
      </c>
      <c r="K25" s="106">
        <f>VLOOKUP(B25,'2019_A2_Rohdaten'!$A$9:$W$64,10,FALSE)</f>
        <v>10342</v>
      </c>
      <c r="L25" s="106">
        <f>VLOOKUP(B25,'2019_A2_Rohdaten'!$A$9:$W$64,11,FALSE)</f>
        <v>10719</v>
      </c>
      <c r="M25" s="106">
        <f>VLOOKUP(B25,'2019_A2_Rohdaten'!$A$9:$W$64,12,FALSE)</f>
        <v>11665</v>
      </c>
      <c r="N25" s="106">
        <f>VLOOKUP(B25,'2019_A2_Rohdaten'!$A$9:$W$64,13,FALSE)</f>
        <v>13461</v>
      </c>
      <c r="O25" s="107">
        <f>VLOOKUP(B25,'2019_A2_Rohdaten'!$A$9:$W$64,14,FALSE)</f>
        <v>15065</v>
      </c>
      <c r="P25" s="108">
        <f>VLOOKUP(B25,'2019_A2_Rohdaten'!$A$9:$W$64,15,FALSE)</f>
        <v>15795</v>
      </c>
      <c r="Q25" s="109">
        <f>VLOOKUP(B25,'2019_A2_Rohdaten'!$A$9:$W$64,16,FALSE)</f>
        <v>16535</v>
      </c>
      <c r="R25" s="109">
        <f>VLOOKUP(B25,'2019_A2_Rohdaten'!$A$9:$W$64,17,FALSE)</f>
        <v>16910</v>
      </c>
      <c r="S25" s="52">
        <f>VLOOKUP(B25,'2020_Rohdaten'!$A$9:$R$64,18,FALSE)</f>
        <v>17460</v>
      </c>
    </row>
    <row r="26" spans="2:19" ht="8.25" customHeight="1" x14ac:dyDescent="0.25">
      <c r="B26" s="98">
        <v>254</v>
      </c>
      <c r="C26" s="22" t="s">
        <v>38</v>
      </c>
      <c r="D26" s="106">
        <f>VLOOKUP(B26,'2019_A2_Rohdaten'!$A$9:$W$64,3,FALSE)</f>
        <v>14631</v>
      </c>
      <c r="E26" s="106">
        <f>VLOOKUP(B26,'2019_A2_Rohdaten'!$A$9:$W$64,4,FALSE)</f>
        <v>14237</v>
      </c>
      <c r="F26" s="106">
        <f>VLOOKUP(B26,'2019_A2_Rohdaten'!$A$9:$W$64,5,FALSE)</f>
        <v>13889</v>
      </c>
      <c r="G26" s="106">
        <f>VLOOKUP(B26,'2019_A2_Rohdaten'!$A$9:$W$64,6,FALSE)</f>
        <v>13669</v>
      </c>
      <c r="H26" s="106">
        <f>VLOOKUP(B26,'2019_A2_Rohdaten'!$A$9:$W$64,7,FALSE)</f>
        <v>13466</v>
      </c>
      <c r="I26" s="106">
        <f>VLOOKUP(B26,'2019_A2_Rohdaten'!$A$9:$W$64,8,FALSE)</f>
        <v>13637</v>
      </c>
      <c r="J26" s="106">
        <f>VLOOKUP(B26,'2019_A2_Rohdaten'!$A$9:$W$64,9,FALSE)</f>
        <v>13859</v>
      </c>
      <c r="K26" s="106">
        <f>VLOOKUP(B26,'2019_A2_Rohdaten'!$A$9:$W$64,10,FALSE)</f>
        <v>14417</v>
      </c>
      <c r="L26" s="106">
        <f>VLOOKUP(B26,'2019_A2_Rohdaten'!$A$9:$W$64,11,FALSE)</f>
        <v>15353</v>
      </c>
      <c r="M26" s="106">
        <f>VLOOKUP(B26,'2019_A2_Rohdaten'!$A$9:$W$64,12,FALSE)</f>
        <v>16412</v>
      </c>
      <c r="N26" s="106">
        <f>VLOOKUP(B26,'2019_A2_Rohdaten'!$A$9:$W$64,13,FALSE)</f>
        <v>19567</v>
      </c>
      <c r="O26" s="107">
        <f>VLOOKUP(B26,'2019_A2_Rohdaten'!$A$9:$W$64,14,FALSE)</f>
        <v>21915</v>
      </c>
      <c r="P26" s="108">
        <f>VLOOKUP(B26,'2019_A2_Rohdaten'!$A$9:$W$64,15,FALSE)</f>
        <v>22775</v>
      </c>
      <c r="Q26" s="109">
        <f>VLOOKUP(B26,'2019_A2_Rohdaten'!$A$9:$W$64,16,FALSE)</f>
        <v>24090</v>
      </c>
      <c r="R26" s="109">
        <f>VLOOKUP(B26,'2019_A2_Rohdaten'!$A$9:$W$64,17,FALSE)</f>
        <v>24995</v>
      </c>
      <c r="S26" s="52">
        <f>VLOOKUP(B26,'2020_Rohdaten'!$A$9:$R$64,18,FALSE)</f>
        <v>25525</v>
      </c>
    </row>
    <row r="27" spans="2:19" ht="8.25" customHeight="1" x14ac:dyDescent="0.25">
      <c r="B27" s="98">
        <v>255</v>
      </c>
      <c r="C27" s="22" t="s">
        <v>41</v>
      </c>
      <c r="D27" s="106">
        <f>VLOOKUP(B27,'2019_A2_Rohdaten'!$A$9:$W$64,3,FALSE)</f>
        <v>3433</v>
      </c>
      <c r="E27" s="106">
        <f>VLOOKUP(B27,'2019_A2_Rohdaten'!$A$9:$W$64,4,FALSE)</f>
        <v>3274</v>
      </c>
      <c r="F27" s="106">
        <f>VLOOKUP(B27,'2019_A2_Rohdaten'!$A$9:$W$64,5,FALSE)</f>
        <v>3213</v>
      </c>
      <c r="G27" s="106">
        <f>VLOOKUP(B27,'2019_A2_Rohdaten'!$A$9:$W$64,6,FALSE)</f>
        <v>3109</v>
      </c>
      <c r="H27" s="106">
        <f>VLOOKUP(B27,'2019_A2_Rohdaten'!$A$9:$W$64,7,FALSE)</f>
        <v>3033</v>
      </c>
      <c r="I27" s="106">
        <f>VLOOKUP(B27,'2019_A2_Rohdaten'!$A$9:$W$64,8,FALSE)</f>
        <v>3063</v>
      </c>
      <c r="J27" s="106">
        <f>VLOOKUP(B27,'2019_A2_Rohdaten'!$A$9:$W$64,9,FALSE)</f>
        <v>3100</v>
      </c>
      <c r="K27" s="106">
        <f>VLOOKUP(B27,'2019_A2_Rohdaten'!$A$9:$W$64,10,FALSE)</f>
        <v>3072</v>
      </c>
      <c r="L27" s="106">
        <f>VLOOKUP(B27,'2019_A2_Rohdaten'!$A$9:$W$64,11,FALSE)</f>
        <v>3094</v>
      </c>
      <c r="M27" s="106">
        <f>VLOOKUP(B27,'2019_A2_Rohdaten'!$A$9:$W$64,12,FALSE)</f>
        <v>3131</v>
      </c>
      <c r="N27" s="106">
        <f>VLOOKUP(B27,'2019_A2_Rohdaten'!$A$9:$W$64,13,FALSE)</f>
        <v>3855</v>
      </c>
      <c r="O27" s="107">
        <f>VLOOKUP(B27,'2019_A2_Rohdaten'!$A$9:$W$64,14,FALSE)</f>
        <v>4300</v>
      </c>
      <c r="P27" s="108">
        <f>VLOOKUP(B27,'2019_A2_Rohdaten'!$A$9:$W$64,15,FALSE)</f>
        <v>4350</v>
      </c>
      <c r="Q27" s="109">
        <f>VLOOKUP(B27,'2019_A2_Rohdaten'!$A$9:$W$64,16,FALSE)</f>
        <v>4330</v>
      </c>
      <c r="R27" s="109">
        <f>VLOOKUP(B27,'2019_A2_Rohdaten'!$A$9:$W$64,17,FALSE)</f>
        <v>4275</v>
      </c>
      <c r="S27" s="52">
        <f>VLOOKUP(B27,'2020_Rohdaten'!$A$9:$R$64,18,FALSE)</f>
        <v>4490</v>
      </c>
    </row>
    <row r="28" spans="2:19" ht="8.25" customHeight="1" x14ac:dyDescent="0.25">
      <c r="B28" s="98">
        <v>256</v>
      </c>
      <c r="C28" s="22" t="s">
        <v>42</v>
      </c>
      <c r="D28" s="106">
        <f>VLOOKUP(B28,'2019_A2_Rohdaten'!$A$9:$W$64,3,FALSE)</f>
        <v>5488</v>
      </c>
      <c r="E28" s="106">
        <f>VLOOKUP(B28,'2019_A2_Rohdaten'!$A$9:$W$64,4,FALSE)</f>
        <v>5402</v>
      </c>
      <c r="F28" s="106">
        <f>VLOOKUP(B28,'2019_A2_Rohdaten'!$A$9:$W$64,5,FALSE)</f>
        <v>5316</v>
      </c>
      <c r="G28" s="106">
        <f>VLOOKUP(B28,'2019_A2_Rohdaten'!$A$9:$W$64,6,FALSE)</f>
        <v>5301</v>
      </c>
      <c r="H28" s="106">
        <f>VLOOKUP(B28,'2019_A2_Rohdaten'!$A$9:$W$64,7,FALSE)</f>
        <v>5184</v>
      </c>
      <c r="I28" s="106">
        <f>VLOOKUP(B28,'2019_A2_Rohdaten'!$A$9:$W$64,8,FALSE)</f>
        <v>5160</v>
      </c>
      <c r="J28" s="106">
        <f>VLOOKUP(B28,'2019_A2_Rohdaten'!$A$9:$W$64,9,FALSE)</f>
        <v>5252</v>
      </c>
      <c r="K28" s="106">
        <f>VLOOKUP(B28,'2019_A2_Rohdaten'!$A$9:$W$64,10,FALSE)</f>
        <v>5374</v>
      </c>
      <c r="L28" s="106">
        <f>VLOOKUP(B28,'2019_A2_Rohdaten'!$A$9:$W$64,11,FALSE)</f>
        <v>5829</v>
      </c>
      <c r="M28" s="106">
        <f>VLOOKUP(B28,'2019_A2_Rohdaten'!$A$9:$W$64,12,FALSE)</f>
        <v>6299</v>
      </c>
      <c r="N28" s="106">
        <f>VLOOKUP(B28,'2019_A2_Rohdaten'!$A$9:$W$64,13,FALSE)</f>
        <v>7452</v>
      </c>
      <c r="O28" s="107">
        <f>VLOOKUP(B28,'2019_A2_Rohdaten'!$A$9:$W$64,14,FALSE)</f>
        <v>9380</v>
      </c>
      <c r="P28" s="108">
        <f>VLOOKUP(B28,'2019_A2_Rohdaten'!$A$9:$W$64,15,FALSE)</f>
        <v>10010</v>
      </c>
      <c r="Q28" s="109">
        <f>VLOOKUP(B28,'2019_A2_Rohdaten'!$A$9:$W$64,16,FALSE)</f>
        <v>10430</v>
      </c>
      <c r="R28" s="109">
        <f>VLOOKUP(B28,'2019_A2_Rohdaten'!$A$9:$W$64,17,FALSE)</f>
        <v>10345</v>
      </c>
      <c r="S28" s="52">
        <f>VLOOKUP(B28,'2020_Rohdaten'!$A$9:$R$64,18,FALSE)</f>
        <v>10560</v>
      </c>
    </row>
    <row r="29" spans="2:19" s="5" customFormat="1" ht="8.25" customHeight="1" x14ac:dyDescent="0.15">
      <c r="B29" s="98">
        <v>257</v>
      </c>
      <c r="C29" s="22" t="s">
        <v>43</v>
      </c>
      <c r="D29" s="106">
        <f>VLOOKUP(B29,'2019_A2_Rohdaten'!$A$9:$W$64,3,FALSE)</f>
        <v>9608</v>
      </c>
      <c r="E29" s="106">
        <f>VLOOKUP(B29,'2019_A2_Rohdaten'!$A$9:$W$64,4,FALSE)</f>
        <v>9138</v>
      </c>
      <c r="F29" s="106">
        <f>VLOOKUP(B29,'2019_A2_Rohdaten'!$A$9:$W$64,5,FALSE)</f>
        <v>8895</v>
      </c>
      <c r="G29" s="106">
        <f>VLOOKUP(B29,'2019_A2_Rohdaten'!$A$9:$W$64,6,FALSE)</f>
        <v>8498</v>
      </c>
      <c r="H29" s="106">
        <f>VLOOKUP(B29,'2019_A2_Rohdaten'!$A$9:$W$64,7,FALSE)</f>
        <v>8456</v>
      </c>
      <c r="I29" s="106">
        <f>VLOOKUP(B29,'2019_A2_Rohdaten'!$A$9:$W$64,8,FALSE)</f>
        <v>8342</v>
      </c>
      <c r="J29" s="106">
        <f>VLOOKUP(B29,'2019_A2_Rohdaten'!$A$9:$W$64,9,FALSE)</f>
        <v>8341</v>
      </c>
      <c r="K29" s="106">
        <f>VLOOKUP(B29,'2019_A2_Rohdaten'!$A$9:$W$64,10,FALSE)</f>
        <v>8491</v>
      </c>
      <c r="L29" s="106">
        <f>VLOOKUP(B29,'2019_A2_Rohdaten'!$A$9:$W$64,11,FALSE)</f>
        <v>8854</v>
      </c>
      <c r="M29" s="106">
        <f>VLOOKUP(B29,'2019_A2_Rohdaten'!$A$9:$W$64,12,FALSE)</f>
        <v>9526</v>
      </c>
      <c r="N29" s="106">
        <f>VLOOKUP(B29,'2019_A2_Rohdaten'!$A$9:$W$64,13,FALSE)</f>
        <v>10716</v>
      </c>
      <c r="O29" s="107">
        <f>VLOOKUP(B29,'2019_A2_Rohdaten'!$A$9:$W$64,14,FALSE)</f>
        <v>12600</v>
      </c>
      <c r="P29" s="108">
        <f>VLOOKUP(B29,'2019_A2_Rohdaten'!$A$9:$W$64,15,FALSE)</f>
        <v>13545</v>
      </c>
      <c r="Q29" s="109">
        <f>VLOOKUP(B29,'2019_A2_Rohdaten'!$A$9:$W$64,16,FALSE)</f>
        <v>13985</v>
      </c>
      <c r="R29" s="109">
        <f>VLOOKUP(B29,'2019_A2_Rohdaten'!$A$9:$W$64,17,FALSE)</f>
        <v>14255</v>
      </c>
      <c r="S29" s="52">
        <f>VLOOKUP(B29,'2020_Rohdaten'!$A$9:$R$64,18,FALSE)</f>
        <v>14755</v>
      </c>
    </row>
    <row r="30" spans="2:19" s="9" customFormat="1" ht="16.5" customHeight="1" x14ac:dyDescent="0.25">
      <c r="B30" s="98">
        <v>2</v>
      </c>
      <c r="C30" s="24" t="s">
        <v>44</v>
      </c>
      <c r="D30" s="132">
        <f>VLOOKUP(B30,'2019_A2_Rohdaten'!$A$9:$W$64,3,FALSE)</f>
        <v>167595</v>
      </c>
      <c r="E30" s="132">
        <f>VLOOKUP(B30,'2019_A2_Rohdaten'!$A$9:$W$64,4,FALSE)</f>
        <v>165870</v>
      </c>
      <c r="F30" s="132">
        <f>VLOOKUP(B30,'2019_A2_Rohdaten'!$A$9:$W$64,5,FALSE)</f>
        <v>164632</v>
      </c>
      <c r="G30" s="132">
        <f>VLOOKUP(B30,'2019_A2_Rohdaten'!$A$9:$W$64,6,FALSE)</f>
        <v>161409</v>
      </c>
      <c r="H30" s="132">
        <f>VLOOKUP(B30,'2019_A2_Rohdaten'!$A$9:$W$64,7,FALSE)</f>
        <v>160303</v>
      </c>
      <c r="I30" s="132">
        <f>VLOOKUP(B30,'2019_A2_Rohdaten'!$A$9:$W$64,8,FALSE)</f>
        <v>160800</v>
      </c>
      <c r="J30" s="132">
        <f>VLOOKUP(B30,'2019_A2_Rohdaten'!$A$9:$W$64,9,FALSE)</f>
        <v>164319</v>
      </c>
      <c r="K30" s="132">
        <f>VLOOKUP(B30,'2019_A2_Rohdaten'!$A$9:$W$64,10,FALSE)</f>
        <v>170246</v>
      </c>
      <c r="L30" s="132">
        <f>VLOOKUP(B30,'2019_A2_Rohdaten'!$A$9:$W$64,11,FALSE)</f>
        <v>181572</v>
      </c>
      <c r="M30" s="132">
        <f>VLOOKUP(B30,'2019_A2_Rohdaten'!$A$9:$W$64,12,FALSE)</f>
        <v>195197</v>
      </c>
      <c r="N30" s="132">
        <f>VLOOKUP(B30,'2019_A2_Rohdaten'!$A$9:$W$64,13,FALSE)</f>
        <v>223573</v>
      </c>
      <c r="O30" s="133">
        <f>VLOOKUP(B30,'2019_A2_Rohdaten'!$A$9:$W$64,14,FALSE)</f>
        <v>247535</v>
      </c>
      <c r="P30" s="134">
        <f>VLOOKUP(B30,'2019_A2_Rohdaten'!$A$9:$W$64,15,FALSE)</f>
        <v>257705</v>
      </c>
      <c r="Q30" s="135">
        <f>VLOOKUP(B30,'2019_A2_Rohdaten'!$A$9:$W$64,16,FALSE)</f>
        <v>268505</v>
      </c>
      <c r="R30" s="135">
        <f>VLOOKUP(B30,'2019_A2_Rohdaten'!$A$9:$W$64,17,FALSE)</f>
        <v>274635</v>
      </c>
      <c r="S30" s="136">
        <f>VLOOKUP(B30,'2020_Rohdaten'!$A$9:$R$64,18,FALSE)</f>
        <v>277860</v>
      </c>
    </row>
    <row r="31" spans="2:19" ht="8.25" customHeight="1" x14ac:dyDescent="0.25">
      <c r="B31" s="98">
        <v>351</v>
      </c>
      <c r="C31" s="22" t="s">
        <v>45</v>
      </c>
      <c r="D31" s="106">
        <f>VLOOKUP(B31,'2019_A2_Rohdaten'!$A$9:$W$64,3,FALSE)</f>
        <v>7805</v>
      </c>
      <c r="E31" s="106">
        <f>VLOOKUP(B31,'2019_A2_Rohdaten'!$A$9:$W$64,4,FALSE)</f>
        <v>7594</v>
      </c>
      <c r="F31" s="106">
        <f>VLOOKUP(B31,'2019_A2_Rohdaten'!$A$9:$W$64,5,FALSE)</f>
        <v>7394</v>
      </c>
      <c r="G31" s="106">
        <f>VLOOKUP(B31,'2019_A2_Rohdaten'!$A$9:$W$64,6,FALSE)</f>
        <v>7449</v>
      </c>
      <c r="H31" s="106">
        <f>VLOOKUP(B31,'2019_A2_Rohdaten'!$A$9:$W$64,7,FALSE)</f>
        <v>7472</v>
      </c>
      <c r="I31" s="106">
        <f>VLOOKUP(B31,'2019_A2_Rohdaten'!$A$9:$W$64,8,FALSE)</f>
        <v>7584</v>
      </c>
      <c r="J31" s="106">
        <f>VLOOKUP(B31,'2019_A2_Rohdaten'!$A$9:$W$64,9,FALSE)</f>
        <v>7689</v>
      </c>
      <c r="K31" s="106">
        <f>VLOOKUP(B31,'2019_A2_Rohdaten'!$A$9:$W$64,10,FALSE)</f>
        <v>7959</v>
      </c>
      <c r="L31" s="106">
        <f>VLOOKUP(B31,'2019_A2_Rohdaten'!$A$9:$W$64,11,FALSE)</f>
        <v>8519</v>
      </c>
      <c r="M31" s="106">
        <f>VLOOKUP(B31,'2019_A2_Rohdaten'!$A$9:$W$64,12,FALSE)</f>
        <v>9503</v>
      </c>
      <c r="N31" s="106">
        <f>VLOOKUP(B31,'2019_A2_Rohdaten'!$A$9:$W$64,13,FALSE)</f>
        <v>10974</v>
      </c>
      <c r="O31" s="107">
        <f>VLOOKUP(B31,'2019_A2_Rohdaten'!$A$9:$W$64,14,FALSE)</f>
        <v>12675</v>
      </c>
      <c r="P31" s="108">
        <f>VLOOKUP(B31,'2019_A2_Rohdaten'!$A$9:$W$64,15,FALSE)</f>
        <v>13430</v>
      </c>
      <c r="Q31" s="109">
        <f>VLOOKUP(B31,'2019_A2_Rohdaten'!$A$9:$W$64,16,FALSE)</f>
        <v>14130</v>
      </c>
      <c r="R31" s="109">
        <f>VLOOKUP(B31,'2019_A2_Rohdaten'!$A$9:$W$64,17,FALSE)</f>
        <v>14330</v>
      </c>
      <c r="S31" s="52">
        <f>VLOOKUP(B31,'2020_Rohdaten'!$A$9:$R$64,18,FALSE)</f>
        <v>14300</v>
      </c>
    </row>
    <row r="32" spans="2:19" ht="8.25" customHeight="1" x14ac:dyDescent="0.25">
      <c r="B32" s="98">
        <v>352</v>
      </c>
      <c r="C32" s="22" t="s">
        <v>46</v>
      </c>
      <c r="D32" s="106">
        <f>VLOOKUP(B32,'2019_A2_Rohdaten'!$A$9:$W$64,3,FALSE)</f>
        <v>8730</v>
      </c>
      <c r="E32" s="106">
        <f>VLOOKUP(B32,'2019_A2_Rohdaten'!$A$9:$W$64,4,FALSE)</f>
        <v>8486</v>
      </c>
      <c r="F32" s="106">
        <f>VLOOKUP(B32,'2019_A2_Rohdaten'!$A$9:$W$64,5,FALSE)</f>
        <v>8328</v>
      </c>
      <c r="G32" s="106">
        <f>VLOOKUP(B32,'2019_A2_Rohdaten'!$A$9:$W$64,6,FALSE)</f>
        <v>8238</v>
      </c>
      <c r="H32" s="106">
        <f>VLOOKUP(B32,'2019_A2_Rohdaten'!$A$9:$W$64,7,FALSE)</f>
        <v>8184</v>
      </c>
      <c r="I32" s="106">
        <f>VLOOKUP(B32,'2019_A2_Rohdaten'!$A$9:$W$64,8,FALSE)</f>
        <v>8131</v>
      </c>
      <c r="J32" s="106">
        <f>VLOOKUP(B32,'2019_A2_Rohdaten'!$A$9:$W$64,9,FALSE)</f>
        <v>8134</v>
      </c>
      <c r="K32" s="106">
        <f>VLOOKUP(B32,'2019_A2_Rohdaten'!$A$9:$W$64,10,FALSE)</f>
        <v>8167</v>
      </c>
      <c r="L32" s="106">
        <f>VLOOKUP(B32,'2019_A2_Rohdaten'!$A$9:$W$64,11,FALSE)</f>
        <v>8660</v>
      </c>
      <c r="M32" s="106">
        <f>VLOOKUP(B32,'2019_A2_Rohdaten'!$A$9:$W$64,12,FALSE)</f>
        <v>9787</v>
      </c>
      <c r="N32" s="106">
        <f>VLOOKUP(B32,'2019_A2_Rohdaten'!$A$9:$W$64,13,FALSE)</f>
        <v>11863</v>
      </c>
      <c r="O32" s="107">
        <f>VLOOKUP(B32,'2019_A2_Rohdaten'!$A$9:$W$64,14,FALSE)</f>
        <v>13215</v>
      </c>
      <c r="P32" s="108">
        <f>VLOOKUP(B32,'2019_A2_Rohdaten'!$A$9:$W$64,15,FALSE)</f>
        <v>13215</v>
      </c>
      <c r="Q32" s="109">
        <f>VLOOKUP(B32,'2019_A2_Rohdaten'!$A$9:$W$64,16,FALSE)</f>
        <v>13335</v>
      </c>
      <c r="R32" s="109">
        <f>VLOOKUP(B32,'2019_A2_Rohdaten'!$A$9:$W$64,17,FALSE)</f>
        <v>13345</v>
      </c>
      <c r="S32" s="52">
        <f>VLOOKUP(B32,'2020_Rohdaten'!$A$9:$R$64,18,FALSE)</f>
        <v>13410</v>
      </c>
    </row>
    <row r="33" spans="2:19" ht="8.25" customHeight="1" x14ac:dyDescent="0.25">
      <c r="B33" s="98">
        <v>353</v>
      </c>
      <c r="C33" s="22" t="s">
        <v>47</v>
      </c>
      <c r="D33" s="106">
        <f>VLOOKUP(B33,'2019_A2_Rohdaten'!$A$9:$W$64,3,FALSE)</f>
        <v>11011</v>
      </c>
      <c r="E33" s="106">
        <f>VLOOKUP(B33,'2019_A2_Rohdaten'!$A$9:$W$64,4,FALSE)</f>
        <v>10667</v>
      </c>
      <c r="F33" s="106">
        <f>VLOOKUP(B33,'2019_A2_Rohdaten'!$A$9:$W$64,5,FALSE)</f>
        <v>10514</v>
      </c>
      <c r="G33" s="106">
        <f>VLOOKUP(B33,'2019_A2_Rohdaten'!$A$9:$W$64,6,FALSE)</f>
        <v>10670</v>
      </c>
      <c r="H33" s="106">
        <f>VLOOKUP(B33,'2019_A2_Rohdaten'!$A$9:$W$64,7,FALSE)</f>
        <v>10975</v>
      </c>
      <c r="I33" s="106">
        <f>VLOOKUP(B33,'2019_A2_Rohdaten'!$A$9:$W$64,8,FALSE)</f>
        <v>11183</v>
      </c>
      <c r="J33" s="106">
        <f>VLOOKUP(B33,'2019_A2_Rohdaten'!$A$9:$W$64,9,FALSE)</f>
        <v>11025</v>
      </c>
      <c r="K33" s="106">
        <f>VLOOKUP(B33,'2019_A2_Rohdaten'!$A$9:$W$64,10,FALSE)</f>
        <v>11307</v>
      </c>
      <c r="L33" s="106">
        <f>VLOOKUP(B33,'2019_A2_Rohdaten'!$A$9:$W$64,11,FALSE)</f>
        <v>11651</v>
      </c>
      <c r="M33" s="106">
        <f>VLOOKUP(B33,'2019_A2_Rohdaten'!$A$9:$W$64,12,FALSE)</f>
        <v>12035</v>
      </c>
      <c r="N33" s="106">
        <f>VLOOKUP(B33,'2019_A2_Rohdaten'!$A$9:$W$64,13,FALSE)</f>
        <v>13092</v>
      </c>
      <c r="O33" s="107">
        <f>VLOOKUP(B33,'2019_A2_Rohdaten'!$A$9:$W$64,14,FALSE)</f>
        <v>16015</v>
      </c>
      <c r="P33" s="108">
        <f>VLOOKUP(B33,'2019_A2_Rohdaten'!$A$9:$W$64,15,FALSE)</f>
        <v>17475</v>
      </c>
      <c r="Q33" s="109">
        <f>VLOOKUP(B33,'2019_A2_Rohdaten'!$A$9:$W$64,16,FALSE)</f>
        <v>18930</v>
      </c>
      <c r="R33" s="109">
        <f>VLOOKUP(B33,'2019_A2_Rohdaten'!$A$9:$W$64,17,FALSE)</f>
        <v>21285</v>
      </c>
      <c r="S33" s="52">
        <f>VLOOKUP(B33,'2020_Rohdaten'!$A$9:$R$64,18,FALSE)</f>
        <v>22685</v>
      </c>
    </row>
    <row r="34" spans="2:19" ht="8.25" customHeight="1" x14ac:dyDescent="0.25">
      <c r="B34" s="98">
        <v>354</v>
      </c>
      <c r="C34" s="22" t="s">
        <v>48</v>
      </c>
      <c r="D34" s="106">
        <f>VLOOKUP(B34,'2019_A2_Rohdaten'!$A$9:$W$64,3,FALSE)</f>
        <v>1273</v>
      </c>
      <c r="E34" s="106">
        <f>VLOOKUP(B34,'2019_A2_Rohdaten'!$A$9:$W$64,4,FALSE)</f>
        <v>1267</v>
      </c>
      <c r="F34" s="106">
        <f>VLOOKUP(B34,'2019_A2_Rohdaten'!$A$9:$W$64,5,FALSE)</f>
        <v>1301</v>
      </c>
      <c r="G34" s="106">
        <f>VLOOKUP(B34,'2019_A2_Rohdaten'!$A$9:$W$64,6,FALSE)</f>
        <v>1372</v>
      </c>
      <c r="H34" s="106">
        <f>VLOOKUP(B34,'2019_A2_Rohdaten'!$A$9:$W$64,7,FALSE)</f>
        <v>1464</v>
      </c>
      <c r="I34" s="106">
        <f>VLOOKUP(B34,'2019_A2_Rohdaten'!$A$9:$W$64,8,FALSE)</f>
        <v>1487</v>
      </c>
      <c r="J34" s="106">
        <f>VLOOKUP(B34,'2019_A2_Rohdaten'!$A$9:$W$64,9,FALSE)</f>
        <v>1456</v>
      </c>
      <c r="K34" s="106">
        <f>VLOOKUP(B34,'2019_A2_Rohdaten'!$A$9:$W$64,10,FALSE)</f>
        <v>1601</v>
      </c>
      <c r="L34" s="106">
        <f>VLOOKUP(B34,'2019_A2_Rohdaten'!$A$9:$W$64,11,FALSE)</f>
        <v>1882</v>
      </c>
      <c r="M34" s="106">
        <f>VLOOKUP(B34,'2019_A2_Rohdaten'!$A$9:$W$64,12,FALSE)</f>
        <v>2244</v>
      </c>
      <c r="N34" s="106">
        <f>VLOOKUP(B34,'2019_A2_Rohdaten'!$A$9:$W$64,13,FALSE)</f>
        <v>2767</v>
      </c>
      <c r="O34" s="107">
        <f>VLOOKUP(B34,'2019_A2_Rohdaten'!$A$9:$W$64,14,FALSE)</f>
        <v>2825</v>
      </c>
      <c r="P34" s="108">
        <f>VLOOKUP(B34,'2019_A2_Rohdaten'!$A$9:$W$64,15,FALSE)</f>
        <v>2585</v>
      </c>
      <c r="Q34" s="109">
        <f>VLOOKUP(B34,'2019_A2_Rohdaten'!$A$9:$W$64,16,FALSE)</f>
        <v>2665</v>
      </c>
      <c r="R34" s="109">
        <f>VLOOKUP(B34,'2019_A2_Rohdaten'!$A$9:$W$64,17,FALSE)</f>
        <v>2785</v>
      </c>
      <c r="S34" s="52">
        <f>VLOOKUP(B34,'2020_Rohdaten'!$A$9:$R$64,18,FALSE)</f>
        <v>2900</v>
      </c>
    </row>
    <row r="35" spans="2:19" ht="8.25" customHeight="1" x14ac:dyDescent="0.25">
      <c r="B35" s="98">
        <v>355</v>
      </c>
      <c r="C35" s="22" t="s">
        <v>49</v>
      </c>
      <c r="D35" s="106">
        <f>VLOOKUP(B35,'2019_A2_Rohdaten'!$A$9:$W$64,3,FALSE)</f>
        <v>6903</v>
      </c>
      <c r="E35" s="106">
        <f>VLOOKUP(B35,'2019_A2_Rohdaten'!$A$9:$W$64,4,FALSE)</f>
        <v>6746</v>
      </c>
      <c r="F35" s="106">
        <f>VLOOKUP(B35,'2019_A2_Rohdaten'!$A$9:$W$64,5,FALSE)</f>
        <v>6556</v>
      </c>
      <c r="G35" s="106">
        <f>VLOOKUP(B35,'2019_A2_Rohdaten'!$A$9:$W$64,6,FALSE)</f>
        <v>6390</v>
      </c>
      <c r="H35" s="106">
        <f>VLOOKUP(B35,'2019_A2_Rohdaten'!$A$9:$W$64,7,FALSE)</f>
        <v>6394</v>
      </c>
      <c r="I35" s="106">
        <f>VLOOKUP(B35,'2019_A2_Rohdaten'!$A$9:$W$64,8,FALSE)</f>
        <v>6385</v>
      </c>
      <c r="J35" s="106">
        <f>VLOOKUP(B35,'2019_A2_Rohdaten'!$A$9:$W$64,9,FALSE)</f>
        <v>6645</v>
      </c>
      <c r="K35" s="106">
        <f>VLOOKUP(B35,'2019_A2_Rohdaten'!$A$9:$W$64,10,FALSE)</f>
        <v>6993</v>
      </c>
      <c r="L35" s="106">
        <f>VLOOKUP(B35,'2019_A2_Rohdaten'!$A$9:$W$64,11,FALSE)</f>
        <v>7514</v>
      </c>
      <c r="M35" s="106">
        <f>VLOOKUP(B35,'2019_A2_Rohdaten'!$A$9:$W$64,12,FALSE)</f>
        <v>8364</v>
      </c>
      <c r="N35" s="106">
        <f>VLOOKUP(B35,'2019_A2_Rohdaten'!$A$9:$W$64,13,FALSE)</f>
        <v>9418</v>
      </c>
      <c r="O35" s="107">
        <f>VLOOKUP(B35,'2019_A2_Rohdaten'!$A$9:$W$64,14,FALSE)</f>
        <v>11800</v>
      </c>
      <c r="P35" s="108">
        <f>VLOOKUP(B35,'2019_A2_Rohdaten'!$A$9:$W$64,15,FALSE)</f>
        <v>12105</v>
      </c>
      <c r="Q35" s="109">
        <f>VLOOKUP(B35,'2019_A2_Rohdaten'!$A$9:$W$64,16,FALSE)</f>
        <v>12760</v>
      </c>
      <c r="R35" s="109">
        <f>VLOOKUP(B35,'2019_A2_Rohdaten'!$A$9:$W$64,17,FALSE)</f>
        <v>13120</v>
      </c>
      <c r="S35" s="52">
        <f>VLOOKUP(B35,'2020_Rohdaten'!$A$9:$R$64,18,FALSE)</f>
        <v>13095</v>
      </c>
    </row>
    <row r="36" spans="2:19" ht="8.25" customHeight="1" x14ac:dyDescent="0.25">
      <c r="B36" s="98">
        <v>356</v>
      </c>
      <c r="C36" s="22" t="s">
        <v>50</v>
      </c>
      <c r="D36" s="106">
        <f>VLOOKUP(B36,'2019_A2_Rohdaten'!$A$9:$W$64,3,FALSE)</f>
        <v>3984</v>
      </c>
      <c r="E36" s="106">
        <f>VLOOKUP(B36,'2019_A2_Rohdaten'!$A$9:$W$64,4,FALSE)</f>
        <v>3951</v>
      </c>
      <c r="F36" s="106">
        <f>VLOOKUP(B36,'2019_A2_Rohdaten'!$A$9:$W$64,5,FALSE)</f>
        <v>3915</v>
      </c>
      <c r="G36" s="106">
        <f>VLOOKUP(B36,'2019_A2_Rohdaten'!$A$9:$W$64,6,FALSE)</f>
        <v>3854</v>
      </c>
      <c r="H36" s="106">
        <f>VLOOKUP(B36,'2019_A2_Rohdaten'!$A$9:$W$64,7,FALSE)</f>
        <v>3793</v>
      </c>
      <c r="I36" s="106">
        <f>VLOOKUP(B36,'2019_A2_Rohdaten'!$A$9:$W$64,8,FALSE)</f>
        <v>3766</v>
      </c>
      <c r="J36" s="106">
        <f>VLOOKUP(B36,'2019_A2_Rohdaten'!$A$9:$W$64,9,FALSE)</f>
        <v>3961</v>
      </c>
      <c r="K36" s="106">
        <f>VLOOKUP(B36,'2019_A2_Rohdaten'!$A$9:$W$64,10,FALSE)</f>
        <v>4181</v>
      </c>
      <c r="L36" s="106">
        <f>VLOOKUP(B36,'2019_A2_Rohdaten'!$A$9:$W$64,11,FALSE)</f>
        <v>4489</v>
      </c>
      <c r="M36" s="106">
        <f>VLOOKUP(B36,'2019_A2_Rohdaten'!$A$9:$W$64,12,FALSE)</f>
        <v>5090</v>
      </c>
      <c r="N36" s="106">
        <f>VLOOKUP(B36,'2019_A2_Rohdaten'!$A$9:$W$64,13,FALSE)</f>
        <v>6083</v>
      </c>
      <c r="O36" s="107">
        <f>VLOOKUP(B36,'2019_A2_Rohdaten'!$A$9:$W$64,14,FALSE)</f>
        <v>6210</v>
      </c>
      <c r="P36" s="108">
        <f>VLOOKUP(B36,'2019_A2_Rohdaten'!$A$9:$W$64,15,FALSE)</f>
        <v>6360</v>
      </c>
      <c r="Q36" s="109">
        <f>VLOOKUP(B36,'2019_A2_Rohdaten'!$A$9:$W$64,16,FALSE)</f>
        <v>6560</v>
      </c>
      <c r="R36" s="109">
        <f>VLOOKUP(B36,'2019_A2_Rohdaten'!$A$9:$W$64,17,FALSE)</f>
        <v>6715</v>
      </c>
      <c r="S36" s="52">
        <f>VLOOKUP(B36,'2020_Rohdaten'!$A$9:$R$64,18,FALSE)</f>
        <v>6980</v>
      </c>
    </row>
    <row r="37" spans="2:19" ht="8.25" customHeight="1" x14ac:dyDescent="0.25">
      <c r="B37" s="98">
        <v>357</v>
      </c>
      <c r="C37" s="22" t="s">
        <v>51</v>
      </c>
      <c r="D37" s="106">
        <f>VLOOKUP(B37,'2019_A2_Rohdaten'!$A$9:$W$64,3,FALSE)</f>
        <v>6581</v>
      </c>
      <c r="E37" s="106">
        <f>VLOOKUP(B37,'2019_A2_Rohdaten'!$A$9:$W$64,4,FALSE)</f>
        <v>6516</v>
      </c>
      <c r="F37" s="106">
        <f>VLOOKUP(B37,'2019_A2_Rohdaten'!$A$9:$W$64,5,FALSE)</f>
        <v>6495</v>
      </c>
      <c r="G37" s="106">
        <f>VLOOKUP(B37,'2019_A2_Rohdaten'!$A$9:$W$64,6,FALSE)</f>
        <v>6402</v>
      </c>
      <c r="H37" s="106">
        <f>VLOOKUP(B37,'2019_A2_Rohdaten'!$A$9:$W$64,7,FALSE)</f>
        <v>6292</v>
      </c>
      <c r="I37" s="106">
        <f>VLOOKUP(B37,'2019_A2_Rohdaten'!$A$9:$W$64,8,FALSE)</f>
        <v>6172</v>
      </c>
      <c r="J37" s="106">
        <f>VLOOKUP(B37,'2019_A2_Rohdaten'!$A$9:$W$64,9,FALSE)</f>
        <v>6347</v>
      </c>
      <c r="K37" s="106">
        <f>VLOOKUP(B37,'2019_A2_Rohdaten'!$A$9:$W$64,10,FALSE)</f>
        <v>6657</v>
      </c>
      <c r="L37" s="106">
        <f>VLOOKUP(B37,'2019_A2_Rohdaten'!$A$9:$W$64,11,FALSE)</f>
        <v>7204</v>
      </c>
      <c r="M37" s="106">
        <f>VLOOKUP(B37,'2019_A2_Rohdaten'!$A$9:$W$64,12,FALSE)</f>
        <v>7962</v>
      </c>
      <c r="N37" s="106">
        <f>VLOOKUP(B37,'2019_A2_Rohdaten'!$A$9:$W$64,13,FALSE)</f>
        <v>9727</v>
      </c>
      <c r="O37" s="107">
        <f>VLOOKUP(B37,'2019_A2_Rohdaten'!$A$9:$W$64,14,FALSE)</f>
        <v>10720</v>
      </c>
      <c r="P37" s="108">
        <f>VLOOKUP(B37,'2019_A2_Rohdaten'!$A$9:$W$64,15,FALSE)</f>
        <v>10845</v>
      </c>
      <c r="Q37" s="109">
        <f>VLOOKUP(B37,'2019_A2_Rohdaten'!$A$9:$W$64,16,FALSE)</f>
        <v>11145</v>
      </c>
      <c r="R37" s="109">
        <f>VLOOKUP(B37,'2019_A2_Rohdaten'!$A$9:$W$64,17,FALSE)</f>
        <v>11585</v>
      </c>
      <c r="S37" s="52">
        <f>VLOOKUP(B37,'2020_Rohdaten'!$A$9:$R$64,18,FALSE)</f>
        <v>12055</v>
      </c>
    </row>
    <row r="38" spans="2:19" ht="8.25" customHeight="1" x14ac:dyDescent="0.25">
      <c r="B38" s="98">
        <v>358</v>
      </c>
      <c r="C38" s="22" t="s">
        <v>52</v>
      </c>
      <c r="D38" s="106">
        <f>VLOOKUP(B38,'2019_A2_Rohdaten'!$A$9:$W$64,3,FALSE)</f>
        <v>5949</v>
      </c>
      <c r="E38" s="106">
        <f>VLOOKUP(B38,'2019_A2_Rohdaten'!$A$9:$W$64,4,FALSE)</f>
        <v>5987</v>
      </c>
      <c r="F38" s="106">
        <f>VLOOKUP(B38,'2019_A2_Rohdaten'!$A$9:$W$64,5,FALSE)</f>
        <v>5929</v>
      </c>
      <c r="G38" s="106">
        <f>VLOOKUP(B38,'2019_A2_Rohdaten'!$A$9:$W$64,6,FALSE)</f>
        <v>5739</v>
      </c>
      <c r="H38" s="106">
        <f>VLOOKUP(B38,'2019_A2_Rohdaten'!$A$9:$W$64,7,FALSE)</f>
        <v>5804</v>
      </c>
      <c r="I38" s="106">
        <f>VLOOKUP(B38,'2019_A2_Rohdaten'!$A$9:$W$64,8,FALSE)</f>
        <v>5915</v>
      </c>
      <c r="J38" s="106">
        <f>VLOOKUP(B38,'2019_A2_Rohdaten'!$A$9:$W$64,9,FALSE)</f>
        <v>5996</v>
      </c>
      <c r="K38" s="106">
        <f>VLOOKUP(B38,'2019_A2_Rohdaten'!$A$9:$W$64,10,FALSE)</f>
        <v>6350</v>
      </c>
      <c r="L38" s="106">
        <f>VLOOKUP(B38,'2019_A2_Rohdaten'!$A$9:$W$64,11,FALSE)</f>
        <v>7260</v>
      </c>
      <c r="M38" s="106">
        <f>VLOOKUP(B38,'2019_A2_Rohdaten'!$A$9:$W$64,12,FALSE)</f>
        <v>7825</v>
      </c>
      <c r="N38" s="106">
        <f>VLOOKUP(B38,'2019_A2_Rohdaten'!$A$9:$W$64,13,FALSE)</f>
        <v>9386</v>
      </c>
      <c r="O38" s="107">
        <f>VLOOKUP(B38,'2019_A2_Rohdaten'!$A$9:$W$64,14,FALSE)</f>
        <v>11140</v>
      </c>
      <c r="P38" s="108">
        <f>VLOOKUP(B38,'2019_A2_Rohdaten'!$A$9:$W$64,15,FALSE)</f>
        <v>10920</v>
      </c>
      <c r="Q38" s="109">
        <f>VLOOKUP(B38,'2019_A2_Rohdaten'!$A$9:$W$64,16,FALSE)</f>
        <v>11545</v>
      </c>
      <c r="R38" s="109">
        <f>VLOOKUP(B38,'2019_A2_Rohdaten'!$A$9:$W$64,17,FALSE)</f>
        <v>12525</v>
      </c>
      <c r="S38" s="52">
        <f>VLOOKUP(B38,'2020_Rohdaten'!$A$9:$R$64,18,FALSE)</f>
        <v>12750</v>
      </c>
    </row>
    <row r="39" spans="2:19" ht="8.25" customHeight="1" x14ac:dyDescent="0.25">
      <c r="B39" s="98">
        <v>359</v>
      </c>
      <c r="C39" s="22" t="s">
        <v>53</v>
      </c>
      <c r="D39" s="106">
        <f>VLOOKUP(B39,'2019_A2_Rohdaten'!$A$9:$W$64,3,FALSE)</f>
        <v>8004</v>
      </c>
      <c r="E39" s="106">
        <f>VLOOKUP(B39,'2019_A2_Rohdaten'!$A$9:$W$64,4,FALSE)</f>
        <v>7920</v>
      </c>
      <c r="F39" s="106">
        <f>VLOOKUP(B39,'2019_A2_Rohdaten'!$A$9:$W$64,5,FALSE)</f>
        <v>7999</v>
      </c>
      <c r="G39" s="106">
        <f>VLOOKUP(B39,'2019_A2_Rohdaten'!$A$9:$W$64,6,FALSE)</f>
        <v>8070</v>
      </c>
      <c r="H39" s="106">
        <f>VLOOKUP(B39,'2019_A2_Rohdaten'!$A$9:$W$64,7,FALSE)</f>
        <v>8139</v>
      </c>
      <c r="I39" s="106">
        <f>VLOOKUP(B39,'2019_A2_Rohdaten'!$A$9:$W$64,8,FALSE)</f>
        <v>8248</v>
      </c>
      <c r="J39" s="106">
        <f>VLOOKUP(B39,'2019_A2_Rohdaten'!$A$9:$W$64,9,FALSE)</f>
        <v>8854</v>
      </c>
      <c r="K39" s="106">
        <f>VLOOKUP(B39,'2019_A2_Rohdaten'!$A$9:$W$64,10,FALSE)</f>
        <v>9454</v>
      </c>
      <c r="L39" s="106">
        <f>VLOOKUP(B39,'2019_A2_Rohdaten'!$A$9:$W$64,11,FALSE)</f>
        <v>10570</v>
      </c>
      <c r="M39" s="106">
        <f>VLOOKUP(B39,'2019_A2_Rohdaten'!$A$9:$W$64,12,FALSE)</f>
        <v>11524</v>
      </c>
      <c r="N39" s="106">
        <f>VLOOKUP(B39,'2019_A2_Rohdaten'!$A$9:$W$64,13,FALSE)</f>
        <v>14684</v>
      </c>
      <c r="O39" s="107">
        <f>VLOOKUP(B39,'2019_A2_Rohdaten'!$A$9:$W$64,14,FALSE)</f>
        <v>16345</v>
      </c>
      <c r="P39" s="108">
        <f>VLOOKUP(B39,'2019_A2_Rohdaten'!$A$9:$W$64,15,FALSE)</f>
        <v>17280</v>
      </c>
      <c r="Q39" s="109">
        <f>VLOOKUP(B39,'2019_A2_Rohdaten'!$A$9:$W$64,16,FALSE)</f>
        <v>18555</v>
      </c>
      <c r="R39" s="109">
        <f>VLOOKUP(B39,'2019_A2_Rohdaten'!$A$9:$W$64,17,FALSE)</f>
        <v>19385</v>
      </c>
      <c r="S39" s="52">
        <f>VLOOKUP(B39,'2020_Rohdaten'!$A$9:$R$64,18,FALSE)</f>
        <v>19980</v>
      </c>
    </row>
    <row r="40" spans="2:19" ht="8.25" customHeight="1" x14ac:dyDescent="0.25">
      <c r="B40" s="98">
        <v>360</v>
      </c>
      <c r="C40" s="22" t="s">
        <v>54</v>
      </c>
      <c r="D40" s="106">
        <f>VLOOKUP(B40,'2019_A2_Rohdaten'!$A$9:$W$64,3,FALSE)</f>
        <v>2786</v>
      </c>
      <c r="E40" s="106">
        <f>VLOOKUP(B40,'2019_A2_Rohdaten'!$A$9:$W$64,4,FALSE)</f>
        <v>2742</v>
      </c>
      <c r="F40" s="106">
        <f>VLOOKUP(B40,'2019_A2_Rohdaten'!$A$9:$W$64,5,FALSE)</f>
        <v>2695</v>
      </c>
      <c r="G40" s="106">
        <f>VLOOKUP(B40,'2019_A2_Rohdaten'!$A$9:$W$64,6,FALSE)</f>
        <v>2550</v>
      </c>
      <c r="H40" s="106">
        <f>VLOOKUP(B40,'2019_A2_Rohdaten'!$A$9:$W$64,7,FALSE)</f>
        <v>2527</v>
      </c>
      <c r="I40" s="106">
        <f>VLOOKUP(B40,'2019_A2_Rohdaten'!$A$9:$W$64,8,FALSE)</f>
        <v>2555</v>
      </c>
      <c r="J40" s="106">
        <f>VLOOKUP(B40,'2019_A2_Rohdaten'!$A$9:$W$64,9,FALSE)</f>
        <v>2563</v>
      </c>
      <c r="K40" s="106">
        <f>VLOOKUP(B40,'2019_A2_Rohdaten'!$A$9:$W$64,10,FALSE)</f>
        <v>2634</v>
      </c>
      <c r="L40" s="106">
        <f>VLOOKUP(B40,'2019_A2_Rohdaten'!$A$9:$W$64,11,FALSE)</f>
        <v>3031</v>
      </c>
      <c r="M40" s="106">
        <f>VLOOKUP(B40,'2019_A2_Rohdaten'!$A$9:$W$64,12,FALSE)</f>
        <v>3588</v>
      </c>
      <c r="N40" s="106">
        <f>VLOOKUP(B40,'2019_A2_Rohdaten'!$A$9:$W$64,13,FALSE)</f>
        <v>4184</v>
      </c>
      <c r="O40" s="107">
        <f>VLOOKUP(B40,'2019_A2_Rohdaten'!$A$9:$W$64,14,FALSE)</f>
        <v>5020</v>
      </c>
      <c r="P40" s="108">
        <f>VLOOKUP(B40,'2019_A2_Rohdaten'!$A$9:$W$64,15,FALSE)</f>
        <v>5335</v>
      </c>
      <c r="Q40" s="109">
        <f>VLOOKUP(B40,'2019_A2_Rohdaten'!$A$9:$W$64,16,FALSE)</f>
        <v>5605</v>
      </c>
      <c r="R40" s="109">
        <f>VLOOKUP(B40,'2019_A2_Rohdaten'!$A$9:$W$64,17,FALSE)</f>
        <v>5765</v>
      </c>
      <c r="S40" s="52">
        <f>VLOOKUP(B40,'2020_Rohdaten'!$A$9:$R$64,18,FALSE)</f>
        <v>6015</v>
      </c>
    </row>
    <row r="41" spans="2:19" s="5" customFormat="1" ht="8.25" customHeight="1" x14ac:dyDescent="0.15">
      <c r="B41" s="98">
        <v>361</v>
      </c>
      <c r="C41" s="22" t="s">
        <v>55</v>
      </c>
      <c r="D41" s="106">
        <f>VLOOKUP(B41,'2019_A2_Rohdaten'!$A$9:$W$64,3,FALSE)</f>
        <v>6736</v>
      </c>
      <c r="E41" s="106">
        <f>VLOOKUP(B41,'2019_A2_Rohdaten'!$A$9:$W$64,4,FALSE)</f>
        <v>6710</v>
      </c>
      <c r="F41" s="106">
        <f>VLOOKUP(B41,'2019_A2_Rohdaten'!$A$9:$W$64,5,FALSE)</f>
        <v>6576</v>
      </c>
      <c r="G41" s="106">
        <f>VLOOKUP(B41,'2019_A2_Rohdaten'!$A$9:$W$64,6,FALSE)</f>
        <v>6545</v>
      </c>
      <c r="H41" s="106">
        <f>VLOOKUP(B41,'2019_A2_Rohdaten'!$A$9:$W$64,7,FALSE)</f>
        <v>6485</v>
      </c>
      <c r="I41" s="106">
        <f>VLOOKUP(B41,'2019_A2_Rohdaten'!$A$9:$W$64,8,FALSE)</f>
        <v>6525</v>
      </c>
      <c r="J41" s="106">
        <f>VLOOKUP(B41,'2019_A2_Rohdaten'!$A$9:$W$64,9,FALSE)</f>
        <v>6554</v>
      </c>
      <c r="K41" s="106">
        <f>VLOOKUP(B41,'2019_A2_Rohdaten'!$A$9:$W$64,10,FALSE)</f>
        <v>6669</v>
      </c>
      <c r="L41" s="106">
        <f>VLOOKUP(B41,'2019_A2_Rohdaten'!$A$9:$W$64,11,FALSE)</f>
        <v>7060</v>
      </c>
      <c r="M41" s="106">
        <f>VLOOKUP(B41,'2019_A2_Rohdaten'!$A$9:$W$64,12,FALSE)</f>
        <v>7644</v>
      </c>
      <c r="N41" s="106">
        <f>VLOOKUP(B41,'2019_A2_Rohdaten'!$A$9:$W$64,13,FALSE)</f>
        <v>9177</v>
      </c>
      <c r="O41" s="107">
        <f>VLOOKUP(B41,'2019_A2_Rohdaten'!$A$9:$W$64,14,FALSE)</f>
        <v>10055</v>
      </c>
      <c r="P41" s="108">
        <f>VLOOKUP(B41,'2019_A2_Rohdaten'!$A$9:$W$64,15,FALSE)</f>
        <v>10510</v>
      </c>
      <c r="Q41" s="109">
        <f>VLOOKUP(B41,'2019_A2_Rohdaten'!$A$9:$W$64,16,FALSE)</f>
        <v>10975</v>
      </c>
      <c r="R41" s="109">
        <f>VLOOKUP(B41,'2019_A2_Rohdaten'!$A$9:$W$64,17,FALSE)</f>
        <v>11175</v>
      </c>
      <c r="S41" s="52">
        <f>VLOOKUP(B41,'2020_Rohdaten'!$A$9:$R$64,18,FALSE)</f>
        <v>11465</v>
      </c>
    </row>
    <row r="42" spans="2:19" s="8" customFormat="1" ht="16.5" customHeight="1" x14ac:dyDescent="0.25">
      <c r="B42" s="98">
        <v>3</v>
      </c>
      <c r="C42" s="24" t="s">
        <v>56</v>
      </c>
      <c r="D42" s="132">
        <f>VLOOKUP(B42,'2019_A2_Rohdaten'!$A$9:$W$64,3,FALSE)</f>
        <v>69762</v>
      </c>
      <c r="E42" s="132">
        <f>VLOOKUP(B42,'2019_A2_Rohdaten'!$A$9:$W$64,4,FALSE)</f>
        <v>68586</v>
      </c>
      <c r="F42" s="132">
        <f>VLOOKUP(B42,'2019_A2_Rohdaten'!$A$9:$W$64,5,FALSE)</f>
        <v>67702</v>
      </c>
      <c r="G42" s="132">
        <f>VLOOKUP(B42,'2019_A2_Rohdaten'!$A$9:$W$64,6,FALSE)</f>
        <v>67279</v>
      </c>
      <c r="H42" s="132">
        <f>VLOOKUP(B42,'2019_A2_Rohdaten'!$A$9:$W$64,7,FALSE)</f>
        <v>67529</v>
      </c>
      <c r="I42" s="132">
        <f>VLOOKUP(B42,'2019_A2_Rohdaten'!$A$9:$W$64,8,FALSE)</f>
        <v>67951</v>
      </c>
      <c r="J42" s="132">
        <f>VLOOKUP(B42,'2019_A2_Rohdaten'!$A$9:$W$64,9,FALSE)</f>
        <v>69224</v>
      </c>
      <c r="K42" s="132">
        <f>VLOOKUP(B42,'2019_A2_Rohdaten'!$A$9:$W$64,10,FALSE)</f>
        <v>71972</v>
      </c>
      <c r="L42" s="132">
        <f>VLOOKUP(B42,'2019_A2_Rohdaten'!$A$9:$W$64,11,FALSE)</f>
        <v>77840</v>
      </c>
      <c r="M42" s="132">
        <f>VLOOKUP(B42,'2019_A2_Rohdaten'!$A$9:$W$64,12,FALSE)</f>
        <v>85566</v>
      </c>
      <c r="N42" s="132">
        <f>VLOOKUP(B42,'2019_A2_Rohdaten'!$A$9:$W$64,13,FALSE)</f>
        <v>101355</v>
      </c>
      <c r="O42" s="133">
        <f>VLOOKUP(B42,'2019_A2_Rohdaten'!$A$9:$W$64,14,FALSE)</f>
        <v>116020</v>
      </c>
      <c r="P42" s="134">
        <f>VLOOKUP(B42,'2019_A2_Rohdaten'!$A$9:$W$64,15,FALSE)</f>
        <v>120060</v>
      </c>
      <c r="Q42" s="135">
        <f>VLOOKUP(B42,'2019_A2_Rohdaten'!$A$9:$W$64,16,FALSE)</f>
        <v>126195</v>
      </c>
      <c r="R42" s="135">
        <f>VLOOKUP(B42,'2019_A2_Rohdaten'!$A$9:$W$64,17,FALSE)</f>
        <v>132025</v>
      </c>
      <c r="S42" s="136">
        <f>VLOOKUP(B42,'2020_Rohdaten'!$A$9:$R$64,18,FALSE)</f>
        <v>135635</v>
      </c>
    </row>
    <row r="43" spans="2:19" ht="8.25" customHeight="1" x14ac:dyDescent="0.25">
      <c r="B43" s="98">
        <v>401</v>
      </c>
      <c r="C43" s="22" t="s">
        <v>57</v>
      </c>
      <c r="D43" s="106">
        <f>VLOOKUP(B43,'2019_A2_Rohdaten'!$A$9:$W$64,3,FALSE)</f>
        <v>6751</v>
      </c>
      <c r="E43" s="106">
        <f>VLOOKUP(B43,'2019_A2_Rohdaten'!$A$9:$W$64,4,FALSE)</f>
        <v>6486</v>
      </c>
      <c r="F43" s="106">
        <f>VLOOKUP(B43,'2019_A2_Rohdaten'!$A$9:$W$64,5,FALSE)</f>
        <v>6323</v>
      </c>
      <c r="G43" s="106">
        <f>VLOOKUP(B43,'2019_A2_Rohdaten'!$A$9:$W$64,6,FALSE)</f>
        <v>6245</v>
      </c>
      <c r="H43" s="106">
        <f>VLOOKUP(B43,'2019_A2_Rohdaten'!$A$9:$W$64,7,FALSE)</f>
        <v>6190</v>
      </c>
      <c r="I43" s="106">
        <f>VLOOKUP(B43,'2019_A2_Rohdaten'!$A$9:$W$64,8,FALSE)</f>
        <v>6102</v>
      </c>
      <c r="J43" s="106">
        <f>VLOOKUP(B43,'2019_A2_Rohdaten'!$A$9:$W$64,9,FALSE)</f>
        <v>6243</v>
      </c>
      <c r="K43" s="106">
        <f>VLOOKUP(B43,'2019_A2_Rohdaten'!$A$9:$W$64,10,FALSE)</f>
        <v>6616</v>
      </c>
      <c r="L43" s="106">
        <f>VLOOKUP(B43,'2019_A2_Rohdaten'!$A$9:$W$64,11,FALSE)</f>
        <v>7163</v>
      </c>
      <c r="M43" s="106">
        <f>VLOOKUP(B43,'2019_A2_Rohdaten'!$A$9:$W$64,12,FALSE)</f>
        <v>8139</v>
      </c>
      <c r="N43" s="106">
        <f>VLOOKUP(B43,'2019_A2_Rohdaten'!$A$9:$W$64,13,FALSE)</f>
        <v>10029</v>
      </c>
      <c r="O43" s="107">
        <f>VLOOKUP(B43,'2019_A2_Rohdaten'!$A$9:$W$64,14,FALSE)</f>
        <v>11225</v>
      </c>
      <c r="P43" s="108">
        <f>VLOOKUP(B43,'2019_A2_Rohdaten'!$A$9:$W$64,15,FALSE)</f>
        <v>12410</v>
      </c>
      <c r="Q43" s="109">
        <f>VLOOKUP(B43,'2019_A2_Rohdaten'!$A$9:$W$64,16,FALSE)</f>
        <v>12970</v>
      </c>
      <c r="R43" s="109">
        <f>VLOOKUP(B43,'2019_A2_Rohdaten'!$A$9:$W$64,17,FALSE)</f>
        <v>13220</v>
      </c>
      <c r="S43" s="52">
        <f>VLOOKUP(B43,'2020_Rohdaten'!$A$9:$R$64,18,FALSE)</f>
        <v>13710</v>
      </c>
    </row>
    <row r="44" spans="2:19" ht="8.25" customHeight="1" x14ac:dyDescent="0.25">
      <c r="B44" s="98">
        <v>402</v>
      </c>
      <c r="C44" s="22" t="s">
        <v>58</v>
      </c>
      <c r="D44" s="106">
        <f>VLOOKUP(B44,'2019_A2_Rohdaten'!$A$9:$W$64,3,FALSE)</f>
        <v>2783</v>
      </c>
      <c r="E44" s="106">
        <f>VLOOKUP(B44,'2019_A2_Rohdaten'!$A$9:$W$64,4,FALSE)</f>
        <v>2664</v>
      </c>
      <c r="F44" s="106">
        <f>VLOOKUP(B44,'2019_A2_Rohdaten'!$A$9:$W$64,5,FALSE)</f>
        <v>2663</v>
      </c>
      <c r="G44" s="106">
        <f>VLOOKUP(B44,'2019_A2_Rohdaten'!$A$9:$W$64,6,FALSE)</f>
        <v>2585</v>
      </c>
      <c r="H44" s="106">
        <f>VLOOKUP(B44,'2019_A2_Rohdaten'!$A$9:$W$64,7,FALSE)</f>
        <v>2360</v>
      </c>
      <c r="I44" s="106">
        <f>VLOOKUP(B44,'2019_A2_Rohdaten'!$A$9:$W$64,8,FALSE)</f>
        <v>2454</v>
      </c>
      <c r="J44" s="106">
        <f>VLOOKUP(B44,'2019_A2_Rohdaten'!$A$9:$W$64,9,FALSE)</f>
        <v>2487</v>
      </c>
      <c r="K44" s="106">
        <f>VLOOKUP(B44,'2019_A2_Rohdaten'!$A$9:$W$64,10,FALSE)</f>
        <v>2784</v>
      </c>
      <c r="L44" s="106">
        <f>VLOOKUP(B44,'2019_A2_Rohdaten'!$A$9:$W$64,11,FALSE)</f>
        <v>3219</v>
      </c>
      <c r="M44" s="106">
        <f>VLOOKUP(B44,'2019_A2_Rohdaten'!$A$9:$W$64,12,FALSE)</f>
        <v>3641</v>
      </c>
      <c r="N44" s="106">
        <f>VLOOKUP(B44,'2019_A2_Rohdaten'!$A$9:$W$64,13,FALSE)</f>
        <v>4576</v>
      </c>
      <c r="O44" s="107">
        <f>VLOOKUP(B44,'2019_A2_Rohdaten'!$A$9:$W$64,14,FALSE)</f>
        <v>4955</v>
      </c>
      <c r="P44" s="108">
        <f>VLOOKUP(B44,'2019_A2_Rohdaten'!$A$9:$W$64,15,FALSE)</f>
        <v>5420</v>
      </c>
      <c r="Q44" s="109">
        <f>VLOOKUP(B44,'2019_A2_Rohdaten'!$A$9:$W$64,16,FALSE)</f>
        <v>5530</v>
      </c>
      <c r="R44" s="109">
        <f>VLOOKUP(B44,'2019_A2_Rohdaten'!$A$9:$W$64,17,FALSE)</f>
        <v>5675</v>
      </c>
      <c r="S44" s="52">
        <f>VLOOKUP(B44,'2020_Rohdaten'!$A$9:$R$64,18,FALSE)</f>
        <v>6040</v>
      </c>
    </row>
    <row r="45" spans="2:19" ht="8.25" customHeight="1" x14ac:dyDescent="0.25">
      <c r="B45" s="98">
        <v>403</v>
      </c>
      <c r="C45" s="22" t="s">
        <v>59</v>
      </c>
      <c r="D45" s="106">
        <f>VLOOKUP(B45,'2019_A2_Rohdaten'!$A$9:$W$64,3,FALSE)</f>
        <v>9884</v>
      </c>
      <c r="E45" s="106">
        <f>VLOOKUP(B45,'2019_A2_Rohdaten'!$A$9:$W$64,4,FALSE)</f>
        <v>9767</v>
      </c>
      <c r="F45" s="106">
        <f>VLOOKUP(B45,'2019_A2_Rohdaten'!$A$9:$W$64,5,FALSE)</f>
        <v>9786</v>
      </c>
      <c r="G45" s="106">
        <f>VLOOKUP(B45,'2019_A2_Rohdaten'!$A$9:$W$64,6,FALSE)</f>
        <v>9419</v>
      </c>
      <c r="H45" s="106">
        <f>VLOOKUP(B45,'2019_A2_Rohdaten'!$A$9:$W$64,7,FALSE)</f>
        <v>9376</v>
      </c>
      <c r="I45" s="106">
        <f>VLOOKUP(B45,'2019_A2_Rohdaten'!$A$9:$W$64,8,FALSE)</f>
        <v>9497</v>
      </c>
      <c r="J45" s="106">
        <f>VLOOKUP(B45,'2019_A2_Rohdaten'!$A$9:$W$64,9,FALSE)</f>
        <v>9409</v>
      </c>
      <c r="K45" s="106">
        <f>VLOOKUP(B45,'2019_A2_Rohdaten'!$A$9:$W$64,10,FALSE)</f>
        <v>10068</v>
      </c>
      <c r="L45" s="106">
        <f>VLOOKUP(B45,'2019_A2_Rohdaten'!$A$9:$W$64,11,FALSE)</f>
        <v>10778</v>
      </c>
      <c r="M45" s="106">
        <f>VLOOKUP(B45,'2019_A2_Rohdaten'!$A$9:$W$64,12,FALSE)</f>
        <v>11523</v>
      </c>
      <c r="N45" s="106">
        <f>VLOOKUP(B45,'2019_A2_Rohdaten'!$A$9:$W$64,13,FALSE)</f>
        <v>13579</v>
      </c>
      <c r="O45" s="107">
        <f>VLOOKUP(B45,'2019_A2_Rohdaten'!$A$9:$W$64,14,FALSE)</f>
        <v>15440</v>
      </c>
      <c r="P45" s="108">
        <f>VLOOKUP(B45,'2019_A2_Rohdaten'!$A$9:$W$64,15,FALSE)</f>
        <v>16595</v>
      </c>
      <c r="Q45" s="109">
        <f>VLOOKUP(B45,'2019_A2_Rohdaten'!$A$9:$W$64,16,FALSE)</f>
        <v>17365</v>
      </c>
      <c r="R45" s="109">
        <f>VLOOKUP(B45,'2019_A2_Rohdaten'!$A$9:$W$64,17,FALSE)</f>
        <v>18285</v>
      </c>
      <c r="S45" s="52">
        <f>VLOOKUP(B45,'2020_Rohdaten'!$A$9:$R$64,18,FALSE)</f>
        <v>19145</v>
      </c>
    </row>
    <row r="46" spans="2:19" ht="8.25" customHeight="1" x14ac:dyDescent="0.25">
      <c r="B46" s="98">
        <v>404</v>
      </c>
      <c r="C46" s="22" t="s">
        <v>60</v>
      </c>
      <c r="D46" s="106">
        <f>VLOOKUP(B46,'2019_A2_Rohdaten'!$A$9:$W$64,3,FALSE)</f>
        <v>15137</v>
      </c>
      <c r="E46" s="106">
        <f>VLOOKUP(B46,'2019_A2_Rohdaten'!$A$9:$W$64,4,FALSE)</f>
        <v>14718</v>
      </c>
      <c r="F46" s="106">
        <f>VLOOKUP(B46,'2019_A2_Rohdaten'!$A$9:$W$64,5,FALSE)</f>
        <v>14631</v>
      </c>
      <c r="G46" s="106">
        <f>VLOOKUP(B46,'2019_A2_Rohdaten'!$A$9:$W$64,6,FALSE)</f>
        <v>14584</v>
      </c>
      <c r="H46" s="106">
        <f>VLOOKUP(B46,'2019_A2_Rohdaten'!$A$9:$W$64,7,FALSE)</f>
        <v>14554</v>
      </c>
      <c r="I46" s="106">
        <f>VLOOKUP(B46,'2019_A2_Rohdaten'!$A$9:$W$64,8,FALSE)</f>
        <v>14707</v>
      </c>
      <c r="J46" s="106">
        <f>VLOOKUP(B46,'2019_A2_Rohdaten'!$A$9:$W$64,9,FALSE)</f>
        <v>15209</v>
      </c>
      <c r="K46" s="106">
        <f>VLOOKUP(B46,'2019_A2_Rohdaten'!$A$9:$W$64,10,FALSE)</f>
        <v>15985</v>
      </c>
      <c r="L46" s="106">
        <f>VLOOKUP(B46,'2019_A2_Rohdaten'!$A$9:$W$64,11,FALSE)</f>
        <v>16602</v>
      </c>
      <c r="M46" s="106">
        <f>VLOOKUP(B46,'2019_A2_Rohdaten'!$A$9:$W$64,12,FALSE)</f>
        <v>17648</v>
      </c>
      <c r="N46" s="106">
        <f>VLOOKUP(B46,'2019_A2_Rohdaten'!$A$9:$W$64,13,FALSE)</f>
        <v>19421</v>
      </c>
      <c r="O46" s="107">
        <f>VLOOKUP(B46,'2019_A2_Rohdaten'!$A$9:$W$64,14,FALSE)</f>
        <v>22855</v>
      </c>
      <c r="P46" s="108">
        <f>VLOOKUP(B46,'2019_A2_Rohdaten'!$A$9:$W$64,15,FALSE)</f>
        <v>23915</v>
      </c>
      <c r="Q46" s="109">
        <f>VLOOKUP(B46,'2019_A2_Rohdaten'!$A$9:$W$64,16,FALSE)</f>
        <v>24470</v>
      </c>
      <c r="R46" s="109">
        <f>VLOOKUP(B46,'2019_A2_Rohdaten'!$A$9:$W$64,17,FALSE)</f>
        <v>25290</v>
      </c>
      <c r="S46" s="52">
        <f>VLOOKUP(B46,'2020_Rohdaten'!$A$9:$R$64,18,FALSE)</f>
        <v>25420</v>
      </c>
    </row>
    <row r="47" spans="2:19" ht="8.25" customHeight="1" x14ac:dyDescent="0.25">
      <c r="B47" s="98">
        <v>405</v>
      </c>
      <c r="C47" s="22" t="s">
        <v>61</v>
      </c>
      <c r="D47" s="106">
        <f>VLOOKUP(B47,'2019_A2_Rohdaten'!$A$9:$W$64,3,FALSE)</f>
        <v>3851</v>
      </c>
      <c r="E47" s="106">
        <f>VLOOKUP(B47,'2019_A2_Rohdaten'!$A$9:$W$64,4,FALSE)</f>
        <v>3710</v>
      </c>
      <c r="F47" s="106">
        <f>VLOOKUP(B47,'2019_A2_Rohdaten'!$A$9:$W$64,5,FALSE)</f>
        <v>3676</v>
      </c>
      <c r="G47" s="106">
        <f>VLOOKUP(B47,'2019_A2_Rohdaten'!$A$9:$W$64,6,FALSE)</f>
        <v>3618</v>
      </c>
      <c r="H47" s="106">
        <f>VLOOKUP(B47,'2019_A2_Rohdaten'!$A$9:$W$64,7,FALSE)</f>
        <v>3769</v>
      </c>
      <c r="I47" s="106">
        <f>VLOOKUP(B47,'2019_A2_Rohdaten'!$A$9:$W$64,8,FALSE)</f>
        <v>4274</v>
      </c>
      <c r="J47" s="106">
        <f>VLOOKUP(B47,'2019_A2_Rohdaten'!$A$9:$W$64,9,FALSE)</f>
        <v>4277</v>
      </c>
      <c r="K47" s="106">
        <f>VLOOKUP(B47,'2019_A2_Rohdaten'!$A$9:$W$64,10,FALSE)</f>
        <v>4499</v>
      </c>
      <c r="L47" s="106">
        <f>VLOOKUP(B47,'2019_A2_Rohdaten'!$A$9:$W$64,11,FALSE)</f>
        <v>4440</v>
      </c>
      <c r="M47" s="106">
        <f>VLOOKUP(B47,'2019_A2_Rohdaten'!$A$9:$W$64,12,FALSE)</f>
        <v>4698</v>
      </c>
      <c r="N47" s="106">
        <f>VLOOKUP(B47,'2019_A2_Rohdaten'!$A$9:$W$64,13,FALSE)</f>
        <v>5979</v>
      </c>
      <c r="O47" s="107">
        <f>VLOOKUP(B47,'2019_A2_Rohdaten'!$A$9:$W$64,14,FALSE)</f>
        <v>6925</v>
      </c>
      <c r="P47" s="108">
        <f>VLOOKUP(B47,'2019_A2_Rohdaten'!$A$9:$W$64,15,FALSE)</f>
        <v>7820</v>
      </c>
      <c r="Q47" s="109">
        <f>VLOOKUP(B47,'2019_A2_Rohdaten'!$A$9:$W$64,16,FALSE)</f>
        <v>8410</v>
      </c>
      <c r="R47" s="109">
        <f>VLOOKUP(B47,'2019_A2_Rohdaten'!$A$9:$W$64,17,FALSE)</f>
        <v>8785</v>
      </c>
      <c r="S47" s="52">
        <f>VLOOKUP(B47,'2020_Rohdaten'!$A$9:$R$64,18,FALSE)</f>
        <v>8800</v>
      </c>
    </row>
    <row r="48" spans="2:19" ht="8.25" customHeight="1" x14ac:dyDescent="0.25">
      <c r="B48" s="98">
        <v>451</v>
      </c>
      <c r="C48" s="22" t="s">
        <v>62</v>
      </c>
      <c r="D48" s="106">
        <f>VLOOKUP(B48,'2019_A2_Rohdaten'!$A$9:$W$64,3,FALSE)</f>
        <v>3288</v>
      </c>
      <c r="E48" s="106">
        <f>VLOOKUP(B48,'2019_A2_Rohdaten'!$A$9:$W$64,4,FALSE)</f>
        <v>3324</v>
      </c>
      <c r="F48" s="106">
        <f>VLOOKUP(B48,'2019_A2_Rohdaten'!$A$9:$W$64,5,FALSE)</f>
        <v>3375</v>
      </c>
      <c r="G48" s="106">
        <f>VLOOKUP(B48,'2019_A2_Rohdaten'!$A$9:$W$64,6,FALSE)</f>
        <v>3362</v>
      </c>
      <c r="H48" s="106">
        <f>VLOOKUP(B48,'2019_A2_Rohdaten'!$A$9:$W$64,7,FALSE)</f>
        <v>3447</v>
      </c>
      <c r="I48" s="106">
        <f>VLOOKUP(B48,'2019_A2_Rohdaten'!$A$9:$W$64,8,FALSE)</f>
        <v>3546</v>
      </c>
      <c r="J48" s="106">
        <f>VLOOKUP(B48,'2019_A2_Rohdaten'!$A$9:$W$64,9,FALSE)</f>
        <v>3749</v>
      </c>
      <c r="K48" s="106">
        <f>VLOOKUP(B48,'2019_A2_Rohdaten'!$A$9:$W$64,10,FALSE)</f>
        <v>4282</v>
      </c>
      <c r="L48" s="106">
        <f>VLOOKUP(B48,'2019_A2_Rohdaten'!$A$9:$W$64,11,FALSE)</f>
        <v>4463</v>
      </c>
      <c r="M48" s="106">
        <f>VLOOKUP(B48,'2019_A2_Rohdaten'!$A$9:$W$64,12,FALSE)</f>
        <v>4953</v>
      </c>
      <c r="N48" s="106">
        <f>VLOOKUP(B48,'2019_A2_Rohdaten'!$A$9:$W$64,13,FALSE)</f>
        <v>6084</v>
      </c>
      <c r="O48" s="107">
        <f>VLOOKUP(B48,'2019_A2_Rohdaten'!$A$9:$W$64,14,FALSE)</f>
        <v>7130</v>
      </c>
      <c r="P48" s="108">
        <f>VLOOKUP(B48,'2019_A2_Rohdaten'!$A$9:$W$64,15,FALSE)</f>
        <v>7600</v>
      </c>
      <c r="Q48" s="109">
        <f>VLOOKUP(B48,'2019_A2_Rohdaten'!$A$9:$W$64,16,FALSE)</f>
        <v>8075</v>
      </c>
      <c r="R48" s="109">
        <f>VLOOKUP(B48,'2019_A2_Rohdaten'!$A$9:$W$64,17,FALSE)</f>
        <v>8525</v>
      </c>
      <c r="S48" s="52">
        <f>VLOOKUP(B48,'2020_Rohdaten'!$A$9:$R$64,18,FALSE)</f>
        <v>8735</v>
      </c>
    </row>
    <row r="49" spans="2:19" ht="8.25" customHeight="1" x14ac:dyDescent="0.25">
      <c r="B49" s="98">
        <v>452</v>
      </c>
      <c r="C49" s="22" t="s">
        <v>63</v>
      </c>
      <c r="D49" s="106">
        <f>VLOOKUP(B49,'2019_A2_Rohdaten'!$A$9:$W$64,3,FALSE)</f>
        <v>5338</v>
      </c>
      <c r="E49" s="106">
        <f>VLOOKUP(B49,'2019_A2_Rohdaten'!$A$9:$W$64,4,FALSE)</f>
        <v>5511</v>
      </c>
      <c r="F49" s="106">
        <f>VLOOKUP(B49,'2019_A2_Rohdaten'!$A$9:$W$64,5,FALSE)</f>
        <v>5487</v>
      </c>
      <c r="G49" s="106">
        <f>VLOOKUP(B49,'2019_A2_Rohdaten'!$A$9:$W$64,6,FALSE)</f>
        <v>5158</v>
      </c>
      <c r="H49" s="106">
        <f>VLOOKUP(B49,'2019_A2_Rohdaten'!$A$9:$W$64,7,FALSE)</f>
        <v>5110</v>
      </c>
      <c r="I49" s="106">
        <f>VLOOKUP(B49,'2019_A2_Rohdaten'!$A$9:$W$64,8,FALSE)</f>
        <v>5350</v>
      </c>
      <c r="J49" s="106">
        <f>VLOOKUP(B49,'2019_A2_Rohdaten'!$A$9:$W$64,9,FALSE)</f>
        <v>5469</v>
      </c>
      <c r="K49" s="106">
        <f>VLOOKUP(B49,'2019_A2_Rohdaten'!$A$9:$W$64,10,FALSE)</f>
        <v>5736</v>
      </c>
      <c r="L49" s="106">
        <f>VLOOKUP(B49,'2019_A2_Rohdaten'!$A$9:$W$64,11,FALSE)</f>
        <v>6589</v>
      </c>
      <c r="M49" s="106">
        <f>VLOOKUP(B49,'2019_A2_Rohdaten'!$A$9:$W$64,12,FALSE)</f>
        <v>7903</v>
      </c>
      <c r="N49" s="106">
        <f>VLOOKUP(B49,'2019_A2_Rohdaten'!$A$9:$W$64,13,FALSE)</f>
        <v>9789</v>
      </c>
      <c r="O49" s="107">
        <f>VLOOKUP(B49,'2019_A2_Rohdaten'!$A$9:$W$64,14,FALSE)</f>
        <v>11055</v>
      </c>
      <c r="P49" s="108">
        <f>VLOOKUP(B49,'2019_A2_Rohdaten'!$A$9:$W$64,15,FALSE)</f>
        <v>11200</v>
      </c>
      <c r="Q49" s="109">
        <f>VLOOKUP(B49,'2019_A2_Rohdaten'!$A$9:$W$64,16,FALSE)</f>
        <v>11515</v>
      </c>
      <c r="R49" s="109">
        <f>VLOOKUP(B49,'2019_A2_Rohdaten'!$A$9:$W$64,17,FALSE)</f>
        <v>11480</v>
      </c>
      <c r="S49" s="52">
        <f>VLOOKUP(B49,'2020_Rohdaten'!$A$9:$R$64,18,FALSE)</f>
        <v>11465</v>
      </c>
    </row>
    <row r="50" spans="2:19" ht="8.25" customHeight="1" x14ac:dyDescent="0.25">
      <c r="B50" s="98">
        <v>453</v>
      </c>
      <c r="C50" s="22" t="s">
        <v>64</v>
      </c>
      <c r="D50" s="106">
        <f>VLOOKUP(B50,'2019_A2_Rohdaten'!$A$9:$W$64,3,FALSE)</f>
        <v>6341</v>
      </c>
      <c r="E50" s="106">
        <f>VLOOKUP(B50,'2019_A2_Rohdaten'!$A$9:$W$64,4,FALSE)</f>
        <v>6549</v>
      </c>
      <c r="F50" s="106">
        <f>VLOOKUP(B50,'2019_A2_Rohdaten'!$A$9:$W$64,5,FALSE)</f>
        <v>6898</v>
      </c>
      <c r="G50" s="106">
        <f>VLOOKUP(B50,'2019_A2_Rohdaten'!$A$9:$W$64,6,FALSE)</f>
        <v>7296</v>
      </c>
      <c r="H50" s="106">
        <f>VLOOKUP(B50,'2019_A2_Rohdaten'!$A$9:$W$64,7,FALSE)</f>
        <v>7715</v>
      </c>
      <c r="I50" s="106">
        <f>VLOOKUP(B50,'2019_A2_Rohdaten'!$A$9:$W$64,8,FALSE)</f>
        <v>8442</v>
      </c>
      <c r="J50" s="106">
        <f>VLOOKUP(B50,'2019_A2_Rohdaten'!$A$9:$W$64,9,FALSE)</f>
        <v>9052</v>
      </c>
      <c r="K50" s="106">
        <f>VLOOKUP(B50,'2019_A2_Rohdaten'!$A$9:$W$64,10,FALSE)</f>
        <v>10700</v>
      </c>
      <c r="L50" s="106">
        <f>VLOOKUP(B50,'2019_A2_Rohdaten'!$A$9:$W$64,11,FALSE)</f>
        <v>11292</v>
      </c>
      <c r="M50" s="106">
        <f>VLOOKUP(B50,'2019_A2_Rohdaten'!$A$9:$W$64,12,FALSE)</f>
        <v>12969</v>
      </c>
      <c r="N50" s="106">
        <f>VLOOKUP(B50,'2019_A2_Rohdaten'!$A$9:$W$64,13,FALSE)</f>
        <v>14893</v>
      </c>
      <c r="O50" s="107">
        <f>VLOOKUP(B50,'2019_A2_Rohdaten'!$A$9:$W$64,14,FALSE)</f>
        <v>17345</v>
      </c>
      <c r="P50" s="108">
        <f>VLOOKUP(B50,'2019_A2_Rohdaten'!$A$9:$W$64,15,FALSE)</f>
        <v>17050</v>
      </c>
      <c r="Q50" s="109">
        <f>VLOOKUP(B50,'2019_A2_Rohdaten'!$A$9:$W$64,16,FALSE)</f>
        <v>18915</v>
      </c>
      <c r="R50" s="109">
        <f>VLOOKUP(B50,'2019_A2_Rohdaten'!$A$9:$W$64,17,FALSE)</f>
        <v>18890</v>
      </c>
      <c r="S50" s="52">
        <f>VLOOKUP(B50,'2020_Rohdaten'!$A$9:$R$64,18,FALSE)</f>
        <v>20565</v>
      </c>
    </row>
    <row r="51" spans="2:19" ht="8.25" customHeight="1" x14ac:dyDescent="0.25">
      <c r="B51" s="98">
        <v>454</v>
      </c>
      <c r="C51" s="22" t="s">
        <v>65</v>
      </c>
      <c r="D51" s="106">
        <f>VLOOKUP(B51,'2019_A2_Rohdaten'!$A$9:$W$64,3,FALSE)</f>
        <v>12579</v>
      </c>
      <c r="E51" s="106">
        <f>VLOOKUP(B51,'2019_A2_Rohdaten'!$A$9:$W$64,4,FALSE)</f>
        <v>14186</v>
      </c>
      <c r="F51" s="106">
        <f>VLOOKUP(B51,'2019_A2_Rohdaten'!$A$9:$W$64,5,FALSE)</f>
        <v>15526</v>
      </c>
      <c r="G51" s="106">
        <f>VLOOKUP(B51,'2019_A2_Rohdaten'!$A$9:$W$64,6,FALSE)</f>
        <v>16357</v>
      </c>
      <c r="H51" s="106">
        <f>VLOOKUP(B51,'2019_A2_Rohdaten'!$A$9:$W$64,7,FALSE)</f>
        <v>16744</v>
      </c>
      <c r="I51" s="106">
        <f>VLOOKUP(B51,'2019_A2_Rohdaten'!$A$9:$W$64,8,FALSE)</f>
        <v>17640</v>
      </c>
      <c r="J51" s="106">
        <f>VLOOKUP(B51,'2019_A2_Rohdaten'!$A$9:$W$64,9,FALSE)</f>
        <v>19224</v>
      </c>
      <c r="K51" s="106">
        <f>VLOOKUP(B51,'2019_A2_Rohdaten'!$A$9:$W$64,10,FALSE)</f>
        <v>21112</v>
      </c>
      <c r="L51" s="106">
        <f>VLOOKUP(B51,'2019_A2_Rohdaten'!$A$9:$W$64,11,FALSE)</f>
        <v>22649</v>
      </c>
      <c r="M51" s="106">
        <f>VLOOKUP(B51,'2019_A2_Rohdaten'!$A$9:$W$64,12,FALSE)</f>
        <v>25259</v>
      </c>
      <c r="N51" s="106">
        <f>VLOOKUP(B51,'2019_A2_Rohdaten'!$A$9:$W$64,13,FALSE)</f>
        <v>30225</v>
      </c>
      <c r="O51" s="107">
        <f>VLOOKUP(B51,'2019_A2_Rohdaten'!$A$9:$W$64,14,FALSE)</f>
        <v>34110</v>
      </c>
      <c r="P51" s="108">
        <f>VLOOKUP(B51,'2019_A2_Rohdaten'!$A$9:$W$64,15,FALSE)</f>
        <v>36430</v>
      </c>
      <c r="Q51" s="109">
        <f>VLOOKUP(B51,'2019_A2_Rohdaten'!$A$9:$W$64,16,FALSE)</f>
        <v>38825</v>
      </c>
      <c r="R51" s="109">
        <f>VLOOKUP(B51,'2019_A2_Rohdaten'!$A$9:$W$64,17,FALSE)</f>
        <v>40430</v>
      </c>
      <c r="S51" s="52">
        <f>VLOOKUP(B51,'2020_Rohdaten'!$A$9:$R$64,18,FALSE)</f>
        <v>41090</v>
      </c>
    </row>
    <row r="52" spans="2:19" ht="8.25" customHeight="1" x14ac:dyDescent="0.25">
      <c r="B52" s="98">
        <v>455</v>
      </c>
      <c r="C52" s="22" t="s">
        <v>66</v>
      </c>
      <c r="D52" s="106">
        <f>VLOOKUP(B52,'2019_A2_Rohdaten'!$A$9:$W$64,3,FALSE)</f>
        <v>2756</v>
      </c>
      <c r="E52" s="106">
        <f>VLOOKUP(B52,'2019_A2_Rohdaten'!$A$9:$W$64,4,FALSE)</f>
        <v>2750</v>
      </c>
      <c r="F52" s="106">
        <f>VLOOKUP(B52,'2019_A2_Rohdaten'!$A$9:$W$64,5,FALSE)</f>
        <v>2732</v>
      </c>
      <c r="G52" s="106">
        <f>VLOOKUP(B52,'2019_A2_Rohdaten'!$A$9:$W$64,6,FALSE)</f>
        <v>2655</v>
      </c>
      <c r="H52" s="106">
        <f>VLOOKUP(B52,'2019_A2_Rohdaten'!$A$9:$W$64,7,FALSE)</f>
        <v>2682</v>
      </c>
      <c r="I52" s="106">
        <f>VLOOKUP(B52,'2019_A2_Rohdaten'!$A$9:$W$64,8,FALSE)</f>
        <v>2609</v>
      </c>
      <c r="J52" s="106">
        <f>VLOOKUP(B52,'2019_A2_Rohdaten'!$A$9:$W$64,9,FALSE)</f>
        <v>2735</v>
      </c>
      <c r="K52" s="106">
        <f>VLOOKUP(B52,'2019_A2_Rohdaten'!$A$9:$W$64,10,FALSE)</f>
        <v>2687</v>
      </c>
      <c r="L52" s="106">
        <f>VLOOKUP(B52,'2019_A2_Rohdaten'!$A$9:$W$64,11,FALSE)</f>
        <v>2817</v>
      </c>
      <c r="M52" s="106">
        <f>VLOOKUP(B52,'2019_A2_Rohdaten'!$A$9:$W$64,12,FALSE)</f>
        <v>3078</v>
      </c>
      <c r="N52" s="106">
        <f>VLOOKUP(B52,'2019_A2_Rohdaten'!$A$9:$W$64,13,FALSE)</f>
        <v>3977</v>
      </c>
      <c r="O52" s="107">
        <f>VLOOKUP(B52,'2019_A2_Rohdaten'!$A$9:$W$64,14,FALSE)</f>
        <v>4745</v>
      </c>
      <c r="P52" s="108">
        <f>VLOOKUP(B52,'2019_A2_Rohdaten'!$A$9:$W$64,15,FALSE)</f>
        <v>4770</v>
      </c>
      <c r="Q52" s="109">
        <f>VLOOKUP(B52,'2019_A2_Rohdaten'!$A$9:$W$64,16,FALSE)</f>
        <v>4830</v>
      </c>
      <c r="R52" s="109">
        <f>VLOOKUP(B52,'2019_A2_Rohdaten'!$A$9:$W$64,17,FALSE)</f>
        <v>4840</v>
      </c>
      <c r="S52" s="52">
        <f>VLOOKUP(B52,'2020_Rohdaten'!$A$9:$R$64,18,FALSE)</f>
        <v>4905</v>
      </c>
    </row>
    <row r="53" spans="2:19" ht="8.25" customHeight="1" x14ac:dyDescent="0.25">
      <c r="B53" s="98">
        <v>456</v>
      </c>
      <c r="C53" s="22" t="s">
        <v>67</v>
      </c>
      <c r="D53" s="106">
        <f>VLOOKUP(B53,'2019_A2_Rohdaten'!$A$9:$W$64,3,FALSE)</f>
        <v>13305</v>
      </c>
      <c r="E53" s="106">
        <f>VLOOKUP(B53,'2019_A2_Rohdaten'!$A$9:$W$64,4,FALSE)</f>
        <v>14052</v>
      </c>
      <c r="F53" s="106">
        <f>VLOOKUP(B53,'2019_A2_Rohdaten'!$A$9:$W$64,5,FALSE)</f>
        <v>14593</v>
      </c>
      <c r="G53" s="106">
        <f>VLOOKUP(B53,'2019_A2_Rohdaten'!$A$9:$W$64,6,FALSE)</f>
        <v>15398</v>
      </c>
      <c r="H53" s="106">
        <f>VLOOKUP(B53,'2019_A2_Rohdaten'!$A$9:$W$64,7,FALSE)</f>
        <v>15678</v>
      </c>
      <c r="I53" s="106">
        <f>VLOOKUP(B53,'2019_A2_Rohdaten'!$A$9:$W$64,8,FALSE)</f>
        <v>15786</v>
      </c>
      <c r="J53" s="106">
        <f>VLOOKUP(B53,'2019_A2_Rohdaten'!$A$9:$W$64,9,FALSE)</f>
        <v>16218</v>
      </c>
      <c r="K53" s="106">
        <f>VLOOKUP(B53,'2019_A2_Rohdaten'!$A$9:$W$64,10,FALSE)</f>
        <v>16768</v>
      </c>
      <c r="L53" s="106">
        <f>VLOOKUP(B53,'2019_A2_Rohdaten'!$A$9:$W$64,11,FALSE)</f>
        <v>17303</v>
      </c>
      <c r="M53" s="106">
        <f>VLOOKUP(B53,'2019_A2_Rohdaten'!$A$9:$W$64,12,FALSE)</f>
        <v>18091</v>
      </c>
      <c r="N53" s="106">
        <f>VLOOKUP(B53,'2019_A2_Rohdaten'!$A$9:$W$64,13,FALSE)</f>
        <v>19829</v>
      </c>
      <c r="O53" s="107">
        <f>VLOOKUP(B53,'2019_A2_Rohdaten'!$A$9:$W$64,14,FALSE)</f>
        <v>21015</v>
      </c>
      <c r="P53" s="108">
        <f>VLOOKUP(B53,'2019_A2_Rohdaten'!$A$9:$W$64,15,FALSE)</f>
        <v>21140</v>
      </c>
      <c r="Q53" s="109">
        <f>VLOOKUP(B53,'2019_A2_Rohdaten'!$A$9:$W$64,16,FALSE)</f>
        <v>21550</v>
      </c>
      <c r="R53" s="109">
        <f>VLOOKUP(B53,'2019_A2_Rohdaten'!$A$9:$W$64,17,FALSE)</f>
        <v>22030</v>
      </c>
      <c r="S53" s="52">
        <f>VLOOKUP(B53,'2020_Rohdaten'!$A$9:$R$64,18,FALSE)</f>
        <v>22410</v>
      </c>
    </row>
    <row r="54" spans="2:19" ht="8.25" customHeight="1" x14ac:dyDescent="0.25">
      <c r="B54" s="98">
        <v>457</v>
      </c>
      <c r="C54" s="22" t="s">
        <v>68</v>
      </c>
      <c r="D54" s="106">
        <f>VLOOKUP(B54,'2019_A2_Rohdaten'!$A$9:$W$64,3,FALSE)</f>
        <v>6519</v>
      </c>
      <c r="E54" s="106">
        <f>VLOOKUP(B54,'2019_A2_Rohdaten'!$A$9:$W$64,4,FALSE)</f>
        <v>6700</v>
      </c>
      <c r="F54" s="106">
        <f>VLOOKUP(B54,'2019_A2_Rohdaten'!$A$9:$W$64,5,FALSE)</f>
        <v>7060</v>
      </c>
      <c r="G54" s="106">
        <f>VLOOKUP(B54,'2019_A2_Rohdaten'!$A$9:$W$64,6,FALSE)</f>
        <v>7139</v>
      </c>
      <c r="H54" s="106">
        <f>VLOOKUP(B54,'2019_A2_Rohdaten'!$A$9:$W$64,7,FALSE)</f>
        <v>6974</v>
      </c>
      <c r="I54" s="106">
        <f>VLOOKUP(B54,'2019_A2_Rohdaten'!$A$9:$W$64,8,FALSE)</f>
        <v>7130</v>
      </c>
      <c r="J54" s="106">
        <f>VLOOKUP(B54,'2019_A2_Rohdaten'!$A$9:$W$64,9,FALSE)</f>
        <v>7472</v>
      </c>
      <c r="K54" s="106">
        <f>VLOOKUP(B54,'2019_A2_Rohdaten'!$A$9:$W$64,10,FALSE)</f>
        <v>7867</v>
      </c>
      <c r="L54" s="106">
        <f>VLOOKUP(B54,'2019_A2_Rohdaten'!$A$9:$W$64,11,FALSE)</f>
        <v>8388</v>
      </c>
      <c r="M54" s="106">
        <f>VLOOKUP(B54,'2019_A2_Rohdaten'!$A$9:$W$64,12,FALSE)</f>
        <v>9314</v>
      </c>
      <c r="N54" s="106">
        <f>VLOOKUP(B54,'2019_A2_Rohdaten'!$A$9:$W$64,13,FALSE)</f>
        <v>10851</v>
      </c>
      <c r="O54" s="107">
        <f>VLOOKUP(B54,'2019_A2_Rohdaten'!$A$9:$W$64,14,FALSE)</f>
        <v>12320</v>
      </c>
      <c r="P54" s="108">
        <f>VLOOKUP(B54,'2019_A2_Rohdaten'!$A$9:$W$64,15,FALSE)</f>
        <v>12705</v>
      </c>
      <c r="Q54" s="109">
        <f>VLOOKUP(B54,'2019_A2_Rohdaten'!$A$9:$W$64,16,FALSE)</f>
        <v>13610</v>
      </c>
      <c r="R54" s="109">
        <f>VLOOKUP(B54,'2019_A2_Rohdaten'!$A$9:$W$64,17,FALSE)</f>
        <v>14855</v>
      </c>
      <c r="S54" s="52">
        <f>VLOOKUP(B54,'2020_Rohdaten'!$A$9:$R$64,18,FALSE)</f>
        <v>15200</v>
      </c>
    </row>
    <row r="55" spans="2:19" ht="8.25" customHeight="1" x14ac:dyDescent="0.25">
      <c r="B55" s="98">
        <v>458</v>
      </c>
      <c r="C55" s="22" t="s">
        <v>69</v>
      </c>
      <c r="D55" s="106">
        <f>VLOOKUP(B55,'2019_A2_Rohdaten'!$A$9:$W$64,3,FALSE)</f>
        <v>4295</v>
      </c>
      <c r="E55" s="106">
        <f>VLOOKUP(B55,'2019_A2_Rohdaten'!$A$9:$W$64,4,FALSE)</f>
        <v>4397</v>
      </c>
      <c r="F55" s="106">
        <f>VLOOKUP(B55,'2019_A2_Rohdaten'!$A$9:$W$64,5,FALSE)</f>
        <v>4428</v>
      </c>
      <c r="G55" s="106">
        <f>VLOOKUP(B55,'2019_A2_Rohdaten'!$A$9:$W$64,6,FALSE)</f>
        <v>4430</v>
      </c>
      <c r="H55" s="106">
        <f>VLOOKUP(B55,'2019_A2_Rohdaten'!$A$9:$W$64,7,FALSE)</f>
        <v>4796</v>
      </c>
      <c r="I55" s="106">
        <f>VLOOKUP(B55,'2019_A2_Rohdaten'!$A$9:$W$64,8,FALSE)</f>
        <v>5240</v>
      </c>
      <c r="J55" s="106">
        <f>VLOOKUP(B55,'2019_A2_Rohdaten'!$A$9:$W$64,9,FALSE)</f>
        <v>5793</v>
      </c>
      <c r="K55" s="106">
        <f>VLOOKUP(B55,'2019_A2_Rohdaten'!$A$9:$W$64,10,FALSE)</f>
        <v>6328</v>
      </c>
      <c r="L55" s="106">
        <f>VLOOKUP(B55,'2019_A2_Rohdaten'!$A$9:$W$64,11,FALSE)</f>
        <v>7080</v>
      </c>
      <c r="M55" s="106">
        <f>VLOOKUP(B55,'2019_A2_Rohdaten'!$A$9:$W$64,12,FALSE)</f>
        <v>7810</v>
      </c>
      <c r="N55" s="106">
        <f>VLOOKUP(B55,'2019_A2_Rohdaten'!$A$9:$W$64,13,FALSE)</f>
        <v>9373</v>
      </c>
      <c r="O55" s="107">
        <f>VLOOKUP(B55,'2019_A2_Rohdaten'!$A$9:$W$64,14,FALSE)</f>
        <v>10860</v>
      </c>
      <c r="P55" s="108">
        <f>VLOOKUP(B55,'2019_A2_Rohdaten'!$A$9:$W$64,15,FALSE)</f>
        <v>11375</v>
      </c>
      <c r="Q55" s="109">
        <f>VLOOKUP(B55,'2019_A2_Rohdaten'!$A$9:$W$64,16,FALSE)</f>
        <v>11595</v>
      </c>
      <c r="R55" s="109">
        <f>VLOOKUP(B55,'2019_A2_Rohdaten'!$A$9:$W$64,17,FALSE)</f>
        <v>12525</v>
      </c>
      <c r="S55" s="52">
        <f>VLOOKUP(B55,'2020_Rohdaten'!$A$9:$R$64,18,FALSE)</f>
        <v>12850</v>
      </c>
    </row>
    <row r="56" spans="2:19" ht="8.25" customHeight="1" x14ac:dyDescent="0.25">
      <c r="B56" s="98">
        <v>459</v>
      </c>
      <c r="C56" s="22" t="s">
        <v>70</v>
      </c>
      <c r="D56" s="106">
        <f>VLOOKUP(B56,'2019_A2_Rohdaten'!$A$9:$W$64,3,FALSE)</f>
        <v>16305</v>
      </c>
      <c r="E56" s="106">
        <f>VLOOKUP(B56,'2019_A2_Rohdaten'!$A$9:$W$64,4,FALSE)</f>
        <v>16323</v>
      </c>
      <c r="F56" s="106">
        <f>VLOOKUP(B56,'2019_A2_Rohdaten'!$A$9:$W$64,5,FALSE)</f>
        <v>16856</v>
      </c>
      <c r="G56" s="106">
        <f>VLOOKUP(B56,'2019_A2_Rohdaten'!$A$9:$W$64,6,FALSE)</f>
        <v>17266</v>
      </c>
      <c r="H56" s="106">
        <f>VLOOKUP(B56,'2019_A2_Rohdaten'!$A$9:$W$64,7,FALSE)</f>
        <v>17369</v>
      </c>
      <c r="I56" s="106">
        <f>VLOOKUP(B56,'2019_A2_Rohdaten'!$A$9:$W$64,8,FALSE)</f>
        <v>17592</v>
      </c>
      <c r="J56" s="106">
        <f>VLOOKUP(B56,'2019_A2_Rohdaten'!$A$9:$W$64,9,FALSE)</f>
        <v>18422</v>
      </c>
      <c r="K56" s="106">
        <f>VLOOKUP(B56,'2019_A2_Rohdaten'!$A$9:$W$64,10,FALSE)</f>
        <v>19312</v>
      </c>
      <c r="L56" s="106">
        <f>VLOOKUP(B56,'2019_A2_Rohdaten'!$A$9:$W$64,11,FALSE)</f>
        <v>20549</v>
      </c>
      <c r="M56" s="106">
        <f>VLOOKUP(B56,'2019_A2_Rohdaten'!$A$9:$W$64,12,FALSE)</f>
        <v>22034</v>
      </c>
      <c r="N56" s="106">
        <f>VLOOKUP(B56,'2019_A2_Rohdaten'!$A$9:$W$64,13,FALSE)</f>
        <v>24667</v>
      </c>
      <c r="O56" s="107">
        <f>VLOOKUP(B56,'2019_A2_Rohdaten'!$A$9:$W$64,14,FALSE)</f>
        <v>29000</v>
      </c>
      <c r="P56" s="108">
        <f>VLOOKUP(B56,'2019_A2_Rohdaten'!$A$9:$W$64,15,FALSE)</f>
        <v>30930</v>
      </c>
      <c r="Q56" s="109">
        <f>VLOOKUP(B56,'2019_A2_Rohdaten'!$A$9:$W$64,16,FALSE)</f>
        <v>32625</v>
      </c>
      <c r="R56" s="109">
        <f>VLOOKUP(B56,'2019_A2_Rohdaten'!$A$9:$W$64,17,FALSE)</f>
        <v>33445</v>
      </c>
      <c r="S56" s="52">
        <f>VLOOKUP(B56,'2020_Rohdaten'!$A$9:$R$64,18,FALSE)</f>
        <v>34995</v>
      </c>
    </row>
    <row r="57" spans="2:19" ht="8.25" customHeight="1" x14ac:dyDescent="0.25">
      <c r="B57" s="98">
        <v>460</v>
      </c>
      <c r="C57" s="22" t="s">
        <v>71</v>
      </c>
      <c r="D57" s="106">
        <f>VLOOKUP(B57,'2019_A2_Rohdaten'!$A$9:$W$64,3,FALSE)</f>
        <v>8901</v>
      </c>
      <c r="E57" s="106">
        <f>VLOOKUP(B57,'2019_A2_Rohdaten'!$A$9:$W$64,4,FALSE)</f>
        <v>8932</v>
      </c>
      <c r="F57" s="106">
        <f>VLOOKUP(B57,'2019_A2_Rohdaten'!$A$9:$W$64,5,FALSE)</f>
        <v>8945</v>
      </c>
      <c r="G57" s="106">
        <f>VLOOKUP(B57,'2019_A2_Rohdaten'!$A$9:$W$64,6,FALSE)</f>
        <v>9034</v>
      </c>
      <c r="H57" s="106">
        <f>VLOOKUP(B57,'2019_A2_Rohdaten'!$A$9:$W$64,7,FALSE)</f>
        <v>9364</v>
      </c>
      <c r="I57" s="106">
        <f>VLOOKUP(B57,'2019_A2_Rohdaten'!$A$9:$W$64,8,FALSE)</f>
        <v>9897</v>
      </c>
      <c r="J57" s="106">
        <f>VLOOKUP(B57,'2019_A2_Rohdaten'!$A$9:$W$64,9,FALSE)</f>
        <v>10724</v>
      </c>
      <c r="K57" s="106">
        <f>VLOOKUP(B57,'2019_A2_Rohdaten'!$A$9:$W$64,10,FALSE)</f>
        <v>11183</v>
      </c>
      <c r="L57" s="106">
        <f>VLOOKUP(B57,'2019_A2_Rohdaten'!$A$9:$W$64,11,FALSE)</f>
        <v>11803</v>
      </c>
      <c r="M57" s="106">
        <f>VLOOKUP(B57,'2019_A2_Rohdaten'!$A$9:$W$64,12,FALSE)</f>
        <v>13386</v>
      </c>
      <c r="N57" s="106">
        <f>VLOOKUP(B57,'2019_A2_Rohdaten'!$A$9:$W$64,13,FALSE)</f>
        <v>15697</v>
      </c>
      <c r="O57" s="107">
        <f>VLOOKUP(B57,'2019_A2_Rohdaten'!$A$9:$W$64,14,FALSE)</f>
        <v>17665</v>
      </c>
      <c r="P57" s="108">
        <f>VLOOKUP(B57,'2019_A2_Rohdaten'!$A$9:$W$64,15,FALSE)</f>
        <v>18640</v>
      </c>
      <c r="Q57" s="109">
        <f>VLOOKUP(B57,'2019_A2_Rohdaten'!$A$9:$W$64,16,FALSE)</f>
        <v>19790</v>
      </c>
      <c r="R57" s="109">
        <f>VLOOKUP(B57,'2019_A2_Rohdaten'!$A$9:$W$64,17,FALSE)</f>
        <v>20715</v>
      </c>
      <c r="S57" s="52">
        <f>VLOOKUP(B57,'2020_Rohdaten'!$A$9:$R$64,18,FALSE)</f>
        <v>21370</v>
      </c>
    </row>
    <row r="58" spans="2:19" ht="8.25" customHeight="1" x14ac:dyDescent="0.25">
      <c r="B58" s="98">
        <v>461</v>
      </c>
      <c r="C58" s="22" t="s">
        <v>72</v>
      </c>
      <c r="D58" s="106">
        <f>VLOOKUP(B58,'2019_A2_Rohdaten'!$A$9:$W$64,3,FALSE)</f>
        <v>5233</v>
      </c>
      <c r="E58" s="106">
        <f>VLOOKUP(B58,'2019_A2_Rohdaten'!$A$9:$W$64,4,FALSE)</f>
        <v>5295</v>
      </c>
      <c r="F58" s="106">
        <f>VLOOKUP(B58,'2019_A2_Rohdaten'!$A$9:$W$64,5,FALSE)</f>
        <v>5168</v>
      </c>
      <c r="G58" s="106">
        <f>VLOOKUP(B58,'2019_A2_Rohdaten'!$A$9:$W$64,6,FALSE)</f>
        <v>5077</v>
      </c>
      <c r="H58" s="106">
        <f>VLOOKUP(B58,'2019_A2_Rohdaten'!$A$9:$W$64,7,FALSE)</f>
        <v>4960</v>
      </c>
      <c r="I58" s="106">
        <f>VLOOKUP(B58,'2019_A2_Rohdaten'!$A$9:$W$64,8,FALSE)</f>
        <v>4763</v>
      </c>
      <c r="J58" s="106">
        <f>VLOOKUP(B58,'2019_A2_Rohdaten'!$A$9:$W$64,9,FALSE)</f>
        <v>4679</v>
      </c>
      <c r="K58" s="106">
        <f>VLOOKUP(B58,'2019_A2_Rohdaten'!$A$9:$W$64,10,FALSE)</f>
        <v>4669</v>
      </c>
      <c r="L58" s="106">
        <f>VLOOKUP(B58,'2019_A2_Rohdaten'!$A$9:$W$64,11,FALSE)</f>
        <v>4943</v>
      </c>
      <c r="M58" s="106">
        <f>VLOOKUP(B58,'2019_A2_Rohdaten'!$A$9:$W$64,12,FALSE)</f>
        <v>5280</v>
      </c>
      <c r="N58" s="106">
        <f>VLOOKUP(B58,'2019_A2_Rohdaten'!$A$9:$W$64,13,FALSE)</f>
        <v>6429</v>
      </c>
      <c r="O58" s="107">
        <f>VLOOKUP(B58,'2019_A2_Rohdaten'!$A$9:$W$64,14,FALSE)</f>
        <v>7260</v>
      </c>
      <c r="P58" s="108">
        <f>VLOOKUP(B58,'2019_A2_Rohdaten'!$A$9:$W$64,15,FALSE)</f>
        <v>7325</v>
      </c>
      <c r="Q58" s="109">
        <f>VLOOKUP(B58,'2019_A2_Rohdaten'!$A$9:$W$64,16,FALSE)</f>
        <v>7455</v>
      </c>
      <c r="R58" s="109">
        <f>VLOOKUP(B58,'2019_A2_Rohdaten'!$A$9:$W$64,17,FALSE)</f>
        <v>7780</v>
      </c>
      <c r="S58" s="52">
        <f>VLOOKUP(B58,'2020_Rohdaten'!$A$9:$R$64,18,FALSE)</f>
        <v>7820</v>
      </c>
    </row>
    <row r="59" spans="2:19" s="5" customFormat="1" ht="8.25" customHeight="1" x14ac:dyDescent="0.15">
      <c r="B59" s="98">
        <v>462</v>
      </c>
      <c r="C59" s="22" t="s">
        <v>73</v>
      </c>
      <c r="D59" s="106">
        <f>VLOOKUP(B59,'2019_A2_Rohdaten'!$A$9:$W$64,3,FALSE)</f>
        <v>1327</v>
      </c>
      <c r="E59" s="106">
        <f>VLOOKUP(B59,'2019_A2_Rohdaten'!$A$9:$W$64,4,FALSE)</f>
        <v>1262</v>
      </c>
      <c r="F59" s="106">
        <f>VLOOKUP(B59,'2019_A2_Rohdaten'!$A$9:$W$64,5,FALSE)</f>
        <v>1242</v>
      </c>
      <c r="G59" s="106">
        <f>VLOOKUP(B59,'2019_A2_Rohdaten'!$A$9:$W$64,6,FALSE)</f>
        <v>1235</v>
      </c>
      <c r="H59" s="106">
        <f>VLOOKUP(B59,'2019_A2_Rohdaten'!$A$9:$W$64,7,FALSE)</f>
        <v>1231</v>
      </c>
      <c r="I59" s="106">
        <f>VLOOKUP(B59,'2019_A2_Rohdaten'!$A$9:$W$64,8,FALSE)</f>
        <v>1306</v>
      </c>
      <c r="J59" s="106">
        <f>VLOOKUP(B59,'2019_A2_Rohdaten'!$A$9:$W$64,9,FALSE)</f>
        <v>1409</v>
      </c>
      <c r="K59" s="106">
        <f>VLOOKUP(B59,'2019_A2_Rohdaten'!$A$9:$W$64,10,FALSE)</f>
        <v>1446</v>
      </c>
      <c r="L59" s="106">
        <f>VLOOKUP(B59,'2019_A2_Rohdaten'!$A$9:$W$64,11,FALSE)</f>
        <v>1651</v>
      </c>
      <c r="M59" s="106">
        <f>VLOOKUP(B59,'2019_A2_Rohdaten'!$A$9:$W$64,12,FALSE)</f>
        <v>1965</v>
      </c>
      <c r="N59" s="106">
        <f>VLOOKUP(B59,'2019_A2_Rohdaten'!$A$9:$W$64,13,FALSE)</f>
        <v>2558</v>
      </c>
      <c r="O59" s="107">
        <f>VLOOKUP(B59,'2019_A2_Rohdaten'!$A$9:$W$64,14,FALSE)</f>
        <v>2560</v>
      </c>
      <c r="P59" s="108">
        <f>VLOOKUP(B59,'2019_A2_Rohdaten'!$A$9:$W$64,15,FALSE)</f>
        <v>2595</v>
      </c>
      <c r="Q59" s="109">
        <f>VLOOKUP(B59,'2019_A2_Rohdaten'!$A$9:$W$64,16,FALSE)</f>
        <v>2675</v>
      </c>
      <c r="R59" s="109">
        <f>VLOOKUP(B59,'2019_A2_Rohdaten'!$A$9:$W$64,17,FALSE)</f>
        <v>2745</v>
      </c>
      <c r="S59" s="52">
        <f>VLOOKUP(B59,'2020_Rohdaten'!$A$9:$R$64,18,FALSE)</f>
        <v>2915</v>
      </c>
    </row>
    <row r="60" spans="2:19" s="10" customFormat="1" ht="16.5" customHeight="1" x14ac:dyDescent="0.25">
      <c r="B60" s="98">
        <v>4</v>
      </c>
      <c r="C60" s="24" t="s">
        <v>74</v>
      </c>
      <c r="D60" s="132">
        <f>VLOOKUP(B60,'2019_A2_Rohdaten'!$A$9:$W$64,3,FALSE)</f>
        <v>124593</v>
      </c>
      <c r="E60" s="132">
        <f>VLOOKUP(B60,'2019_A2_Rohdaten'!$A$9:$W$64,4,FALSE)</f>
        <v>126626</v>
      </c>
      <c r="F60" s="132">
        <f>VLOOKUP(B60,'2019_A2_Rohdaten'!$A$9:$W$64,5,FALSE)</f>
        <v>129389</v>
      </c>
      <c r="G60" s="132">
        <f>VLOOKUP(B60,'2019_A2_Rohdaten'!$A$9:$W$64,6,FALSE)</f>
        <v>130858</v>
      </c>
      <c r="H60" s="132">
        <f>VLOOKUP(B60,'2019_A2_Rohdaten'!$A$9:$W$64,7,FALSE)</f>
        <v>132319</v>
      </c>
      <c r="I60" s="132">
        <f>VLOOKUP(B60,'2019_A2_Rohdaten'!$A$9:$W$64,8,FALSE)</f>
        <v>136335</v>
      </c>
      <c r="J60" s="132">
        <f>VLOOKUP(B60,'2019_A2_Rohdaten'!$A$9:$W$64,9,FALSE)</f>
        <v>142571</v>
      </c>
      <c r="K60" s="132">
        <f>VLOOKUP(B60,'2019_A2_Rohdaten'!$A$9:$W$64,10,FALSE)</f>
        <v>152042</v>
      </c>
      <c r="L60" s="132">
        <f>VLOOKUP(B60,'2019_A2_Rohdaten'!$A$9:$W$64,11,FALSE)</f>
        <v>161729</v>
      </c>
      <c r="M60" s="132">
        <f>VLOOKUP(B60,'2019_A2_Rohdaten'!$A$9:$W$64,12,FALSE)</f>
        <v>177691</v>
      </c>
      <c r="N60" s="132">
        <f>VLOOKUP(B60,'2019_A2_Rohdaten'!$A$9:$W$64,13,FALSE)</f>
        <v>207956</v>
      </c>
      <c r="O60" s="133">
        <f>VLOOKUP(B60,'2019_A2_Rohdaten'!$A$9:$W$64,14,FALSE)</f>
        <v>236470</v>
      </c>
      <c r="P60" s="134">
        <f>VLOOKUP(B60,'2019_A2_Rohdaten'!$A$9:$W$64,15,FALSE)</f>
        <v>247925</v>
      </c>
      <c r="Q60" s="135">
        <f>VLOOKUP(B60,'2019_A2_Rohdaten'!$A$9:$W$64,16,FALSE)</f>
        <v>260205</v>
      </c>
      <c r="R60" s="135">
        <f>VLOOKUP(B60,'2019_A2_Rohdaten'!$A$9:$W$64,17,FALSE)</f>
        <v>269505</v>
      </c>
      <c r="S60" s="136">
        <f>VLOOKUP(B60,'2020_Rohdaten'!$A$9:$R$64,18,FALSE)</f>
        <v>277435</v>
      </c>
    </row>
    <row r="61" spans="2:19" s="8" customFormat="1" ht="16.5" customHeight="1" x14ac:dyDescent="0.25">
      <c r="B61" s="98">
        <v>0</v>
      </c>
      <c r="C61" s="24" t="s">
        <v>75</v>
      </c>
      <c r="D61" s="132">
        <f>VLOOKUP(B61,'2019_A2_Rohdaten'!$A$9:$W$64,3,FALSE)</f>
        <v>461486</v>
      </c>
      <c r="E61" s="132">
        <f>VLOOKUP(B61,'2019_A2_Rohdaten'!$A$9:$W$64,4,FALSE)</f>
        <v>458757</v>
      </c>
      <c r="F61" s="132">
        <f>VLOOKUP(B61,'2019_A2_Rohdaten'!$A$9:$W$64,5,FALSE)</f>
        <v>457099</v>
      </c>
      <c r="G61" s="132">
        <f>VLOOKUP(B61,'2019_A2_Rohdaten'!$A$9:$W$64,6,FALSE)</f>
        <v>453141</v>
      </c>
      <c r="H61" s="132">
        <f>VLOOKUP(B61,'2019_A2_Rohdaten'!$A$9:$W$64,7,FALSE)</f>
        <v>453636</v>
      </c>
      <c r="I61" s="132">
        <f>VLOOKUP(B61,'2019_A2_Rohdaten'!$A$9:$W$64,8,FALSE)</f>
        <v>458153</v>
      </c>
      <c r="J61" s="132">
        <f>VLOOKUP(B61,'2019_A2_Rohdaten'!$A$9:$W$64,9,FALSE)</f>
        <v>470683</v>
      </c>
      <c r="K61" s="132">
        <f>VLOOKUP(B61,'2019_A2_Rohdaten'!$A$9:$W$64,10,FALSE)</f>
        <v>492072</v>
      </c>
      <c r="L61" s="132">
        <f>VLOOKUP(B61,'2019_A2_Rohdaten'!$A$9:$W$64,11,FALSE)</f>
        <v>525689</v>
      </c>
      <c r="M61" s="132">
        <f>VLOOKUP(B61,'2019_A2_Rohdaten'!$A$9:$W$64,12,FALSE)</f>
        <v>570988</v>
      </c>
      <c r="N61" s="132">
        <f>VLOOKUP(B61,'2019_A2_Rohdaten'!$A$9:$W$64,13,FALSE)</f>
        <v>663817</v>
      </c>
      <c r="O61" s="133">
        <f>VLOOKUP(B61,'2019_A2_Rohdaten'!$A$9:$W$64,14,FALSE)</f>
        <v>745185</v>
      </c>
      <c r="P61" s="134">
        <f>VLOOKUP(B61,'2019_A2_Rohdaten'!$A$9:$W$64,15,FALSE)</f>
        <v>776860</v>
      </c>
      <c r="Q61" s="135">
        <f>VLOOKUP(B61,'2019_A2_Rohdaten'!$A$9:$W$64,16,FALSE)</f>
        <v>813080</v>
      </c>
      <c r="R61" s="135">
        <f>VLOOKUP(B61,'2019_A2_Rohdaten'!$A$9:$W$64,17,FALSE)</f>
        <v>841165</v>
      </c>
      <c r="S61" s="136">
        <f>VLOOKUP(B61,'2020_Rohdaten'!$A$9:$R$64,18,FALSE)</f>
        <v>857895</v>
      </c>
    </row>
    <row r="62" spans="2:19" s="8" customFormat="1" ht="8.25" customHeight="1" x14ac:dyDescent="0.25">
      <c r="C62" s="11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7"/>
      <c r="P62" s="7"/>
      <c r="Q62" s="32"/>
      <c r="R62" s="32"/>
    </row>
    <row r="63" spans="2:19" s="13" customFormat="1" ht="8.25" customHeight="1" x14ac:dyDescent="0.25">
      <c r="C63" s="121" t="s">
        <v>76</v>
      </c>
      <c r="D63" s="121"/>
      <c r="E63" s="121"/>
      <c r="F63" s="121"/>
      <c r="G63" s="121"/>
      <c r="H63" s="121"/>
      <c r="I63" s="121"/>
      <c r="J63" s="121"/>
      <c r="K63" s="121"/>
      <c r="L63" s="121"/>
      <c r="M63" s="121"/>
      <c r="N63" s="12"/>
      <c r="O63" s="6"/>
      <c r="P63" s="6"/>
      <c r="Q63" s="34"/>
      <c r="R63" s="34"/>
    </row>
    <row r="64" spans="2:19" s="13" customFormat="1" ht="8.25" customHeight="1" x14ac:dyDescent="0.15"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12"/>
      <c r="O64" s="14"/>
      <c r="P64" s="14"/>
      <c r="Q64" s="37"/>
      <c r="R64" s="37"/>
    </row>
    <row r="65" spans="3:18" ht="8.25" customHeight="1" x14ac:dyDescent="0.25">
      <c r="C65" s="15" t="s">
        <v>77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2"/>
      <c r="O65" s="17"/>
      <c r="P65" s="17"/>
      <c r="Q65" s="39"/>
      <c r="R65" s="39"/>
    </row>
  </sheetData>
  <mergeCells count="5">
    <mergeCell ref="D6:S6"/>
    <mergeCell ref="D8:S8"/>
    <mergeCell ref="B6:B8"/>
    <mergeCell ref="C6:C8"/>
    <mergeCell ref="C63:M63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80163-9063-4E1A-B4CC-BC9F8A5C61D8}">
  <sheetPr codeName="Tabelle9"/>
  <dimension ref="A1:D57"/>
  <sheetViews>
    <sheetView workbookViewId="0">
      <selection activeCell="D22" sqref="D22"/>
    </sheetView>
  </sheetViews>
  <sheetFormatPr baseColWidth="10" defaultRowHeight="15" x14ac:dyDescent="0.25"/>
  <cols>
    <col min="1" max="2" width="11.42578125" style="56"/>
    <col min="3" max="3" width="18" style="56" bestFit="1" customWidth="1"/>
  </cols>
  <sheetData>
    <row r="1" spans="1:4" x14ac:dyDescent="0.25">
      <c r="A1" s="56" t="s">
        <v>157</v>
      </c>
      <c r="B1" s="56" t="s">
        <v>82</v>
      </c>
      <c r="C1" s="56" t="s">
        <v>86</v>
      </c>
      <c r="D1" t="s">
        <v>87</v>
      </c>
    </row>
    <row r="2" spans="1:4" x14ac:dyDescent="0.25">
      <c r="A2" s="56" t="str">
        <f>3&amp;B2</f>
        <v>3101</v>
      </c>
      <c r="B2" s="44">
        <v>101</v>
      </c>
      <c r="C2" s="22" t="s">
        <v>20</v>
      </c>
      <c r="D2" s="41">
        <f>VLOOKUP(B2,'2019_A2_Rohdaten'!$A$9:$Y$64,25,FALSE)</f>
        <v>55.0924784217016</v>
      </c>
    </row>
    <row r="3" spans="1:4" x14ac:dyDescent="0.25">
      <c r="A3" s="56" t="str">
        <f t="shared" ref="A3:A57" si="0">3&amp;B3</f>
        <v>3102</v>
      </c>
      <c r="B3" s="44">
        <v>102</v>
      </c>
      <c r="C3" s="22" t="s">
        <v>21</v>
      </c>
      <c r="D3" s="41">
        <f>VLOOKUP(B3,'2019_A2_Rohdaten'!$A$9:$Y$64,25,FALSE)</f>
        <v>88.182072567857475</v>
      </c>
    </row>
    <row r="4" spans="1:4" x14ac:dyDescent="0.25">
      <c r="A4" s="56" t="str">
        <f t="shared" si="0"/>
        <v>3103</v>
      </c>
      <c r="B4" s="44">
        <v>103</v>
      </c>
      <c r="C4" s="22" t="s">
        <v>22</v>
      </c>
      <c r="D4" s="41">
        <f>VLOOKUP(B4,'2019_A2_Rohdaten'!$A$9:$Y$64,25,FALSE)</f>
        <v>68.196228933756046</v>
      </c>
    </row>
    <row r="5" spans="1:4" x14ac:dyDescent="0.25">
      <c r="A5" s="56" t="str">
        <f t="shared" si="0"/>
        <v>3151</v>
      </c>
      <c r="B5" s="44">
        <v>151</v>
      </c>
      <c r="C5" s="22" t="s">
        <v>23</v>
      </c>
      <c r="D5" s="41">
        <f>VLOOKUP(B5,'2019_A2_Rohdaten'!$A$9:$Y$64,25,FALSE)</f>
        <v>61.981082501313715</v>
      </c>
    </row>
    <row r="6" spans="1:4" x14ac:dyDescent="0.25">
      <c r="A6" s="56" t="str">
        <f t="shared" si="0"/>
        <v>3153</v>
      </c>
      <c r="B6" s="44">
        <v>153</v>
      </c>
      <c r="C6" s="22" t="s">
        <v>26</v>
      </c>
      <c r="D6" s="41">
        <f>VLOOKUP(B6,'2019_A2_Rohdaten'!$A$9:$Y$64,25,FALSE)</f>
        <v>86.783906208366645</v>
      </c>
    </row>
    <row r="7" spans="1:4" x14ac:dyDescent="0.25">
      <c r="A7" s="56" t="str">
        <f t="shared" si="0"/>
        <v>3154</v>
      </c>
      <c r="B7" s="44">
        <v>154</v>
      </c>
      <c r="C7" s="22" t="s">
        <v>27</v>
      </c>
      <c r="D7" s="41">
        <f>VLOOKUP(B7,'2019_A2_Rohdaten'!$A$9:$Y$64,25,FALSE)</f>
        <v>79.139254385964918</v>
      </c>
    </row>
    <row r="8" spans="1:4" x14ac:dyDescent="0.25">
      <c r="A8" s="56" t="str">
        <f t="shared" si="0"/>
        <v>3155</v>
      </c>
      <c r="B8" s="44">
        <v>155</v>
      </c>
      <c r="C8" s="22" t="s">
        <v>28</v>
      </c>
      <c r="D8" s="41">
        <f>VLOOKUP(B8,'2019_A2_Rohdaten'!$A$9:$Y$64,25,FALSE)</f>
        <v>58.887357905614884</v>
      </c>
    </row>
    <row r="9" spans="1:4" x14ac:dyDescent="0.25">
      <c r="A9" s="56" t="str">
        <f t="shared" si="0"/>
        <v>3157</v>
      </c>
      <c r="B9" s="44">
        <v>157</v>
      </c>
      <c r="C9" s="22" t="s">
        <v>29</v>
      </c>
      <c r="D9" s="41">
        <f>VLOOKUP(B9,'2019_A2_Rohdaten'!$A$9:$Y$64,25,FALSE)</f>
        <v>65.935030728709393</v>
      </c>
    </row>
    <row r="10" spans="1:4" x14ac:dyDescent="0.25">
      <c r="A10" s="56" t="str">
        <f t="shared" si="0"/>
        <v>3158</v>
      </c>
      <c r="B10" s="45">
        <v>158</v>
      </c>
      <c r="C10" s="22" t="s">
        <v>30</v>
      </c>
      <c r="D10" s="41">
        <f>VLOOKUP(B10,'2019_A2_Rohdaten'!$A$9:$Y$64,25,FALSE)</f>
        <v>57.0814572247237</v>
      </c>
    </row>
    <row r="11" spans="1:4" x14ac:dyDescent="0.25">
      <c r="A11" s="56" t="str">
        <f t="shared" si="0"/>
        <v>3159</v>
      </c>
      <c r="B11" s="44">
        <v>159</v>
      </c>
      <c r="C11" s="22" t="s">
        <v>80</v>
      </c>
      <c r="D11" s="41">
        <f>VLOOKUP(B11,'2019_A2_Rohdaten'!$A$9:$Y$64,25,FALSE)</f>
        <v>58.375283782449905</v>
      </c>
    </row>
    <row r="12" spans="1:4" x14ac:dyDescent="0.25">
      <c r="A12" s="56" t="str">
        <f t="shared" si="0"/>
        <v>3159016</v>
      </c>
      <c r="B12" s="44">
        <v>159016</v>
      </c>
      <c r="C12" s="22" t="s">
        <v>31</v>
      </c>
      <c r="D12" s="41"/>
    </row>
    <row r="13" spans="1:4" x14ac:dyDescent="0.25">
      <c r="A13" s="56" t="str">
        <f t="shared" si="0"/>
        <v>3159999</v>
      </c>
      <c r="B13" s="46">
        <v>159999</v>
      </c>
      <c r="C13" s="22" t="s">
        <v>25</v>
      </c>
      <c r="D13" s="41"/>
    </row>
    <row r="14" spans="1:4" x14ac:dyDescent="0.25">
      <c r="A14" s="56" t="str">
        <f t="shared" si="0"/>
        <v>31</v>
      </c>
      <c r="B14" s="47">
        <v>1</v>
      </c>
      <c r="C14" s="24" t="s">
        <v>32</v>
      </c>
      <c r="D14" s="41">
        <f>VLOOKUP(B14,'2019_A2_Rohdaten'!$A$9:$Y$64,25,FALSE)</f>
        <v>65.7691689438997</v>
      </c>
    </row>
    <row r="15" spans="1:4" x14ac:dyDescent="0.25">
      <c r="A15" s="56" t="str">
        <f t="shared" si="0"/>
        <v>3241</v>
      </c>
      <c r="B15" s="48">
        <v>241</v>
      </c>
      <c r="C15" s="22" t="s">
        <v>33</v>
      </c>
      <c r="D15" s="41">
        <f>VLOOKUP(B15,'2019_A2_Rohdaten'!$A$9:$Y$64,25,FALSE)</f>
        <v>60.908262058785219</v>
      </c>
    </row>
    <row r="16" spans="1:4" x14ac:dyDescent="0.25">
      <c r="A16" s="56" t="str">
        <f t="shared" si="0"/>
        <v>3241001</v>
      </c>
      <c r="B16" s="48">
        <v>241001</v>
      </c>
      <c r="C16" s="22" t="s">
        <v>34</v>
      </c>
      <c r="D16" s="41">
        <f>VLOOKUP(B16,'2019_A2_Rohdaten'!$A$9:$Y$64,25,FALSE)</f>
        <v>51.221072837794601</v>
      </c>
    </row>
    <row r="17" spans="1:4" x14ac:dyDescent="0.25">
      <c r="A17" s="56" t="str">
        <f t="shared" si="0"/>
        <v>3241999</v>
      </c>
      <c r="B17" s="46">
        <v>241999</v>
      </c>
      <c r="C17" s="22" t="s">
        <v>35</v>
      </c>
      <c r="D17" s="41">
        <f>VLOOKUP(B17,'2019_A2_Rohdaten'!$A$9:$Y$64,25,FALSE)</f>
        <v>79.008194475578463</v>
      </c>
    </row>
    <row r="18" spans="1:4" x14ac:dyDescent="0.25">
      <c r="A18" s="56" t="str">
        <f t="shared" si="0"/>
        <v>3251</v>
      </c>
      <c r="B18" s="44">
        <v>251</v>
      </c>
      <c r="C18" s="22" t="s">
        <v>36</v>
      </c>
      <c r="D18" s="41">
        <f>VLOOKUP(B18,'2019_A2_Rohdaten'!$A$9:$Y$64,25,FALSE)</f>
        <v>124.62451550387597</v>
      </c>
    </row>
    <row r="19" spans="1:4" x14ac:dyDescent="0.25">
      <c r="A19" s="56" t="str">
        <f t="shared" si="0"/>
        <v>3252</v>
      </c>
      <c r="B19" s="44">
        <v>252</v>
      </c>
      <c r="C19" s="22" t="s">
        <v>37</v>
      </c>
      <c r="D19" s="41">
        <f>VLOOKUP(B19,'2019_A2_Rohdaten'!$A$9:$Y$64,25,FALSE)</f>
        <v>53.531868530960594</v>
      </c>
    </row>
    <row r="20" spans="1:4" x14ac:dyDescent="0.25">
      <c r="A20" s="56" t="str">
        <f t="shared" si="0"/>
        <v>3254</v>
      </c>
      <c r="B20" s="44">
        <v>254</v>
      </c>
      <c r="C20" s="22" t="s">
        <v>38</v>
      </c>
      <c r="D20" s="41">
        <f>VLOOKUP(B20,'2019_A2_Rohdaten'!$A$9:$Y$64,25,FALSE)</f>
        <v>70.835896384389315</v>
      </c>
    </row>
    <row r="21" spans="1:4" x14ac:dyDescent="0.25">
      <c r="A21" s="56" t="str">
        <f t="shared" si="0"/>
        <v>3254021</v>
      </c>
      <c r="B21" s="44">
        <v>254021</v>
      </c>
      <c r="C21" s="22" t="s">
        <v>39</v>
      </c>
      <c r="D21" s="41"/>
    </row>
    <row r="22" spans="1:4" x14ac:dyDescent="0.25">
      <c r="A22" s="56" t="str">
        <f t="shared" si="0"/>
        <v>3254999</v>
      </c>
      <c r="B22" s="49">
        <v>254999</v>
      </c>
      <c r="C22" s="22" t="s">
        <v>40</v>
      </c>
      <c r="D22" s="41"/>
    </row>
    <row r="23" spans="1:4" x14ac:dyDescent="0.25">
      <c r="A23" s="56" t="str">
        <f t="shared" si="0"/>
        <v>3255</v>
      </c>
      <c r="B23" s="44">
        <v>255</v>
      </c>
      <c r="C23" s="22" t="s">
        <v>41</v>
      </c>
      <c r="D23" s="41">
        <f>VLOOKUP(B23,'2019_A2_Rohdaten'!$A$9:$Y$64,25,FALSE)</f>
        <v>24.526653073113895</v>
      </c>
    </row>
    <row r="24" spans="1:4" x14ac:dyDescent="0.25">
      <c r="A24" s="56" t="str">
        <f t="shared" si="0"/>
        <v>3256</v>
      </c>
      <c r="B24" s="44">
        <v>256</v>
      </c>
      <c r="C24" s="22" t="s">
        <v>42</v>
      </c>
      <c r="D24" s="41">
        <f>VLOOKUP(B24,'2019_A2_Rohdaten'!$A$9:$Y$64,25,FALSE)</f>
        <v>88.502186588921276</v>
      </c>
    </row>
    <row r="25" spans="1:4" x14ac:dyDescent="0.25">
      <c r="A25" s="56" t="str">
        <f t="shared" si="0"/>
        <v>3257</v>
      </c>
      <c r="B25" s="44">
        <v>257</v>
      </c>
      <c r="C25" s="22" t="s">
        <v>43</v>
      </c>
      <c r="D25" s="41">
        <f>VLOOKUP(B25,'2019_A2_Rohdaten'!$A$9:$Y$64,25,FALSE)</f>
        <v>48.365945045795172</v>
      </c>
    </row>
    <row r="26" spans="1:4" x14ac:dyDescent="0.25">
      <c r="A26" s="56" t="str">
        <f t="shared" si="0"/>
        <v>32</v>
      </c>
      <c r="B26" s="47">
        <v>2</v>
      </c>
      <c r="C26" s="24" t="s">
        <v>44</v>
      </c>
      <c r="D26" s="41">
        <f>VLOOKUP(B26,'2019_A2_Rohdaten'!$A$9:$Y$64,25,FALSE)</f>
        <v>63.868253826188131</v>
      </c>
    </row>
    <row r="27" spans="1:4" x14ac:dyDescent="0.25">
      <c r="A27" s="56" t="str">
        <f t="shared" si="0"/>
        <v>3351</v>
      </c>
      <c r="B27" s="44">
        <v>351</v>
      </c>
      <c r="C27" s="22" t="s">
        <v>45</v>
      </c>
      <c r="D27" s="41">
        <f>VLOOKUP(B27,'2019_A2_Rohdaten'!$A$9:$Y$64,25,FALSE)</f>
        <v>83.60025624599615</v>
      </c>
    </row>
    <row r="28" spans="1:4" x14ac:dyDescent="0.25">
      <c r="A28" s="56" t="str">
        <f t="shared" si="0"/>
        <v>3352</v>
      </c>
      <c r="B28" s="44">
        <v>352</v>
      </c>
      <c r="C28" s="22" t="s">
        <v>46</v>
      </c>
      <c r="D28" s="41">
        <f>VLOOKUP(B28,'2019_A2_Rohdaten'!$A$9:$Y$64,25,FALSE)</f>
        <v>52.863688430698737</v>
      </c>
    </row>
    <row r="29" spans="1:4" x14ac:dyDescent="0.25">
      <c r="A29" s="56" t="str">
        <f t="shared" si="0"/>
        <v>3353</v>
      </c>
      <c r="B29" s="44">
        <v>353</v>
      </c>
      <c r="C29" s="22" t="s">
        <v>47</v>
      </c>
      <c r="D29" s="41">
        <f>VLOOKUP(B29,'2019_A2_Rohdaten'!$A$9:$Y$64,25,FALSE)</f>
        <v>93.306693306693305</v>
      </c>
    </row>
    <row r="30" spans="1:4" x14ac:dyDescent="0.25">
      <c r="A30" s="56" t="str">
        <f t="shared" si="0"/>
        <v>3354</v>
      </c>
      <c r="B30" s="44">
        <v>354</v>
      </c>
      <c r="C30" s="22" t="s">
        <v>48</v>
      </c>
      <c r="D30" s="41">
        <f>VLOOKUP(B30,'2019_A2_Rohdaten'!$A$9:$Y$64,25,FALSE)</f>
        <v>118.7745483110762</v>
      </c>
    </row>
    <row r="31" spans="1:4" x14ac:dyDescent="0.25">
      <c r="A31" s="56" t="str">
        <f t="shared" si="0"/>
        <v>3355</v>
      </c>
      <c r="B31" s="44">
        <v>355</v>
      </c>
      <c r="C31" s="22" t="s">
        <v>49</v>
      </c>
      <c r="D31" s="41">
        <f>VLOOKUP(B31,'2019_A2_Rohdaten'!$A$9:$Y$64,25,FALSE)</f>
        <v>90.062291757207007</v>
      </c>
    </row>
    <row r="32" spans="1:4" x14ac:dyDescent="0.25">
      <c r="A32" s="56" t="str">
        <f t="shared" si="0"/>
        <v>3356</v>
      </c>
      <c r="B32" s="44">
        <v>356</v>
      </c>
      <c r="C32" s="22" t="s">
        <v>50</v>
      </c>
      <c r="D32" s="41">
        <f>VLOOKUP(B32,'2019_A2_Rohdaten'!$A$9:$Y$64,25,FALSE)</f>
        <v>68.549196787148588</v>
      </c>
    </row>
    <row r="33" spans="1:4" x14ac:dyDescent="0.25">
      <c r="A33" s="56" t="str">
        <f t="shared" si="0"/>
        <v>3357</v>
      </c>
      <c r="B33" s="44">
        <v>357</v>
      </c>
      <c r="C33" s="22" t="s">
        <v>51</v>
      </c>
      <c r="D33" s="41">
        <f>VLOOKUP(B33,'2019_A2_Rohdaten'!$A$9:$Y$64,25,FALSE)</f>
        <v>76.037076432153171</v>
      </c>
    </row>
    <row r="34" spans="1:4" x14ac:dyDescent="0.25">
      <c r="A34" s="56" t="str">
        <f t="shared" si="0"/>
        <v>3358</v>
      </c>
      <c r="B34" s="44">
        <v>358</v>
      </c>
      <c r="C34" s="22" t="s">
        <v>52</v>
      </c>
      <c r="D34" s="41">
        <f>VLOOKUP(B34,'2019_A2_Rohdaten'!$A$9:$Y$64,25,FALSE)</f>
        <v>110.53958648512355</v>
      </c>
    </row>
    <row r="35" spans="1:4" x14ac:dyDescent="0.25">
      <c r="A35" s="56" t="str">
        <f t="shared" si="0"/>
        <v>3359</v>
      </c>
      <c r="B35" s="44">
        <v>359</v>
      </c>
      <c r="C35" s="22" t="s">
        <v>53</v>
      </c>
      <c r="D35" s="41">
        <f>VLOOKUP(B35,'2019_A2_Rohdaten'!$A$9:$Y$64,25,FALSE)</f>
        <v>142.19140429785108</v>
      </c>
    </row>
    <row r="36" spans="1:4" x14ac:dyDescent="0.25">
      <c r="A36" s="56" t="str">
        <f t="shared" si="0"/>
        <v>3360</v>
      </c>
      <c r="B36" s="44">
        <v>360</v>
      </c>
      <c r="C36" s="22" t="s">
        <v>54</v>
      </c>
      <c r="D36" s="41">
        <f>VLOOKUP(B36,'2019_A2_Rohdaten'!$A$9:$Y$64,25,FALSE)</f>
        <v>106.92749461593682</v>
      </c>
    </row>
    <row r="37" spans="1:4" x14ac:dyDescent="0.25">
      <c r="A37" s="56" t="str">
        <f t="shared" si="0"/>
        <v>3361</v>
      </c>
      <c r="B37" s="44">
        <v>361</v>
      </c>
      <c r="C37" s="22" t="s">
        <v>55</v>
      </c>
      <c r="D37" s="41">
        <f>VLOOKUP(B37,'2019_A2_Rohdaten'!$A$9:$Y$64,25,FALSE)</f>
        <v>65.899643705463177</v>
      </c>
    </row>
    <row r="38" spans="1:4" x14ac:dyDescent="0.25">
      <c r="A38" s="56" t="str">
        <f t="shared" si="0"/>
        <v>33</v>
      </c>
      <c r="B38" s="47">
        <v>3</v>
      </c>
      <c r="C38" s="24" t="s">
        <v>56</v>
      </c>
      <c r="D38" s="41">
        <f>VLOOKUP(B38,'2019_A2_Rohdaten'!$A$9:$Y$64,25,FALSE)</f>
        <v>89.250594879733953</v>
      </c>
    </row>
    <row r="39" spans="1:4" x14ac:dyDescent="0.25">
      <c r="A39" s="56" t="str">
        <f t="shared" si="0"/>
        <v>3401</v>
      </c>
      <c r="B39" s="44">
        <v>401</v>
      </c>
      <c r="C39" s="22" t="s">
        <v>57</v>
      </c>
      <c r="D39" s="41">
        <f>VLOOKUP(B39,'2019_A2_Rohdaten'!$A$9:$Y$64,25,FALSE)</f>
        <v>95.822841060583613</v>
      </c>
    </row>
    <row r="40" spans="1:4" x14ac:dyDescent="0.25">
      <c r="A40" s="56" t="str">
        <f t="shared" si="0"/>
        <v>3402</v>
      </c>
      <c r="B40" s="44">
        <v>402</v>
      </c>
      <c r="C40" s="22" t="s">
        <v>58</v>
      </c>
      <c r="D40" s="41">
        <f>VLOOKUP(B40,'2019_A2_Rohdaten'!$A$9:$Y$64,25,FALSE)</f>
        <v>103.91663672296083</v>
      </c>
    </row>
    <row r="41" spans="1:4" x14ac:dyDescent="0.25">
      <c r="A41" s="56" t="str">
        <f t="shared" si="0"/>
        <v>3403</v>
      </c>
      <c r="B41" s="44">
        <v>403</v>
      </c>
      <c r="C41" s="22" t="s">
        <v>59</v>
      </c>
      <c r="D41" s="41">
        <f>VLOOKUP(B41,'2019_A2_Rohdaten'!$A$9:$Y$64,25,FALSE)</f>
        <v>84.995953055443138</v>
      </c>
    </row>
    <row r="42" spans="1:4" x14ac:dyDescent="0.25">
      <c r="A42" s="56" t="str">
        <f t="shared" si="0"/>
        <v>3404</v>
      </c>
      <c r="B42" s="44">
        <v>404</v>
      </c>
      <c r="C42" s="22" t="s">
        <v>60</v>
      </c>
      <c r="D42" s="41">
        <f>VLOOKUP(B42,'2019_A2_Rohdaten'!$A$9:$Y$64,25,FALSE)</f>
        <v>67.074056946554805</v>
      </c>
    </row>
    <row r="43" spans="1:4" x14ac:dyDescent="0.25">
      <c r="A43" s="56" t="str">
        <f t="shared" si="0"/>
        <v>3405</v>
      </c>
      <c r="B43" s="23">
        <v>405</v>
      </c>
      <c r="C43" s="22" t="s">
        <v>61</v>
      </c>
      <c r="D43" s="41">
        <f>VLOOKUP(B43,'2019_A2_Rohdaten'!$A$9:$Y$64,25,FALSE)</f>
        <v>128.1225655673851</v>
      </c>
    </row>
    <row r="44" spans="1:4" x14ac:dyDescent="0.25">
      <c r="A44" s="56" t="str">
        <f t="shared" si="0"/>
        <v>3451</v>
      </c>
      <c r="B44" s="44">
        <v>451</v>
      </c>
      <c r="C44" s="22" t="s">
        <v>62</v>
      </c>
      <c r="D44" s="41">
        <f>VLOOKUP(B44,'2019_A2_Rohdaten'!$A$9:$Y$64,25,FALSE)</f>
        <v>159.27615571776155</v>
      </c>
    </row>
    <row r="45" spans="1:4" x14ac:dyDescent="0.25">
      <c r="A45" s="56" t="str">
        <f t="shared" si="0"/>
        <v>3452</v>
      </c>
      <c r="B45" s="44">
        <v>452</v>
      </c>
      <c r="C45" s="22" t="s">
        <v>63</v>
      </c>
      <c r="D45" s="41">
        <f>VLOOKUP(B45,'2019_A2_Rohdaten'!$A$9:$Y$64,25,FALSE)</f>
        <v>115.06182090670663</v>
      </c>
    </row>
    <row r="46" spans="1:4" x14ac:dyDescent="0.25">
      <c r="A46" s="56" t="str">
        <f t="shared" si="0"/>
        <v>3453</v>
      </c>
      <c r="B46" s="44">
        <v>453</v>
      </c>
      <c r="C46" s="22" t="s">
        <v>64</v>
      </c>
      <c r="D46" s="41">
        <f>VLOOKUP(B46,'2019_A2_Rohdaten'!$A$9:$Y$64,25,FALSE)</f>
        <v>197.90253903169847</v>
      </c>
    </row>
    <row r="47" spans="1:4" x14ac:dyDescent="0.25">
      <c r="A47" s="56" t="str">
        <f t="shared" si="0"/>
        <v>3454</v>
      </c>
      <c r="B47" s="44">
        <v>454</v>
      </c>
      <c r="C47" s="22" t="s">
        <v>65</v>
      </c>
      <c r="D47" s="41">
        <f>VLOOKUP(B47,'2019_A2_Rohdaten'!$A$9:$Y$64,25,FALSE)</f>
        <v>221.40869703474044</v>
      </c>
    </row>
    <row r="48" spans="1:4" x14ac:dyDescent="0.25">
      <c r="A48" s="56" t="str">
        <f t="shared" si="0"/>
        <v>3455</v>
      </c>
      <c r="B48" s="44">
        <v>455</v>
      </c>
      <c r="C48" s="22" t="s">
        <v>66</v>
      </c>
      <c r="D48" s="41">
        <f>VLOOKUP(B48,'2019_A2_Rohdaten'!$A$9:$Y$64,25,FALSE)</f>
        <v>75.616835994194489</v>
      </c>
    </row>
    <row r="49" spans="1:4" x14ac:dyDescent="0.25">
      <c r="A49" s="56" t="str">
        <f t="shared" si="0"/>
        <v>3456</v>
      </c>
      <c r="B49" s="44">
        <v>456</v>
      </c>
      <c r="C49" s="22" t="s">
        <v>67</v>
      </c>
      <c r="D49" s="41">
        <f>VLOOKUP(B49,'2019_A2_Rohdaten'!$A$9:$Y$64,25,FALSE)</f>
        <v>65.576850807966935</v>
      </c>
    </row>
    <row r="50" spans="1:4" x14ac:dyDescent="0.25">
      <c r="A50" s="56" t="str">
        <f t="shared" si="0"/>
        <v>3457</v>
      </c>
      <c r="B50" s="44">
        <v>457</v>
      </c>
      <c r="C50" s="22" t="s">
        <v>68</v>
      </c>
      <c r="D50" s="41">
        <f>VLOOKUP(B50,'2019_A2_Rohdaten'!$A$9:$Y$64,25,FALSE)</f>
        <v>127.87237306335328</v>
      </c>
    </row>
    <row r="51" spans="1:4" x14ac:dyDescent="0.25">
      <c r="A51" s="56" t="str">
        <f t="shared" si="0"/>
        <v>3458</v>
      </c>
      <c r="B51" s="44">
        <v>458</v>
      </c>
      <c r="C51" s="22" t="s">
        <v>69</v>
      </c>
      <c r="D51" s="41">
        <f>VLOOKUP(B51,'2019_A2_Rohdaten'!$A$9:$Y$64,25,FALSE)</f>
        <v>191.61816065192085</v>
      </c>
    </row>
    <row r="52" spans="1:4" x14ac:dyDescent="0.25">
      <c r="A52" s="56" t="str">
        <f t="shared" si="0"/>
        <v>3459</v>
      </c>
      <c r="B52" s="44">
        <v>459</v>
      </c>
      <c r="C52" s="22" t="s">
        <v>70</v>
      </c>
      <c r="D52" s="41">
        <f>VLOOKUP(B52,'2019_A2_Rohdaten'!$A$9:$Y$64,25,FALSE)</f>
        <v>105.1211284881938</v>
      </c>
    </row>
    <row r="53" spans="1:4" x14ac:dyDescent="0.25">
      <c r="A53" s="56" t="str">
        <f t="shared" si="0"/>
        <v>3460</v>
      </c>
      <c r="B53" s="44">
        <v>460</v>
      </c>
      <c r="C53" s="22" t="s">
        <v>71</v>
      </c>
      <c r="D53" s="41">
        <f>VLOOKUP(B53,'2019_A2_Rohdaten'!$A$9:$Y$64,25,FALSE)</f>
        <v>132.72665992585104</v>
      </c>
    </row>
    <row r="54" spans="1:4" x14ac:dyDescent="0.25">
      <c r="A54" s="56" t="str">
        <f t="shared" si="0"/>
        <v>3461</v>
      </c>
      <c r="B54" s="44">
        <v>461</v>
      </c>
      <c r="C54" s="22" t="s">
        <v>72</v>
      </c>
      <c r="D54" s="41">
        <f>VLOOKUP(B54,'2019_A2_Rohdaten'!$A$9:$Y$64,25,FALSE)</f>
        <v>48.671889929294856</v>
      </c>
    </row>
    <row r="55" spans="1:4" x14ac:dyDescent="0.25">
      <c r="A55" s="56" t="str">
        <f t="shared" si="0"/>
        <v>3462</v>
      </c>
      <c r="B55" s="44">
        <v>462</v>
      </c>
      <c r="C55" s="22" t="s">
        <v>73</v>
      </c>
      <c r="D55" s="41">
        <f>VLOOKUP(B55,'2019_A2_Rohdaten'!$A$9:$Y$64,25,FALSE)</f>
        <v>106.85757347400151</v>
      </c>
    </row>
    <row r="56" spans="1:4" x14ac:dyDescent="0.25">
      <c r="A56" s="56" t="str">
        <f t="shared" si="0"/>
        <v>34</v>
      </c>
      <c r="B56" s="47">
        <v>4</v>
      </c>
      <c r="C56" s="24" t="s">
        <v>74</v>
      </c>
      <c r="D56" s="41">
        <f>VLOOKUP(B56,'2019_A2_Rohdaten'!$A$9:$Y$64,25,FALSE)</f>
        <v>116.30829982422769</v>
      </c>
    </row>
    <row r="57" spans="1:4" x14ac:dyDescent="0.25">
      <c r="A57" s="56" t="str">
        <f t="shared" si="0"/>
        <v>30</v>
      </c>
      <c r="B57" s="47">
        <v>0</v>
      </c>
      <c r="C57" s="24" t="s">
        <v>75</v>
      </c>
      <c r="D57" s="41">
        <f>VLOOKUP(B57,'2019_A2_Rohdaten'!$A$9:$Y$64,25,FALSE)</f>
        <v>82.273135046350262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4DBA9-A625-42BC-A7BA-45210500EDE6}">
  <sheetPr codeName="Tabelle2"/>
  <dimension ref="A1:Y74"/>
  <sheetViews>
    <sheetView workbookViewId="0">
      <selection activeCell="C10" sqref="C10"/>
    </sheetView>
  </sheetViews>
  <sheetFormatPr baseColWidth="10" defaultRowHeight="15" x14ac:dyDescent="0.25"/>
  <cols>
    <col min="1" max="1" width="11.42578125" style="56"/>
    <col min="2" max="2" width="31.85546875" customWidth="1"/>
  </cols>
  <sheetData>
    <row r="1" spans="1:25" x14ac:dyDescent="0.25">
      <c r="B1" s="57" t="s">
        <v>152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</row>
    <row r="2" spans="1:25" x14ac:dyDescent="0.25">
      <c r="B2" s="57" t="s">
        <v>88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</row>
    <row r="3" spans="1:25" x14ac:dyDescent="0.25">
      <c r="B3" s="57" t="s">
        <v>89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</row>
    <row r="4" spans="1:25" x14ac:dyDescent="0.25">
      <c r="B4" s="57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</row>
    <row r="6" spans="1:25" x14ac:dyDescent="0.25">
      <c r="B6" s="62" t="s">
        <v>75</v>
      </c>
      <c r="C6" s="125" t="s">
        <v>1</v>
      </c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  <c r="R6" s="125" t="s">
        <v>81</v>
      </c>
      <c r="S6" s="126"/>
      <c r="T6" s="127"/>
      <c r="U6" s="125" t="s">
        <v>153</v>
      </c>
      <c r="V6" s="126"/>
      <c r="W6" s="127"/>
    </row>
    <row r="7" spans="1:25" x14ac:dyDescent="0.25">
      <c r="B7" s="63" t="s">
        <v>90</v>
      </c>
      <c r="C7" s="64">
        <v>2005</v>
      </c>
      <c r="D7" s="64">
        <v>2006</v>
      </c>
      <c r="E7" s="64">
        <v>2007</v>
      </c>
      <c r="F7" s="64">
        <v>2008</v>
      </c>
      <c r="G7" s="64">
        <v>2009</v>
      </c>
      <c r="H7" s="64">
        <v>2010</v>
      </c>
      <c r="I7" s="64">
        <v>2011</v>
      </c>
      <c r="J7" s="64">
        <v>2012</v>
      </c>
      <c r="K7" s="64">
        <v>2013</v>
      </c>
      <c r="L7" s="64">
        <v>2014</v>
      </c>
      <c r="M7" s="64">
        <v>2015</v>
      </c>
      <c r="N7" s="64">
        <v>2016</v>
      </c>
      <c r="O7" s="64">
        <v>2017</v>
      </c>
      <c r="P7" s="64">
        <v>2018</v>
      </c>
      <c r="Q7" s="64">
        <v>2019</v>
      </c>
      <c r="R7" s="64">
        <v>2005</v>
      </c>
      <c r="S7" s="64">
        <v>2016</v>
      </c>
      <c r="T7" s="64">
        <v>2019</v>
      </c>
      <c r="U7" s="64">
        <v>2005</v>
      </c>
      <c r="V7" s="64">
        <v>2016</v>
      </c>
      <c r="W7" s="64">
        <v>2019</v>
      </c>
      <c r="Y7" t="s">
        <v>161</v>
      </c>
    </row>
    <row r="8" spans="1:25" x14ac:dyDescent="0.25">
      <c r="B8" s="65"/>
      <c r="C8" s="64">
        <v>1</v>
      </c>
      <c r="D8" s="64">
        <v>2</v>
      </c>
      <c r="E8" s="64">
        <v>3</v>
      </c>
      <c r="F8" s="64">
        <v>4</v>
      </c>
      <c r="G8" s="64">
        <v>5</v>
      </c>
      <c r="H8" s="64">
        <v>6</v>
      </c>
      <c r="I8" s="64">
        <v>7</v>
      </c>
      <c r="J8" s="64">
        <v>8</v>
      </c>
      <c r="K8" s="64">
        <v>9</v>
      </c>
      <c r="L8" s="64">
        <v>10</v>
      </c>
      <c r="M8" s="64">
        <v>11</v>
      </c>
      <c r="N8" s="64">
        <v>12</v>
      </c>
      <c r="O8" s="64">
        <v>13</v>
      </c>
      <c r="P8" s="64">
        <v>14</v>
      </c>
      <c r="Q8" s="64">
        <v>15</v>
      </c>
      <c r="R8" s="64">
        <v>16</v>
      </c>
      <c r="S8" s="64">
        <v>17</v>
      </c>
      <c r="T8" s="64">
        <v>18</v>
      </c>
      <c r="U8" s="64">
        <v>19</v>
      </c>
      <c r="V8" s="64">
        <v>20</v>
      </c>
      <c r="W8" s="64">
        <v>21</v>
      </c>
    </row>
    <row r="9" spans="1:25" x14ac:dyDescent="0.25">
      <c r="A9" s="42">
        <v>0</v>
      </c>
      <c r="B9" s="58" t="s">
        <v>91</v>
      </c>
      <c r="C9" s="59">
        <v>461486</v>
      </c>
      <c r="D9" s="59">
        <v>458757</v>
      </c>
      <c r="E9" s="59">
        <v>457099</v>
      </c>
      <c r="F9" s="59">
        <v>453141</v>
      </c>
      <c r="G9" s="59">
        <v>453636</v>
      </c>
      <c r="H9" s="59">
        <v>458153</v>
      </c>
      <c r="I9" s="59">
        <v>470683</v>
      </c>
      <c r="J9" s="59">
        <v>492072</v>
      </c>
      <c r="K9" s="59">
        <v>525689</v>
      </c>
      <c r="L9" s="59">
        <v>570988</v>
      </c>
      <c r="M9" s="59">
        <v>663817</v>
      </c>
      <c r="N9" s="59">
        <v>745185</v>
      </c>
      <c r="O9" s="59">
        <v>776860</v>
      </c>
      <c r="P9" s="59">
        <v>813080</v>
      </c>
      <c r="Q9" s="59">
        <v>841165</v>
      </c>
      <c r="R9" s="66">
        <v>5.8</v>
      </c>
      <c r="S9" s="66">
        <v>9.4</v>
      </c>
      <c r="T9" s="66">
        <v>10.5</v>
      </c>
      <c r="U9" s="59">
        <v>7993946</v>
      </c>
      <c r="V9" s="59">
        <v>7945685</v>
      </c>
      <c r="W9" s="59">
        <v>7993608</v>
      </c>
      <c r="Y9" s="41">
        <f>(Q9-C9)*100/C9</f>
        <v>82.273135046350262</v>
      </c>
    </row>
    <row r="10" spans="1:25" x14ac:dyDescent="0.25">
      <c r="A10" s="42">
        <v>1</v>
      </c>
      <c r="B10" s="60" t="s">
        <v>92</v>
      </c>
      <c r="C10" s="61">
        <v>99536</v>
      </c>
      <c r="D10" s="61">
        <v>97675</v>
      </c>
      <c r="E10" s="61">
        <v>95376</v>
      </c>
      <c r="F10" s="61">
        <v>93595</v>
      </c>
      <c r="G10" s="61">
        <v>93485</v>
      </c>
      <c r="H10" s="61">
        <v>93067</v>
      </c>
      <c r="I10" s="61">
        <v>94569</v>
      </c>
      <c r="J10" s="61">
        <v>97812</v>
      </c>
      <c r="K10" s="61">
        <v>104548</v>
      </c>
      <c r="L10" s="61">
        <v>112534</v>
      </c>
      <c r="M10" s="61">
        <v>130933</v>
      </c>
      <c r="N10" s="61">
        <v>145155</v>
      </c>
      <c r="O10" s="61">
        <v>151170</v>
      </c>
      <c r="P10" s="61">
        <v>158180</v>
      </c>
      <c r="Q10" s="61">
        <v>165000</v>
      </c>
      <c r="R10" s="67">
        <v>6</v>
      </c>
      <c r="S10" s="67">
        <v>9.1</v>
      </c>
      <c r="T10" s="67">
        <v>10.3</v>
      </c>
      <c r="U10" s="61">
        <v>1650435</v>
      </c>
      <c r="V10" s="61">
        <v>1595609</v>
      </c>
      <c r="W10" s="61">
        <v>1594929</v>
      </c>
      <c r="Y10" s="41">
        <f t="shared" ref="Y10:Y64" si="0">(Q10-C10)*100/C10</f>
        <v>65.7691689438997</v>
      </c>
    </row>
    <row r="11" spans="1:25" x14ac:dyDescent="0.25">
      <c r="A11" s="42">
        <v>101</v>
      </c>
      <c r="B11" s="58" t="s">
        <v>93</v>
      </c>
      <c r="C11" s="59">
        <v>20275</v>
      </c>
      <c r="D11" s="59">
        <v>20282</v>
      </c>
      <c r="E11" s="59">
        <v>19875</v>
      </c>
      <c r="F11" s="59">
        <v>19402</v>
      </c>
      <c r="G11" s="59">
        <v>19399</v>
      </c>
      <c r="H11" s="59">
        <v>19660</v>
      </c>
      <c r="I11" s="59">
        <v>20214</v>
      </c>
      <c r="J11" s="59">
        <v>20820</v>
      </c>
      <c r="K11" s="59">
        <v>22122</v>
      </c>
      <c r="L11" s="59">
        <v>23055</v>
      </c>
      <c r="M11" s="59">
        <v>26108</v>
      </c>
      <c r="N11" s="59">
        <v>28200</v>
      </c>
      <c r="O11" s="59">
        <v>28420</v>
      </c>
      <c r="P11" s="59">
        <v>29730</v>
      </c>
      <c r="Q11" s="59">
        <v>31445</v>
      </c>
      <c r="R11" s="66">
        <v>8.3000000000000007</v>
      </c>
      <c r="S11" s="66">
        <v>11.3</v>
      </c>
      <c r="T11" s="66">
        <v>12.6</v>
      </c>
      <c r="U11" s="59">
        <v>245273</v>
      </c>
      <c r="V11" s="59">
        <v>248667</v>
      </c>
      <c r="W11" s="59">
        <v>249406</v>
      </c>
      <c r="Y11" s="41">
        <f t="shared" si="0"/>
        <v>55.0924784217016</v>
      </c>
    </row>
    <row r="12" spans="1:25" x14ac:dyDescent="0.25">
      <c r="A12" s="42">
        <v>102</v>
      </c>
      <c r="B12" s="60" t="s">
        <v>94</v>
      </c>
      <c r="C12" s="61">
        <v>10721</v>
      </c>
      <c r="D12" s="61">
        <v>10474</v>
      </c>
      <c r="E12" s="61">
        <v>10224</v>
      </c>
      <c r="F12" s="61">
        <v>10191</v>
      </c>
      <c r="G12" s="61">
        <v>10062</v>
      </c>
      <c r="H12" s="61">
        <v>9810</v>
      </c>
      <c r="I12" s="61">
        <v>9804</v>
      </c>
      <c r="J12" s="61">
        <v>9918</v>
      </c>
      <c r="K12" s="61">
        <v>10596</v>
      </c>
      <c r="L12" s="61">
        <v>11620</v>
      </c>
      <c r="M12" s="61">
        <v>13554</v>
      </c>
      <c r="N12" s="61">
        <v>16885</v>
      </c>
      <c r="O12" s="61">
        <v>18835</v>
      </c>
      <c r="P12" s="61">
        <v>19850</v>
      </c>
      <c r="Q12" s="61">
        <v>20175</v>
      </c>
      <c r="R12" s="67">
        <v>10</v>
      </c>
      <c r="S12" s="67">
        <v>16.3</v>
      </c>
      <c r="T12" s="67">
        <v>19.3</v>
      </c>
      <c r="U12" s="61">
        <v>107726</v>
      </c>
      <c r="V12" s="61">
        <v>103668</v>
      </c>
      <c r="W12" s="61">
        <v>104291</v>
      </c>
      <c r="Y12" s="41">
        <f t="shared" si="0"/>
        <v>88.182072567857475</v>
      </c>
    </row>
    <row r="13" spans="1:25" x14ac:dyDescent="0.25">
      <c r="A13" s="42">
        <v>103</v>
      </c>
      <c r="B13" s="58" t="s">
        <v>95</v>
      </c>
      <c r="C13" s="59">
        <v>11986</v>
      </c>
      <c r="D13" s="59">
        <v>11941</v>
      </c>
      <c r="E13" s="59">
        <v>11772</v>
      </c>
      <c r="F13" s="59">
        <v>11824</v>
      </c>
      <c r="G13" s="59">
        <v>11796</v>
      </c>
      <c r="H13" s="59">
        <v>11804</v>
      </c>
      <c r="I13" s="59">
        <v>12080</v>
      </c>
      <c r="J13" s="59">
        <v>12680</v>
      </c>
      <c r="K13" s="59">
        <v>14017</v>
      </c>
      <c r="L13" s="59">
        <v>15224</v>
      </c>
      <c r="M13" s="59">
        <v>16966</v>
      </c>
      <c r="N13" s="59">
        <v>17770</v>
      </c>
      <c r="O13" s="59">
        <v>18420</v>
      </c>
      <c r="P13" s="59">
        <v>19325</v>
      </c>
      <c r="Q13" s="59">
        <v>20160</v>
      </c>
      <c r="R13" s="66">
        <v>9.9</v>
      </c>
      <c r="S13" s="66">
        <v>14.3</v>
      </c>
      <c r="T13" s="66">
        <v>16.2</v>
      </c>
      <c r="U13" s="59">
        <v>121199</v>
      </c>
      <c r="V13" s="59">
        <v>123909</v>
      </c>
      <c r="W13" s="59">
        <v>124371</v>
      </c>
      <c r="Y13" s="41">
        <f t="shared" si="0"/>
        <v>68.196228933756046</v>
      </c>
    </row>
    <row r="14" spans="1:25" x14ac:dyDescent="0.25">
      <c r="A14" s="42">
        <v>151</v>
      </c>
      <c r="B14" s="60" t="s">
        <v>96</v>
      </c>
      <c r="C14" s="61">
        <v>7612</v>
      </c>
      <c r="D14" s="61">
        <v>7371</v>
      </c>
      <c r="E14" s="61">
        <v>7223</v>
      </c>
      <c r="F14" s="61">
        <v>7038</v>
      </c>
      <c r="G14" s="61">
        <v>7058</v>
      </c>
      <c r="H14" s="61">
        <v>7024</v>
      </c>
      <c r="I14" s="61">
        <v>7135</v>
      </c>
      <c r="J14" s="61">
        <v>7552</v>
      </c>
      <c r="K14" s="61">
        <v>7991</v>
      </c>
      <c r="L14" s="61">
        <v>8866</v>
      </c>
      <c r="M14" s="61">
        <v>9857</v>
      </c>
      <c r="N14" s="61">
        <v>10840</v>
      </c>
      <c r="O14" s="61">
        <v>11140</v>
      </c>
      <c r="P14" s="61">
        <v>11810</v>
      </c>
      <c r="Q14" s="61">
        <v>12330</v>
      </c>
      <c r="R14" s="67">
        <v>4.3</v>
      </c>
      <c r="S14" s="67">
        <v>6.2</v>
      </c>
      <c r="T14" s="67">
        <v>7</v>
      </c>
      <c r="U14" s="61">
        <v>175298</v>
      </c>
      <c r="V14" s="61">
        <v>174749</v>
      </c>
      <c r="W14" s="61">
        <v>176523</v>
      </c>
      <c r="Y14" s="41">
        <f t="shared" si="0"/>
        <v>61.981082501313715</v>
      </c>
    </row>
    <row r="15" spans="1:25" x14ac:dyDescent="0.25">
      <c r="A15" s="42">
        <v>153</v>
      </c>
      <c r="B15" s="58" t="s">
        <v>97</v>
      </c>
      <c r="C15" s="59">
        <v>7506</v>
      </c>
      <c r="D15" s="59">
        <v>7325</v>
      </c>
      <c r="E15" s="59">
        <v>7231</v>
      </c>
      <c r="F15" s="59">
        <v>7086</v>
      </c>
      <c r="G15" s="59">
        <v>7041</v>
      </c>
      <c r="H15" s="59">
        <v>6980</v>
      </c>
      <c r="I15" s="59">
        <v>7059</v>
      </c>
      <c r="J15" s="59">
        <v>7419</v>
      </c>
      <c r="K15" s="59">
        <v>7947</v>
      </c>
      <c r="L15" s="59">
        <v>8634</v>
      </c>
      <c r="M15" s="59">
        <v>10620</v>
      </c>
      <c r="N15" s="59">
        <v>11745</v>
      </c>
      <c r="O15" s="59">
        <v>12780</v>
      </c>
      <c r="P15" s="59">
        <v>13455</v>
      </c>
      <c r="Q15" s="59">
        <v>14020</v>
      </c>
      <c r="R15" s="66">
        <v>5</v>
      </c>
      <c r="S15" s="66">
        <v>8.5</v>
      </c>
      <c r="T15" s="66">
        <v>10.3</v>
      </c>
      <c r="U15" s="59">
        <v>151452</v>
      </c>
      <c r="V15" s="59">
        <v>137979</v>
      </c>
      <c r="W15" s="59">
        <v>136292</v>
      </c>
      <c r="Y15" s="41">
        <f t="shared" si="0"/>
        <v>86.783906208366645</v>
      </c>
    </row>
    <row r="16" spans="1:25" x14ac:dyDescent="0.25">
      <c r="A16" s="42">
        <v>154</v>
      </c>
      <c r="B16" s="58" t="s">
        <v>98</v>
      </c>
      <c r="C16" s="59">
        <v>3648</v>
      </c>
      <c r="D16" s="59">
        <v>3620</v>
      </c>
      <c r="E16" s="59">
        <v>3498</v>
      </c>
      <c r="F16" s="59">
        <v>3392</v>
      </c>
      <c r="G16" s="59">
        <v>3352</v>
      </c>
      <c r="H16" s="59">
        <v>3365</v>
      </c>
      <c r="I16" s="59">
        <v>3394</v>
      </c>
      <c r="J16" s="59">
        <v>3404</v>
      </c>
      <c r="K16" s="59">
        <v>3682</v>
      </c>
      <c r="L16" s="59">
        <v>4100</v>
      </c>
      <c r="M16" s="59">
        <v>5221</v>
      </c>
      <c r="N16" s="59">
        <v>6230</v>
      </c>
      <c r="O16" s="59">
        <v>6415</v>
      </c>
      <c r="P16" s="59">
        <v>6485</v>
      </c>
      <c r="Q16" s="59">
        <v>6535</v>
      </c>
      <c r="R16" s="66">
        <v>3.7</v>
      </c>
      <c r="S16" s="66">
        <v>6.8</v>
      </c>
      <c r="T16" s="66">
        <v>7.2</v>
      </c>
      <c r="U16" s="59">
        <v>97749</v>
      </c>
      <c r="V16" s="59">
        <v>92079</v>
      </c>
      <c r="W16" s="59">
        <v>91297</v>
      </c>
      <c r="Y16" s="41">
        <f t="shared" si="0"/>
        <v>79.139254385964918</v>
      </c>
    </row>
    <row r="17" spans="1:25" x14ac:dyDescent="0.25">
      <c r="A17" s="42">
        <v>155</v>
      </c>
      <c r="B17" s="60" t="s">
        <v>99</v>
      </c>
      <c r="C17" s="61">
        <v>5806</v>
      </c>
      <c r="D17" s="61">
        <v>5607</v>
      </c>
      <c r="E17" s="61">
        <v>5438</v>
      </c>
      <c r="F17" s="61">
        <v>5213</v>
      </c>
      <c r="G17" s="61">
        <v>5115</v>
      </c>
      <c r="H17" s="61">
        <v>5093</v>
      </c>
      <c r="I17" s="61">
        <v>5094</v>
      </c>
      <c r="J17" s="61">
        <v>5113</v>
      </c>
      <c r="K17" s="61">
        <v>5406</v>
      </c>
      <c r="L17" s="61">
        <v>5924</v>
      </c>
      <c r="M17" s="61">
        <v>7164</v>
      </c>
      <c r="N17" s="61">
        <v>8245</v>
      </c>
      <c r="O17" s="61">
        <v>8440</v>
      </c>
      <c r="P17" s="61">
        <v>8805</v>
      </c>
      <c r="Q17" s="61">
        <v>9225</v>
      </c>
      <c r="R17" s="67">
        <v>4</v>
      </c>
      <c r="S17" s="67">
        <v>6.2</v>
      </c>
      <c r="T17" s="67">
        <v>7</v>
      </c>
      <c r="U17" s="61">
        <v>146690</v>
      </c>
      <c r="V17" s="61">
        <v>133610</v>
      </c>
      <c r="W17" s="61">
        <v>132285</v>
      </c>
      <c r="Y17" s="41">
        <f t="shared" si="0"/>
        <v>58.887357905614884</v>
      </c>
    </row>
    <row r="18" spans="1:25" x14ac:dyDescent="0.25">
      <c r="A18" s="42">
        <v>157</v>
      </c>
      <c r="B18" s="58" t="s">
        <v>100</v>
      </c>
      <c r="C18" s="59">
        <v>6834</v>
      </c>
      <c r="D18" s="59">
        <v>6676</v>
      </c>
      <c r="E18" s="59">
        <v>6488</v>
      </c>
      <c r="F18" s="59">
        <v>6382</v>
      </c>
      <c r="G18" s="59">
        <v>6401</v>
      </c>
      <c r="H18" s="59">
        <v>6373</v>
      </c>
      <c r="I18" s="59">
        <v>6369</v>
      </c>
      <c r="J18" s="59">
        <v>6508</v>
      </c>
      <c r="K18" s="59">
        <v>6874</v>
      </c>
      <c r="L18" s="59">
        <v>7401</v>
      </c>
      <c r="M18" s="59">
        <v>9059</v>
      </c>
      <c r="N18" s="59">
        <v>9910</v>
      </c>
      <c r="O18" s="59">
        <v>10415</v>
      </c>
      <c r="P18" s="59">
        <v>11035</v>
      </c>
      <c r="Q18" s="59">
        <v>11340</v>
      </c>
      <c r="R18" s="66">
        <v>5.0999999999999996</v>
      </c>
      <c r="S18" s="66">
        <v>7.5</v>
      </c>
      <c r="T18" s="66">
        <v>8.4</v>
      </c>
      <c r="U18" s="59">
        <v>134581</v>
      </c>
      <c r="V18" s="59">
        <v>132979</v>
      </c>
      <c r="W18" s="59">
        <v>134801</v>
      </c>
      <c r="Y18" s="41">
        <f t="shared" si="0"/>
        <v>65.935030728709393</v>
      </c>
    </row>
    <row r="19" spans="1:25" x14ac:dyDescent="0.25">
      <c r="A19" s="42">
        <v>158</v>
      </c>
      <c r="B19" s="58" t="s">
        <v>101</v>
      </c>
      <c r="C19" s="59">
        <v>4886</v>
      </c>
      <c r="D19" s="59">
        <v>4660</v>
      </c>
      <c r="E19" s="59">
        <v>4529</v>
      </c>
      <c r="F19" s="59">
        <v>4489</v>
      </c>
      <c r="G19" s="59">
        <v>4392</v>
      </c>
      <c r="H19" s="59">
        <v>4440</v>
      </c>
      <c r="I19" s="59">
        <v>4509</v>
      </c>
      <c r="J19" s="59">
        <v>4690</v>
      </c>
      <c r="K19" s="59">
        <v>5051</v>
      </c>
      <c r="L19" s="59">
        <v>5432</v>
      </c>
      <c r="M19" s="59">
        <v>6675</v>
      </c>
      <c r="N19" s="59">
        <v>7290</v>
      </c>
      <c r="O19" s="59">
        <v>7345</v>
      </c>
      <c r="P19" s="59">
        <v>7515</v>
      </c>
      <c r="Q19" s="59">
        <v>7675</v>
      </c>
      <c r="R19" s="66">
        <v>3.9</v>
      </c>
      <c r="S19" s="66">
        <v>6</v>
      </c>
      <c r="T19" s="66">
        <v>6.4</v>
      </c>
      <c r="U19" s="59">
        <v>126460</v>
      </c>
      <c r="V19" s="59">
        <v>120904</v>
      </c>
      <c r="W19" s="59">
        <v>119622</v>
      </c>
      <c r="Y19" s="41">
        <f t="shared" si="0"/>
        <v>57.0814572247237</v>
      </c>
    </row>
    <row r="20" spans="1:25" x14ac:dyDescent="0.25">
      <c r="A20" s="42">
        <v>159</v>
      </c>
      <c r="B20" s="58" t="s">
        <v>102</v>
      </c>
      <c r="C20" s="59">
        <v>20262</v>
      </c>
      <c r="D20" s="59">
        <v>19719</v>
      </c>
      <c r="E20" s="59">
        <v>19098</v>
      </c>
      <c r="F20" s="59">
        <v>18578</v>
      </c>
      <c r="G20" s="59">
        <v>18869</v>
      </c>
      <c r="H20" s="59">
        <v>18518</v>
      </c>
      <c r="I20" s="59">
        <v>18911</v>
      </c>
      <c r="J20" s="59">
        <v>19708</v>
      </c>
      <c r="K20" s="59">
        <v>20862</v>
      </c>
      <c r="L20" s="59">
        <v>22278</v>
      </c>
      <c r="M20" s="59">
        <v>25709</v>
      </c>
      <c r="N20" s="59">
        <v>28035</v>
      </c>
      <c r="O20" s="59">
        <v>28955</v>
      </c>
      <c r="P20" s="59">
        <v>30170</v>
      </c>
      <c r="Q20" s="59">
        <v>32090</v>
      </c>
      <c r="R20" s="66">
        <v>5.9</v>
      </c>
      <c r="S20" s="66">
        <v>8.6</v>
      </c>
      <c r="T20" s="66">
        <v>9.8000000000000007</v>
      </c>
      <c r="U20" s="59">
        <v>344007</v>
      </c>
      <c r="V20" s="59">
        <v>327065</v>
      </c>
      <c r="W20" s="59">
        <v>326041</v>
      </c>
      <c r="Y20" s="41">
        <f t="shared" si="0"/>
        <v>58.375283782449905</v>
      </c>
    </row>
    <row r="21" spans="1:25" x14ac:dyDescent="0.25">
      <c r="A21" s="42">
        <v>159016</v>
      </c>
      <c r="B21" s="60" t="s">
        <v>103</v>
      </c>
      <c r="C21" s="61" t="s">
        <v>24</v>
      </c>
      <c r="D21" s="61" t="s">
        <v>24</v>
      </c>
      <c r="E21" s="61">
        <v>11014</v>
      </c>
      <c r="F21" s="61">
        <v>10769</v>
      </c>
      <c r="G21" s="61">
        <v>10911</v>
      </c>
      <c r="H21" s="61">
        <v>10752</v>
      </c>
      <c r="I21" s="61">
        <v>10891</v>
      </c>
      <c r="J21" s="61">
        <v>11352</v>
      </c>
      <c r="K21" s="61">
        <v>12269</v>
      </c>
      <c r="L21" s="61">
        <v>13391</v>
      </c>
      <c r="M21" s="61">
        <v>15410</v>
      </c>
      <c r="N21" s="61">
        <v>15650</v>
      </c>
      <c r="O21" s="61">
        <v>16270</v>
      </c>
      <c r="P21" s="61">
        <v>17265</v>
      </c>
      <c r="Q21" s="61">
        <v>18815</v>
      </c>
      <c r="R21" s="67" t="s">
        <v>24</v>
      </c>
      <c r="S21" s="67">
        <v>13.1</v>
      </c>
      <c r="T21" s="67">
        <v>15.8</v>
      </c>
      <c r="U21" s="61">
        <v>121884</v>
      </c>
      <c r="V21" s="61">
        <v>119177</v>
      </c>
      <c r="W21" s="61">
        <v>118911</v>
      </c>
      <c r="Y21" s="41"/>
    </row>
    <row r="22" spans="1:25" x14ac:dyDescent="0.25">
      <c r="A22" s="42">
        <v>159999</v>
      </c>
      <c r="B22" s="60" t="s">
        <v>154</v>
      </c>
      <c r="C22" s="59" t="s">
        <v>24</v>
      </c>
      <c r="D22" s="59" t="s">
        <v>24</v>
      </c>
      <c r="E22" s="59">
        <v>8084</v>
      </c>
      <c r="F22" s="59">
        <v>7809</v>
      </c>
      <c r="G22" s="59">
        <v>7958</v>
      </c>
      <c r="H22" s="59">
        <v>7766</v>
      </c>
      <c r="I22" s="59">
        <v>8020</v>
      </c>
      <c r="J22" s="59">
        <v>8356</v>
      </c>
      <c r="K22" s="59">
        <v>8593</v>
      </c>
      <c r="L22" s="59">
        <v>8887</v>
      </c>
      <c r="M22" s="59">
        <v>10299</v>
      </c>
      <c r="N22" s="59">
        <v>12385</v>
      </c>
      <c r="O22" s="59">
        <v>12685</v>
      </c>
      <c r="P22" s="59">
        <v>12905</v>
      </c>
      <c r="Q22" s="59">
        <v>13275</v>
      </c>
      <c r="R22" s="66" t="s">
        <v>24</v>
      </c>
      <c r="S22" s="66">
        <v>5.9575348264450092</v>
      </c>
      <c r="T22" s="66">
        <v>6.4090184908028771</v>
      </c>
      <c r="U22" s="59">
        <v>222123</v>
      </c>
      <c r="V22" s="59">
        <v>207888</v>
      </c>
      <c r="W22" s="59">
        <v>207130</v>
      </c>
      <c r="Y22" s="41"/>
    </row>
    <row r="23" spans="1:25" x14ac:dyDescent="0.25">
      <c r="A23" s="42">
        <v>2</v>
      </c>
      <c r="B23" s="60" t="s">
        <v>104</v>
      </c>
      <c r="C23" s="61">
        <v>167595</v>
      </c>
      <c r="D23" s="61">
        <v>165870</v>
      </c>
      <c r="E23" s="61">
        <v>164632</v>
      </c>
      <c r="F23" s="61">
        <v>161409</v>
      </c>
      <c r="G23" s="61">
        <v>160303</v>
      </c>
      <c r="H23" s="61">
        <v>160800</v>
      </c>
      <c r="I23" s="61">
        <v>164319</v>
      </c>
      <c r="J23" s="61">
        <v>170246</v>
      </c>
      <c r="K23" s="61">
        <v>181572</v>
      </c>
      <c r="L23" s="61">
        <v>195197</v>
      </c>
      <c r="M23" s="61">
        <v>223573</v>
      </c>
      <c r="N23" s="61">
        <v>247535</v>
      </c>
      <c r="O23" s="61">
        <v>257705</v>
      </c>
      <c r="P23" s="61">
        <v>268505</v>
      </c>
      <c r="Q23" s="61">
        <v>274635</v>
      </c>
      <c r="R23" s="67">
        <v>7.7</v>
      </c>
      <c r="S23" s="67">
        <v>11.6</v>
      </c>
      <c r="T23" s="67">
        <v>12.8</v>
      </c>
      <c r="U23" s="61">
        <v>2163919</v>
      </c>
      <c r="V23" s="61">
        <v>2139976</v>
      </c>
      <c r="W23" s="61">
        <v>2148238</v>
      </c>
      <c r="Y23" s="41">
        <f t="shared" si="0"/>
        <v>63.868253826188131</v>
      </c>
    </row>
    <row r="24" spans="1:25" x14ac:dyDescent="0.25">
      <c r="A24" s="42">
        <v>241</v>
      </c>
      <c r="B24" s="58" t="s">
        <v>105</v>
      </c>
      <c r="C24" s="59">
        <v>115165</v>
      </c>
      <c r="D24" s="59">
        <v>115063</v>
      </c>
      <c r="E24" s="59">
        <v>114709</v>
      </c>
      <c r="F24" s="59">
        <v>112514</v>
      </c>
      <c r="G24" s="59">
        <v>111911</v>
      </c>
      <c r="H24" s="59">
        <v>112021</v>
      </c>
      <c r="I24" s="59">
        <v>115062</v>
      </c>
      <c r="J24" s="59">
        <v>119366</v>
      </c>
      <c r="K24" s="59">
        <v>126962</v>
      </c>
      <c r="L24" s="59">
        <v>136533</v>
      </c>
      <c r="M24" s="59">
        <v>154696</v>
      </c>
      <c r="N24" s="59">
        <v>168735</v>
      </c>
      <c r="O24" s="59">
        <v>175170</v>
      </c>
      <c r="P24" s="59">
        <v>181570</v>
      </c>
      <c r="Q24" s="59">
        <v>185310</v>
      </c>
      <c r="R24" s="66">
        <v>10.199999999999999</v>
      </c>
      <c r="S24" s="66">
        <v>14.7</v>
      </c>
      <c r="T24" s="66">
        <v>16</v>
      </c>
      <c r="U24" s="59">
        <v>1128543</v>
      </c>
      <c r="V24" s="59">
        <v>1148700</v>
      </c>
      <c r="W24" s="59">
        <v>1157115</v>
      </c>
      <c r="Y24" s="41">
        <f t="shared" si="0"/>
        <v>60.908262058785219</v>
      </c>
    </row>
    <row r="25" spans="1:25" ht="24.75" x14ac:dyDescent="0.25">
      <c r="A25" s="42">
        <v>241001</v>
      </c>
      <c r="B25" s="60" t="s">
        <v>106</v>
      </c>
      <c r="C25" s="61">
        <v>75016</v>
      </c>
      <c r="D25" s="61">
        <v>74898</v>
      </c>
      <c r="E25" s="61">
        <v>74977</v>
      </c>
      <c r="F25" s="61">
        <v>74111</v>
      </c>
      <c r="G25" s="61">
        <v>73483</v>
      </c>
      <c r="H25" s="61">
        <v>73448</v>
      </c>
      <c r="I25" s="61">
        <v>75793</v>
      </c>
      <c r="J25" s="61">
        <v>78442</v>
      </c>
      <c r="K25" s="61">
        <v>82727</v>
      </c>
      <c r="L25" s="61">
        <v>88541</v>
      </c>
      <c r="M25" s="61">
        <v>97357</v>
      </c>
      <c r="N25" s="61">
        <v>104465</v>
      </c>
      <c r="O25" s="61">
        <v>107965</v>
      </c>
      <c r="P25" s="61">
        <v>111255</v>
      </c>
      <c r="Q25" s="61">
        <v>113440</v>
      </c>
      <c r="R25" s="67">
        <v>14.5</v>
      </c>
      <c r="S25" s="67">
        <v>19.600000000000001</v>
      </c>
      <c r="T25" s="67">
        <v>21.1</v>
      </c>
      <c r="U25" s="61">
        <v>515729</v>
      </c>
      <c r="V25" s="61">
        <v>532864</v>
      </c>
      <c r="W25" s="61">
        <v>536925</v>
      </c>
      <c r="Y25" s="41">
        <f t="shared" si="0"/>
        <v>51.221072837794601</v>
      </c>
    </row>
    <row r="26" spans="1:25" x14ac:dyDescent="0.25">
      <c r="A26" s="42">
        <v>241999</v>
      </c>
      <c r="B26" s="60" t="s">
        <v>155</v>
      </c>
      <c r="C26" s="59">
        <v>40149</v>
      </c>
      <c r="D26" s="59">
        <v>40165</v>
      </c>
      <c r="E26" s="59">
        <v>39732</v>
      </c>
      <c r="F26" s="59">
        <v>38403</v>
      </c>
      <c r="G26" s="59">
        <v>38428</v>
      </c>
      <c r="H26" s="59">
        <v>38573</v>
      </c>
      <c r="I26" s="59">
        <v>39269</v>
      </c>
      <c r="J26" s="59">
        <v>40924</v>
      </c>
      <c r="K26" s="59">
        <v>44235</v>
      </c>
      <c r="L26" s="59">
        <v>47992</v>
      </c>
      <c r="M26" s="59">
        <v>57339</v>
      </c>
      <c r="N26" s="59">
        <v>64270</v>
      </c>
      <c r="O26" s="59">
        <v>67205</v>
      </c>
      <c r="P26" s="59">
        <v>70315</v>
      </c>
      <c r="Q26" s="59">
        <v>71870</v>
      </c>
      <c r="R26" s="66">
        <v>6.5515800879222734</v>
      </c>
      <c r="S26" s="66">
        <v>10.436220032606084</v>
      </c>
      <c r="T26" s="66">
        <v>11.588384204840452</v>
      </c>
      <c r="U26" s="59">
        <v>612814</v>
      </c>
      <c r="V26" s="59">
        <v>615836</v>
      </c>
      <c r="W26" s="59">
        <v>620190</v>
      </c>
      <c r="Y26" s="41">
        <f t="shared" si="0"/>
        <v>79.008194475578463</v>
      </c>
    </row>
    <row r="27" spans="1:25" x14ac:dyDescent="0.25">
      <c r="A27" s="42">
        <v>251</v>
      </c>
      <c r="B27" s="58" t="s">
        <v>107</v>
      </c>
      <c r="C27" s="59">
        <v>8256</v>
      </c>
      <c r="D27" s="59">
        <v>8139</v>
      </c>
      <c r="E27" s="59">
        <v>8229</v>
      </c>
      <c r="F27" s="59">
        <v>8105</v>
      </c>
      <c r="G27" s="59">
        <v>8099</v>
      </c>
      <c r="H27" s="59">
        <v>8183</v>
      </c>
      <c r="I27" s="59">
        <v>8386</v>
      </c>
      <c r="J27" s="59">
        <v>9184</v>
      </c>
      <c r="K27" s="59">
        <v>10761</v>
      </c>
      <c r="L27" s="59">
        <v>11631</v>
      </c>
      <c r="M27" s="59">
        <v>13826</v>
      </c>
      <c r="N27" s="59">
        <v>15540</v>
      </c>
      <c r="O27" s="59">
        <v>16065</v>
      </c>
      <c r="P27" s="59">
        <v>17565</v>
      </c>
      <c r="Q27" s="59">
        <v>18545</v>
      </c>
      <c r="R27" s="66">
        <v>3.8</v>
      </c>
      <c r="S27" s="66">
        <v>7.2</v>
      </c>
      <c r="T27" s="66">
        <v>8.5</v>
      </c>
      <c r="U27" s="59">
        <v>215548</v>
      </c>
      <c r="V27" s="59">
        <v>215082</v>
      </c>
      <c r="W27" s="59">
        <v>217089</v>
      </c>
      <c r="Y27" s="41">
        <f t="shared" si="0"/>
        <v>124.62451550387597</v>
      </c>
    </row>
    <row r="28" spans="1:25" x14ac:dyDescent="0.25">
      <c r="A28" s="42">
        <v>252</v>
      </c>
      <c r="B28" s="60" t="s">
        <v>108</v>
      </c>
      <c r="C28" s="61">
        <v>11014</v>
      </c>
      <c r="D28" s="61">
        <v>10617</v>
      </c>
      <c r="E28" s="61">
        <v>10381</v>
      </c>
      <c r="F28" s="61">
        <v>10213</v>
      </c>
      <c r="G28" s="61">
        <v>10154</v>
      </c>
      <c r="H28" s="61">
        <v>10394</v>
      </c>
      <c r="I28" s="61">
        <v>10319</v>
      </c>
      <c r="J28" s="61">
        <v>10342</v>
      </c>
      <c r="K28" s="61">
        <v>10719</v>
      </c>
      <c r="L28" s="61">
        <v>11665</v>
      </c>
      <c r="M28" s="61">
        <v>13461</v>
      </c>
      <c r="N28" s="61">
        <v>15065</v>
      </c>
      <c r="O28" s="61">
        <v>15795</v>
      </c>
      <c r="P28" s="61">
        <v>16535</v>
      </c>
      <c r="Q28" s="61">
        <v>16910</v>
      </c>
      <c r="R28" s="67">
        <v>6.9</v>
      </c>
      <c r="S28" s="67">
        <v>10.199999999999999</v>
      </c>
      <c r="T28" s="67">
        <v>11.4</v>
      </c>
      <c r="U28" s="61">
        <v>159840</v>
      </c>
      <c r="V28" s="61">
        <v>148265</v>
      </c>
      <c r="W28" s="61">
        <v>148549</v>
      </c>
      <c r="Y28" s="41">
        <f t="shared" si="0"/>
        <v>53.531868530960594</v>
      </c>
    </row>
    <row r="29" spans="1:25" x14ac:dyDescent="0.25">
      <c r="A29" s="42">
        <v>254</v>
      </c>
      <c r="B29" s="60" t="s">
        <v>109</v>
      </c>
      <c r="C29" s="61">
        <v>14631</v>
      </c>
      <c r="D29" s="61">
        <v>14237</v>
      </c>
      <c r="E29" s="61">
        <v>13889</v>
      </c>
      <c r="F29" s="61">
        <v>13669</v>
      </c>
      <c r="G29" s="61">
        <v>13466</v>
      </c>
      <c r="H29" s="61">
        <v>13637</v>
      </c>
      <c r="I29" s="61">
        <v>13859</v>
      </c>
      <c r="J29" s="61">
        <v>14417</v>
      </c>
      <c r="K29" s="61">
        <v>15353</v>
      </c>
      <c r="L29" s="61">
        <v>16412</v>
      </c>
      <c r="M29" s="61">
        <v>19567</v>
      </c>
      <c r="N29" s="61">
        <v>21915</v>
      </c>
      <c r="O29" s="61">
        <v>22775</v>
      </c>
      <c r="P29" s="61">
        <v>24090</v>
      </c>
      <c r="Q29" s="61">
        <v>24995</v>
      </c>
      <c r="R29" s="67">
        <v>5</v>
      </c>
      <c r="S29" s="67">
        <v>7.9</v>
      </c>
      <c r="T29" s="67">
        <v>9.1</v>
      </c>
      <c r="U29" s="61">
        <v>290643</v>
      </c>
      <c r="V29" s="61">
        <v>277300</v>
      </c>
      <c r="W29" s="61">
        <v>275817</v>
      </c>
      <c r="Y29" s="41">
        <f t="shared" si="0"/>
        <v>70.835896384389315</v>
      </c>
    </row>
    <row r="30" spans="1:25" x14ac:dyDescent="0.25">
      <c r="A30" s="42">
        <v>254021</v>
      </c>
      <c r="B30" s="58" t="s">
        <v>110</v>
      </c>
      <c r="C30" s="59" t="s">
        <v>24</v>
      </c>
      <c r="D30" s="59" t="s">
        <v>24</v>
      </c>
      <c r="E30" s="59">
        <v>8448</v>
      </c>
      <c r="F30" s="59">
        <v>8344</v>
      </c>
      <c r="G30" s="59">
        <v>8279</v>
      </c>
      <c r="H30" s="59">
        <v>8445</v>
      </c>
      <c r="I30" s="59">
        <v>8609</v>
      </c>
      <c r="J30" s="59">
        <v>8826</v>
      </c>
      <c r="K30" s="59">
        <v>9212</v>
      </c>
      <c r="L30" s="59">
        <v>9796</v>
      </c>
      <c r="M30" s="59">
        <v>11180</v>
      </c>
      <c r="N30" s="59">
        <v>12505</v>
      </c>
      <c r="O30" s="59">
        <v>13285</v>
      </c>
      <c r="P30" s="59">
        <v>14425</v>
      </c>
      <c r="Q30" s="59">
        <v>14830</v>
      </c>
      <c r="R30" s="66" t="s">
        <v>24</v>
      </c>
      <c r="S30" s="66">
        <v>12.3</v>
      </c>
      <c r="T30" s="66">
        <v>14.6</v>
      </c>
      <c r="U30" s="59">
        <v>102575</v>
      </c>
      <c r="V30" s="59">
        <v>101687</v>
      </c>
      <c r="W30" s="59">
        <v>101693</v>
      </c>
      <c r="Y30" s="41"/>
    </row>
    <row r="31" spans="1:25" x14ac:dyDescent="0.25">
      <c r="A31" s="42">
        <v>254999</v>
      </c>
      <c r="B31" s="58" t="s">
        <v>156</v>
      </c>
      <c r="C31" s="59" t="s">
        <v>24</v>
      </c>
      <c r="D31" s="59" t="s">
        <v>24</v>
      </c>
      <c r="E31" s="59">
        <v>5441</v>
      </c>
      <c r="F31" s="59">
        <v>5325</v>
      </c>
      <c r="G31" s="59">
        <v>5187</v>
      </c>
      <c r="H31" s="59">
        <v>5192</v>
      </c>
      <c r="I31" s="59">
        <v>5250</v>
      </c>
      <c r="J31" s="59">
        <v>5591</v>
      </c>
      <c r="K31" s="59">
        <v>6141</v>
      </c>
      <c r="L31" s="59">
        <v>6616</v>
      </c>
      <c r="M31" s="59">
        <v>8387</v>
      </c>
      <c r="N31" s="59">
        <v>9410</v>
      </c>
      <c r="O31" s="59">
        <v>9490</v>
      </c>
      <c r="P31" s="59">
        <v>9665</v>
      </c>
      <c r="Q31" s="59">
        <v>10165</v>
      </c>
      <c r="R31" s="66" t="s">
        <v>24</v>
      </c>
      <c r="S31" s="66">
        <v>5.3583732411609617</v>
      </c>
      <c r="T31" s="66">
        <v>5.8377937561737614</v>
      </c>
      <c r="U31" s="59">
        <v>188068</v>
      </c>
      <c r="V31" s="59">
        <v>175613</v>
      </c>
      <c r="W31" s="59">
        <v>174124</v>
      </c>
      <c r="Y31" s="41"/>
    </row>
    <row r="32" spans="1:25" x14ac:dyDescent="0.25">
      <c r="A32" s="42">
        <v>255</v>
      </c>
      <c r="B32" s="60" t="s">
        <v>111</v>
      </c>
      <c r="C32" s="61">
        <v>3433</v>
      </c>
      <c r="D32" s="61">
        <v>3274</v>
      </c>
      <c r="E32" s="61">
        <v>3213</v>
      </c>
      <c r="F32" s="61">
        <v>3109</v>
      </c>
      <c r="G32" s="61">
        <v>3033</v>
      </c>
      <c r="H32" s="61">
        <v>3063</v>
      </c>
      <c r="I32" s="61">
        <v>3100</v>
      </c>
      <c r="J32" s="61">
        <v>3072</v>
      </c>
      <c r="K32" s="61">
        <v>3094</v>
      </c>
      <c r="L32" s="61">
        <v>3131</v>
      </c>
      <c r="M32" s="61">
        <v>3855</v>
      </c>
      <c r="N32" s="61">
        <v>4300</v>
      </c>
      <c r="O32" s="61">
        <v>4350</v>
      </c>
      <c r="P32" s="61">
        <v>4330</v>
      </c>
      <c r="Q32" s="61">
        <v>4275</v>
      </c>
      <c r="R32" s="67">
        <v>4.4000000000000004</v>
      </c>
      <c r="S32" s="67">
        <v>6</v>
      </c>
      <c r="T32" s="67">
        <v>6.1</v>
      </c>
      <c r="U32" s="61">
        <v>77918</v>
      </c>
      <c r="V32" s="61">
        <v>71510</v>
      </c>
      <c r="W32" s="61">
        <v>70458</v>
      </c>
      <c r="Y32" s="41">
        <f t="shared" si="0"/>
        <v>24.526653073113895</v>
      </c>
    </row>
    <row r="33" spans="1:25" x14ac:dyDescent="0.25">
      <c r="A33" s="42">
        <v>256</v>
      </c>
      <c r="B33" s="58" t="s">
        <v>112</v>
      </c>
      <c r="C33" s="59">
        <v>5488</v>
      </c>
      <c r="D33" s="59">
        <v>5402</v>
      </c>
      <c r="E33" s="59">
        <v>5316</v>
      </c>
      <c r="F33" s="59">
        <v>5301</v>
      </c>
      <c r="G33" s="59">
        <v>5184</v>
      </c>
      <c r="H33" s="59">
        <v>5160</v>
      </c>
      <c r="I33" s="59">
        <v>5252</v>
      </c>
      <c r="J33" s="59">
        <v>5374</v>
      </c>
      <c r="K33" s="59">
        <v>5829</v>
      </c>
      <c r="L33" s="59">
        <v>6299</v>
      </c>
      <c r="M33" s="59">
        <v>7452</v>
      </c>
      <c r="N33" s="59">
        <v>9380</v>
      </c>
      <c r="O33" s="59">
        <v>10010</v>
      </c>
      <c r="P33" s="59">
        <v>10430</v>
      </c>
      <c r="Q33" s="59">
        <v>10345</v>
      </c>
      <c r="R33" s="66">
        <v>4.4000000000000004</v>
      </c>
      <c r="S33" s="66">
        <v>7.7</v>
      </c>
      <c r="T33" s="66">
        <v>8.5</v>
      </c>
      <c r="U33" s="59">
        <v>125870</v>
      </c>
      <c r="V33" s="59">
        <v>121503</v>
      </c>
      <c r="W33" s="59">
        <v>121390</v>
      </c>
      <c r="Y33" s="41">
        <f t="shared" si="0"/>
        <v>88.502186588921276</v>
      </c>
    </row>
    <row r="34" spans="1:25" x14ac:dyDescent="0.25">
      <c r="A34" s="42">
        <v>257</v>
      </c>
      <c r="B34" s="60" t="s">
        <v>113</v>
      </c>
      <c r="C34" s="61">
        <v>9608</v>
      </c>
      <c r="D34" s="61">
        <v>9138</v>
      </c>
      <c r="E34" s="61">
        <v>8895</v>
      </c>
      <c r="F34" s="61">
        <v>8498</v>
      </c>
      <c r="G34" s="61">
        <v>8456</v>
      </c>
      <c r="H34" s="61">
        <v>8342</v>
      </c>
      <c r="I34" s="61">
        <v>8341</v>
      </c>
      <c r="J34" s="61">
        <v>8491</v>
      </c>
      <c r="K34" s="61">
        <v>8854</v>
      </c>
      <c r="L34" s="61">
        <v>9526</v>
      </c>
      <c r="M34" s="61">
        <v>10716</v>
      </c>
      <c r="N34" s="61">
        <v>12600</v>
      </c>
      <c r="O34" s="61">
        <v>13545</v>
      </c>
      <c r="P34" s="61">
        <v>13985</v>
      </c>
      <c r="Q34" s="61">
        <v>14255</v>
      </c>
      <c r="R34" s="67">
        <v>5.8</v>
      </c>
      <c r="S34" s="67">
        <v>8</v>
      </c>
      <c r="T34" s="67">
        <v>9</v>
      </c>
      <c r="U34" s="61">
        <v>165557</v>
      </c>
      <c r="V34" s="61">
        <v>157616</v>
      </c>
      <c r="W34" s="61">
        <v>157820</v>
      </c>
      <c r="Y34" s="41">
        <f t="shared" si="0"/>
        <v>48.365945045795172</v>
      </c>
    </row>
    <row r="35" spans="1:25" x14ac:dyDescent="0.25">
      <c r="A35" s="42">
        <v>3</v>
      </c>
      <c r="B35" s="60" t="s">
        <v>114</v>
      </c>
      <c r="C35" s="61">
        <v>69762</v>
      </c>
      <c r="D35" s="61">
        <v>68586</v>
      </c>
      <c r="E35" s="61">
        <v>67702</v>
      </c>
      <c r="F35" s="61">
        <v>67279</v>
      </c>
      <c r="G35" s="61">
        <v>67529</v>
      </c>
      <c r="H35" s="61">
        <v>67951</v>
      </c>
      <c r="I35" s="61">
        <v>69224</v>
      </c>
      <c r="J35" s="61">
        <v>71972</v>
      </c>
      <c r="K35" s="61">
        <v>77840</v>
      </c>
      <c r="L35" s="61">
        <v>85566</v>
      </c>
      <c r="M35" s="61">
        <v>101355</v>
      </c>
      <c r="N35" s="61">
        <v>116020</v>
      </c>
      <c r="O35" s="61">
        <v>120060</v>
      </c>
      <c r="P35" s="61">
        <v>126195</v>
      </c>
      <c r="Q35" s="61">
        <v>132025</v>
      </c>
      <c r="R35" s="67">
        <v>4.0999999999999996</v>
      </c>
      <c r="S35" s="67">
        <v>6.8</v>
      </c>
      <c r="T35" s="67">
        <v>7.7</v>
      </c>
      <c r="U35" s="61">
        <v>1704133</v>
      </c>
      <c r="V35" s="61">
        <v>1703945</v>
      </c>
      <c r="W35" s="61">
        <v>1716448</v>
      </c>
      <c r="Y35" s="41">
        <f t="shared" si="0"/>
        <v>89.250594879733953</v>
      </c>
    </row>
    <row r="36" spans="1:25" x14ac:dyDescent="0.25">
      <c r="A36" s="42">
        <v>351</v>
      </c>
      <c r="B36" s="58" t="s">
        <v>115</v>
      </c>
      <c r="C36" s="59">
        <v>7805</v>
      </c>
      <c r="D36" s="59">
        <v>7594</v>
      </c>
      <c r="E36" s="59">
        <v>7394</v>
      </c>
      <c r="F36" s="59">
        <v>7449</v>
      </c>
      <c r="G36" s="59">
        <v>7472</v>
      </c>
      <c r="H36" s="59">
        <v>7584</v>
      </c>
      <c r="I36" s="59">
        <v>7689</v>
      </c>
      <c r="J36" s="59">
        <v>7959</v>
      </c>
      <c r="K36" s="59">
        <v>8519</v>
      </c>
      <c r="L36" s="59">
        <v>9503</v>
      </c>
      <c r="M36" s="59">
        <v>10974</v>
      </c>
      <c r="N36" s="59">
        <v>12675</v>
      </c>
      <c r="O36" s="59">
        <v>13430</v>
      </c>
      <c r="P36" s="59">
        <v>14130</v>
      </c>
      <c r="Q36" s="59">
        <v>14330</v>
      </c>
      <c r="R36" s="66">
        <v>4.3</v>
      </c>
      <c r="S36" s="66">
        <v>7.1</v>
      </c>
      <c r="T36" s="66">
        <v>8</v>
      </c>
      <c r="U36" s="59">
        <v>182444</v>
      </c>
      <c r="V36" s="59">
        <v>178370</v>
      </c>
      <c r="W36" s="59">
        <v>179011</v>
      </c>
      <c r="Y36" s="41">
        <f t="shared" si="0"/>
        <v>83.60025624599615</v>
      </c>
    </row>
    <row r="37" spans="1:25" x14ac:dyDescent="0.25">
      <c r="A37" s="42">
        <v>352</v>
      </c>
      <c r="B37" s="58" t="s">
        <v>116</v>
      </c>
      <c r="C37" s="59">
        <v>8730</v>
      </c>
      <c r="D37" s="59">
        <v>8486</v>
      </c>
      <c r="E37" s="59">
        <v>8328</v>
      </c>
      <c r="F37" s="59">
        <v>8238</v>
      </c>
      <c r="G37" s="59">
        <v>8184</v>
      </c>
      <c r="H37" s="59">
        <v>8131</v>
      </c>
      <c r="I37" s="59">
        <v>8134</v>
      </c>
      <c r="J37" s="59">
        <v>8167</v>
      </c>
      <c r="K37" s="59">
        <v>8660</v>
      </c>
      <c r="L37" s="59">
        <v>9787</v>
      </c>
      <c r="M37" s="59">
        <v>11863</v>
      </c>
      <c r="N37" s="59">
        <v>13215</v>
      </c>
      <c r="O37" s="59">
        <v>13215</v>
      </c>
      <c r="P37" s="59">
        <v>13335</v>
      </c>
      <c r="Q37" s="59">
        <v>13345</v>
      </c>
      <c r="R37" s="66">
        <v>4.3</v>
      </c>
      <c r="S37" s="66">
        <v>6.7</v>
      </c>
      <c r="T37" s="66">
        <v>6.7</v>
      </c>
      <c r="U37" s="59">
        <v>205276</v>
      </c>
      <c r="V37" s="59">
        <v>198670</v>
      </c>
      <c r="W37" s="59">
        <v>198038</v>
      </c>
      <c r="Y37" s="41">
        <f t="shared" si="0"/>
        <v>52.863688430698737</v>
      </c>
    </row>
    <row r="38" spans="1:25" x14ac:dyDescent="0.25">
      <c r="A38" s="42">
        <v>353</v>
      </c>
      <c r="B38" s="58" t="s">
        <v>117</v>
      </c>
      <c r="C38" s="59">
        <v>11011</v>
      </c>
      <c r="D38" s="59">
        <v>10667</v>
      </c>
      <c r="E38" s="59">
        <v>10514</v>
      </c>
      <c r="F38" s="59">
        <v>10670</v>
      </c>
      <c r="G38" s="59">
        <v>10975</v>
      </c>
      <c r="H38" s="59">
        <v>11183</v>
      </c>
      <c r="I38" s="59">
        <v>11025</v>
      </c>
      <c r="J38" s="59">
        <v>11307</v>
      </c>
      <c r="K38" s="59">
        <v>11651</v>
      </c>
      <c r="L38" s="59">
        <v>12035</v>
      </c>
      <c r="M38" s="59">
        <v>13092</v>
      </c>
      <c r="N38" s="59">
        <v>16015</v>
      </c>
      <c r="O38" s="59">
        <v>17475</v>
      </c>
      <c r="P38" s="59">
        <v>18930</v>
      </c>
      <c r="Q38" s="59">
        <v>21285</v>
      </c>
      <c r="R38" s="66">
        <v>4.5999999999999996</v>
      </c>
      <c r="S38" s="66">
        <v>6.4</v>
      </c>
      <c r="T38" s="66">
        <v>8.4</v>
      </c>
      <c r="U38" s="59">
        <v>241827</v>
      </c>
      <c r="V38" s="59">
        <v>250326</v>
      </c>
      <c r="W38" s="59">
        <v>254431</v>
      </c>
      <c r="Y38" s="41">
        <f t="shared" si="0"/>
        <v>93.306693306693305</v>
      </c>
    </row>
    <row r="39" spans="1:25" x14ac:dyDescent="0.25">
      <c r="A39" s="42">
        <v>354</v>
      </c>
      <c r="B39" s="60" t="s">
        <v>118</v>
      </c>
      <c r="C39" s="61">
        <v>1273</v>
      </c>
      <c r="D39" s="61">
        <v>1267</v>
      </c>
      <c r="E39" s="61">
        <v>1301</v>
      </c>
      <c r="F39" s="61">
        <v>1372</v>
      </c>
      <c r="G39" s="61">
        <v>1464</v>
      </c>
      <c r="H39" s="61">
        <v>1487</v>
      </c>
      <c r="I39" s="61">
        <v>1456</v>
      </c>
      <c r="J39" s="61">
        <v>1601</v>
      </c>
      <c r="K39" s="61">
        <v>1882</v>
      </c>
      <c r="L39" s="61">
        <v>2244</v>
      </c>
      <c r="M39" s="61">
        <v>2767</v>
      </c>
      <c r="N39" s="61">
        <v>2825</v>
      </c>
      <c r="O39" s="61">
        <v>2585</v>
      </c>
      <c r="P39" s="61">
        <v>2665</v>
      </c>
      <c r="Q39" s="61">
        <v>2785</v>
      </c>
      <c r="R39" s="67">
        <v>2.5</v>
      </c>
      <c r="S39" s="67">
        <v>5.8</v>
      </c>
      <c r="T39" s="67">
        <v>5.8</v>
      </c>
      <c r="U39" s="61">
        <v>51352</v>
      </c>
      <c r="V39" s="61">
        <v>48825</v>
      </c>
      <c r="W39" s="61">
        <v>48412</v>
      </c>
      <c r="Y39" s="41">
        <f t="shared" si="0"/>
        <v>118.7745483110762</v>
      </c>
    </row>
    <row r="40" spans="1:25" x14ac:dyDescent="0.25">
      <c r="A40" s="42">
        <v>355</v>
      </c>
      <c r="B40" s="58" t="s">
        <v>119</v>
      </c>
      <c r="C40" s="59">
        <v>6903</v>
      </c>
      <c r="D40" s="59">
        <v>6746</v>
      </c>
      <c r="E40" s="59">
        <v>6556</v>
      </c>
      <c r="F40" s="59">
        <v>6390</v>
      </c>
      <c r="G40" s="59">
        <v>6394</v>
      </c>
      <c r="H40" s="59">
        <v>6385</v>
      </c>
      <c r="I40" s="59">
        <v>6645</v>
      </c>
      <c r="J40" s="59">
        <v>6993</v>
      </c>
      <c r="K40" s="59">
        <v>7514</v>
      </c>
      <c r="L40" s="59">
        <v>8364</v>
      </c>
      <c r="M40" s="59">
        <v>9418</v>
      </c>
      <c r="N40" s="59">
        <v>11800</v>
      </c>
      <c r="O40" s="59">
        <v>12105</v>
      </c>
      <c r="P40" s="59">
        <v>12760</v>
      </c>
      <c r="Q40" s="59">
        <v>13120</v>
      </c>
      <c r="R40" s="66">
        <v>3.9</v>
      </c>
      <c r="S40" s="66">
        <v>6.5</v>
      </c>
      <c r="T40" s="66">
        <v>7.1</v>
      </c>
      <c r="U40" s="59">
        <v>175441</v>
      </c>
      <c r="V40" s="59">
        <v>181605</v>
      </c>
      <c r="W40" s="59">
        <v>184139</v>
      </c>
      <c r="Y40" s="41">
        <f t="shared" si="0"/>
        <v>90.062291757207007</v>
      </c>
    </row>
    <row r="41" spans="1:25" x14ac:dyDescent="0.25">
      <c r="A41" s="42">
        <v>356</v>
      </c>
      <c r="B41" s="58" t="s">
        <v>120</v>
      </c>
      <c r="C41" s="59">
        <v>3984</v>
      </c>
      <c r="D41" s="59">
        <v>3951</v>
      </c>
      <c r="E41" s="59">
        <v>3915</v>
      </c>
      <c r="F41" s="59">
        <v>3854</v>
      </c>
      <c r="G41" s="59">
        <v>3793</v>
      </c>
      <c r="H41" s="59">
        <v>3766</v>
      </c>
      <c r="I41" s="59">
        <v>3961</v>
      </c>
      <c r="J41" s="59">
        <v>4181</v>
      </c>
      <c r="K41" s="59">
        <v>4489</v>
      </c>
      <c r="L41" s="59">
        <v>5090</v>
      </c>
      <c r="M41" s="59">
        <v>6083</v>
      </c>
      <c r="N41" s="59">
        <v>6210</v>
      </c>
      <c r="O41" s="59">
        <v>6360</v>
      </c>
      <c r="P41" s="59">
        <v>6560</v>
      </c>
      <c r="Q41" s="59">
        <v>6715</v>
      </c>
      <c r="R41" s="66">
        <v>3.5</v>
      </c>
      <c r="S41" s="66">
        <v>5.5</v>
      </c>
      <c r="T41" s="66">
        <v>5.9</v>
      </c>
      <c r="U41" s="59">
        <v>112741</v>
      </c>
      <c r="V41" s="59">
        <v>112695</v>
      </c>
      <c r="W41" s="59">
        <v>113928</v>
      </c>
      <c r="Y41" s="41">
        <f t="shared" si="0"/>
        <v>68.549196787148588</v>
      </c>
    </row>
    <row r="42" spans="1:25" x14ac:dyDescent="0.25">
      <c r="A42" s="42">
        <v>357</v>
      </c>
      <c r="B42" s="60" t="s">
        <v>121</v>
      </c>
      <c r="C42" s="61">
        <v>6581</v>
      </c>
      <c r="D42" s="61">
        <v>6516</v>
      </c>
      <c r="E42" s="61">
        <v>6495</v>
      </c>
      <c r="F42" s="61">
        <v>6402</v>
      </c>
      <c r="G42" s="61">
        <v>6292</v>
      </c>
      <c r="H42" s="61">
        <v>6172</v>
      </c>
      <c r="I42" s="61">
        <v>6347</v>
      </c>
      <c r="J42" s="61">
        <v>6657</v>
      </c>
      <c r="K42" s="61">
        <v>7204</v>
      </c>
      <c r="L42" s="61">
        <v>7962</v>
      </c>
      <c r="M42" s="61">
        <v>9727</v>
      </c>
      <c r="N42" s="61">
        <v>10720</v>
      </c>
      <c r="O42" s="61">
        <v>10845</v>
      </c>
      <c r="P42" s="61">
        <v>11145</v>
      </c>
      <c r="Q42" s="61">
        <v>11585</v>
      </c>
      <c r="R42" s="67">
        <v>4</v>
      </c>
      <c r="S42" s="67">
        <v>6.6</v>
      </c>
      <c r="T42" s="67">
        <v>7.1</v>
      </c>
      <c r="U42" s="61">
        <v>164875</v>
      </c>
      <c r="V42" s="61">
        <v>163372</v>
      </c>
      <c r="W42" s="61">
        <v>163782</v>
      </c>
      <c r="Y42" s="41">
        <f t="shared" si="0"/>
        <v>76.037076432153171</v>
      </c>
    </row>
    <row r="43" spans="1:25" x14ac:dyDescent="0.25">
      <c r="A43" s="42">
        <v>358</v>
      </c>
      <c r="B43" s="58" t="s">
        <v>122</v>
      </c>
      <c r="C43" s="59">
        <v>5949</v>
      </c>
      <c r="D43" s="59">
        <v>5987</v>
      </c>
      <c r="E43" s="59">
        <v>5929</v>
      </c>
      <c r="F43" s="59">
        <v>5739</v>
      </c>
      <c r="G43" s="59">
        <v>5804</v>
      </c>
      <c r="H43" s="59">
        <v>5915</v>
      </c>
      <c r="I43" s="59">
        <v>5996</v>
      </c>
      <c r="J43" s="59">
        <v>6350</v>
      </c>
      <c r="K43" s="59">
        <v>7260</v>
      </c>
      <c r="L43" s="59">
        <v>7825</v>
      </c>
      <c r="M43" s="59">
        <v>9386</v>
      </c>
      <c r="N43" s="59">
        <v>11140</v>
      </c>
      <c r="O43" s="59">
        <v>10920</v>
      </c>
      <c r="P43" s="59">
        <v>11545</v>
      </c>
      <c r="Q43" s="59">
        <v>12525</v>
      </c>
      <c r="R43" s="66">
        <v>4.2</v>
      </c>
      <c r="S43" s="66">
        <v>8</v>
      </c>
      <c r="T43" s="66">
        <v>8.9</v>
      </c>
      <c r="U43" s="59">
        <v>142678</v>
      </c>
      <c r="V43" s="59">
        <v>139641</v>
      </c>
      <c r="W43" s="59">
        <v>140673</v>
      </c>
      <c r="Y43" s="41">
        <f t="shared" si="0"/>
        <v>110.53958648512355</v>
      </c>
    </row>
    <row r="44" spans="1:25" x14ac:dyDescent="0.25">
      <c r="A44" s="42">
        <v>359</v>
      </c>
      <c r="B44" s="60" t="s">
        <v>123</v>
      </c>
      <c r="C44" s="61">
        <v>8004</v>
      </c>
      <c r="D44" s="61">
        <v>7920</v>
      </c>
      <c r="E44" s="61">
        <v>7999</v>
      </c>
      <c r="F44" s="61">
        <v>8070</v>
      </c>
      <c r="G44" s="61">
        <v>8139</v>
      </c>
      <c r="H44" s="61">
        <v>8248</v>
      </c>
      <c r="I44" s="61">
        <v>8854</v>
      </c>
      <c r="J44" s="61">
        <v>9454</v>
      </c>
      <c r="K44" s="61">
        <v>10570</v>
      </c>
      <c r="L44" s="61">
        <v>11524</v>
      </c>
      <c r="M44" s="61">
        <v>14684</v>
      </c>
      <c r="N44" s="61">
        <v>16345</v>
      </c>
      <c r="O44" s="61">
        <v>17280</v>
      </c>
      <c r="P44" s="61">
        <v>18555</v>
      </c>
      <c r="Q44" s="61">
        <v>19385</v>
      </c>
      <c r="R44" s="67">
        <v>4.0999999999999996</v>
      </c>
      <c r="S44" s="67">
        <v>8.1</v>
      </c>
      <c r="T44" s="67">
        <v>9.5</v>
      </c>
      <c r="U44" s="61">
        <v>196475</v>
      </c>
      <c r="V44" s="61">
        <v>201638</v>
      </c>
      <c r="W44" s="61">
        <v>204512</v>
      </c>
      <c r="Y44" s="41">
        <f t="shared" si="0"/>
        <v>142.19140429785108</v>
      </c>
    </row>
    <row r="45" spans="1:25" x14ac:dyDescent="0.25">
      <c r="A45" s="42">
        <v>360</v>
      </c>
      <c r="B45" s="60" t="s">
        <v>124</v>
      </c>
      <c r="C45" s="61">
        <v>2786</v>
      </c>
      <c r="D45" s="61">
        <v>2742</v>
      </c>
      <c r="E45" s="61">
        <v>2695</v>
      </c>
      <c r="F45" s="61">
        <v>2550</v>
      </c>
      <c r="G45" s="61">
        <v>2527</v>
      </c>
      <c r="H45" s="61">
        <v>2555</v>
      </c>
      <c r="I45" s="61">
        <v>2563</v>
      </c>
      <c r="J45" s="61">
        <v>2634</v>
      </c>
      <c r="K45" s="61">
        <v>3031</v>
      </c>
      <c r="L45" s="61">
        <v>3588</v>
      </c>
      <c r="M45" s="61">
        <v>4184</v>
      </c>
      <c r="N45" s="61">
        <v>5020</v>
      </c>
      <c r="O45" s="61">
        <v>5335</v>
      </c>
      <c r="P45" s="61">
        <v>5605</v>
      </c>
      <c r="Q45" s="61">
        <v>5765</v>
      </c>
      <c r="R45" s="67">
        <v>2.9</v>
      </c>
      <c r="S45" s="67">
        <v>5.4</v>
      </c>
      <c r="T45" s="67">
        <v>6.2</v>
      </c>
      <c r="U45" s="61">
        <v>96940</v>
      </c>
      <c r="V45" s="61">
        <v>92961</v>
      </c>
      <c r="W45" s="61">
        <v>92389</v>
      </c>
      <c r="Y45" s="41">
        <f t="shared" si="0"/>
        <v>106.92749461593682</v>
      </c>
    </row>
    <row r="46" spans="1:25" x14ac:dyDescent="0.25">
      <c r="A46" s="42">
        <v>361</v>
      </c>
      <c r="B46" s="58" t="s">
        <v>125</v>
      </c>
      <c r="C46" s="59">
        <v>6736</v>
      </c>
      <c r="D46" s="59">
        <v>6710</v>
      </c>
      <c r="E46" s="59">
        <v>6576</v>
      </c>
      <c r="F46" s="59">
        <v>6545</v>
      </c>
      <c r="G46" s="59">
        <v>6485</v>
      </c>
      <c r="H46" s="59">
        <v>6525</v>
      </c>
      <c r="I46" s="59">
        <v>6554</v>
      </c>
      <c r="J46" s="59">
        <v>6669</v>
      </c>
      <c r="K46" s="59">
        <v>7060</v>
      </c>
      <c r="L46" s="59">
        <v>7644</v>
      </c>
      <c r="M46" s="59">
        <v>9177</v>
      </c>
      <c r="N46" s="59">
        <v>10055</v>
      </c>
      <c r="O46" s="59">
        <v>10510</v>
      </c>
      <c r="P46" s="59">
        <v>10975</v>
      </c>
      <c r="Q46" s="59">
        <v>11175</v>
      </c>
      <c r="R46" s="66">
        <v>5</v>
      </c>
      <c r="S46" s="66">
        <v>7.4</v>
      </c>
      <c r="T46" s="66">
        <v>8.1</v>
      </c>
      <c r="U46" s="59">
        <v>134084</v>
      </c>
      <c r="V46" s="59">
        <v>135842</v>
      </c>
      <c r="W46" s="59">
        <v>137133</v>
      </c>
      <c r="Y46" s="41">
        <f t="shared" si="0"/>
        <v>65.899643705463177</v>
      </c>
    </row>
    <row r="47" spans="1:25" x14ac:dyDescent="0.25">
      <c r="A47" s="42">
        <v>4</v>
      </c>
      <c r="B47" s="58" t="s">
        <v>126</v>
      </c>
      <c r="C47" s="59">
        <v>124593</v>
      </c>
      <c r="D47" s="59">
        <v>126626</v>
      </c>
      <c r="E47" s="59">
        <v>129389</v>
      </c>
      <c r="F47" s="59">
        <v>130858</v>
      </c>
      <c r="G47" s="59">
        <v>132319</v>
      </c>
      <c r="H47" s="59">
        <v>136335</v>
      </c>
      <c r="I47" s="59">
        <v>142571</v>
      </c>
      <c r="J47" s="59">
        <v>152042</v>
      </c>
      <c r="K47" s="59">
        <v>161729</v>
      </c>
      <c r="L47" s="59">
        <v>177691</v>
      </c>
      <c r="M47" s="59">
        <v>207956</v>
      </c>
      <c r="N47" s="59">
        <v>236470</v>
      </c>
      <c r="O47" s="59">
        <v>247925</v>
      </c>
      <c r="P47" s="59">
        <v>260205</v>
      </c>
      <c r="Q47" s="59">
        <v>269505</v>
      </c>
      <c r="R47" s="66">
        <v>5</v>
      </c>
      <c r="S47" s="66">
        <v>9.4</v>
      </c>
      <c r="T47" s="66">
        <v>10.6</v>
      </c>
      <c r="U47" s="59">
        <v>2475459</v>
      </c>
      <c r="V47" s="59">
        <v>2506155</v>
      </c>
      <c r="W47" s="59">
        <v>2533993</v>
      </c>
      <c r="Y47" s="41">
        <f t="shared" si="0"/>
        <v>116.30829982422769</v>
      </c>
    </row>
    <row r="48" spans="1:25" x14ac:dyDescent="0.25">
      <c r="A48" s="42">
        <v>401</v>
      </c>
      <c r="B48" s="60" t="s">
        <v>127</v>
      </c>
      <c r="C48" s="61">
        <v>6751</v>
      </c>
      <c r="D48" s="61">
        <v>6486</v>
      </c>
      <c r="E48" s="61">
        <v>6323</v>
      </c>
      <c r="F48" s="61">
        <v>6245</v>
      </c>
      <c r="G48" s="61">
        <v>6190</v>
      </c>
      <c r="H48" s="61">
        <v>6102</v>
      </c>
      <c r="I48" s="61">
        <v>6243</v>
      </c>
      <c r="J48" s="61">
        <v>6616</v>
      </c>
      <c r="K48" s="61">
        <v>7163</v>
      </c>
      <c r="L48" s="61">
        <v>8139</v>
      </c>
      <c r="M48" s="61">
        <v>10029</v>
      </c>
      <c r="N48" s="61">
        <v>11225</v>
      </c>
      <c r="O48" s="61">
        <v>12410</v>
      </c>
      <c r="P48" s="61">
        <v>12970</v>
      </c>
      <c r="Q48" s="61">
        <v>13220</v>
      </c>
      <c r="R48" s="67">
        <v>8.9</v>
      </c>
      <c r="S48" s="67">
        <v>14.6</v>
      </c>
      <c r="T48" s="67">
        <v>17</v>
      </c>
      <c r="U48" s="61">
        <v>75916</v>
      </c>
      <c r="V48" s="61">
        <v>77045</v>
      </c>
      <c r="W48" s="61">
        <v>77559</v>
      </c>
      <c r="Y48" s="41">
        <f t="shared" si="0"/>
        <v>95.822841060583613</v>
      </c>
    </row>
    <row r="49" spans="1:25" x14ac:dyDescent="0.25">
      <c r="A49" s="42">
        <v>402</v>
      </c>
      <c r="B49" s="58" t="s">
        <v>128</v>
      </c>
      <c r="C49" s="59">
        <v>2783</v>
      </c>
      <c r="D49" s="59">
        <v>2664</v>
      </c>
      <c r="E49" s="59">
        <v>2663</v>
      </c>
      <c r="F49" s="59">
        <v>2585</v>
      </c>
      <c r="G49" s="59">
        <v>2360</v>
      </c>
      <c r="H49" s="59">
        <v>2454</v>
      </c>
      <c r="I49" s="59">
        <v>2487</v>
      </c>
      <c r="J49" s="59">
        <v>2784</v>
      </c>
      <c r="K49" s="59">
        <v>3219</v>
      </c>
      <c r="L49" s="59">
        <v>3641</v>
      </c>
      <c r="M49" s="59">
        <v>4576</v>
      </c>
      <c r="N49" s="59">
        <v>4955</v>
      </c>
      <c r="O49" s="59">
        <v>5420</v>
      </c>
      <c r="P49" s="59">
        <v>5530</v>
      </c>
      <c r="Q49" s="59">
        <v>5675</v>
      </c>
      <c r="R49" s="66">
        <v>5.4</v>
      </c>
      <c r="S49" s="66">
        <v>9.8000000000000007</v>
      </c>
      <c r="T49" s="66">
        <v>11.4</v>
      </c>
      <c r="U49" s="59">
        <v>51693</v>
      </c>
      <c r="V49" s="59">
        <v>50486</v>
      </c>
      <c r="W49" s="59">
        <v>49913</v>
      </c>
      <c r="Y49" s="41">
        <f t="shared" si="0"/>
        <v>103.91663672296083</v>
      </c>
    </row>
    <row r="50" spans="1:25" x14ac:dyDescent="0.25">
      <c r="A50" s="42">
        <v>403</v>
      </c>
      <c r="B50" s="60" t="s">
        <v>129</v>
      </c>
      <c r="C50" s="61">
        <v>9884</v>
      </c>
      <c r="D50" s="61">
        <v>9767</v>
      </c>
      <c r="E50" s="61">
        <v>9786</v>
      </c>
      <c r="F50" s="61">
        <v>9419</v>
      </c>
      <c r="G50" s="61">
        <v>9376</v>
      </c>
      <c r="H50" s="61">
        <v>9497</v>
      </c>
      <c r="I50" s="61">
        <v>9409</v>
      </c>
      <c r="J50" s="61">
        <v>10068</v>
      </c>
      <c r="K50" s="61">
        <v>10778</v>
      </c>
      <c r="L50" s="61">
        <v>11523</v>
      </c>
      <c r="M50" s="61">
        <v>13579</v>
      </c>
      <c r="N50" s="61">
        <v>15440</v>
      </c>
      <c r="O50" s="61">
        <v>16595</v>
      </c>
      <c r="P50" s="61">
        <v>17365</v>
      </c>
      <c r="Q50" s="61">
        <v>18285</v>
      </c>
      <c r="R50" s="67">
        <v>6.2</v>
      </c>
      <c r="S50" s="67">
        <v>9.3000000000000007</v>
      </c>
      <c r="T50" s="67">
        <v>10.8</v>
      </c>
      <c r="U50" s="61">
        <v>158565</v>
      </c>
      <c r="V50" s="61">
        <v>165711</v>
      </c>
      <c r="W50" s="61">
        <v>169077</v>
      </c>
      <c r="Y50" s="41">
        <f t="shared" si="0"/>
        <v>84.995953055443138</v>
      </c>
    </row>
    <row r="51" spans="1:25" x14ac:dyDescent="0.25">
      <c r="A51" s="42">
        <v>404</v>
      </c>
      <c r="B51" s="58" t="s">
        <v>130</v>
      </c>
      <c r="C51" s="59">
        <v>15137</v>
      </c>
      <c r="D51" s="59">
        <v>14718</v>
      </c>
      <c r="E51" s="59">
        <v>14631</v>
      </c>
      <c r="F51" s="59">
        <v>14584</v>
      </c>
      <c r="G51" s="59">
        <v>14554</v>
      </c>
      <c r="H51" s="59">
        <v>14707</v>
      </c>
      <c r="I51" s="59">
        <v>15209</v>
      </c>
      <c r="J51" s="59">
        <v>15985</v>
      </c>
      <c r="K51" s="59">
        <v>16602</v>
      </c>
      <c r="L51" s="59">
        <v>17648</v>
      </c>
      <c r="M51" s="59">
        <v>19421</v>
      </c>
      <c r="N51" s="59">
        <v>22855</v>
      </c>
      <c r="O51" s="59">
        <v>23915</v>
      </c>
      <c r="P51" s="59">
        <v>24470</v>
      </c>
      <c r="Q51" s="59">
        <v>25290</v>
      </c>
      <c r="R51" s="66">
        <v>9.1999999999999993</v>
      </c>
      <c r="S51" s="66">
        <v>13.9</v>
      </c>
      <c r="T51" s="66">
        <v>15.3</v>
      </c>
      <c r="U51" s="59">
        <v>163814</v>
      </c>
      <c r="V51" s="59">
        <v>164070</v>
      </c>
      <c r="W51" s="59">
        <v>165251</v>
      </c>
      <c r="Y51" s="41">
        <f t="shared" si="0"/>
        <v>67.074056946554805</v>
      </c>
    </row>
    <row r="52" spans="1:25" x14ac:dyDescent="0.25">
      <c r="A52" s="42">
        <v>405</v>
      </c>
      <c r="B52" s="60" t="s">
        <v>131</v>
      </c>
      <c r="C52" s="61">
        <v>3851</v>
      </c>
      <c r="D52" s="61">
        <v>3710</v>
      </c>
      <c r="E52" s="61">
        <v>3676</v>
      </c>
      <c r="F52" s="61">
        <v>3618</v>
      </c>
      <c r="G52" s="61">
        <v>3769</v>
      </c>
      <c r="H52" s="61">
        <v>4274</v>
      </c>
      <c r="I52" s="61">
        <v>4277</v>
      </c>
      <c r="J52" s="61">
        <v>4499</v>
      </c>
      <c r="K52" s="61">
        <v>4440</v>
      </c>
      <c r="L52" s="61">
        <v>4698</v>
      </c>
      <c r="M52" s="61">
        <v>5979</v>
      </c>
      <c r="N52" s="61">
        <v>6925</v>
      </c>
      <c r="O52" s="61">
        <v>7820</v>
      </c>
      <c r="P52" s="61">
        <v>8410</v>
      </c>
      <c r="Q52" s="61">
        <v>8785</v>
      </c>
      <c r="R52" s="67">
        <v>4.5999999999999996</v>
      </c>
      <c r="S52" s="67">
        <v>9.1</v>
      </c>
      <c r="T52" s="67">
        <v>11.5</v>
      </c>
      <c r="U52" s="61">
        <v>83552</v>
      </c>
      <c r="V52" s="61">
        <v>76201</v>
      </c>
      <c r="W52" s="61">
        <v>76089</v>
      </c>
      <c r="Y52" s="41">
        <f t="shared" si="0"/>
        <v>128.1225655673851</v>
      </c>
    </row>
    <row r="53" spans="1:25" x14ac:dyDescent="0.25">
      <c r="A53" s="42">
        <v>451</v>
      </c>
      <c r="B53" s="58" t="s">
        <v>132</v>
      </c>
      <c r="C53" s="59">
        <v>3288</v>
      </c>
      <c r="D53" s="59">
        <v>3324</v>
      </c>
      <c r="E53" s="59">
        <v>3375</v>
      </c>
      <c r="F53" s="59">
        <v>3362</v>
      </c>
      <c r="G53" s="59">
        <v>3447</v>
      </c>
      <c r="H53" s="59">
        <v>3546</v>
      </c>
      <c r="I53" s="59">
        <v>3749</v>
      </c>
      <c r="J53" s="59">
        <v>4282</v>
      </c>
      <c r="K53" s="59">
        <v>4463</v>
      </c>
      <c r="L53" s="59">
        <v>4953</v>
      </c>
      <c r="M53" s="59">
        <v>6084</v>
      </c>
      <c r="N53" s="59">
        <v>7130</v>
      </c>
      <c r="O53" s="59">
        <v>7600</v>
      </c>
      <c r="P53" s="59">
        <v>8075</v>
      </c>
      <c r="Q53" s="59">
        <v>8525</v>
      </c>
      <c r="R53" s="66">
        <v>2.8</v>
      </c>
      <c r="S53" s="66">
        <v>5.8</v>
      </c>
      <c r="T53" s="66">
        <v>6.8</v>
      </c>
      <c r="U53" s="59">
        <v>115891</v>
      </c>
      <c r="V53" s="59">
        <v>122698</v>
      </c>
      <c r="W53" s="59">
        <v>124859</v>
      </c>
      <c r="Y53" s="41">
        <f t="shared" si="0"/>
        <v>159.27615571776155</v>
      </c>
    </row>
    <row r="54" spans="1:25" x14ac:dyDescent="0.25">
      <c r="A54" s="42">
        <v>452</v>
      </c>
      <c r="B54" s="60" t="s">
        <v>133</v>
      </c>
      <c r="C54" s="61">
        <v>5338</v>
      </c>
      <c r="D54" s="61">
        <v>5511</v>
      </c>
      <c r="E54" s="61">
        <v>5487</v>
      </c>
      <c r="F54" s="61">
        <v>5158</v>
      </c>
      <c r="G54" s="61">
        <v>5110</v>
      </c>
      <c r="H54" s="61">
        <v>5350</v>
      </c>
      <c r="I54" s="61">
        <v>5469</v>
      </c>
      <c r="J54" s="61">
        <v>5736</v>
      </c>
      <c r="K54" s="61">
        <v>6589</v>
      </c>
      <c r="L54" s="61">
        <v>7903</v>
      </c>
      <c r="M54" s="61">
        <v>9789</v>
      </c>
      <c r="N54" s="61">
        <v>11055</v>
      </c>
      <c r="O54" s="61">
        <v>11200</v>
      </c>
      <c r="P54" s="61">
        <v>11515</v>
      </c>
      <c r="Q54" s="61">
        <v>11480</v>
      </c>
      <c r="R54" s="67">
        <v>2.8</v>
      </c>
      <c r="S54" s="67">
        <v>5.8</v>
      </c>
      <c r="T54" s="67">
        <v>6.1</v>
      </c>
      <c r="U54" s="61">
        <v>190128</v>
      </c>
      <c r="V54" s="61">
        <v>190066</v>
      </c>
      <c r="W54" s="61">
        <v>189694</v>
      </c>
      <c r="Y54" s="41">
        <f t="shared" si="0"/>
        <v>115.06182090670663</v>
      </c>
    </row>
    <row r="55" spans="1:25" x14ac:dyDescent="0.25">
      <c r="A55" s="42">
        <v>453</v>
      </c>
      <c r="B55" s="58" t="s">
        <v>134</v>
      </c>
      <c r="C55" s="59">
        <v>6341</v>
      </c>
      <c r="D55" s="59">
        <v>6549</v>
      </c>
      <c r="E55" s="59">
        <v>6898</v>
      </c>
      <c r="F55" s="59">
        <v>7296</v>
      </c>
      <c r="G55" s="59">
        <v>7715</v>
      </c>
      <c r="H55" s="59">
        <v>8442</v>
      </c>
      <c r="I55" s="59">
        <v>9052</v>
      </c>
      <c r="J55" s="59">
        <v>10700</v>
      </c>
      <c r="K55" s="59">
        <v>11292</v>
      </c>
      <c r="L55" s="59">
        <v>12969</v>
      </c>
      <c r="M55" s="59">
        <v>14893</v>
      </c>
      <c r="N55" s="59">
        <v>17345</v>
      </c>
      <c r="O55" s="59">
        <v>17050</v>
      </c>
      <c r="P55" s="59">
        <v>18915</v>
      </c>
      <c r="Q55" s="59">
        <v>18890</v>
      </c>
      <c r="R55" s="66">
        <v>4.0999999999999996</v>
      </c>
      <c r="S55" s="66">
        <v>10.5</v>
      </c>
      <c r="T55" s="66">
        <v>11.1</v>
      </c>
      <c r="U55" s="59">
        <v>155642</v>
      </c>
      <c r="V55" s="59">
        <v>165930</v>
      </c>
      <c r="W55" s="59">
        <v>170682</v>
      </c>
      <c r="Y55" s="41">
        <f t="shared" si="0"/>
        <v>197.90253903169847</v>
      </c>
    </row>
    <row r="56" spans="1:25" x14ac:dyDescent="0.25">
      <c r="A56" s="42">
        <v>454</v>
      </c>
      <c r="B56" s="60" t="s">
        <v>135</v>
      </c>
      <c r="C56" s="61">
        <v>12579</v>
      </c>
      <c r="D56" s="61">
        <v>14186</v>
      </c>
      <c r="E56" s="61">
        <v>15526</v>
      </c>
      <c r="F56" s="61">
        <v>16357</v>
      </c>
      <c r="G56" s="61">
        <v>16744</v>
      </c>
      <c r="H56" s="61">
        <v>17640</v>
      </c>
      <c r="I56" s="61">
        <v>19224</v>
      </c>
      <c r="J56" s="61">
        <v>21112</v>
      </c>
      <c r="K56" s="61">
        <v>22649</v>
      </c>
      <c r="L56" s="61">
        <v>25259</v>
      </c>
      <c r="M56" s="61">
        <v>30225</v>
      </c>
      <c r="N56" s="61">
        <v>34110</v>
      </c>
      <c r="O56" s="61">
        <v>36430</v>
      </c>
      <c r="P56" s="61">
        <v>38825</v>
      </c>
      <c r="Q56" s="61">
        <v>40430</v>
      </c>
      <c r="R56" s="67">
        <v>4.0999999999999996</v>
      </c>
      <c r="S56" s="67">
        <v>10.6</v>
      </c>
      <c r="T56" s="67">
        <v>12.4</v>
      </c>
      <c r="U56" s="61">
        <v>310088</v>
      </c>
      <c r="V56" s="61">
        <v>321391</v>
      </c>
      <c r="W56" s="61">
        <v>326954</v>
      </c>
      <c r="Y56" s="41">
        <f t="shared" si="0"/>
        <v>221.40869703474044</v>
      </c>
    </row>
    <row r="57" spans="1:25" x14ac:dyDescent="0.25">
      <c r="A57" s="42">
        <v>455</v>
      </c>
      <c r="B57" s="60" t="s">
        <v>136</v>
      </c>
      <c r="C57" s="61">
        <v>2756</v>
      </c>
      <c r="D57" s="61">
        <v>2750</v>
      </c>
      <c r="E57" s="61">
        <v>2732</v>
      </c>
      <c r="F57" s="61">
        <v>2655</v>
      </c>
      <c r="G57" s="61">
        <v>2682</v>
      </c>
      <c r="H57" s="61">
        <v>2609</v>
      </c>
      <c r="I57" s="61">
        <v>2735</v>
      </c>
      <c r="J57" s="61">
        <v>2687</v>
      </c>
      <c r="K57" s="61">
        <v>2817</v>
      </c>
      <c r="L57" s="61">
        <v>3078</v>
      </c>
      <c r="M57" s="61">
        <v>3977</v>
      </c>
      <c r="N57" s="61">
        <v>4745</v>
      </c>
      <c r="O57" s="61">
        <v>4770</v>
      </c>
      <c r="P57" s="61">
        <v>4830</v>
      </c>
      <c r="Q57" s="61">
        <v>4840</v>
      </c>
      <c r="R57" s="67">
        <v>2.7</v>
      </c>
      <c r="S57" s="67">
        <v>4.8</v>
      </c>
      <c r="T57" s="67">
        <v>4.9000000000000004</v>
      </c>
      <c r="U57" s="61">
        <v>101412</v>
      </c>
      <c r="V57" s="61">
        <v>98409</v>
      </c>
      <c r="W57" s="61">
        <v>98704</v>
      </c>
      <c r="Y57" s="41">
        <f t="shared" si="0"/>
        <v>75.616835994194489</v>
      </c>
    </row>
    <row r="58" spans="1:25" x14ac:dyDescent="0.25">
      <c r="A58" s="42">
        <v>456</v>
      </c>
      <c r="B58" s="58" t="s">
        <v>137</v>
      </c>
      <c r="C58" s="59">
        <v>13305</v>
      </c>
      <c r="D58" s="59">
        <v>14052</v>
      </c>
      <c r="E58" s="59">
        <v>14593</v>
      </c>
      <c r="F58" s="59">
        <v>15398</v>
      </c>
      <c r="G58" s="59">
        <v>15678</v>
      </c>
      <c r="H58" s="59">
        <v>15786</v>
      </c>
      <c r="I58" s="59">
        <v>16218</v>
      </c>
      <c r="J58" s="59">
        <v>16768</v>
      </c>
      <c r="K58" s="59">
        <v>17303</v>
      </c>
      <c r="L58" s="59">
        <v>18091</v>
      </c>
      <c r="M58" s="59">
        <v>19829</v>
      </c>
      <c r="N58" s="59">
        <v>21015</v>
      </c>
      <c r="O58" s="59">
        <v>21140</v>
      </c>
      <c r="P58" s="59">
        <v>21550</v>
      </c>
      <c r="Q58" s="59">
        <v>22030</v>
      </c>
      <c r="R58" s="66">
        <v>9.9</v>
      </c>
      <c r="S58" s="66">
        <v>15.5</v>
      </c>
      <c r="T58" s="66">
        <v>16.100000000000001</v>
      </c>
      <c r="U58" s="59">
        <v>134442</v>
      </c>
      <c r="V58" s="59">
        <v>135770</v>
      </c>
      <c r="W58" s="59">
        <v>137162</v>
      </c>
      <c r="Y58" s="41">
        <f t="shared" si="0"/>
        <v>65.576850807966935</v>
      </c>
    </row>
    <row r="59" spans="1:25" x14ac:dyDescent="0.25">
      <c r="A59" s="42">
        <v>457</v>
      </c>
      <c r="B59" s="58" t="s">
        <v>138</v>
      </c>
      <c r="C59" s="59">
        <v>6519</v>
      </c>
      <c r="D59" s="59">
        <v>6700</v>
      </c>
      <c r="E59" s="59">
        <v>7060</v>
      </c>
      <c r="F59" s="59">
        <v>7139</v>
      </c>
      <c r="G59" s="59">
        <v>6974</v>
      </c>
      <c r="H59" s="59">
        <v>7130</v>
      </c>
      <c r="I59" s="59">
        <v>7472</v>
      </c>
      <c r="J59" s="59">
        <v>7867</v>
      </c>
      <c r="K59" s="59">
        <v>8388</v>
      </c>
      <c r="L59" s="59">
        <v>9314</v>
      </c>
      <c r="M59" s="59">
        <v>10851</v>
      </c>
      <c r="N59" s="59">
        <v>12320</v>
      </c>
      <c r="O59" s="59">
        <v>12705</v>
      </c>
      <c r="P59" s="59">
        <v>13610</v>
      </c>
      <c r="Q59" s="59">
        <v>14855</v>
      </c>
      <c r="R59" s="66">
        <v>3.9</v>
      </c>
      <c r="S59" s="66">
        <v>7.3</v>
      </c>
      <c r="T59" s="66">
        <v>8.6999999999999993</v>
      </c>
      <c r="U59" s="59">
        <v>165056</v>
      </c>
      <c r="V59" s="59">
        <v>168253</v>
      </c>
      <c r="W59" s="59">
        <v>170756</v>
      </c>
      <c r="Y59" s="41">
        <f t="shared" si="0"/>
        <v>127.87237306335328</v>
      </c>
    </row>
    <row r="60" spans="1:25" x14ac:dyDescent="0.25">
      <c r="A60" s="42">
        <v>458</v>
      </c>
      <c r="B60" s="60" t="s">
        <v>139</v>
      </c>
      <c r="C60" s="61">
        <v>4295</v>
      </c>
      <c r="D60" s="61">
        <v>4397</v>
      </c>
      <c r="E60" s="61">
        <v>4428</v>
      </c>
      <c r="F60" s="61">
        <v>4430</v>
      </c>
      <c r="G60" s="61">
        <v>4796</v>
      </c>
      <c r="H60" s="61">
        <v>5240</v>
      </c>
      <c r="I60" s="61">
        <v>5793</v>
      </c>
      <c r="J60" s="61">
        <v>6328</v>
      </c>
      <c r="K60" s="61">
        <v>7080</v>
      </c>
      <c r="L60" s="61">
        <v>7810</v>
      </c>
      <c r="M60" s="61">
        <v>9373</v>
      </c>
      <c r="N60" s="61">
        <v>10860</v>
      </c>
      <c r="O60" s="61">
        <v>11375</v>
      </c>
      <c r="P60" s="61">
        <v>11595</v>
      </c>
      <c r="Q60" s="61">
        <v>12525</v>
      </c>
      <c r="R60" s="67">
        <v>3.4</v>
      </c>
      <c r="S60" s="67">
        <v>8.4</v>
      </c>
      <c r="T60" s="67">
        <v>9.6</v>
      </c>
      <c r="U60" s="61">
        <v>125731</v>
      </c>
      <c r="V60" s="61">
        <v>129484</v>
      </c>
      <c r="W60" s="61">
        <v>130890</v>
      </c>
      <c r="Y60" s="41">
        <f t="shared" si="0"/>
        <v>191.61816065192085</v>
      </c>
    </row>
    <row r="61" spans="1:25" x14ac:dyDescent="0.25">
      <c r="A61" s="42">
        <v>459</v>
      </c>
      <c r="B61" s="58" t="s">
        <v>140</v>
      </c>
      <c r="C61" s="59">
        <v>16305</v>
      </c>
      <c r="D61" s="59">
        <v>16323</v>
      </c>
      <c r="E61" s="59">
        <v>16856</v>
      </c>
      <c r="F61" s="59">
        <v>17266</v>
      </c>
      <c r="G61" s="59">
        <v>17369</v>
      </c>
      <c r="H61" s="59">
        <v>17592</v>
      </c>
      <c r="I61" s="59">
        <v>18422</v>
      </c>
      <c r="J61" s="59">
        <v>19312</v>
      </c>
      <c r="K61" s="59">
        <v>20549</v>
      </c>
      <c r="L61" s="59">
        <v>22034</v>
      </c>
      <c r="M61" s="59">
        <v>24667</v>
      </c>
      <c r="N61" s="59">
        <v>29000</v>
      </c>
      <c r="O61" s="59">
        <v>30930</v>
      </c>
      <c r="P61" s="59">
        <v>32625</v>
      </c>
      <c r="Q61" s="59">
        <v>33445</v>
      </c>
      <c r="R61" s="66">
        <v>4.5</v>
      </c>
      <c r="S61" s="66">
        <v>8.1999999999999993</v>
      </c>
      <c r="T61" s="66">
        <v>9.3000000000000007</v>
      </c>
      <c r="U61" s="59">
        <v>359449</v>
      </c>
      <c r="V61" s="59">
        <v>354807</v>
      </c>
      <c r="W61" s="59">
        <v>358080</v>
      </c>
      <c r="Y61" s="41">
        <f t="shared" si="0"/>
        <v>105.1211284881938</v>
      </c>
    </row>
    <row r="62" spans="1:25" x14ac:dyDescent="0.25">
      <c r="A62" s="42">
        <v>460</v>
      </c>
      <c r="B62" s="58" t="s">
        <v>141</v>
      </c>
      <c r="C62" s="59">
        <v>8901</v>
      </c>
      <c r="D62" s="59">
        <v>8932</v>
      </c>
      <c r="E62" s="59">
        <v>8945</v>
      </c>
      <c r="F62" s="59">
        <v>9034</v>
      </c>
      <c r="G62" s="59">
        <v>9364</v>
      </c>
      <c r="H62" s="59">
        <v>9897</v>
      </c>
      <c r="I62" s="59">
        <v>10724</v>
      </c>
      <c r="J62" s="59">
        <v>11183</v>
      </c>
      <c r="K62" s="59">
        <v>11803</v>
      </c>
      <c r="L62" s="59">
        <v>13386</v>
      </c>
      <c r="M62" s="59">
        <v>15697</v>
      </c>
      <c r="N62" s="59">
        <v>17665</v>
      </c>
      <c r="O62" s="59">
        <v>18640</v>
      </c>
      <c r="P62" s="59">
        <v>19790</v>
      </c>
      <c r="Q62" s="59">
        <v>20715</v>
      </c>
      <c r="R62" s="66">
        <v>6.7</v>
      </c>
      <c r="S62" s="66">
        <v>12.6</v>
      </c>
      <c r="T62" s="66">
        <v>14.5</v>
      </c>
      <c r="U62" s="59">
        <v>132401</v>
      </c>
      <c r="V62" s="59">
        <v>139671</v>
      </c>
      <c r="W62" s="59">
        <v>142814</v>
      </c>
      <c r="Y62" s="41">
        <f t="shared" si="0"/>
        <v>132.72665992585104</v>
      </c>
    </row>
    <row r="63" spans="1:25" x14ac:dyDescent="0.25">
      <c r="A63" s="42">
        <v>461</v>
      </c>
      <c r="B63" s="60" t="s">
        <v>142</v>
      </c>
      <c r="C63" s="61">
        <v>5233</v>
      </c>
      <c r="D63" s="61">
        <v>5295</v>
      </c>
      <c r="E63" s="61">
        <v>5168</v>
      </c>
      <c r="F63" s="61">
        <v>5077</v>
      </c>
      <c r="G63" s="61">
        <v>4960</v>
      </c>
      <c r="H63" s="61">
        <v>4763</v>
      </c>
      <c r="I63" s="61">
        <v>4679</v>
      </c>
      <c r="J63" s="61">
        <v>4669</v>
      </c>
      <c r="K63" s="61">
        <v>4943</v>
      </c>
      <c r="L63" s="61">
        <v>5280</v>
      </c>
      <c r="M63" s="61">
        <v>6429</v>
      </c>
      <c r="N63" s="61">
        <v>7260</v>
      </c>
      <c r="O63" s="61">
        <v>7325</v>
      </c>
      <c r="P63" s="61">
        <v>7455</v>
      </c>
      <c r="Q63" s="61">
        <v>7780</v>
      </c>
      <c r="R63" s="67">
        <v>5.6</v>
      </c>
      <c r="S63" s="67">
        <v>8.1</v>
      </c>
      <c r="T63" s="67">
        <v>8.8000000000000007</v>
      </c>
      <c r="U63" s="61">
        <v>93725</v>
      </c>
      <c r="V63" s="61">
        <v>89282</v>
      </c>
      <c r="W63" s="61">
        <v>88583</v>
      </c>
      <c r="Y63" s="41">
        <f t="shared" si="0"/>
        <v>48.671889929294856</v>
      </c>
    </row>
    <row r="64" spans="1:25" x14ac:dyDescent="0.25">
      <c r="A64" s="42">
        <v>462</v>
      </c>
      <c r="B64" s="58" t="s">
        <v>143</v>
      </c>
      <c r="C64" s="59">
        <v>1327</v>
      </c>
      <c r="D64" s="59">
        <v>1262</v>
      </c>
      <c r="E64" s="59">
        <v>1242</v>
      </c>
      <c r="F64" s="59">
        <v>1235</v>
      </c>
      <c r="G64" s="59">
        <v>1231</v>
      </c>
      <c r="H64" s="59">
        <v>1306</v>
      </c>
      <c r="I64" s="59">
        <v>1409</v>
      </c>
      <c r="J64" s="59">
        <v>1446</v>
      </c>
      <c r="K64" s="59">
        <v>1651</v>
      </c>
      <c r="L64" s="59">
        <v>1965</v>
      </c>
      <c r="M64" s="59">
        <v>2558</v>
      </c>
      <c r="N64" s="59">
        <v>2560</v>
      </c>
      <c r="O64" s="59">
        <v>2595</v>
      </c>
      <c r="P64" s="59">
        <v>2675</v>
      </c>
      <c r="Q64" s="59">
        <v>2745</v>
      </c>
      <c r="R64" s="66">
        <v>2.2999999999999998</v>
      </c>
      <c r="S64" s="66">
        <v>4.5</v>
      </c>
      <c r="T64" s="66">
        <v>4.8</v>
      </c>
      <c r="U64" s="59">
        <v>57954</v>
      </c>
      <c r="V64" s="59">
        <v>56881</v>
      </c>
      <c r="W64" s="59">
        <v>56926</v>
      </c>
      <c r="Y64" s="41">
        <f t="shared" si="0"/>
        <v>106.85757347400151</v>
      </c>
    </row>
    <row r="66" spans="2:2" x14ac:dyDescent="0.25">
      <c r="B66" s="57" t="s">
        <v>144</v>
      </c>
    </row>
    <row r="67" spans="2:2" x14ac:dyDescent="0.25">
      <c r="B67" s="57" t="s">
        <v>145</v>
      </c>
    </row>
    <row r="68" spans="2:2" x14ac:dyDescent="0.25">
      <c r="B68" s="57" t="s">
        <v>146</v>
      </c>
    </row>
    <row r="70" spans="2:2" x14ac:dyDescent="0.25">
      <c r="B70" s="57" t="s">
        <v>147</v>
      </c>
    </row>
    <row r="71" spans="2:2" x14ac:dyDescent="0.25">
      <c r="B71" s="57" t="s">
        <v>148</v>
      </c>
    </row>
    <row r="72" spans="2:2" x14ac:dyDescent="0.25">
      <c r="B72" s="57" t="s">
        <v>149</v>
      </c>
    </row>
    <row r="73" spans="2:2" x14ac:dyDescent="0.25">
      <c r="B73" s="57" t="s">
        <v>150</v>
      </c>
    </row>
    <row r="74" spans="2:2" x14ac:dyDescent="0.25">
      <c r="B74" s="57" t="s">
        <v>151</v>
      </c>
    </row>
  </sheetData>
  <mergeCells count="3">
    <mergeCell ref="C6:Q6"/>
    <mergeCell ref="R6:T6"/>
    <mergeCell ref="U6:W6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9EF60-B755-4843-87C7-6E15E9E8DA91}">
  <sheetPr codeName="Tabelle10"/>
  <dimension ref="B1:U65"/>
  <sheetViews>
    <sheetView workbookViewId="0">
      <selection activeCell="E2" sqref="E2"/>
    </sheetView>
  </sheetViews>
  <sheetFormatPr baseColWidth="10" defaultRowHeight="15" x14ac:dyDescent="0.25"/>
  <sheetData>
    <row r="1" spans="2:21" x14ac:dyDescent="0.25">
      <c r="C1" t="s">
        <v>162</v>
      </c>
    </row>
    <row r="2" spans="2:21" x14ac:dyDescent="0.25">
      <c r="C2" t="s">
        <v>163</v>
      </c>
    </row>
    <row r="6" spans="2:21" x14ac:dyDescent="0.25">
      <c r="C6" t="s">
        <v>0</v>
      </c>
      <c r="D6" t="s">
        <v>164</v>
      </c>
      <c r="S6" t="s">
        <v>165</v>
      </c>
    </row>
    <row r="7" spans="2:21" x14ac:dyDescent="0.25">
      <c r="D7">
        <v>2005</v>
      </c>
      <c r="E7">
        <v>2006</v>
      </c>
      <c r="F7">
        <v>2007</v>
      </c>
      <c r="G7">
        <v>2008</v>
      </c>
      <c r="H7">
        <v>2009</v>
      </c>
      <c r="I7">
        <v>2010</v>
      </c>
      <c r="J7">
        <v>2011</v>
      </c>
      <c r="K7">
        <v>2012</v>
      </c>
      <c r="L7">
        <v>2013</v>
      </c>
      <c r="M7">
        <v>2014</v>
      </c>
      <c r="N7">
        <v>2015</v>
      </c>
      <c r="O7">
        <v>2016</v>
      </c>
      <c r="P7">
        <v>2017</v>
      </c>
      <c r="Q7">
        <v>2018</v>
      </c>
      <c r="R7">
        <v>2019</v>
      </c>
      <c r="S7" t="s">
        <v>166</v>
      </c>
      <c r="T7" t="s">
        <v>167</v>
      </c>
      <c r="U7" t="s">
        <v>168</v>
      </c>
    </row>
    <row r="8" spans="2:21" x14ac:dyDescent="0.25">
      <c r="D8" t="s">
        <v>2</v>
      </c>
      <c r="S8" t="s">
        <v>3</v>
      </c>
    </row>
    <row r="9" spans="2:21" x14ac:dyDescent="0.25">
      <c r="B9" t="s">
        <v>82</v>
      </c>
      <c r="C9" t="s">
        <v>4</v>
      </c>
      <c r="D9" t="s">
        <v>5</v>
      </c>
      <c r="E9" t="s">
        <v>6</v>
      </c>
      <c r="F9" t="s">
        <v>7</v>
      </c>
      <c r="G9" t="s">
        <v>8</v>
      </c>
      <c r="H9" t="s">
        <v>9</v>
      </c>
      <c r="I9" t="s">
        <v>10</v>
      </c>
      <c r="J9" t="s">
        <v>11</v>
      </c>
      <c r="K9" t="s">
        <v>12</v>
      </c>
      <c r="L9" t="s">
        <v>13</v>
      </c>
      <c r="M9" t="s">
        <v>14</v>
      </c>
      <c r="N9" t="s">
        <v>15</v>
      </c>
      <c r="O9" t="s">
        <v>16</v>
      </c>
      <c r="P9" t="s">
        <v>17</v>
      </c>
      <c r="Q9" t="s">
        <v>18</v>
      </c>
      <c r="R9" t="s">
        <v>19</v>
      </c>
      <c r="S9" t="s">
        <v>79</v>
      </c>
      <c r="T9" t="s">
        <v>78</v>
      </c>
      <c r="U9" t="s">
        <v>83</v>
      </c>
    </row>
    <row r="10" spans="2:21" x14ac:dyDescent="0.25">
      <c r="B10">
        <v>101</v>
      </c>
      <c r="C10" t="s">
        <v>20</v>
      </c>
      <c r="D10">
        <v>245273</v>
      </c>
      <c r="E10">
        <v>245467</v>
      </c>
      <c r="F10">
        <v>245810</v>
      </c>
      <c r="G10">
        <v>246012</v>
      </c>
      <c r="H10">
        <v>247400</v>
      </c>
      <c r="I10">
        <v>248867</v>
      </c>
      <c r="J10">
        <v>243829</v>
      </c>
      <c r="K10">
        <v>245798</v>
      </c>
      <c r="L10">
        <v>247227</v>
      </c>
      <c r="M10">
        <v>248502</v>
      </c>
      <c r="N10">
        <v>251364</v>
      </c>
      <c r="O10">
        <v>248667</v>
      </c>
      <c r="P10">
        <v>248023</v>
      </c>
      <c r="Q10">
        <v>248292</v>
      </c>
      <c r="R10">
        <v>249406</v>
      </c>
      <c r="S10">
        <v>1.6850611359587073</v>
      </c>
      <c r="T10">
        <v>0.36377976837208553</v>
      </c>
      <c r="U10">
        <v>0.44866528120116639</v>
      </c>
    </row>
    <row r="11" spans="2:21" x14ac:dyDescent="0.25">
      <c r="B11">
        <v>102</v>
      </c>
      <c r="C11" t="s">
        <v>169</v>
      </c>
      <c r="D11">
        <v>107726</v>
      </c>
      <c r="E11">
        <v>106665</v>
      </c>
      <c r="F11">
        <v>105320</v>
      </c>
      <c r="G11">
        <v>104423</v>
      </c>
      <c r="H11">
        <v>103446</v>
      </c>
      <c r="I11">
        <v>102394</v>
      </c>
      <c r="J11">
        <v>98588</v>
      </c>
      <c r="K11">
        <v>98095</v>
      </c>
      <c r="L11">
        <v>98197</v>
      </c>
      <c r="M11">
        <v>98966</v>
      </c>
      <c r="N11">
        <v>101079</v>
      </c>
      <c r="O11">
        <v>103668</v>
      </c>
      <c r="P11">
        <v>104548</v>
      </c>
      <c r="Q11">
        <v>104948</v>
      </c>
      <c r="R11">
        <v>104291</v>
      </c>
      <c r="S11">
        <v>-3.1886452666951342</v>
      </c>
      <c r="T11">
        <v>5.3806357739021484</v>
      </c>
      <c r="U11">
        <v>-0.62602431680451276</v>
      </c>
    </row>
    <row r="12" spans="2:21" x14ac:dyDescent="0.25">
      <c r="B12">
        <v>103</v>
      </c>
      <c r="C12" t="s">
        <v>170</v>
      </c>
      <c r="D12">
        <v>121199</v>
      </c>
      <c r="E12">
        <v>120493</v>
      </c>
      <c r="F12">
        <v>120009</v>
      </c>
      <c r="G12">
        <v>120538</v>
      </c>
      <c r="H12">
        <v>121109</v>
      </c>
      <c r="I12">
        <v>121451</v>
      </c>
      <c r="J12">
        <v>120889</v>
      </c>
      <c r="K12">
        <v>121758</v>
      </c>
      <c r="L12">
        <v>122457</v>
      </c>
      <c r="M12">
        <v>123027</v>
      </c>
      <c r="N12">
        <v>124045</v>
      </c>
      <c r="O12">
        <v>123909</v>
      </c>
      <c r="P12">
        <v>123914</v>
      </c>
      <c r="Q12">
        <v>124151</v>
      </c>
      <c r="R12">
        <v>124371</v>
      </c>
      <c r="S12">
        <v>2.6171833100933175</v>
      </c>
      <c r="T12">
        <v>1.0924431222414592</v>
      </c>
      <c r="U12">
        <v>0.1772035666245137</v>
      </c>
    </row>
    <row r="13" spans="2:21" x14ac:dyDescent="0.25">
      <c r="B13">
        <v>151</v>
      </c>
      <c r="C13" t="s">
        <v>23</v>
      </c>
      <c r="D13">
        <v>175298</v>
      </c>
      <c r="E13">
        <v>174974</v>
      </c>
      <c r="F13">
        <v>174401</v>
      </c>
      <c r="G13">
        <v>173765</v>
      </c>
      <c r="H13">
        <v>173223</v>
      </c>
      <c r="I13">
        <v>172643</v>
      </c>
      <c r="J13">
        <v>170865</v>
      </c>
      <c r="K13">
        <v>171015</v>
      </c>
      <c r="L13">
        <v>171475</v>
      </c>
      <c r="M13">
        <v>172541</v>
      </c>
      <c r="N13">
        <v>174205</v>
      </c>
      <c r="O13">
        <v>174749</v>
      </c>
      <c r="P13">
        <v>175079</v>
      </c>
      <c r="Q13">
        <v>175920</v>
      </c>
      <c r="R13">
        <v>176523</v>
      </c>
      <c r="S13">
        <v>0.69881002635512102</v>
      </c>
      <c r="T13">
        <v>2.307857262911424</v>
      </c>
      <c r="U13">
        <v>0.3427694406548431</v>
      </c>
    </row>
    <row r="14" spans="2:21" x14ac:dyDescent="0.25">
      <c r="B14">
        <v>153</v>
      </c>
      <c r="C14" t="s">
        <v>26</v>
      </c>
      <c r="D14">
        <v>151452</v>
      </c>
      <c r="E14">
        <v>149656</v>
      </c>
      <c r="F14">
        <v>148091</v>
      </c>
      <c r="G14">
        <v>146187</v>
      </c>
      <c r="H14">
        <v>144680</v>
      </c>
      <c r="I14">
        <v>143014</v>
      </c>
      <c r="J14">
        <v>139575</v>
      </c>
      <c r="K14">
        <v>138655</v>
      </c>
      <c r="L14">
        <v>137833</v>
      </c>
      <c r="M14">
        <v>137256</v>
      </c>
      <c r="N14">
        <v>138236</v>
      </c>
      <c r="O14">
        <v>137979</v>
      </c>
      <c r="P14">
        <v>137563</v>
      </c>
      <c r="Q14">
        <v>137014</v>
      </c>
      <c r="R14">
        <v>136292</v>
      </c>
      <c r="S14">
        <v>-10.009772073000027</v>
      </c>
      <c r="T14">
        <v>-0.70233723844494955</v>
      </c>
      <c r="U14">
        <v>-0.52695345001240745</v>
      </c>
    </row>
    <row r="15" spans="2:21" x14ac:dyDescent="0.25">
      <c r="B15">
        <v>154</v>
      </c>
      <c r="C15" t="s">
        <v>27</v>
      </c>
      <c r="D15">
        <v>97749</v>
      </c>
      <c r="E15">
        <v>96972</v>
      </c>
      <c r="F15">
        <v>95871</v>
      </c>
      <c r="G15">
        <v>94870</v>
      </c>
      <c r="H15">
        <v>93903</v>
      </c>
      <c r="I15">
        <v>92836</v>
      </c>
      <c r="J15">
        <v>90919</v>
      </c>
      <c r="K15">
        <v>90391</v>
      </c>
      <c r="L15">
        <v>90423</v>
      </c>
      <c r="M15">
        <v>90908</v>
      </c>
      <c r="N15">
        <v>91500</v>
      </c>
      <c r="O15">
        <v>92079</v>
      </c>
      <c r="P15">
        <v>91720</v>
      </c>
      <c r="Q15">
        <v>91307</v>
      </c>
      <c r="R15">
        <v>91297</v>
      </c>
      <c r="S15">
        <v>-6.6005790340566142</v>
      </c>
      <c r="T15">
        <v>0.42790513486161835</v>
      </c>
      <c r="U15">
        <v>-1.0952062821032341E-2</v>
      </c>
    </row>
    <row r="16" spans="2:21" x14ac:dyDescent="0.25">
      <c r="B16">
        <v>155</v>
      </c>
      <c r="C16" t="s">
        <v>28</v>
      </c>
      <c r="D16">
        <v>146690</v>
      </c>
      <c r="E16">
        <v>145488</v>
      </c>
      <c r="F16">
        <v>144044</v>
      </c>
      <c r="G16">
        <v>142321</v>
      </c>
      <c r="H16">
        <v>140553</v>
      </c>
      <c r="I16">
        <v>139060</v>
      </c>
      <c r="J16">
        <v>136516</v>
      </c>
      <c r="K16">
        <v>135418</v>
      </c>
      <c r="L16">
        <v>134661</v>
      </c>
      <c r="M16">
        <v>133905</v>
      </c>
      <c r="N16">
        <v>134896</v>
      </c>
      <c r="O16">
        <v>133610</v>
      </c>
      <c r="P16">
        <v>133046</v>
      </c>
      <c r="Q16">
        <v>132765</v>
      </c>
      <c r="R16">
        <v>132285</v>
      </c>
      <c r="S16">
        <v>-9.8200286318085759</v>
      </c>
      <c r="T16">
        <v>-1.2098129270751652</v>
      </c>
      <c r="U16">
        <v>-0.36154106880578468</v>
      </c>
    </row>
    <row r="17" spans="2:21" x14ac:dyDescent="0.25">
      <c r="B17">
        <v>157</v>
      </c>
      <c r="C17" t="s">
        <v>29</v>
      </c>
      <c r="D17">
        <v>134581</v>
      </c>
      <c r="E17">
        <v>134178</v>
      </c>
      <c r="F17">
        <v>133560</v>
      </c>
      <c r="G17">
        <v>132613</v>
      </c>
      <c r="H17">
        <v>132066</v>
      </c>
      <c r="I17">
        <v>131481</v>
      </c>
      <c r="J17">
        <v>130165</v>
      </c>
      <c r="K17">
        <v>130047</v>
      </c>
      <c r="L17">
        <v>130147</v>
      </c>
      <c r="M17">
        <v>130601</v>
      </c>
      <c r="N17">
        <v>132320</v>
      </c>
      <c r="O17">
        <v>132979</v>
      </c>
      <c r="P17">
        <v>133368</v>
      </c>
      <c r="Q17">
        <v>133965</v>
      </c>
      <c r="R17">
        <v>134801</v>
      </c>
      <c r="S17">
        <v>0.16347032642051998</v>
      </c>
      <c r="T17">
        <v>3.2159018690515389</v>
      </c>
      <c r="U17">
        <v>0.62404359347590788</v>
      </c>
    </row>
    <row r="18" spans="2:21" x14ac:dyDescent="0.25">
      <c r="B18">
        <v>158</v>
      </c>
      <c r="C18" t="s">
        <v>30</v>
      </c>
      <c r="D18">
        <v>126460</v>
      </c>
      <c r="E18">
        <v>125412</v>
      </c>
      <c r="F18">
        <v>124652</v>
      </c>
      <c r="G18">
        <v>123663</v>
      </c>
      <c r="H18">
        <v>122806</v>
      </c>
      <c r="I18">
        <v>122040</v>
      </c>
      <c r="J18">
        <v>120425</v>
      </c>
      <c r="K18">
        <v>120117</v>
      </c>
      <c r="L18">
        <v>119900</v>
      </c>
      <c r="M18">
        <v>120035</v>
      </c>
      <c r="N18">
        <v>120981</v>
      </c>
      <c r="O18">
        <v>120904</v>
      </c>
      <c r="P18">
        <v>120437</v>
      </c>
      <c r="Q18">
        <v>119960</v>
      </c>
      <c r="R18">
        <v>119622</v>
      </c>
      <c r="S18">
        <v>-5.4072433971216194</v>
      </c>
      <c r="T18">
        <v>-0.34406631399175241</v>
      </c>
      <c r="U18">
        <v>-0.28176058686228744</v>
      </c>
    </row>
    <row r="19" spans="2:21" x14ac:dyDescent="0.25">
      <c r="B19">
        <v>159</v>
      </c>
      <c r="C19" t="s">
        <v>80</v>
      </c>
      <c r="D19">
        <v>344905</v>
      </c>
      <c r="E19">
        <v>342767</v>
      </c>
      <c r="F19">
        <v>341759</v>
      </c>
      <c r="G19">
        <v>339828</v>
      </c>
      <c r="H19">
        <v>338162</v>
      </c>
      <c r="I19">
        <v>336372</v>
      </c>
      <c r="J19">
        <v>324550</v>
      </c>
      <c r="K19">
        <v>323311</v>
      </c>
      <c r="L19">
        <v>322427</v>
      </c>
      <c r="M19">
        <v>322509</v>
      </c>
      <c r="N19">
        <v>325261</v>
      </c>
      <c r="O19">
        <v>326244</v>
      </c>
      <c r="P19">
        <v>327395</v>
      </c>
      <c r="Q19">
        <v>328074</v>
      </c>
      <c r="R19">
        <v>326041</v>
      </c>
      <c r="S19">
        <v>-5.4693321349357067</v>
      </c>
      <c r="T19">
        <v>1.095163235754661</v>
      </c>
      <c r="U19">
        <v>-0.44792798954529356</v>
      </c>
    </row>
    <row r="20" spans="2:21" x14ac:dyDescent="0.25">
      <c r="B20">
        <v>159016</v>
      </c>
      <c r="C20" t="s">
        <v>171</v>
      </c>
      <c r="D20">
        <v>121865</v>
      </c>
      <c r="E20">
        <v>121531</v>
      </c>
      <c r="F20">
        <v>121242</v>
      </c>
      <c r="G20">
        <v>121112</v>
      </c>
      <c r="H20">
        <v>121056</v>
      </c>
      <c r="I20">
        <v>121280</v>
      </c>
      <c r="J20">
        <v>115707</v>
      </c>
      <c r="K20">
        <v>116111</v>
      </c>
      <c r="L20">
        <v>116420</v>
      </c>
      <c r="M20">
        <v>116599</v>
      </c>
      <c r="N20">
        <v>117406</v>
      </c>
      <c r="O20">
        <v>118571</v>
      </c>
      <c r="P20">
        <v>118956</v>
      </c>
      <c r="Q20">
        <v>119801</v>
      </c>
      <c r="R20">
        <v>118911</v>
      </c>
      <c r="S20">
        <v>-2.4239937635908588</v>
      </c>
      <c r="T20">
        <v>1.9828643470355662</v>
      </c>
      <c r="U20">
        <v>-0.35363227271584557</v>
      </c>
    </row>
    <row r="21" spans="2:21" x14ac:dyDescent="0.25">
      <c r="B21">
        <v>159999</v>
      </c>
      <c r="C21" t="s">
        <v>172</v>
      </c>
      <c r="D21">
        <v>223040</v>
      </c>
      <c r="E21">
        <v>221236</v>
      </c>
      <c r="F21">
        <v>220517</v>
      </c>
      <c r="G21">
        <v>218716</v>
      </c>
      <c r="H21">
        <v>217106</v>
      </c>
      <c r="I21">
        <v>215092</v>
      </c>
      <c r="J21">
        <v>208843</v>
      </c>
      <c r="K21">
        <v>207200</v>
      </c>
      <c r="L21">
        <v>206007</v>
      </c>
      <c r="M21">
        <v>205910</v>
      </c>
      <c r="N21">
        <v>207855</v>
      </c>
      <c r="O21">
        <v>207673</v>
      </c>
      <c r="P21">
        <v>208439</v>
      </c>
      <c r="Q21">
        <v>208273</v>
      </c>
      <c r="R21">
        <v>207130</v>
      </c>
      <c r="S21">
        <v>-7.1332496413199422</v>
      </c>
      <c r="T21">
        <v>0.59249186537807785</v>
      </c>
      <c r="U21">
        <v>-0.50198150594451785</v>
      </c>
    </row>
    <row r="22" spans="2:21" x14ac:dyDescent="0.25">
      <c r="B22">
        <v>1</v>
      </c>
      <c r="C22" t="s">
        <v>32</v>
      </c>
      <c r="D22">
        <v>1650435</v>
      </c>
      <c r="E22">
        <v>1641776</v>
      </c>
      <c r="F22">
        <v>1633318</v>
      </c>
      <c r="G22">
        <v>1623649</v>
      </c>
      <c r="H22">
        <v>1616720</v>
      </c>
      <c r="I22">
        <v>1609369</v>
      </c>
      <c r="J22">
        <v>1575968</v>
      </c>
      <c r="K22">
        <v>1574527</v>
      </c>
      <c r="L22">
        <v>1574936</v>
      </c>
      <c r="M22">
        <v>1579754</v>
      </c>
      <c r="N22">
        <v>1598164</v>
      </c>
      <c r="O22">
        <v>1595609</v>
      </c>
      <c r="P22">
        <v>1595734</v>
      </c>
      <c r="Q22">
        <v>1596396</v>
      </c>
      <c r="R22">
        <v>1594929</v>
      </c>
      <c r="S22">
        <v>-3.3631133610230028</v>
      </c>
      <c r="T22">
        <v>0.96059259859446466</v>
      </c>
      <c r="U22">
        <v>-9.1894492344004874E-2</v>
      </c>
    </row>
    <row r="23" spans="2:21" x14ac:dyDescent="0.25">
      <c r="B23">
        <v>241</v>
      </c>
      <c r="C23" t="s">
        <v>33</v>
      </c>
      <c r="D23">
        <v>1128543</v>
      </c>
      <c r="E23">
        <v>1128772</v>
      </c>
      <c r="F23">
        <v>1130039</v>
      </c>
      <c r="G23">
        <v>1129797</v>
      </c>
      <c r="H23">
        <v>1130262</v>
      </c>
      <c r="I23">
        <v>1132130</v>
      </c>
      <c r="J23">
        <v>1106219</v>
      </c>
      <c r="K23">
        <v>1112675</v>
      </c>
      <c r="L23">
        <v>1119526</v>
      </c>
      <c r="M23">
        <v>1128037</v>
      </c>
      <c r="N23">
        <v>1144481</v>
      </c>
      <c r="O23">
        <v>1148700</v>
      </c>
      <c r="P23">
        <v>1152675</v>
      </c>
      <c r="Q23">
        <v>1157624</v>
      </c>
      <c r="R23">
        <v>1157115</v>
      </c>
      <c r="S23">
        <v>2.5317599772449966</v>
      </c>
      <c r="T23">
        <v>2.5777523254999615</v>
      </c>
      <c r="U23">
        <v>-4.3969371747648631E-2</v>
      </c>
    </row>
    <row r="24" spans="2:21" x14ac:dyDescent="0.25">
      <c r="B24">
        <v>241001</v>
      </c>
      <c r="C24" t="s">
        <v>34</v>
      </c>
      <c r="D24">
        <v>515729</v>
      </c>
      <c r="E24">
        <v>516343</v>
      </c>
      <c r="F24">
        <v>518069</v>
      </c>
      <c r="G24">
        <v>519619</v>
      </c>
      <c r="H24">
        <v>520966</v>
      </c>
      <c r="I24">
        <v>522686</v>
      </c>
      <c r="J24">
        <v>509485</v>
      </c>
      <c r="K24">
        <v>514137</v>
      </c>
      <c r="L24">
        <v>518386</v>
      </c>
      <c r="M24">
        <v>523642</v>
      </c>
      <c r="N24">
        <v>532163</v>
      </c>
      <c r="O24">
        <v>532864</v>
      </c>
      <c r="P24">
        <v>535061</v>
      </c>
      <c r="Q24">
        <v>538068</v>
      </c>
      <c r="R24">
        <v>536925</v>
      </c>
      <c r="S24">
        <v>4.1099104374584323</v>
      </c>
      <c r="T24">
        <v>2.5366567234866571</v>
      </c>
      <c r="U24">
        <v>-0.21242668212939628</v>
      </c>
    </row>
    <row r="25" spans="2:21" x14ac:dyDescent="0.25">
      <c r="B25">
        <v>241999</v>
      </c>
      <c r="C25" t="s">
        <v>35</v>
      </c>
      <c r="D25">
        <v>612814</v>
      </c>
      <c r="E25">
        <v>612429</v>
      </c>
      <c r="F25">
        <v>611970</v>
      </c>
      <c r="G25">
        <v>610178</v>
      </c>
      <c r="H25">
        <v>609296</v>
      </c>
      <c r="I25">
        <v>609444</v>
      </c>
      <c r="J25">
        <v>596734</v>
      </c>
      <c r="K25">
        <v>598538</v>
      </c>
      <c r="L25">
        <v>601140</v>
      </c>
      <c r="M25">
        <v>604395</v>
      </c>
      <c r="N25">
        <v>612318</v>
      </c>
      <c r="O25">
        <v>615836</v>
      </c>
      <c r="P25">
        <v>617614</v>
      </c>
      <c r="Q25">
        <v>619556</v>
      </c>
      <c r="R25">
        <v>620190</v>
      </c>
      <c r="S25">
        <v>1.2036278544550223</v>
      </c>
      <c r="T25">
        <v>2.6133571588117044</v>
      </c>
      <c r="U25">
        <v>0.10233134696460046</v>
      </c>
    </row>
    <row r="26" spans="2:21" x14ac:dyDescent="0.25">
      <c r="B26">
        <v>251</v>
      </c>
      <c r="C26" t="s">
        <v>36</v>
      </c>
      <c r="D26">
        <v>215548</v>
      </c>
      <c r="E26">
        <v>215406</v>
      </c>
      <c r="F26">
        <v>215142</v>
      </c>
      <c r="G26">
        <v>214379</v>
      </c>
      <c r="H26">
        <v>213634</v>
      </c>
      <c r="I26">
        <v>213558</v>
      </c>
      <c r="J26">
        <v>209745</v>
      </c>
      <c r="K26">
        <v>209671</v>
      </c>
      <c r="L26">
        <v>209955</v>
      </c>
      <c r="M26">
        <v>211093</v>
      </c>
      <c r="N26">
        <v>213976</v>
      </c>
      <c r="O26">
        <v>215082</v>
      </c>
      <c r="P26">
        <v>216012</v>
      </c>
      <c r="Q26">
        <v>216886</v>
      </c>
      <c r="R26">
        <v>217089</v>
      </c>
      <c r="S26">
        <v>0.71492196633696437</v>
      </c>
      <c r="T26">
        <v>2.8404542073872654</v>
      </c>
      <c r="U26">
        <v>9.3597558164196862E-2</v>
      </c>
    </row>
    <row r="27" spans="2:21" x14ac:dyDescent="0.25">
      <c r="B27">
        <v>252</v>
      </c>
      <c r="C27" t="s">
        <v>37</v>
      </c>
      <c r="D27">
        <v>159840</v>
      </c>
      <c r="E27">
        <v>158658</v>
      </c>
      <c r="F27">
        <v>157867</v>
      </c>
      <c r="G27">
        <v>156398</v>
      </c>
      <c r="H27">
        <v>155164</v>
      </c>
      <c r="I27">
        <v>154085</v>
      </c>
      <c r="J27">
        <v>149513</v>
      </c>
      <c r="K27">
        <v>148532</v>
      </c>
      <c r="L27">
        <v>147755</v>
      </c>
      <c r="M27">
        <v>147813</v>
      </c>
      <c r="N27">
        <v>148281</v>
      </c>
      <c r="O27">
        <v>148265</v>
      </c>
      <c r="P27">
        <v>148296</v>
      </c>
      <c r="Q27">
        <v>148559</v>
      </c>
      <c r="R27">
        <v>148549</v>
      </c>
      <c r="S27">
        <v>-7.0639389389389393</v>
      </c>
      <c r="T27">
        <v>0.49792643407548726</v>
      </c>
      <c r="U27">
        <v>-6.731332332608593E-3</v>
      </c>
    </row>
    <row r="28" spans="2:21" x14ac:dyDescent="0.25">
      <c r="B28">
        <v>254</v>
      </c>
      <c r="C28" t="s">
        <v>38</v>
      </c>
      <c r="D28">
        <v>290643</v>
      </c>
      <c r="E28">
        <v>289984</v>
      </c>
      <c r="F28">
        <v>288623</v>
      </c>
      <c r="G28">
        <v>286663</v>
      </c>
      <c r="H28">
        <v>284551</v>
      </c>
      <c r="I28">
        <v>282856</v>
      </c>
      <c r="J28">
        <v>276383</v>
      </c>
      <c r="K28">
        <v>275330</v>
      </c>
      <c r="L28">
        <v>274519</v>
      </c>
      <c r="M28">
        <v>274554</v>
      </c>
      <c r="N28">
        <v>277055</v>
      </c>
      <c r="O28">
        <v>277300</v>
      </c>
      <c r="P28">
        <v>276640</v>
      </c>
      <c r="Q28">
        <v>276594</v>
      </c>
      <c r="R28">
        <v>275817</v>
      </c>
      <c r="S28">
        <v>-5.1011034155303934</v>
      </c>
      <c r="T28">
        <v>0.4600187941170043</v>
      </c>
      <c r="U28">
        <v>-0.2809171565543721</v>
      </c>
    </row>
    <row r="29" spans="2:21" x14ac:dyDescent="0.25">
      <c r="B29">
        <v>254021</v>
      </c>
      <c r="C29" t="s">
        <v>173</v>
      </c>
      <c r="D29">
        <v>102575</v>
      </c>
      <c r="E29">
        <v>103249</v>
      </c>
      <c r="F29">
        <v>103593</v>
      </c>
      <c r="G29">
        <v>103288</v>
      </c>
      <c r="H29">
        <v>102903</v>
      </c>
      <c r="I29">
        <v>102794</v>
      </c>
      <c r="J29">
        <v>99041</v>
      </c>
      <c r="K29">
        <v>99224</v>
      </c>
      <c r="L29">
        <v>99390</v>
      </c>
      <c r="M29">
        <v>99979</v>
      </c>
      <c r="N29">
        <v>101667</v>
      </c>
      <c r="O29">
        <v>101687</v>
      </c>
      <c r="P29">
        <v>101744</v>
      </c>
      <c r="Q29">
        <v>101990</v>
      </c>
      <c r="R29">
        <v>101693</v>
      </c>
      <c r="S29">
        <v>-0.85985864001949797</v>
      </c>
      <c r="T29">
        <v>1.7143600156032768</v>
      </c>
      <c r="U29">
        <v>-0.29120502010000981</v>
      </c>
    </row>
    <row r="30" spans="2:21" x14ac:dyDescent="0.25">
      <c r="B30">
        <v>254999</v>
      </c>
      <c r="C30" t="s">
        <v>174</v>
      </c>
      <c r="D30">
        <v>188068</v>
      </c>
      <c r="E30">
        <v>186735</v>
      </c>
      <c r="F30">
        <v>185030</v>
      </c>
      <c r="G30">
        <v>183375</v>
      </c>
      <c r="H30">
        <v>181648</v>
      </c>
      <c r="I30">
        <v>180062</v>
      </c>
      <c r="J30">
        <v>177342</v>
      </c>
      <c r="K30">
        <v>176106</v>
      </c>
      <c r="L30">
        <v>175129</v>
      </c>
      <c r="M30">
        <v>174575</v>
      </c>
      <c r="N30">
        <v>175388</v>
      </c>
      <c r="O30">
        <v>175613</v>
      </c>
      <c r="P30">
        <v>174896</v>
      </c>
      <c r="Q30">
        <v>174604</v>
      </c>
      <c r="R30">
        <v>174124</v>
      </c>
      <c r="S30">
        <v>-7.4143394942254925</v>
      </c>
      <c r="T30">
        <v>-0.2583416869540312</v>
      </c>
      <c r="U30">
        <v>-0.27490779134498639</v>
      </c>
    </row>
    <row r="31" spans="2:21" x14ac:dyDescent="0.25">
      <c r="B31">
        <v>255</v>
      </c>
      <c r="C31" t="s">
        <v>41</v>
      </c>
      <c r="D31">
        <v>77918</v>
      </c>
      <c r="E31">
        <v>76888</v>
      </c>
      <c r="F31">
        <v>76103</v>
      </c>
      <c r="G31">
        <v>75092</v>
      </c>
      <c r="H31">
        <v>74094</v>
      </c>
      <c r="I31">
        <v>73240</v>
      </c>
      <c r="J31">
        <v>73155</v>
      </c>
      <c r="K31">
        <v>72459</v>
      </c>
      <c r="L31">
        <v>71877</v>
      </c>
      <c r="M31">
        <v>71438</v>
      </c>
      <c r="N31">
        <v>71659</v>
      </c>
      <c r="O31">
        <v>71510</v>
      </c>
      <c r="P31">
        <v>71144</v>
      </c>
      <c r="Q31">
        <v>70975</v>
      </c>
      <c r="R31">
        <v>70458</v>
      </c>
      <c r="S31">
        <v>-9.5741677147770741</v>
      </c>
      <c r="T31">
        <v>-1.3718189199025728</v>
      </c>
      <c r="U31">
        <v>-0.72842550193730182</v>
      </c>
    </row>
    <row r="32" spans="2:21" x14ac:dyDescent="0.25">
      <c r="B32">
        <v>256</v>
      </c>
      <c r="C32" t="s">
        <v>42</v>
      </c>
      <c r="D32">
        <v>125870</v>
      </c>
      <c r="E32">
        <v>125436</v>
      </c>
      <c r="F32">
        <v>124895</v>
      </c>
      <c r="G32">
        <v>123881</v>
      </c>
      <c r="H32">
        <v>122989</v>
      </c>
      <c r="I32">
        <v>122206</v>
      </c>
      <c r="J32">
        <v>121390</v>
      </c>
      <c r="K32">
        <v>120225</v>
      </c>
      <c r="L32">
        <v>119848</v>
      </c>
      <c r="M32">
        <v>119631</v>
      </c>
      <c r="N32">
        <v>120632</v>
      </c>
      <c r="O32">
        <v>121503</v>
      </c>
      <c r="P32">
        <v>121470</v>
      </c>
      <c r="Q32">
        <v>121386</v>
      </c>
      <c r="R32">
        <v>121390</v>
      </c>
      <c r="S32">
        <v>-3.5592277746881704</v>
      </c>
      <c r="T32">
        <v>1.4703546739557471</v>
      </c>
      <c r="U32">
        <v>3.2952729309805085E-3</v>
      </c>
    </row>
    <row r="33" spans="2:21" x14ac:dyDescent="0.25">
      <c r="B33">
        <v>257</v>
      </c>
      <c r="C33" t="s">
        <v>43</v>
      </c>
      <c r="D33">
        <v>165557</v>
      </c>
      <c r="E33">
        <v>165109</v>
      </c>
      <c r="F33">
        <v>164172</v>
      </c>
      <c r="G33">
        <v>162971</v>
      </c>
      <c r="H33">
        <v>161746</v>
      </c>
      <c r="I33">
        <v>160636</v>
      </c>
      <c r="J33">
        <v>157026</v>
      </c>
      <c r="K33">
        <v>156039</v>
      </c>
      <c r="L33">
        <v>155599</v>
      </c>
      <c r="M33">
        <v>155847</v>
      </c>
      <c r="N33">
        <v>156206</v>
      </c>
      <c r="O33">
        <v>157616</v>
      </c>
      <c r="P33">
        <v>157883</v>
      </c>
      <c r="Q33">
        <v>157781</v>
      </c>
      <c r="R33">
        <v>157820</v>
      </c>
      <c r="S33">
        <v>-4.6733149308093287</v>
      </c>
      <c r="T33">
        <v>1.2659852291029021</v>
      </c>
      <c r="U33">
        <v>2.4717805058910768E-2</v>
      </c>
    </row>
    <row r="34" spans="2:21" x14ac:dyDescent="0.25">
      <c r="B34">
        <v>2</v>
      </c>
      <c r="C34" t="s">
        <v>44</v>
      </c>
      <c r="D34">
        <v>2163919</v>
      </c>
      <c r="E34">
        <v>2160253</v>
      </c>
      <c r="F34">
        <v>2156841</v>
      </c>
      <c r="G34">
        <v>2149181</v>
      </c>
      <c r="H34">
        <v>2142440</v>
      </c>
      <c r="I34">
        <v>2138711</v>
      </c>
      <c r="J34">
        <v>2093431</v>
      </c>
      <c r="K34">
        <v>2094931</v>
      </c>
      <c r="L34">
        <v>2099079</v>
      </c>
      <c r="M34">
        <v>2108413</v>
      </c>
      <c r="N34">
        <v>2132290</v>
      </c>
      <c r="O34">
        <v>2139976</v>
      </c>
      <c r="P34">
        <v>2144120</v>
      </c>
      <c r="Q34">
        <v>2149805</v>
      </c>
      <c r="R34">
        <v>2148238</v>
      </c>
      <c r="S34">
        <v>-0.72465743865643772</v>
      </c>
      <c r="T34">
        <v>1.8888614327458615</v>
      </c>
      <c r="U34">
        <v>-7.2890331913824741E-2</v>
      </c>
    </row>
    <row r="35" spans="2:21" x14ac:dyDescent="0.25">
      <c r="B35">
        <v>351</v>
      </c>
      <c r="C35" t="s">
        <v>45</v>
      </c>
      <c r="D35">
        <v>182444</v>
      </c>
      <c r="E35">
        <v>181936</v>
      </c>
      <c r="F35">
        <v>181115</v>
      </c>
      <c r="G35">
        <v>180130</v>
      </c>
      <c r="H35">
        <v>179247</v>
      </c>
      <c r="I35">
        <v>178528</v>
      </c>
      <c r="J35">
        <v>176054</v>
      </c>
      <c r="K35">
        <v>175706</v>
      </c>
      <c r="L35">
        <v>175552</v>
      </c>
      <c r="M35">
        <v>176157</v>
      </c>
      <c r="N35">
        <v>177971</v>
      </c>
      <c r="O35">
        <v>178370</v>
      </c>
      <c r="P35">
        <v>178764</v>
      </c>
      <c r="Q35">
        <v>178936</v>
      </c>
      <c r="R35">
        <v>179011</v>
      </c>
      <c r="S35">
        <v>-1.8816732805682839</v>
      </c>
      <c r="T35">
        <v>1.6201456655142856</v>
      </c>
      <c r="U35">
        <v>4.1914427504806187E-2</v>
      </c>
    </row>
    <row r="36" spans="2:21" x14ac:dyDescent="0.25">
      <c r="B36">
        <v>352</v>
      </c>
      <c r="C36" t="s">
        <v>46</v>
      </c>
      <c r="D36">
        <v>205276</v>
      </c>
      <c r="E36">
        <v>204235</v>
      </c>
      <c r="F36">
        <v>202933</v>
      </c>
      <c r="G36">
        <v>202124</v>
      </c>
      <c r="H36">
        <v>201188</v>
      </c>
      <c r="I36">
        <v>200464</v>
      </c>
      <c r="J36">
        <v>198115</v>
      </c>
      <c r="K36">
        <v>197433</v>
      </c>
      <c r="L36">
        <v>196607</v>
      </c>
      <c r="M36">
        <v>196787</v>
      </c>
      <c r="N36">
        <v>198103</v>
      </c>
      <c r="O36">
        <v>198670</v>
      </c>
      <c r="P36">
        <v>198100</v>
      </c>
      <c r="Q36">
        <v>198213</v>
      </c>
      <c r="R36">
        <v>198038</v>
      </c>
      <c r="S36">
        <v>-3.5259845281474695</v>
      </c>
      <c r="T36">
        <v>0.63571272492593511</v>
      </c>
      <c r="U36">
        <v>-8.8288860972791899E-2</v>
      </c>
    </row>
    <row r="37" spans="2:21" x14ac:dyDescent="0.25">
      <c r="B37">
        <v>353</v>
      </c>
      <c r="C37" t="s">
        <v>47</v>
      </c>
      <c r="D37">
        <v>241827</v>
      </c>
      <c r="E37">
        <v>242748</v>
      </c>
      <c r="F37">
        <v>243888</v>
      </c>
      <c r="G37">
        <v>244640</v>
      </c>
      <c r="H37">
        <v>245624</v>
      </c>
      <c r="I37">
        <v>246868</v>
      </c>
      <c r="J37">
        <v>239269</v>
      </c>
      <c r="K37">
        <v>240548</v>
      </c>
      <c r="L37">
        <v>242871</v>
      </c>
      <c r="M37">
        <v>245199</v>
      </c>
      <c r="N37">
        <v>248122</v>
      </c>
      <c r="O37">
        <v>250326</v>
      </c>
      <c r="P37">
        <v>251511</v>
      </c>
      <c r="Q37">
        <v>252776</v>
      </c>
      <c r="R37">
        <v>254431</v>
      </c>
      <c r="S37">
        <v>5.2119903898241304</v>
      </c>
      <c r="T37">
        <v>3.7651050779163047</v>
      </c>
      <c r="U37">
        <v>0.65472987941893213</v>
      </c>
    </row>
    <row r="38" spans="2:21" x14ac:dyDescent="0.25">
      <c r="B38">
        <v>354</v>
      </c>
      <c r="C38" t="s">
        <v>48</v>
      </c>
      <c r="D38">
        <v>51352</v>
      </c>
      <c r="E38">
        <v>50878</v>
      </c>
      <c r="F38">
        <v>50465</v>
      </c>
      <c r="G38">
        <v>49965</v>
      </c>
      <c r="H38">
        <v>49699</v>
      </c>
      <c r="I38">
        <v>49213</v>
      </c>
      <c r="J38">
        <v>49082</v>
      </c>
      <c r="K38">
        <v>48928</v>
      </c>
      <c r="L38">
        <v>48670</v>
      </c>
      <c r="M38">
        <v>48728</v>
      </c>
      <c r="N38">
        <v>50128</v>
      </c>
      <c r="O38">
        <v>48825</v>
      </c>
      <c r="P38">
        <v>48357</v>
      </c>
      <c r="Q38">
        <v>48424</v>
      </c>
      <c r="R38">
        <v>48412</v>
      </c>
      <c r="S38">
        <v>-5.7251908396946565</v>
      </c>
      <c r="T38">
        <v>-0.64849778361516996</v>
      </c>
      <c r="U38">
        <v>-2.478110028085247E-2</v>
      </c>
    </row>
    <row r="39" spans="2:21" x14ac:dyDescent="0.25">
      <c r="B39">
        <v>355</v>
      </c>
      <c r="C39" t="s">
        <v>49</v>
      </c>
      <c r="D39">
        <v>175441</v>
      </c>
      <c r="E39">
        <v>175906</v>
      </c>
      <c r="F39">
        <v>176445</v>
      </c>
      <c r="G39">
        <v>176512</v>
      </c>
      <c r="H39">
        <v>177042</v>
      </c>
      <c r="I39">
        <v>177279</v>
      </c>
      <c r="J39">
        <v>174685</v>
      </c>
      <c r="K39">
        <v>175640</v>
      </c>
      <c r="L39">
        <v>176727</v>
      </c>
      <c r="M39">
        <v>178122</v>
      </c>
      <c r="N39">
        <v>180719</v>
      </c>
      <c r="O39">
        <v>181605</v>
      </c>
      <c r="P39">
        <v>182930</v>
      </c>
      <c r="Q39">
        <v>183372</v>
      </c>
      <c r="R39">
        <v>184139</v>
      </c>
      <c r="S39">
        <v>4.9577920782485281</v>
      </c>
      <c r="T39">
        <v>3.3780218052795274</v>
      </c>
      <c r="U39">
        <v>0.41827541827541825</v>
      </c>
    </row>
    <row r="40" spans="2:21" x14ac:dyDescent="0.25">
      <c r="B40">
        <v>356</v>
      </c>
      <c r="C40" t="s">
        <v>50</v>
      </c>
      <c r="D40">
        <v>112741</v>
      </c>
      <c r="E40">
        <v>112498</v>
      </c>
      <c r="F40">
        <v>112679</v>
      </c>
      <c r="G40">
        <v>112486</v>
      </c>
      <c r="H40">
        <v>112029</v>
      </c>
      <c r="I40">
        <v>111876</v>
      </c>
      <c r="J40">
        <v>110842</v>
      </c>
      <c r="K40">
        <v>110816</v>
      </c>
      <c r="L40">
        <v>110882</v>
      </c>
      <c r="M40">
        <v>111484</v>
      </c>
      <c r="N40">
        <v>113579</v>
      </c>
      <c r="O40">
        <v>112695</v>
      </c>
      <c r="P40">
        <v>113105</v>
      </c>
      <c r="Q40">
        <v>113517</v>
      </c>
      <c r="R40">
        <v>113928</v>
      </c>
      <c r="S40">
        <v>1.0528556603187837</v>
      </c>
      <c r="T40">
        <v>2.1922428330522767</v>
      </c>
      <c r="U40">
        <v>0.36206030814767831</v>
      </c>
    </row>
    <row r="41" spans="2:21" x14ac:dyDescent="0.25">
      <c r="B41">
        <v>357</v>
      </c>
      <c r="C41" t="s">
        <v>51</v>
      </c>
      <c r="D41">
        <v>164875</v>
      </c>
      <c r="E41">
        <v>164958</v>
      </c>
      <c r="F41">
        <v>165074</v>
      </c>
      <c r="G41">
        <v>164603</v>
      </c>
      <c r="H41">
        <v>164064</v>
      </c>
      <c r="I41">
        <v>163860</v>
      </c>
      <c r="J41">
        <v>162182</v>
      </c>
      <c r="K41">
        <v>161780</v>
      </c>
      <c r="L41">
        <v>161308</v>
      </c>
      <c r="M41">
        <v>161842</v>
      </c>
      <c r="N41">
        <v>163253</v>
      </c>
      <c r="O41">
        <v>163372</v>
      </c>
      <c r="P41">
        <v>163377</v>
      </c>
      <c r="Q41">
        <v>163455</v>
      </c>
      <c r="R41">
        <v>163782</v>
      </c>
      <c r="S41">
        <v>-0.66292645943896888</v>
      </c>
      <c r="T41">
        <v>1.1986999666341247</v>
      </c>
      <c r="U41">
        <v>0.20005506102597045</v>
      </c>
    </row>
    <row r="42" spans="2:21" x14ac:dyDescent="0.25">
      <c r="B42">
        <v>358</v>
      </c>
      <c r="C42" t="s">
        <v>52</v>
      </c>
      <c r="D42">
        <v>142678</v>
      </c>
      <c r="E42">
        <v>142234</v>
      </c>
      <c r="F42">
        <v>141692</v>
      </c>
      <c r="G42">
        <v>140792</v>
      </c>
      <c r="H42">
        <v>140053</v>
      </c>
      <c r="I42">
        <v>139630</v>
      </c>
      <c r="J42">
        <v>136072</v>
      </c>
      <c r="K42">
        <v>135772</v>
      </c>
      <c r="L42">
        <v>136251</v>
      </c>
      <c r="M42">
        <v>136200</v>
      </c>
      <c r="N42">
        <v>140264</v>
      </c>
      <c r="O42">
        <v>139641</v>
      </c>
      <c r="P42">
        <v>139099</v>
      </c>
      <c r="Q42">
        <v>139755</v>
      </c>
      <c r="R42">
        <v>140673</v>
      </c>
      <c r="S42">
        <v>-1.4052621987972918</v>
      </c>
      <c r="T42">
        <v>3.2841409691629955</v>
      </c>
      <c r="U42">
        <v>0.65686379735966516</v>
      </c>
    </row>
    <row r="43" spans="2:21" x14ac:dyDescent="0.25">
      <c r="B43">
        <v>359</v>
      </c>
      <c r="C43" t="s">
        <v>53</v>
      </c>
      <c r="D43">
        <v>196475</v>
      </c>
      <c r="E43">
        <v>197122</v>
      </c>
      <c r="F43">
        <v>197091</v>
      </c>
      <c r="G43">
        <v>196891</v>
      </c>
      <c r="H43">
        <v>196952</v>
      </c>
      <c r="I43">
        <v>197132</v>
      </c>
      <c r="J43">
        <v>195606</v>
      </c>
      <c r="K43">
        <v>195779</v>
      </c>
      <c r="L43">
        <v>196516</v>
      </c>
      <c r="M43">
        <v>197448</v>
      </c>
      <c r="N43">
        <v>200054</v>
      </c>
      <c r="O43">
        <v>201638</v>
      </c>
      <c r="P43">
        <v>201887</v>
      </c>
      <c r="Q43">
        <v>203102</v>
      </c>
      <c r="R43">
        <v>204512</v>
      </c>
      <c r="S43">
        <v>4.0905967680366455</v>
      </c>
      <c r="T43">
        <v>3.5776508245208865</v>
      </c>
      <c r="U43">
        <v>0.69423245462870875</v>
      </c>
    </row>
    <row r="44" spans="2:21" x14ac:dyDescent="0.25">
      <c r="B44">
        <v>360</v>
      </c>
      <c r="C44" t="s">
        <v>54</v>
      </c>
      <c r="D44">
        <v>96940</v>
      </c>
      <c r="E44">
        <v>96458</v>
      </c>
      <c r="F44">
        <v>95983</v>
      </c>
      <c r="G44">
        <v>94940</v>
      </c>
      <c r="H44">
        <v>94428</v>
      </c>
      <c r="I44">
        <v>94020</v>
      </c>
      <c r="J44">
        <v>93284</v>
      </c>
      <c r="K44">
        <v>92801</v>
      </c>
      <c r="L44">
        <v>92356</v>
      </c>
      <c r="M44">
        <v>92533</v>
      </c>
      <c r="N44">
        <v>93131</v>
      </c>
      <c r="O44">
        <v>92961</v>
      </c>
      <c r="P44">
        <v>92744</v>
      </c>
      <c r="Q44">
        <v>92572</v>
      </c>
      <c r="R44">
        <v>92389</v>
      </c>
      <c r="S44">
        <v>-4.6946564885496187</v>
      </c>
      <c r="T44">
        <v>-0.15562015713313088</v>
      </c>
      <c r="U44">
        <v>-0.19768396491379683</v>
      </c>
    </row>
    <row r="45" spans="2:21" x14ac:dyDescent="0.25">
      <c r="B45">
        <v>361</v>
      </c>
      <c r="C45" t="s">
        <v>55</v>
      </c>
      <c r="D45">
        <v>134084</v>
      </c>
      <c r="E45">
        <v>133965</v>
      </c>
      <c r="F45">
        <v>133767</v>
      </c>
      <c r="G45">
        <v>133560</v>
      </c>
      <c r="H45">
        <v>133328</v>
      </c>
      <c r="I45">
        <v>133368</v>
      </c>
      <c r="J45">
        <v>131936</v>
      </c>
      <c r="K45">
        <v>132129</v>
      </c>
      <c r="L45">
        <v>132459</v>
      </c>
      <c r="M45">
        <v>133215</v>
      </c>
      <c r="N45">
        <v>134645</v>
      </c>
      <c r="O45">
        <v>135842</v>
      </c>
      <c r="P45">
        <v>136590</v>
      </c>
      <c r="Q45">
        <v>136792</v>
      </c>
      <c r="R45">
        <v>137133</v>
      </c>
      <c r="S45">
        <v>2.2739476745920468</v>
      </c>
      <c r="T45">
        <v>2.9411102353338587</v>
      </c>
      <c r="U45">
        <v>0.24928358383531202</v>
      </c>
    </row>
    <row r="46" spans="2:21" x14ac:dyDescent="0.25">
      <c r="B46">
        <v>3</v>
      </c>
      <c r="C46" t="s">
        <v>56</v>
      </c>
      <c r="D46">
        <v>1704133</v>
      </c>
      <c r="E46">
        <v>1702938</v>
      </c>
      <c r="F46">
        <v>1701132</v>
      </c>
      <c r="G46">
        <v>1696643</v>
      </c>
      <c r="H46">
        <v>1693654</v>
      </c>
      <c r="I46">
        <v>1692238</v>
      </c>
      <c r="J46">
        <v>1667127</v>
      </c>
      <c r="K46">
        <v>1667332</v>
      </c>
      <c r="L46">
        <v>1670199</v>
      </c>
      <c r="M46">
        <v>1677715</v>
      </c>
      <c r="N46">
        <v>1699969</v>
      </c>
      <c r="O46">
        <v>1703945</v>
      </c>
      <c r="P46">
        <v>1706464</v>
      </c>
      <c r="Q46">
        <v>1710914</v>
      </c>
      <c r="R46">
        <v>1716448</v>
      </c>
      <c r="S46">
        <v>0.72265486320609951</v>
      </c>
      <c r="T46">
        <v>2.3086757882000222</v>
      </c>
      <c r="U46">
        <v>0.32345284450299666</v>
      </c>
    </row>
    <row r="47" spans="2:21" x14ac:dyDescent="0.25">
      <c r="B47">
        <v>401</v>
      </c>
      <c r="C47" t="s">
        <v>175</v>
      </c>
      <c r="D47">
        <v>75916</v>
      </c>
      <c r="E47">
        <v>75320</v>
      </c>
      <c r="F47">
        <v>75135</v>
      </c>
      <c r="G47">
        <v>74751</v>
      </c>
      <c r="H47">
        <v>74512</v>
      </c>
      <c r="I47">
        <v>74361</v>
      </c>
      <c r="J47">
        <v>73364</v>
      </c>
      <c r="K47">
        <v>73588</v>
      </c>
      <c r="L47">
        <v>74052</v>
      </c>
      <c r="M47">
        <v>74804</v>
      </c>
      <c r="N47">
        <v>76323</v>
      </c>
      <c r="O47">
        <v>77045</v>
      </c>
      <c r="P47">
        <v>77521</v>
      </c>
      <c r="Q47">
        <v>77607</v>
      </c>
      <c r="R47">
        <v>77559</v>
      </c>
      <c r="S47">
        <v>2.1642341535381209</v>
      </c>
      <c r="T47">
        <v>3.6829581305812522</v>
      </c>
      <c r="U47">
        <v>-6.1850090842320925E-2</v>
      </c>
    </row>
    <row r="48" spans="2:21" x14ac:dyDescent="0.25">
      <c r="B48">
        <v>402</v>
      </c>
      <c r="C48" t="s">
        <v>176</v>
      </c>
      <c r="D48">
        <v>51693</v>
      </c>
      <c r="E48">
        <v>51742</v>
      </c>
      <c r="F48">
        <v>51714</v>
      </c>
      <c r="G48">
        <v>51562</v>
      </c>
      <c r="H48">
        <v>51292</v>
      </c>
      <c r="I48">
        <v>51616</v>
      </c>
      <c r="J48">
        <v>49848</v>
      </c>
      <c r="K48">
        <v>49751</v>
      </c>
      <c r="L48">
        <v>49790</v>
      </c>
      <c r="M48">
        <v>50016</v>
      </c>
      <c r="N48">
        <v>50694</v>
      </c>
      <c r="O48">
        <v>50486</v>
      </c>
      <c r="P48">
        <v>50607</v>
      </c>
      <c r="Q48">
        <v>50195</v>
      </c>
      <c r="R48">
        <v>49913</v>
      </c>
      <c r="S48">
        <v>-3.4434062639042038</v>
      </c>
      <c r="T48">
        <v>-0.20593410108765195</v>
      </c>
      <c r="U48">
        <v>-0.56180894511405521</v>
      </c>
    </row>
    <row r="49" spans="2:21" x14ac:dyDescent="0.25">
      <c r="B49">
        <v>403</v>
      </c>
      <c r="C49" t="s">
        <v>177</v>
      </c>
      <c r="D49">
        <v>158565</v>
      </c>
      <c r="E49">
        <v>159060</v>
      </c>
      <c r="F49">
        <v>159563</v>
      </c>
      <c r="G49">
        <v>160279</v>
      </c>
      <c r="H49">
        <v>161334</v>
      </c>
      <c r="I49">
        <v>162173</v>
      </c>
      <c r="J49">
        <v>157706</v>
      </c>
      <c r="K49">
        <v>158658</v>
      </c>
      <c r="L49">
        <v>159610</v>
      </c>
      <c r="M49">
        <v>160907</v>
      </c>
      <c r="N49">
        <v>163830</v>
      </c>
      <c r="O49">
        <v>165711</v>
      </c>
      <c r="P49">
        <v>167081</v>
      </c>
      <c r="Q49">
        <v>168210</v>
      </c>
      <c r="R49">
        <v>169077</v>
      </c>
      <c r="S49">
        <v>6.6294579509980132</v>
      </c>
      <c r="T49">
        <v>5.0774671083296559</v>
      </c>
      <c r="U49">
        <v>0.51542714464062778</v>
      </c>
    </row>
    <row r="50" spans="2:21" x14ac:dyDescent="0.25">
      <c r="B50">
        <v>404</v>
      </c>
      <c r="C50" t="s">
        <v>178</v>
      </c>
      <c r="D50">
        <v>163814</v>
      </c>
      <c r="E50">
        <v>163020</v>
      </c>
      <c r="F50">
        <v>162870</v>
      </c>
      <c r="G50">
        <v>163286</v>
      </c>
      <c r="H50">
        <v>163514</v>
      </c>
      <c r="I50">
        <v>164119</v>
      </c>
      <c r="J50">
        <v>154513</v>
      </c>
      <c r="K50">
        <v>155625</v>
      </c>
      <c r="L50">
        <v>156315</v>
      </c>
      <c r="M50">
        <v>156897</v>
      </c>
      <c r="N50">
        <v>162403</v>
      </c>
      <c r="O50">
        <v>164070</v>
      </c>
      <c r="P50">
        <v>164374</v>
      </c>
      <c r="Q50">
        <v>164748</v>
      </c>
      <c r="R50">
        <v>165251</v>
      </c>
      <c r="S50">
        <v>0.8772144016994885</v>
      </c>
      <c r="T50">
        <v>5.3245122596353021</v>
      </c>
      <c r="U50">
        <v>0.30531478379100202</v>
      </c>
    </row>
    <row r="51" spans="2:21" x14ac:dyDescent="0.25">
      <c r="B51">
        <v>405</v>
      </c>
      <c r="C51" t="s">
        <v>179</v>
      </c>
      <c r="D51">
        <v>83552</v>
      </c>
      <c r="E51">
        <v>82797</v>
      </c>
      <c r="F51">
        <v>82192</v>
      </c>
      <c r="G51">
        <v>81411</v>
      </c>
      <c r="H51">
        <v>81137</v>
      </c>
      <c r="I51">
        <v>81324</v>
      </c>
      <c r="J51">
        <v>76926</v>
      </c>
      <c r="K51">
        <v>76545</v>
      </c>
      <c r="L51">
        <v>75728</v>
      </c>
      <c r="M51">
        <v>75534</v>
      </c>
      <c r="N51">
        <v>75995</v>
      </c>
      <c r="O51">
        <v>76201</v>
      </c>
      <c r="P51">
        <v>76316</v>
      </c>
      <c r="Q51">
        <v>76278</v>
      </c>
      <c r="R51">
        <v>76089</v>
      </c>
      <c r="S51">
        <v>-8.9321620068939112</v>
      </c>
      <c r="T51">
        <v>0.73476844864564306</v>
      </c>
      <c r="U51">
        <v>-0.24777786517737749</v>
      </c>
    </row>
    <row r="52" spans="2:21" x14ac:dyDescent="0.25">
      <c r="B52">
        <v>451</v>
      </c>
      <c r="C52" t="s">
        <v>62</v>
      </c>
      <c r="D52">
        <v>115891</v>
      </c>
      <c r="E52">
        <v>116626</v>
      </c>
      <c r="F52">
        <v>117041</v>
      </c>
      <c r="G52">
        <v>117102</v>
      </c>
      <c r="H52">
        <v>117517</v>
      </c>
      <c r="I52">
        <v>118004</v>
      </c>
      <c r="J52">
        <v>117951</v>
      </c>
      <c r="K52">
        <v>118489</v>
      </c>
      <c r="L52">
        <v>118865</v>
      </c>
      <c r="M52">
        <v>119917</v>
      </c>
      <c r="N52">
        <v>121435</v>
      </c>
      <c r="O52">
        <v>122698</v>
      </c>
      <c r="P52">
        <v>123377</v>
      </c>
      <c r="Q52">
        <v>124071</v>
      </c>
      <c r="R52">
        <v>124859</v>
      </c>
      <c r="S52">
        <v>7.7383058218498419</v>
      </c>
      <c r="T52">
        <v>4.1211838188080092</v>
      </c>
      <c r="U52">
        <v>0.63512021342618341</v>
      </c>
    </row>
    <row r="53" spans="2:21" x14ac:dyDescent="0.25">
      <c r="B53">
        <v>452</v>
      </c>
      <c r="C53" t="s">
        <v>63</v>
      </c>
      <c r="D53">
        <v>190128</v>
      </c>
      <c r="E53">
        <v>190252</v>
      </c>
      <c r="F53">
        <v>190293</v>
      </c>
      <c r="G53">
        <v>189381</v>
      </c>
      <c r="H53">
        <v>188973</v>
      </c>
      <c r="I53">
        <v>188947</v>
      </c>
      <c r="J53">
        <v>186713</v>
      </c>
      <c r="K53">
        <v>186673</v>
      </c>
      <c r="L53">
        <v>187058</v>
      </c>
      <c r="M53">
        <v>187998</v>
      </c>
      <c r="N53">
        <v>189199</v>
      </c>
      <c r="O53">
        <v>190066</v>
      </c>
      <c r="P53">
        <v>189949</v>
      </c>
      <c r="Q53">
        <v>189848</v>
      </c>
      <c r="R53">
        <v>189694</v>
      </c>
      <c r="S53">
        <v>-0.22826727257426577</v>
      </c>
      <c r="T53">
        <v>0.90213725677932743</v>
      </c>
      <c r="U53">
        <v>-8.1117525599426907E-2</v>
      </c>
    </row>
    <row r="54" spans="2:21" x14ac:dyDescent="0.25">
      <c r="B54">
        <v>453</v>
      </c>
      <c r="C54" t="s">
        <v>64</v>
      </c>
      <c r="D54">
        <v>155642</v>
      </c>
      <c r="E54">
        <v>156241</v>
      </c>
      <c r="F54">
        <v>157164</v>
      </c>
      <c r="G54">
        <v>157268</v>
      </c>
      <c r="H54">
        <v>157506</v>
      </c>
      <c r="I54">
        <v>158194</v>
      </c>
      <c r="J54">
        <v>159290</v>
      </c>
      <c r="K54">
        <v>160033</v>
      </c>
      <c r="L54">
        <v>160176</v>
      </c>
      <c r="M54">
        <v>162350</v>
      </c>
      <c r="N54">
        <v>164734</v>
      </c>
      <c r="O54">
        <v>165930</v>
      </c>
      <c r="P54">
        <v>167925</v>
      </c>
      <c r="Q54">
        <v>169348</v>
      </c>
      <c r="R54">
        <v>170682</v>
      </c>
      <c r="S54">
        <v>9.6632014494802174</v>
      </c>
      <c r="T54">
        <v>5.1321219587311369</v>
      </c>
      <c r="U54">
        <v>0.78772704726362286</v>
      </c>
    </row>
    <row r="55" spans="2:21" x14ac:dyDescent="0.25">
      <c r="B55">
        <v>454</v>
      </c>
      <c r="C55" t="s">
        <v>65</v>
      </c>
      <c r="D55">
        <v>310088</v>
      </c>
      <c r="E55">
        <v>311965</v>
      </c>
      <c r="F55">
        <v>313533</v>
      </c>
      <c r="G55">
        <v>313824</v>
      </c>
      <c r="H55">
        <v>313098</v>
      </c>
      <c r="I55">
        <v>313056</v>
      </c>
      <c r="J55">
        <v>311634</v>
      </c>
      <c r="K55">
        <v>312855</v>
      </c>
      <c r="L55">
        <v>313689</v>
      </c>
      <c r="M55">
        <v>315757</v>
      </c>
      <c r="N55">
        <v>319488</v>
      </c>
      <c r="O55">
        <v>321391</v>
      </c>
      <c r="P55">
        <v>323636</v>
      </c>
      <c r="Q55">
        <v>325657</v>
      </c>
      <c r="R55">
        <v>326954</v>
      </c>
      <c r="S55">
        <v>5.4391011583808471</v>
      </c>
      <c r="T55">
        <v>3.5460813220292819</v>
      </c>
      <c r="U55">
        <v>0.39827180131242379</v>
      </c>
    </row>
    <row r="56" spans="2:21" x14ac:dyDescent="0.25">
      <c r="B56">
        <v>455</v>
      </c>
      <c r="C56" t="s">
        <v>66</v>
      </c>
      <c r="D56">
        <v>101412</v>
      </c>
      <c r="E56">
        <v>101192</v>
      </c>
      <c r="F56">
        <v>100779</v>
      </c>
      <c r="G56">
        <v>100307</v>
      </c>
      <c r="H56">
        <v>99851</v>
      </c>
      <c r="I56">
        <v>99598</v>
      </c>
      <c r="J56">
        <v>97857</v>
      </c>
      <c r="K56">
        <v>97327</v>
      </c>
      <c r="L56">
        <v>97093</v>
      </c>
      <c r="M56">
        <v>96937</v>
      </c>
      <c r="N56">
        <v>97900</v>
      </c>
      <c r="O56">
        <v>98409</v>
      </c>
      <c r="P56">
        <v>98509</v>
      </c>
      <c r="Q56">
        <v>98460</v>
      </c>
      <c r="R56">
        <v>98704</v>
      </c>
      <c r="S56">
        <v>-2.6702954285488896</v>
      </c>
      <c r="T56">
        <v>1.8228333866325552</v>
      </c>
      <c r="U56">
        <v>0.24781637213081453</v>
      </c>
    </row>
    <row r="57" spans="2:21" x14ac:dyDescent="0.25">
      <c r="B57">
        <v>456</v>
      </c>
      <c r="C57" t="s">
        <v>67</v>
      </c>
      <c r="D57">
        <v>134442</v>
      </c>
      <c r="E57">
        <v>134840</v>
      </c>
      <c r="F57">
        <v>135270</v>
      </c>
      <c r="G57">
        <v>135508</v>
      </c>
      <c r="H57">
        <v>135346</v>
      </c>
      <c r="I57">
        <v>135047</v>
      </c>
      <c r="J57">
        <v>133400</v>
      </c>
      <c r="K57">
        <v>133652</v>
      </c>
      <c r="L57">
        <v>133678</v>
      </c>
      <c r="M57">
        <v>134329</v>
      </c>
      <c r="N57">
        <v>135662</v>
      </c>
      <c r="O57">
        <v>135770</v>
      </c>
      <c r="P57">
        <v>135859</v>
      </c>
      <c r="Q57">
        <v>136511</v>
      </c>
      <c r="R57">
        <v>137162</v>
      </c>
      <c r="S57">
        <v>2.0231772809092399</v>
      </c>
      <c r="T57">
        <v>2.1090010347728341</v>
      </c>
      <c r="U57">
        <v>0.47688464665851105</v>
      </c>
    </row>
    <row r="58" spans="2:21" x14ac:dyDescent="0.25">
      <c r="B58">
        <v>457</v>
      </c>
      <c r="C58" t="s">
        <v>68</v>
      </c>
      <c r="D58">
        <v>165056</v>
      </c>
      <c r="E58">
        <v>165347</v>
      </c>
      <c r="F58">
        <v>165088</v>
      </c>
      <c r="G58">
        <v>164947</v>
      </c>
      <c r="H58">
        <v>164837</v>
      </c>
      <c r="I58">
        <v>164705</v>
      </c>
      <c r="J58">
        <v>163991</v>
      </c>
      <c r="K58">
        <v>164202</v>
      </c>
      <c r="L58">
        <v>164792</v>
      </c>
      <c r="M58">
        <v>165809</v>
      </c>
      <c r="N58">
        <v>167548</v>
      </c>
      <c r="O58">
        <v>168253</v>
      </c>
      <c r="P58">
        <v>168946</v>
      </c>
      <c r="Q58">
        <v>169809</v>
      </c>
      <c r="R58">
        <v>170756</v>
      </c>
      <c r="S58">
        <v>3.453373400542846</v>
      </c>
      <c r="T58">
        <v>2.9835533656194779</v>
      </c>
      <c r="U58">
        <v>0.55768539947823736</v>
      </c>
    </row>
    <row r="59" spans="2:21" x14ac:dyDescent="0.25">
      <c r="B59">
        <v>458</v>
      </c>
      <c r="C59" t="s">
        <v>69</v>
      </c>
      <c r="D59">
        <v>125731</v>
      </c>
      <c r="E59">
        <v>125949</v>
      </c>
      <c r="F59">
        <v>126131</v>
      </c>
      <c r="G59">
        <v>125943</v>
      </c>
      <c r="H59">
        <v>126571</v>
      </c>
      <c r="I59">
        <v>127282</v>
      </c>
      <c r="J59">
        <v>125265</v>
      </c>
      <c r="K59">
        <v>125413</v>
      </c>
      <c r="L59">
        <v>125778</v>
      </c>
      <c r="M59">
        <v>126798</v>
      </c>
      <c r="N59">
        <v>128608</v>
      </c>
      <c r="O59">
        <v>129484</v>
      </c>
      <c r="P59">
        <v>129924</v>
      </c>
      <c r="Q59">
        <v>130144</v>
      </c>
      <c r="R59">
        <v>130890</v>
      </c>
      <c r="S59">
        <v>4.1032044603160713</v>
      </c>
      <c r="T59">
        <v>3.2271802394359534</v>
      </c>
      <c r="U59">
        <v>0.57321121219572169</v>
      </c>
    </row>
    <row r="60" spans="2:21" x14ac:dyDescent="0.25">
      <c r="B60">
        <v>459</v>
      </c>
      <c r="C60" t="s">
        <v>70</v>
      </c>
      <c r="D60">
        <v>359449</v>
      </c>
      <c r="E60">
        <v>359340</v>
      </c>
      <c r="F60">
        <v>358852</v>
      </c>
      <c r="G60">
        <v>358236</v>
      </c>
      <c r="H60">
        <v>357056</v>
      </c>
      <c r="I60">
        <v>356123</v>
      </c>
      <c r="J60">
        <v>350418</v>
      </c>
      <c r="K60">
        <v>350444</v>
      </c>
      <c r="L60">
        <v>350302</v>
      </c>
      <c r="M60">
        <v>351316</v>
      </c>
      <c r="N60">
        <v>358079</v>
      </c>
      <c r="O60">
        <v>354807</v>
      </c>
      <c r="P60">
        <v>356140</v>
      </c>
      <c r="Q60">
        <v>357343</v>
      </c>
      <c r="R60">
        <v>358080</v>
      </c>
      <c r="S60">
        <v>-0.38086070624761786</v>
      </c>
      <c r="T60">
        <v>1.9253321795762219</v>
      </c>
      <c r="U60">
        <v>0.2062444206266808</v>
      </c>
    </row>
    <row r="61" spans="2:21" x14ac:dyDescent="0.25">
      <c r="B61">
        <v>460</v>
      </c>
      <c r="C61" t="s">
        <v>71</v>
      </c>
      <c r="D61">
        <v>132401</v>
      </c>
      <c r="E61">
        <v>133104</v>
      </c>
      <c r="F61">
        <v>134404</v>
      </c>
      <c r="G61">
        <v>134506</v>
      </c>
      <c r="H61">
        <v>134838</v>
      </c>
      <c r="I61">
        <v>135374</v>
      </c>
      <c r="J61">
        <v>132752</v>
      </c>
      <c r="K61">
        <v>133462</v>
      </c>
      <c r="L61">
        <v>134188</v>
      </c>
      <c r="M61">
        <v>136184</v>
      </c>
      <c r="N61">
        <v>137866</v>
      </c>
      <c r="O61">
        <v>139671</v>
      </c>
      <c r="P61">
        <v>140540</v>
      </c>
      <c r="Q61">
        <v>141598</v>
      </c>
      <c r="R61">
        <v>142814</v>
      </c>
      <c r="S61">
        <v>7.8647442239862233</v>
      </c>
      <c r="T61">
        <v>4.8684133231510307</v>
      </c>
      <c r="U61">
        <v>0.85876919165524934</v>
      </c>
    </row>
    <row r="62" spans="2:21" x14ac:dyDescent="0.25">
      <c r="B62">
        <v>461</v>
      </c>
      <c r="C62" t="s">
        <v>72</v>
      </c>
      <c r="D62">
        <v>93725</v>
      </c>
      <c r="E62">
        <v>93094</v>
      </c>
      <c r="F62">
        <v>92622</v>
      </c>
      <c r="G62">
        <v>91968</v>
      </c>
      <c r="H62">
        <v>91228</v>
      </c>
      <c r="I62">
        <v>90772</v>
      </c>
      <c r="J62">
        <v>89527</v>
      </c>
      <c r="K62">
        <v>89126</v>
      </c>
      <c r="L62">
        <v>88831</v>
      </c>
      <c r="M62">
        <v>88765</v>
      </c>
      <c r="N62">
        <v>89239</v>
      </c>
      <c r="O62">
        <v>89282</v>
      </c>
      <c r="P62">
        <v>89022</v>
      </c>
      <c r="Q62">
        <v>88624</v>
      </c>
      <c r="R62">
        <v>88583</v>
      </c>
      <c r="S62">
        <v>-5.4862630034675917</v>
      </c>
      <c r="T62">
        <v>-0.20503576860248973</v>
      </c>
      <c r="U62">
        <v>-4.6262863332731538E-2</v>
      </c>
    </row>
    <row r="63" spans="2:21" x14ac:dyDescent="0.25">
      <c r="B63">
        <v>462</v>
      </c>
      <c r="C63" t="s">
        <v>73</v>
      </c>
      <c r="D63">
        <v>57954</v>
      </c>
      <c r="E63">
        <v>57829</v>
      </c>
      <c r="F63">
        <v>57742</v>
      </c>
      <c r="G63">
        <v>57492</v>
      </c>
      <c r="H63">
        <v>57391</v>
      </c>
      <c r="I63">
        <v>57280</v>
      </c>
      <c r="J63">
        <v>56572</v>
      </c>
      <c r="K63">
        <v>56362</v>
      </c>
      <c r="L63">
        <v>56400</v>
      </c>
      <c r="M63">
        <v>56539</v>
      </c>
      <c r="N63">
        <v>57173</v>
      </c>
      <c r="O63">
        <v>56881</v>
      </c>
      <c r="P63">
        <v>56731</v>
      </c>
      <c r="Q63">
        <v>56882</v>
      </c>
      <c r="R63">
        <v>56926</v>
      </c>
      <c r="S63">
        <v>-1.7738206163508989</v>
      </c>
      <c r="T63">
        <v>0.68448327703001466</v>
      </c>
      <c r="U63">
        <v>7.7353116979009179E-2</v>
      </c>
    </row>
    <row r="64" spans="2:21" x14ac:dyDescent="0.25">
      <c r="B64">
        <v>4</v>
      </c>
      <c r="C64" t="s">
        <v>74</v>
      </c>
      <c r="D64">
        <v>2475459</v>
      </c>
      <c r="E64">
        <v>2477718</v>
      </c>
      <c r="F64">
        <v>2480393</v>
      </c>
      <c r="G64">
        <v>2477771</v>
      </c>
      <c r="H64">
        <v>2476001</v>
      </c>
      <c r="I64">
        <v>2477975</v>
      </c>
      <c r="J64">
        <v>2437727</v>
      </c>
      <c r="K64">
        <v>2442205</v>
      </c>
      <c r="L64">
        <v>2446345</v>
      </c>
      <c r="M64">
        <v>2460857</v>
      </c>
      <c r="N64">
        <v>2496176</v>
      </c>
      <c r="O64">
        <v>2506155</v>
      </c>
      <c r="P64">
        <v>2516457</v>
      </c>
      <c r="Q64">
        <v>2525333</v>
      </c>
      <c r="R64">
        <v>2533993</v>
      </c>
      <c r="S64">
        <v>2.3645715804624516</v>
      </c>
      <c r="T64">
        <v>2.9719727720871223</v>
      </c>
      <c r="U64">
        <v>0.34292507166381619</v>
      </c>
    </row>
    <row r="65" spans="2:21" x14ac:dyDescent="0.25">
      <c r="B65">
        <v>0</v>
      </c>
      <c r="C65" t="s">
        <v>75</v>
      </c>
      <c r="D65">
        <v>7993946</v>
      </c>
      <c r="E65">
        <v>7982685</v>
      </c>
      <c r="F65">
        <v>7971684</v>
      </c>
      <c r="G65">
        <v>7947244</v>
      </c>
      <c r="H65">
        <v>7928815</v>
      </c>
      <c r="I65">
        <v>7918293</v>
      </c>
      <c r="J65">
        <v>7774253</v>
      </c>
      <c r="K65">
        <v>7778995</v>
      </c>
      <c r="L65">
        <v>7790559</v>
      </c>
      <c r="M65">
        <v>7826739</v>
      </c>
      <c r="N65">
        <v>7926599</v>
      </c>
      <c r="O65">
        <v>7945685</v>
      </c>
      <c r="P65">
        <v>7962775</v>
      </c>
      <c r="Q65">
        <v>7982448</v>
      </c>
      <c r="R65">
        <v>7993608</v>
      </c>
      <c r="S65">
        <v>-4.2281996901154953E-3</v>
      </c>
      <c r="T65">
        <v>2.1320373657534768</v>
      </c>
      <c r="U65">
        <v>0.13980673597873736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BF045-AA02-41C3-B131-4FDDBBA5BEB5}">
  <sheetPr>
    <tabColor theme="5"/>
  </sheetPr>
  <dimension ref="B1:S63"/>
  <sheetViews>
    <sheetView tabSelected="1" workbookViewId="0">
      <selection activeCell="C3" sqref="C3:C4"/>
    </sheetView>
  </sheetViews>
  <sheetFormatPr baseColWidth="10" defaultRowHeight="15" x14ac:dyDescent="0.25"/>
  <cols>
    <col min="1" max="1" width="10.7109375" customWidth="1"/>
    <col min="2" max="2" width="10.7109375" hidden="1" customWidth="1"/>
    <col min="3" max="3" width="10.7109375" customWidth="1"/>
    <col min="4" max="18" width="12.42578125" bestFit="1" customWidth="1"/>
  </cols>
  <sheetData>
    <row r="1" spans="2:19" s="111" customFormat="1" x14ac:dyDescent="0.25">
      <c r="C1" s="111" t="s">
        <v>201</v>
      </c>
    </row>
    <row r="2" spans="2:19" s="111" customFormat="1" x14ac:dyDescent="0.25">
      <c r="Q2" s="4"/>
      <c r="R2" s="4"/>
    </row>
    <row r="3" spans="2:19" s="111" customFormat="1" x14ac:dyDescent="0.25">
      <c r="B3" s="111" t="s">
        <v>84</v>
      </c>
      <c r="C3" s="111" t="s">
        <v>204</v>
      </c>
    </row>
    <row r="4" spans="2:19" s="111" customFormat="1" x14ac:dyDescent="0.25">
      <c r="B4" s="111" t="s">
        <v>85</v>
      </c>
      <c r="C4" s="111" t="s">
        <v>205</v>
      </c>
    </row>
    <row r="5" spans="2:19" s="111" customFormat="1" x14ac:dyDescent="0.25"/>
    <row r="6" spans="2:19" s="56" customFormat="1" ht="16.5" customHeight="1" x14ac:dyDescent="0.25">
      <c r="B6" s="115" t="s">
        <v>82</v>
      </c>
      <c r="C6" s="122" t="s">
        <v>0</v>
      </c>
      <c r="D6" s="113" t="s">
        <v>1</v>
      </c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</row>
    <row r="7" spans="2:19" s="56" customFormat="1" ht="16.5" customHeight="1" x14ac:dyDescent="0.25">
      <c r="B7" s="116"/>
      <c r="C7" s="123"/>
      <c r="D7" s="102">
        <v>2005</v>
      </c>
      <c r="E7" s="103">
        <v>2006</v>
      </c>
      <c r="F7" s="103">
        <v>2007</v>
      </c>
      <c r="G7" s="103">
        <v>2008</v>
      </c>
      <c r="H7" s="102">
        <v>2009</v>
      </c>
      <c r="I7" s="102">
        <v>2010</v>
      </c>
      <c r="J7" s="102">
        <v>2011</v>
      </c>
      <c r="K7" s="102">
        <v>2012</v>
      </c>
      <c r="L7" s="102">
        <v>2013</v>
      </c>
      <c r="M7" s="102">
        <v>2014</v>
      </c>
      <c r="N7" s="100">
        <v>2015</v>
      </c>
      <c r="O7" s="100">
        <v>2016</v>
      </c>
      <c r="P7" s="100">
        <v>2017</v>
      </c>
      <c r="Q7" s="101">
        <v>2018</v>
      </c>
      <c r="R7" s="101">
        <v>2019</v>
      </c>
      <c r="S7" s="101">
        <v>2020</v>
      </c>
    </row>
    <row r="8" spans="2:19" s="56" customFormat="1" ht="8.25" customHeight="1" x14ac:dyDescent="0.25">
      <c r="B8" s="117"/>
      <c r="C8" s="124"/>
      <c r="D8" s="113" t="s">
        <v>3</v>
      </c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</row>
    <row r="9" spans="2:19" s="56" customFormat="1" x14ac:dyDescent="0.25">
      <c r="B9" s="19" t="s">
        <v>4</v>
      </c>
      <c r="C9" s="19" t="s">
        <v>5</v>
      </c>
      <c r="D9" s="20" t="s">
        <v>6</v>
      </c>
      <c r="E9" s="20" t="s">
        <v>7</v>
      </c>
      <c r="F9" s="20" t="s">
        <v>8</v>
      </c>
      <c r="G9" s="20" t="s">
        <v>9</v>
      </c>
      <c r="H9" s="20" t="s">
        <v>10</v>
      </c>
      <c r="I9" s="20" t="s">
        <v>11</v>
      </c>
      <c r="J9" s="20" t="s">
        <v>12</v>
      </c>
      <c r="K9" s="20" t="s">
        <v>13</v>
      </c>
      <c r="L9" s="20" t="s">
        <v>14</v>
      </c>
      <c r="M9" s="20" t="s">
        <v>15</v>
      </c>
      <c r="N9" s="20" t="s">
        <v>16</v>
      </c>
      <c r="O9" s="20" t="s">
        <v>17</v>
      </c>
      <c r="P9" s="21" t="s">
        <v>18</v>
      </c>
      <c r="Q9" s="30" t="s">
        <v>19</v>
      </c>
      <c r="R9" s="30">
        <v>16</v>
      </c>
      <c r="S9" s="30" t="s">
        <v>79</v>
      </c>
    </row>
    <row r="10" spans="2:19" x14ac:dyDescent="0.25">
      <c r="B10" s="42">
        <f>'2019_A2'!B75</f>
        <v>101</v>
      </c>
      <c r="C10" s="104" t="str">
        <f>'2019_A2'!D75</f>
        <v>Braunschweig,Stadt</v>
      </c>
      <c r="D10" s="105">
        <f>'2019_A2'!E75</f>
        <v>8.2662991849897871</v>
      </c>
      <c r="E10" s="105">
        <f>'2019_A2'!F75</f>
        <v>8.2626177856901339</v>
      </c>
      <c r="F10" s="105">
        <f>'2019_A2'!G75</f>
        <v>8.0855132012530007</v>
      </c>
      <c r="G10" s="105">
        <f>'2019_A2'!H75</f>
        <v>7.8866071573744367</v>
      </c>
      <c r="H10" s="105">
        <f>'2019_A2'!I75</f>
        <v>7.8411479385610345</v>
      </c>
      <c r="I10" s="105">
        <f>'2019_A2'!J75</f>
        <v>7.8998019022208652</v>
      </c>
      <c r="J10" s="105">
        <f>'2019_A2'!K75</f>
        <v>8.2902361901168433</v>
      </c>
      <c r="K10" s="105">
        <f>'2019_A2'!L75</f>
        <v>8.4703699786003153</v>
      </c>
      <c r="L10" s="105">
        <f>'2019_A2'!M75</f>
        <v>8.9480517904597789</v>
      </c>
      <c r="M10" s="105">
        <f>'2019_A2'!N75</f>
        <v>9.2775913272327788</v>
      </c>
      <c r="N10" s="105">
        <f>'2019_A2'!O75</f>
        <v>10.386531086392642</v>
      </c>
      <c r="O10" s="105">
        <f>'2019_A2'!P75</f>
        <v>11.340467372027652</v>
      </c>
      <c r="P10" s="105">
        <f>'2019_A2'!Q75</f>
        <v>11.458614725247255</v>
      </c>
      <c r="Q10" s="105">
        <f>'2019_A2'!R75</f>
        <v>11.973805036005993</v>
      </c>
      <c r="R10" s="105">
        <f>'2019_A2'!S75</f>
        <v>12.607956504655061</v>
      </c>
      <c r="S10" s="110">
        <f>VLOOKUP(B10,'2020_Rohdaten'!$A$9:$U$64,21,FALSE)</f>
        <v>12.5</v>
      </c>
    </row>
    <row r="11" spans="2:19" x14ac:dyDescent="0.25">
      <c r="B11" s="42">
        <f>'2019_A2'!B76</f>
        <v>102</v>
      </c>
      <c r="C11" s="104" t="str">
        <f>'2019_A2'!D76</f>
        <v>Salzgitter,Stadt</v>
      </c>
      <c r="D11" s="105">
        <f>'2019_A2'!E76</f>
        <v>9.9521006999238804</v>
      </c>
      <c r="E11" s="105">
        <f>'2019_A2'!F76</f>
        <v>9.8195284301317223</v>
      </c>
      <c r="F11" s="105">
        <f>'2019_A2'!G76</f>
        <v>9.7075579187238894</v>
      </c>
      <c r="G11" s="105">
        <f>'2019_A2'!H76</f>
        <v>9.7593442057784205</v>
      </c>
      <c r="H11" s="105">
        <f>'2019_A2'!I76</f>
        <v>9.726813989907777</v>
      </c>
      <c r="I11" s="105">
        <f>'2019_A2'!J76</f>
        <v>9.5806394905951517</v>
      </c>
      <c r="J11" s="105">
        <f>'2019_A2'!K76</f>
        <v>9.9444151418022475</v>
      </c>
      <c r="K11" s="105">
        <f>'2019_A2'!L76</f>
        <v>10.110607064580254</v>
      </c>
      <c r="L11" s="105">
        <f>'2019_A2'!M76</f>
        <v>10.790553682902736</v>
      </c>
      <c r="M11" s="105">
        <f>'2019_A2'!N76</f>
        <v>11.741406139482248</v>
      </c>
      <c r="N11" s="105">
        <f>'2019_A2'!O76</f>
        <v>13.409313507256702</v>
      </c>
      <c r="O11" s="105">
        <f>'2019_A2'!P76</f>
        <v>16.287571864027473</v>
      </c>
      <c r="P11" s="105">
        <f>'2019_A2'!Q76</f>
        <v>18.015648314649731</v>
      </c>
      <c r="Q11" s="105">
        <f>'2019_A2'!R76</f>
        <v>18.914128901932386</v>
      </c>
      <c r="R11" s="105">
        <f>'2019_A2'!S76</f>
        <v>19.344909915524831</v>
      </c>
      <c r="S11" s="110">
        <f>VLOOKUP(B11,'2020_Rohdaten'!$A$9:$U$64,21,FALSE)</f>
        <v>20</v>
      </c>
    </row>
    <row r="12" spans="2:19" x14ac:dyDescent="0.25">
      <c r="B12" s="42">
        <f>'2019_A2'!B77</f>
        <v>103</v>
      </c>
      <c r="C12" s="104" t="str">
        <f>'2019_A2'!D77</f>
        <v>Wolfsburg,Stadt</v>
      </c>
      <c r="D12" s="105">
        <f>'2019_A2'!E77</f>
        <v>9.8895205405985198</v>
      </c>
      <c r="E12" s="105">
        <f>'2019_A2'!F77</f>
        <v>9.9101192600400019</v>
      </c>
      <c r="F12" s="105">
        <f>'2019_A2'!G77</f>
        <v>9.8092643051771127</v>
      </c>
      <c r="G12" s="105">
        <f>'2019_A2'!H77</f>
        <v>9.8093547263103744</v>
      </c>
      <c r="H12" s="105">
        <f>'2019_A2'!I77</f>
        <v>9.739986293339058</v>
      </c>
      <c r="I12" s="105">
        <f>'2019_A2'!J77</f>
        <v>9.7191459930342283</v>
      </c>
      <c r="J12" s="105">
        <f>'2019_A2'!K77</f>
        <v>9.9926378744137185</v>
      </c>
      <c r="K12" s="105">
        <f>'2019_A2'!L77</f>
        <v>10.414100100198755</v>
      </c>
      <c r="L12" s="105">
        <f>'2019_A2'!M77</f>
        <v>11.446466923083205</v>
      </c>
      <c r="M12" s="105">
        <f>'2019_A2'!N77</f>
        <v>12.374519414437481</v>
      </c>
      <c r="N12" s="105">
        <f>'2019_A2'!O77</f>
        <v>13.67729453021081</v>
      </c>
      <c r="O12" s="105">
        <f>'2019_A2'!P77</f>
        <v>14.341169729398187</v>
      </c>
      <c r="P12" s="105">
        <f>'2019_A2'!Q77</f>
        <v>14.8651484093807</v>
      </c>
      <c r="Q12" s="105">
        <f>'2019_A2'!R77</f>
        <v>15.56572238644876</v>
      </c>
      <c r="R12" s="105">
        <f>'2019_A2'!S77</f>
        <v>16.20956653882336</v>
      </c>
      <c r="S12" s="110">
        <f>VLOOKUP(B12,'2020_Rohdaten'!$A$9:$U$64,21,FALSE)</f>
        <v>16.399999999999999</v>
      </c>
    </row>
    <row r="13" spans="2:19" x14ac:dyDescent="0.25">
      <c r="B13" s="42">
        <f>'2019_A2'!B78</f>
        <v>151</v>
      </c>
      <c r="C13" s="104" t="str">
        <f>'2019_A2'!D78</f>
        <v>Gifhorn</v>
      </c>
      <c r="D13" s="105">
        <f>'2019_A2'!E78</f>
        <v>4.3423199351960662</v>
      </c>
      <c r="E13" s="105">
        <f>'2019_A2'!F78</f>
        <v>4.2126258758444113</v>
      </c>
      <c r="F13" s="105">
        <f>'2019_A2'!G78</f>
        <v>4.1416046926336429</v>
      </c>
      <c r="G13" s="105">
        <f>'2019_A2'!H78</f>
        <v>4.0502978160158829</v>
      </c>
      <c r="H13" s="105">
        <f>'2019_A2'!I78</f>
        <v>4.0745166634915693</v>
      </c>
      <c r="I13" s="105">
        <f>'2019_A2'!J78</f>
        <v>4.0685113210497965</v>
      </c>
      <c r="J13" s="105">
        <f>'2019_A2'!K78</f>
        <v>4.1758113130249024</v>
      </c>
      <c r="K13" s="105">
        <f>'2019_A2'!L78</f>
        <v>4.4159869017337661</v>
      </c>
      <c r="L13" s="105">
        <f>'2019_A2'!M78</f>
        <v>4.6601545414783496</v>
      </c>
      <c r="M13" s="105">
        <f>'2019_A2'!N78</f>
        <v>5.1384888229464298</v>
      </c>
      <c r="N13" s="105">
        <f>'2019_A2'!O78</f>
        <v>5.65827616888149</v>
      </c>
      <c r="O13" s="105">
        <f>'2019_A2'!P78</f>
        <v>6.2031828508317641</v>
      </c>
      <c r="P13" s="105">
        <f>'2019_A2'!Q78</f>
        <v>6.3628419170774331</v>
      </c>
      <c r="Q13" s="105">
        <f>'2019_A2'!R78</f>
        <v>6.7132787630741246</v>
      </c>
      <c r="R13" s="105">
        <f>'2019_A2'!S78</f>
        <v>6.9849254771332916</v>
      </c>
      <c r="S13" s="110">
        <f>VLOOKUP(B13,'2020_Rohdaten'!$A$9:$U$64,21,FALSE)</f>
        <v>7.3</v>
      </c>
    </row>
    <row r="14" spans="2:19" x14ac:dyDescent="0.25">
      <c r="B14" s="42">
        <f>'2019_A2'!B79</f>
        <v>153</v>
      </c>
      <c r="C14" s="104" t="str">
        <f>'2019_A2'!D79</f>
        <v>Goslar</v>
      </c>
      <c r="D14" s="105">
        <f>'2019_A2'!E79</f>
        <v>4.9560256714998818</v>
      </c>
      <c r="E14" s="105">
        <f>'2019_A2'!F79</f>
        <v>4.8945581867750043</v>
      </c>
      <c r="F14" s="105">
        <f>'2019_A2'!G79</f>
        <v>4.8828085433956145</v>
      </c>
      <c r="G14" s="105">
        <f>'2019_A2'!H79</f>
        <v>4.8472162367378768</v>
      </c>
      <c r="H14" s="105">
        <f>'2019_A2'!I79</f>
        <v>4.8666021564832729</v>
      </c>
      <c r="I14" s="105">
        <f>'2019_A2'!J79</f>
        <v>4.8806410561203801</v>
      </c>
      <c r="J14" s="105">
        <f>'2019_A2'!K79</f>
        <v>5.0574959699086515</v>
      </c>
      <c r="K14" s="105">
        <f>'2019_A2'!L79</f>
        <v>5.3506905629079373</v>
      </c>
      <c r="L14" s="105">
        <f>'2019_A2'!M79</f>
        <v>5.7656729520506698</v>
      </c>
      <c r="M14" s="105">
        <f>'2019_A2'!N79</f>
        <v>6.2904353908025872</v>
      </c>
      <c r="N14" s="105">
        <f>'2019_A2'!O79</f>
        <v>7.6825139616308338</v>
      </c>
      <c r="O14" s="105">
        <f>'2019_A2'!P79</f>
        <v>8.5121648946578823</v>
      </c>
      <c r="P14" s="105">
        <f>'2019_A2'!Q79</f>
        <v>9.2902888131256223</v>
      </c>
      <c r="Q14" s="105">
        <f>'2019_A2'!R79</f>
        <v>9.8201643627658477</v>
      </c>
      <c r="R14" s="105">
        <f>'2019_A2'!S79</f>
        <v>10.286737299327914</v>
      </c>
      <c r="S14" s="110">
        <f>VLOOKUP(B14,'2020_Rohdaten'!$A$9:$U$64,21,FALSE)</f>
        <v>10.3</v>
      </c>
    </row>
    <row r="15" spans="2:19" x14ac:dyDescent="0.25">
      <c r="B15" s="42">
        <f>'2019_A2'!B80</f>
        <v>154</v>
      </c>
      <c r="C15" s="104" t="str">
        <f>'2019_A2'!D80</f>
        <v>Helmstedt</v>
      </c>
      <c r="D15" s="105">
        <f>'2019_A2'!E80</f>
        <v>3.7320074885676582</v>
      </c>
      <c r="E15" s="105">
        <f>'2019_A2'!F80</f>
        <v>3.7330363403869158</v>
      </c>
      <c r="F15" s="105">
        <f>'2019_A2'!G80</f>
        <v>3.6486528773038769</v>
      </c>
      <c r="G15" s="105">
        <f>'2019_A2'!H80</f>
        <v>3.5754189944134076</v>
      </c>
      <c r="H15" s="105">
        <f>'2019_A2'!I80</f>
        <v>3.5696410125342108</v>
      </c>
      <c r="I15" s="105">
        <f>'2019_A2'!J80</f>
        <v>3.6246714636563406</v>
      </c>
      <c r="J15" s="105">
        <f>'2019_A2'!K80</f>
        <v>3.7329931037516908</v>
      </c>
      <c r="K15" s="105">
        <f>'2019_A2'!L80</f>
        <v>3.765861645517806</v>
      </c>
      <c r="L15" s="105">
        <f>'2019_A2'!M80</f>
        <v>4.0719728387688976</v>
      </c>
      <c r="M15" s="105">
        <f>'2019_A2'!N80</f>
        <v>4.5100541206494471</v>
      </c>
      <c r="N15" s="105">
        <f>'2019_A2'!O80</f>
        <v>5.7060109289617484</v>
      </c>
      <c r="O15" s="105">
        <f>'2019_A2'!P80</f>
        <v>6.7659292563993958</v>
      </c>
      <c r="P15" s="105">
        <f>'2019_A2'!Q80</f>
        <v>6.9941125163541216</v>
      </c>
      <c r="Q15" s="105">
        <f>'2019_A2'!R80</f>
        <v>7.1024127394394734</v>
      </c>
      <c r="R15" s="105">
        <f>'2019_A2'!S80</f>
        <v>7.157956997491703</v>
      </c>
      <c r="S15" s="110">
        <f>VLOOKUP(B15,'2020_Rohdaten'!$A$9:$U$64,21,FALSE)</f>
        <v>7.4</v>
      </c>
    </row>
    <row r="16" spans="2:19" x14ac:dyDescent="0.25">
      <c r="B16" s="42">
        <f>'2019_A2'!B81</f>
        <v>155</v>
      </c>
      <c r="C16" s="104" t="str">
        <f>'2019_A2'!D81</f>
        <v>Northeim</v>
      </c>
      <c r="D16" s="105">
        <f>'2019_A2'!E81</f>
        <v>3.958006680755334</v>
      </c>
      <c r="E16" s="105">
        <f>'2019_A2'!F81</f>
        <v>3.8539260969976903</v>
      </c>
      <c r="F16" s="105">
        <f>'2019_A2'!G81</f>
        <v>3.7752353447557687</v>
      </c>
      <c r="G16" s="105">
        <f>'2019_A2'!H81</f>
        <v>3.6628466635282213</v>
      </c>
      <c r="H16" s="105">
        <f>'2019_A2'!I81</f>
        <v>3.6391966019935538</v>
      </c>
      <c r="I16" s="105">
        <f>'2019_A2'!J81</f>
        <v>3.6624478642312672</v>
      </c>
      <c r="J16" s="105">
        <f>'2019_A2'!K81</f>
        <v>3.7314307480441853</v>
      </c>
      <c r="K16" s="105">
        <f>'2019_A2'!L81</f>
        <v>3.7757166698666347</v>
      </c>
      <c r="L16" s="105">
        <f>'2019_A2'!M81</f>
        <v>4.0145253636910461</v>
      </c>
      <c r="M16" s="105">
        <f>'2019_A2'!N81</f>
        <v>4.4240319629588143</v>
      </c>
      <c r="N16" s="105">
        <f>'2019_A2'!O81</f>
        <v>5.310757917210295</v>
      </c>
      <c r="O16" s="105">
        <f>'2019_A2'!P81</f>
        <v>6.1709452885263074</v>
      </c>
      <c r="P16" s="105">
        <f>'2019_A2'!Q81</f>
        <v>6.3436706101649056</v>
      </c>
      <c r="Q16" s="105">
        <f>'2019_A2'!R81</f>
        <v>6.6320189809061123</v>
      </c>
      <c r="R16" s="105">
        <f>'2019_A2'!S81</f>
        <v>6.9735797709490868</v>
      </c>
      <c r="S16" s="110">
        <f>VLOOKUP(B16,'2020_Rohdaten'!$A$9:$U$64,21,FALSE)</f>
        <v>7.1</v>
      </c>
    </row>
    <row r="17" spans="2:19" x14ac:dyDescent="0.25">
      <c r="B17" s="42">
        <f>'2019_A2'!B82</f>
        <v>157</v>
      </c>
      <c r="C17" s="104" t="str">
        <f>'2019_A2'!D82</f>
        <v>Peine</v>
      </c>
      <c r="D17" s="105">
        <f>'2019_A2'!E82</f>
        <v>5.0779827761719707</v>
      </c>
      <c r="E17" s="105">
        <f>'2019_A2'!F82</f>
        <v>4.9754803320961711</v>
      </c>
      <c r="F17" s="105">
        <f>'2019_A2'!G82</f>
        <v>4.8577418388739142</v>
      </c>
      <c r="G17" s="105">
        <f>'2019_A2'!H82</f>
        <v>4.8124995287038219</v>
      </c>
      <c r="H17" s="105">
        <f>'2019_A2'!I82</f>
        <v>4.8468190147350567</v>
      </c>
      <c r="I17" s="105">
        <f>'2019_A2'!J82</f>
        <v>4.8470881724355612</v>
      </c>
      <c r="J17" s="105">
        <f>'2019_A2'!K82</f>
        <v>4.8930203971881845</v>
      </c>
      <c r="K17" s="105">
        <f>'2019_A2'!L82</f>
        <v>5.0043445831122595</v>
      </c>
      <c r="L17" s="105">
        <f>'2019_A2'!M82</f>
        <v>5.2817199013423286</v>
      </c>
      <c r="M17" s="105">
        <f>'2019_A2'!N82</f>
        <v>5.6668785078215329</v>
      </c>
      <c r="N17" s="105">
        <f>'2019_A2'!O82</f>
        <v>6.8462817412333727</v>
      </c>
      <c r="O17" s="105">
        <f>'2019_A2'!P82</f>
        <v>7.4523044992066412</v>
      </c>
      <c r="P17" s="105">
        <f>'2019_A2'!Q82</f>
        <v>7.8092196029032444</v>
      </c>
      <c r="Q17" s="105">
        <f>'2019_A2'!R82</f>
        <v>8.2372261411562722</v>
      </c>
      <c r="R17" s="105">
        <f>'2019_A2'!S82</f>
        <v>8.4124005014799597</v>
      </c>
      <c r="S17" s="110">
        <f>VLOOKUP(B17,'2020_Rohdaten'!$A$9:$U$64,21,FALSE)</f>
        <v>8.8000000000000007</v>
      </c>
    </row>
    <row r="18" spans="2:19" x14ac:dyDescent="0.25">
      <c r="B18" s="42">
        <f>'2019_A2'!B83</f>
        <v>158</v>
      </c>
      <c r="C18" s="104" t="str">
        <f>'2019_A2'!D83</f>
        <v>Wolfenbüttel</v>
      </c>
      <c r="D18" s="105">
        <f>'2019_A2'!E83</f>
        <v>3.8636723074489963</v>
      </c>
      <c r="E18" s="105">
        <f>'2019_A2'!F83</f>
        <v>3.715752878512423</v>
      </c>
      <c r="F18" s="105">
        <f>'2019_A2'!G83</f>
        <v>3.6333151493758624</v>
      </c>
      <c r="G18" s="105">
        <f>'2019_A2'!H83</f>
        <v>3.6300267662922625</v>
      </c>
      <c r="H18" s="105">
        <f>'2019_A2'!I83</f>
        <v>3.5763724899434886</v>
      </c>
      <c r="I18" s="105">
        <f>'2019_A2'!J83</f>
        <v>3.6381514257620449</v>
      </c>
      <c r="J18" s="105">
        <f>'2019_A2'!K83</f>
        <v>3.7442391529997927</v>
      </c>
      <c r="K18" s="105">
        <f>'2019_A2'!L83</f>
        <v>3.9045264200737617</v>
      </c>
      <c r="L18" s="105">
        <f>'2019_A2'!M83</f>
        <v>4.2126772310258547</v>
      </c>
      <c r="M18" s="105">
        <f>'2019_A2'!N83</f>
        <v>4.525346773857625</v>
      </c>
      <c r="N18" s="105">
        <f>'2019_A2'!O83</f>
        <v>5.5173952934758352</v>
      </c>
      <c r="O18" s="105">
        <f>'2019_A2'!P83</f>
        <v>6.0295771852047899</v>
      </c>
      <c r="P18" s="105">
        <f>'2019_A2'!Q83</f>
        <v>6.0986241769555871</v>
      </c>
      <c r="Q18" s="105">
        <f>'2019_A2'!R83</f>
        <v>6.2645881960653558</v>
      </c>
      <c r="R18" s="105">
        <f>'2019_A2'!S83</f>
        <v>6.4160438715286485</v>
      </c>
      <c r="S18" s="110">
        <f>VLOOKUP(B18,'2020_Rohdaten'!$A$9:$U$64,21,FALSE)</f>
        <v>6.6</v>
      </c>
    </row>
    <row r="19" spans="2:19" x14ac:dyDescent="0.25">
      <c r="B19" s="42">
        <f>'2019_A2'!B84</f>
        <v>159</v>
      </c>
      <c r="C19" s="104" t="str">
        <f>'2019_A2'!D84</f>
        <v>Göttingen</v>
      </c>
      <c r="D19" s="105">
        <f>'2019_A2'!E84</f>
        <v>5.8746611385743899</v>
      </c>
      <c r="E19" s="105">
        <f>'2019_A2'!F84</f>
        <v>5.7528875300130986</v>
      </c>
      <c r="F19" s="105">
        <f>'2019_A2'!G84</f>
        <v>5.5881483735614861</v>
      </c>
      <c r="G19" s="105">
        <f>'2019_A2'!H84</f>
        <v>5.4668832468189796</v>
      </c>
      <c r="H19" s="105">
        <f>'2019_A2'!I84</f>
        <v>5.5798700031345927</v>
      </c>
      <c r="I19" s="105">
        <f>'2019_A2'!J84</f>
        <v>5.5052144649376284</v>
      </c>
      <c r="J19" s="105">
        <f>'2019_A2'!K84</f>
        <v>5.8268371591434294</v>
      </c>
      <c r="K19" s="105">
        <f>'2019_A2'!L84</f>
        <v>6.0956787736884923</v>
      </c>
      <c r="L19" s="105">
        <f>'2019_A2'!M84</f>
        <v>6.4703018047496021</v>
      </c>
      <c r="M19" s="105">
        <f>'2019_A2'!N84</f>
        <v>6.9077142033245584</v>
      </c>
      <c r="N19" s="105">
        <f>'2019_A2'!O84</f>
        <v>7.9041139269694183</v>
      </c>
      <c r="O19" s="105">
        <f>'2019_A2'!P84</f>
        <v>8.5932614852686946</v>
      </c>
      <c r="P19" s="105">
        <f>'2019_A2'!Q84</f>
        <v>8.8440568731959868</v>
      </c>
      <c r="Q19" s="105">
        <f>'2019_A2'!R84</f>
        <v>9.1960960027310907</v>
      </c>
      <c r="R19" s="105">
        <f>'2019_A2'!S84</f>
        <v>9.8423204443612917</v>
      </c>
      <c r="S19" s="110">
        <f>VLOOKUP(B19,'2020_Rohdaten'!$A$9:$U$64,21,FALSE)</f>
        <v>10</v>
      </c>
    </row>
    <row r="20" spans="2:19" x14ac:dyDescent="0.25">
      <c r="B20" s="42">
        <f>'2019_A2'!B87</f>
        <v>1</v>
      </c>
      <c r="C20" s="104" t="str">
        <f>'2019_A2'!D87</f>
        <v>Stat. Region Braunschweig</v>
      </c>
      <c r="D20" s="105">
        <f>'2019_A2'!E87</f>
        <v>6.0308948852878181</v>
      </c>
      <c r="E20" s="105">
        <f>'2019_A2'!F87</f>
        <v>5.9493499722251997</v>
      </c>
      <c r="F20" s="105">
        <f>'2019_A2'!G87</f>
        <v>5.8394017576491537</v>
      </c>
      <c r="G20" s="105">
        <f>'2019_A2'!H87</f>
        <v>5.7644848116803571</v>
      </c>
      <c r="H20" s="105">
        <f>'2019_A2'!I87</f>
        <v>5.7823865604433662</v>
      </c>
      <c r="I20" s="105">
        <f>'2019_A2'!J87</f>
        <v>5.7828254427666996</v>
      </c>
      <c r="J20" s="105">
        <f>'2019_A2'!K87</f>
        <v>6.000692907470202</v>
      </c>
      <c r="K20" s="105">
        <f>'2019_A2'!L87</f>
        <v>6.2121513317967869</v>
      </c>
      <c r="L20" s="105">
        <f>'2019_A2'!M87</f>
        <v>6.6382379982424684</v>
      </c>
      <c r="M20" s="105">
        <f>'2019_A2'!N87</f>
        <v>7.1235141673956832</v>
      </c>
      <c r="N20" s="105">
        <f>'2019_A2'!O87</f>
        <v>8.1927136389006385</v>
      </c>
      <c r="O20" s="105">
        <f>'2019_A2'!P87</f>
        <v>9.0971535006383135</v>
      </c>
      <c r="P20" s="105">
        <f>'2019_A2'!Q87</f>
        <v>9.473383408512948</v>
      </c>
      <c r="Q20" s="105">
        <f>'2019_A2'!R87</f>
        <v>9.908569051789156</v>
      </c>
      <c r="R20" s="105">
        <f>'2019_A2'!S87</f>
        <v>10.345288097463898</v>
      </c>
      <c r="S20" s="110">
        <f>VLOOKUP(B20,'2020_Rohdaten'!$A$9:$U$64,21,FALSE)</f>
        <v>10.5</v>
      </c>
    </row>
    <row r="21" spans="2:19" x14ac:dyDescent="0.25">
      <c r="B21" s="42">
        <f>'2019_A2'!B88</f>
        <v>241</v>
      </c>
      <c r="C21" s="104" t="str">
        <f>'2019_A2'!D88</f>
        <v>Hannover, Region</v>
      </c>
      <c r="D21" s="105">
        <f>'2019_A2'!E88</f>
        <v>10.204750727265155</v>
      </c>
      <c r="E21" s="105">
        <f>'2019_A2'!F88</f>
        <v>10.193644066295054</v>
      </c>
      <c r="F21" s="105">
        <f>'2019_A2'!G88</f>
        <v>10.150888597650169</v>
      </c>
      <c r="G21" s="105">
        <f>'2019_A2'!H88</f>
        <v>9.9587802056475638</v>
      </c>
      <c r="H21" s="105">
        <f>'2019_A2'!I88</f>
        <v>9.9013326113768318</v>
      </c>
      <c r="I21" s="105">
        <f>'2019_A2'!J88</f>
        <v>9.894711738051285</v>
      </c>
      <c r="J21" s="105">
        <f>'2019_A2'!K88</f>
        <v>10.401376219356203</v>
      </c>
      <c r="K21" s="105">
        <f>'2019_A2'!L88</f>
        <v>10.7278405644056</v>
      </c>
      <c r="L21" s="105">
        <f>'2019_A2'!M88</f>
        <v>11.340692400176504</v>
      </c>
      <c r="M21" s="105">
        <f>'2019_A2'!N88</f>
        <v>12.103592346704941</v>
      </c>
      <c r="N21" s="105">
        <f>'2019_A2'!O88</f>
        <v>13.516694466749557</v>
      </c>
      <c r="O21" s="105">
        <f>'2019_A2'!P88</f>
        <v>14.689213893967093</v>
      </c>
      <c r="P21" s="105">
        <f>'2019_A2'!Q88</f>
        <v>15.196824777148807</v>
      </c>
      <c r="Q21" s="105">
        <f>'2019_A2'!R88</f>
        <v>15.684712825580672</v>
      </c>
      <c r="R21" s="105">
        <f>'2019_A2'!S88</f>
        <v>16.014829986647825</v>
      </c>
      <c r="S21" s="110">
        <f>VLOOKUP(B21,'2020_Rohdaten'!$A$9:$U$64,21,FALSE)</f>
        <v>16.100000000000001</v>
      </c>
    </row>
    <row r="22" spans="2:19" x14ac:dyDescent="0.25">
      <c r="B22" s="42">
        <f>'2019_A2'!B89</f>
        <v>241001</v>
      </c>
      <c r="C22" s="104" t="str">
        <f>'2019_A2'!D89</f>
        <v>dav. Hannover, Landeshauptstadt</v>
      </c>
      <c r="D22" s="105">
        <f>'2019_A2'!E89</f>
        <v>14.545623767521315</v>
      </c>
      <c r="E22" s="105">
        <f>'2019_A2'!F89</f>
        <v>14.505474074404029</v>
      </c>
      <c r="F22" s="105">
        <f>'2019_A2'!G89</f>
        <v>14.472396534052415</v>
      </c>
      <c r="G22" s="105">
        <f>'2019_A2'!H89</f>
        <v>14.262565456613402</v>
      </c>
      <c r="H22" s="105">
        <f>'2019_A2'!I89</f>
        <v>14.105143137939905</v>
      </c>
      <c r="I22" s="105">
        <f>'2019_A2'!J89</f>
        <v>14.052031238640408</v>
      </c>
      <c r="J22" s="105">
        <f>'2019_A2'!K89</f>
        <v>14.876394790818178</v>
      </c>
      <c r="K22" s="105">
        <f>'2019_A2'!L89</f>
        <v>15.257022933576071</v>
      </c>
      <c r="L22" s="105">
        <f>'2019_A2'!M89</f>
        <v>15.958571412036591</v>
      </c>
      <c r="M22" s="105">
        <f>'2019_A2'!N89</f>
        <v>16.90868952452248</v>
      </c>
      <c r="N22" s="105">
        <f>'2019_A2'!O89</f>
        <v>18.294582674857139</v>
      </c>
      <c r="O22" s="105">
        <f>'2019_A2'!P89</f>
        <v>19.604439406677876</v>
      </c>
      <c r="P22" s="105">
        <f>'2019_A2'!Q89</f>
        <v>20.178073154275864</v>
      </c>
      <c r="Q22" s="105">
        <f>'2019_A2'!R89</f>
        <v>20.676754610941366</v>
      </c>
      <c r="R22" s="105">
        <f>'2019_A2'!S89</f>
        <v>21.12771802393258</v>
      </c>
      <c r="S22" s="110">
        <f>VLOOKUP(B22,'2020_Rohdaten'!$A$9:$U$64,21,FALSE)</f>
        <v>21</v>
      </c>
    </row>
    <row r="23" spans="2:19" x14ac:dyDescent="0.25">
      <c r="B23" s="42">
        <f>'2019_A2'!B90</f>
        <v>241999</v>
      </c>
      <c r="C23" s="104" t="str">
        <f>'2019_A2'!D90</f>
        <v>dav. Hannover, Umland</v>
      </c>
      <c r="D23" s="105">
        <f>'2019_A2'!E90</f>
        <v>6.5515800879222734</v>
      </c>
      <c r="E23" s="105">
        <f>'2019_A2'!F90</f>
        <v>6.5583112491407167</v>
      </c>
      <c r="F23" s="105">
        <f>'2019_A2'!G90</f>
        <v>6.4924751213294769</v>
      </c>
      <c r="G23" s="105">
        <f>'2019_A2'!H90</f>
        <v>6.2937372373307463</v>
      </c>
      <c r="H23" s="105">
        <f>'2019_A2'!I90</f>
        <v>6.3069509729261313</v>
      </c>
      <c r="I23" s="105">
        <f>'2019_A2'!J90</f>
        <v>6.3292115436364957</v>
      </c>
      <c r="J23" s="105">
        <f>'2019_A2'!K90</f>
        <v>6.5806540267522893</v>
      </c>
      <c r="K23" s="105">
        <f>'2019_A2'!L90</f>
        <v>6.8373269533429788</v>
      </c>
      <c r="L23" s="105">
        <f>'2019_A2'!M90</f>
        <v>7.3585188142529194</v>
      </c>
      <c r="M23" s="105">
        <f>'2019_A2'!N90</f>
        <v>7.9405024859570306</v>
      </c>
      <c r="N23" s="105">
        <f>'2019_A2'!O90</f>
        <v>9.3642519083221458</v>
      </c>
      <c r="O23" s="105">
        <f>'2019_A2'!P90</f>
        <v>10.436220032606084</v>
      </c>
      <c r="P23" s="105">
        <f>'2019_A2'!Q90</f>
        <v>10.881391937358934</v>
      </c>
      <c r="Q23" s="105">
        <f>'2019_A2'!R90</f>
        <v>11.349256564378361</v>
      </c>
      <c r="R23" s="105">
        <f>'2019_A2'!S90</f>
        <v>11.588384204840452</v>
      </c>
      <c r="S23" s="110">
        <f>VLOOKUP(B23,'2020_Rohdaten'!$A$9:$U$64,21,FALSE)</f>
        <v>11.838443474047976</v>
      </c>
    </row>
    <row r="24" spans="2:19" x14ac:dyDescent="0.25">
      <c r="B24" s="42">
        <f>'2019_A2'!B91</f>
        <v>251</v>
      </c>
      <c r="C24" s="104" t="str">
        <f>'2019_A2'!D91</f>
        <v>Diepholz</v>
      </c>
      <c r="D24" s="105">
        <f>'2019_A2'!E91</f>
        <v>3.8302373485256185</v>
      </c>
      <c r="E24" s="105">
        <f>'2019_A2'!F91</f>
        <v>3.7784462828333476</v>
      </c>
      <c r="F24" s="105">
        <f>'2019_A2'!G91</f>
        <v>3.8249156371140924</v>
      </c>
      <c r="G24" s="105">
        <f>'2019_A2'!H91</f>
        <v>3.7806874740529621</v>
      </c>
      <c r="H24" s="105">
        <f>'2019_A2'!I91</f>
        <v>3.7910632202739261</v>
      </c>
      <c r="I24" s="105">
        <f>'2019_A2'!J91</f>
        <v>3.8317459425542473</v>
      </c>
      <c r="J24" s="105">
        <f>'2019_A2'!K91</f>
        <v>3.9981882762401963</v>
      </c>
      <c r="K24" s="105">
        <f>'2019_A2'!L91</f>
        <v>4.3801956398357422</v>
      </c>
      <c r="L24" s="105">
        <f>'2019_A2'!M91</f>
        <v>5.1253840108594702</v>
      </c>
      <c r="M24" s="105">
        <f>'2019_A2'!N91</f>
        <v>5.5098937435158906</v>
      </c>
      <c r="N24" s="105">
        <f>'2019_A2'!O91</f>
        <v>6.4614723146521102</v>
      </c>
      <c r="O24" s="105">
        <f>'2019_A2'!P91</f>
        <v>7.2251513376293692</v>
      </c>
      <c r="P24" s="105">
        <f>'2019_A2'!Q91</f>
        <v>7.4370868285095275</v>
      </c>
      <c r="Q24" s="105">
        <f>'2019_A2'!R91</f>
        <v>8.0987246756360491</v>
      </c>
      <c r="R24" s="105">
        <f>'2019_A2'!S91</f>
        <v>8.5425793107895842</v>
      </c>
      <c r="S24" s="110">
        <f>VLOOKUP(B24,'2020_Rohdaten'!$A$9:$U$64,21,FALSE)</f>
        <v>8.9</v>
      </c>
    </row>
    <row r="25" spans="2:19" x14ac:dyDescent="0.25">
      <c r="B25" s="42">
        <f>'2019_A2'!B92</f>
        <v>252</v>
      </c>
      <c r="C25" s="104" t="str">
        <f>'2019_A2'!D92</f>
        <v>Hameln-Pyrmont</v>
      </c>
      <c r="D25" s="105">
        <f>'2019_A2'!E92</f>
        <v>6.8906406406406413</v>
      </c>
      <c r="E25" s="105">
        <f>'2019_A2'!F92</f>
        <v>6.6917520704912459</v>
      </c>
      <c r="F25" s="105">
        <f>'2019_A2'!G92</f>
        <v>6.5757884801763504</v>
      </c>
      <c r="G25" s="105">
        <f>'2019_A2'!H92</f>
        <v>6.5301346564534066</v>
      </c>
      <c r="H25" s="105">
        <f>'2019_A2'!I92</f>
        <v>6.5440437214817875</v>
      </c>
      <c r="I25" s="105">
        <f>'2019_A2'!J92</f>
        <v>6.7456274134406327</v>
      </c>
      <c r="J25" s="105">
        <f>'2019_A2'!K92</f>
        <v>6.9017409857336816</v>
      </c>
      <c r="K25" s="105">
        <f>'2019_A2'!L92</f>
        <v>6.9628093609457888</v>
      </c>
      <c r="L25" s="105">
        <f>'2019_A2'!M92</f>
        <v>7.2545768332712939</v>
      </c>
      <c r="M25" s="105">
        <f>'2019_A2'!N92</f>
        <v>7.8917280618078252</v>
      </c>
      <c r="N25" s="105">
        <f>'2019_A2'!O92</f>
        <v>9.0780342727658976</v>
      </c>
      <c r="O25" s="105">
        <f>'2019_A2'!P92</f>
        <v>10.160860621185041</v>
      </c>
      <c r="P25" s="105">
        <f>'2019_A2'!Q92</f>
        <v>10.650995306683928</v>
      </c>
      <c r="Q25" s="105">
        <f>'2019_A2'!R92</f>
        <v>11.13025801196831</v>
      </c>
      <c r="R25" s="105">
        <f>'2019_A2'!S92</f>
        <v>11.383449232239867</v>
      </c>
      <c r="S25" s="110">
        <f>VLOOKUP(B25,'2020_Rohdaten'!$A$9:$U$64,21,FALSE)</f>
        <v>11.8</v>
      </c>
    </row>
    <row r="26" spans="2:19" x14ac:dyDescent="0.25">
      <c r="B26" s="42">
        <f>'2019_A2'!B93</f>
        <v>254</v>
      </c>
      <c r="C26" s="104" t="str">
        <f>'2019_A2'!D93</f>
        <v>Hildesheim</v>
      </c>
      <c r="D26" s="105">
        <f>'2019_A2'!E93</f>
        <v>5.0340107967506524</v>
      </c>
      <c r="E26" s="105">
        <f>'2019_A2'!F93</f>
        <v>4.9095812182741119</v>
      </c>
      <c r="F26" s="105">
        <f>'2019_A2'!G93</f>
        <v>4.8121598070839813</v>
      </c>
      <c r="G26" s="105">
        <f>'2019_A2'!H93</f>
        <v>4.7683168040521444</v>
      </c>
      <c r="H26" s="105">
        <f>'2019_A2'!I93</f>
        <v>4.7323678356428198</v>
      </c>
      <c r="I26" s="105">
        <f>'2019_A2'!J93</f>
        <v>4.8211810956811947</v>
      </c>
      <c r="J26" s="105">
        <f>'2019_A2'!K93</f>
        <v>5.0144183976583223</v>
      </c>
      <c r="K26" s="105">
        <f>'2019_A2'!L93</f>
        <v>5.2362619402171937</v>
      </c>
      <c r="L26" s="105">
        <f>'2019_A2'!M93</f>
        <v>5.5926912162728266</v>
      </c>
      <c r="M26" s="105">
        <f>'2019_A2'!N93</f>
        <v>5.9776947340049684</v>
      </c>
      <c r="N26" s="105">
        <f>'2019_A2'!O93</f>
        <v>7.0624966161953404</v>
      </c>
      <c r="O26" s="105">
        <f>'2019_A2'!P93</f>
        <v>7.9029931482149287</v>
      </c>
      <c r="P26" s="105">
        <f>'2019_A2'!Q93</f>
        <v>8.232721226142278</v>
      </c>
      <c r="Q26" s="105">
        <f>'2019_A2'!R93</f>
        <v>8.7095164754116148</v>
      </c>
      <c r="R26" s="105">
        <f>'2019_A2'!S93</f>
        <v>9.0621680317021802</v>
      </c>
      <c r="S26" s="110">
        <f>VLOOKUP(B26,'2020_Rohdaten'!$A$9:$U$64,21,FALSE)</f>
        <v>9.3000000000000007</v>
      </c>
    </row>
    <row r="27" spans="2:19" x14ac:dyDescent="0.25">
      <c r="B27" s="42">
        <f>'2019_A2'!B96</f>
        <v>255</v>
      </c>
      <c r="C27" s="104" t="str">
        <f>'2019_A2'!D96</f>
        <v>Holzminden</v>
      </c>
      <c r="D27" s="105">
        <f>'2019_A2'!E96</f>
        <v>4.4059139094945969</v>
      </c>
      <c r="E27" s="105">
        <f>'2019_A2'!F96</f>
        <v>4.2581417126209553</v>
      </c>
      <c r="F27" s="105">
        <f>'2019_A2'!G96</f>
        <v>4.2219097801663539</v>
      </c>
      <c r="G27" s="105">
        <f>'2019_A2'!H96</f>
        <v>4.1402546209982418</v>
      </c>
      <c r="H27" s="105">
        <f>'2019_A2'!I96</f>
        <v>4.0934488622560528</v>
      </c>
      <c r="I27" s="105">
        <f>'2019_A2'!J96</f>
        <v>4.182140906608411</v>
      </c>
      <c r="J27" s="105">
        <f>'2019_A2'!K96</f>
        <v>4.2375777458820307</v>
      </c>
      <c r="K27" s="105">
        <f>'2019_A2'!L96</f>
        <v>4.23963896824411</v>
      </c>
      <c r="L27" s="105">
        <f>'2019_A2'!M96</f>
        <v>4.3045758726713697</v>
      </c>
      <c r="M27" s="105">
        <f>'2019_A2'!N96</f>
        <v>4.3828214675662815</v>
      </c>
      <c r="N27" s="105">
        <f>'2019_A2'!O96</f>
        <v>5.3796452643771193</v>
      </c>
      <c r="O27" s="105">
        <f>'2019_A2'!P96</f>
        <v>6.0131450146832615</v>
      </c>
      <c r="P27" s="105">
        <f>'2019_A2'!Q96</f>
        <v>6.114359608680985</v>
      </c>
      <c r="Q27" s="105">
        <f>'2019_A2'!R96</f>
        <v>6.1007396970764356</v>
      </c>
      <c r="R27" s="105">
        <f>'2019_A2'!S96</f>
        <v>6.0674444349825425</v>
      </c>
      <c r="S27" s="110">
        <f>VLOOKUP(B27,'2020_Rohdaten'!$A$9:$U$64,21,FALSE)</f>
        <v>6.4</v>
      </c>
    </row>
    <row r="28" spans="2:19" x14ac:dyDescent="0.25">
      <c r="B28" s="42">
        <f>'2019_A2'!B97</f>
        <v>256</v>
      </c>
      <c r="C28" s="104" t="str">
        <f>'2019_A2'!D97</f>
        <v>Nienburg (Weser)</v>
      </c>
      <c r="D28" s="105">
        <f>'2019_A2'!E97</f>
        <v>4.3600540239930092</v>
      </c>
      <c r="E28" s="105">
        <f>'2019_A2'!F97</f>
        <v>4.3065786536560475</v>
      </c>
      <c r="F28" s="105">
        <f>'2019_A2'!G97</f>
        <v>4.2563753552984505</v>
      </c>
      <c r="G28" s="105">
        <f>'2019_A2'!H97</f>
        <v>4.279106561942509</v>
      </c>
      <c r="H28" s="105">
        <f>'2019_A2'!I97</f>
        <v>4.2150110985535294</v>
      </c>
      <c r="I28" s="105">
        <f>'2019_A2'!J97</f>
        <v>4.2223786066150595</v>
      </c>
      <c r="J28" s="105">
        <f>'2019_A2'!K97</f>
        <v>4.326550786720488</v>
      </c>
      <c r="K28" s="105">
        <f>'2019_A2'!L97</f>
        <v>4.4699521730089415</v>
      </c>
      <c r="L28" s="105">
        <f>'2019_A2'!M97</f>
        <v>4.8636606368066211</v>
      </c>
      <c r="M28" s="105">
        <f>'2019_A2'!N97</f>
        <v>5.2653576414140151</v>
      </c>
      <c r="N28" s="105">
        <f>'2019_A2'!O97</f>
        <v>6.1774653491610847</v>
      </c>
      <c r="O28" s="105">
        <f>'2019_A2'!P97</f>
        <v>7.7199739924117106</v>
      </c>
      <c r="P28" s="105">
        <f>'2019_A2'!Q97</f>
        <v>8.2407178727257762</v>
      </c>
      <c r="Q28" s="105">
        <f>'2019_A2'!R97</f>
        <v>8.592424167531675</v>
      </c>
      <c r="R28" s="105">
        <f>'2019_A2'!S97</f>
        <v>8.5221187906746856</v>
      </c>
      <c r="S28" s="110">
        <f>VLOOKUP(B28,'2020_Rohdaten'!$A$9:$U$64,21,FALSE)</f>
        <v>8.6999999999999993</v>
      </c>
    </row>
    <row r="29" spans="2:19" x14ac:dyDescent="0.25">
      <c r="B29" s="42">
        <f>'2019_A2'!B98</f>
        <v>257</v>
      </c>
      <c r="C29" s="104" t="str">
        <f>'2019_A2'!D98</f>
        <v>Schaumburg</v>
      </c>
      <c r="D29" s="105">
        <f>'2019_A2'!E98</f>
        <v>5.8034392988517549</v>
      </c>
      <c r="E29" s="105">
        <f>'2019_A2'!F98</f>
        <v>5.5345256769770268</v>
      </c>
      <c r="F29" s="105">
        <f>'2019_A2'!G98</f>
        <v>5.4180980922447191</v>
      </c>
      <c r="G29" s="105">
        <f>'2019_A2'!H98</f>
        <v>5.2144246522387414</v>
      </c>
      <c r="H29" s="105">
        <f>'2019_A2'!I98</f>
        <v>5.2279499956722271</v>
      </c>
      <c r="I29" s="105">
        <f>'2019_A2'!J98</f>
        <v>5.1931073980925824</v>
      </c>
      <c r="J29" s="105">
        <f>'2019_A2'!K98</f>
        <v>5.3118591825557555</v>
      </c>
      <c r="K29" s="105">
        <f>'2019_A2'!L98</f>
        <v>5.4415883208685001</v>
      </c>
      <c r="L29" s="105">
        <f>'2019_A2'!M98</f>
        <v>5.6902679323131897</v>
      </c>
      <c r="M29" s="105">
        <f>'2019_A2'!N98</f>
        <v>6.1124051152733134</v>
      </c>
      <c r="N29" s="105">
        <f>'2019_A2'!O98</f>
        <v>6.8601718243857466</v>
      </c>
      <c r="O29" s="105">
        <f>'2019_A2'!P98</f>
        <v>7.9941122728656984</v>
      </c>
      <c r="P29" s="105">
        <f>'2019_A2'!Q98</f>
        <v>8.5791377159035491</v>
      </c>
      <c r="Q29" s="105">
        <f>'2019_A2'!R98</f>
        <v>8.86355137817608</v>
      </c>
      <c r="R29" s="105">
        <f>'2019_A2'!S98</f>
        <v>9.0324420225573441</v>
      </c>
      <c r="S29" s="110">
        <f>VLOOKUP(B29,'2020_Rohdaten'!$A$9:$U$64,21,FALSE)</f>
        <v>9.3000000000000007</v>
      </c>
    </row>
    <row r="30" spans="2:19" x14ac:dyDescent="0.25">
      <c r="B30" s="42">
        <f>'2019_A2'!B99</f>
        <v>2</v>
      </c>
      <c r="C30" s="104" t="str">
        <f>'2019_A2'!D99</f>
        <v>Stat. Region Hannover</v>
      </c>
      <c r="D30" s="105">
        <f>'2019_A2'!E99</f>
        <v>7.7449756668341099</v>
      </c>
      <c r="E30" s="105">
        <f>'2019_A2'!F99</f>
        <v>7.6782673140599735</v>
      </c>
      <c r="F30" s="105">
        <f>'2019_A2'!G99</f>
        <v>7.6330151364889671</v>
      </c>
      <c r="G30" s="105">
        <f>'2019_A2'!H99</f>
        <v>7.5102562324904225</v>
      </c>
      <c r="H30" s="105">
        <f>'2019_A2'!I99</f>
        <v>7.4822632139056404</v>
      </c>
      <c r="I30" s="105">
        <f>'2019_A2'!J99</f>
        <v>7.5185473867203187</v>
      </c>
      <c r="J30" s="105">
        <f>'2019_A2'!K99</f>
        <v>7.8492675421353759</v>
      </c>
      <c r="K30" s="105">
        <f>'2019_A2'!L99</f>
        <v>8.1265683690775496</v>
      </c>
      <c r="L30" s="105">
        <f>'2019_A2'!M99</f>
        <v>8.6500793919619028</v>
      </c>
      <c r="M30" s="105">
        <f>'2019_A2'!N99</f>
        <v>9.2580059030180522</v>
      </c>
      <c r="N30" s="105">
        <f>'2019_A2'!O99</f>
        <v>10.485112250209868</v>
      </c>
      <c r="O30" s="105">
        <f>'2019_A2'!P99</f>
        <v>11.567185800214581</v>
      </c>
      <c r="P30" s="105">
        <f>'2019_A2'!Q99</f>
        <v>12.019150047571964</v>
      </c>
      <c r="Q30" s="105">
        <f>'2019_A2'!R99</f>
        <v>12.489737441302816</v>
      </c>
      <c r="R30" s="105">
        <f>'2019_A2'!S99</f>
        <v>12.784198026475652</v>
      </c>
      <c r="S30" s="110">
        <f>VLOOKUP(B30,'2020_Rohdaten'!$A$9:$U$64,21,FALSE)</f>
        <v>12.9</v>
      </c>
    </row>
    <row r="31" spans="2:19" x14ac:dyDescent="0.25">
      <c r="B31" s="42">
        <f>'2019_A2'!B100</f>
        <v>351</v>
      </c>
      <c r="C31" s="104" t="str">
        <f>'2019_A2'!D100</f>
        <v>Celle</v>
      </c>
      <c r="D31" s="105">
        <f>'2019_A2'!E100</f>
        <v>4.2780250378198241</v>
      </c>
      <c r="E31" s="105">
        <f>'2019_A2'!F100</f>
        <v>4.1739952510773017</v>
      </c>
      <c r="F31" s="105">
        <f>'2019_A2'!G100</f>
        <v>4.0824890263092506</v>
      </c>
      <c r="G31" s="105">
        <f>'2019_A2'!H100</f>
        <v>4.1353466940542942</v>
      </c>
      <c r="H31" s="105">
        <f>'2019_A2'!I100</f>
        <v>4.1685495433675319</v>
      </c>
      <c r="I31" s="105">
        <f>'2019_A2'!J100</f>
        <v>4.2480731313855529</v>
      </c>
      <c r="J31" s="105">
        <f>'2019_A2'!K100</f>
        <v>4.3674099992047895</v>
      </c>
      <c r="K31" s="105">
        <f>'2019_A2'!L100</f>
        <v>4.5297257919479135</v>
      </c>
      <c r="L31" s="105">
        <f>'2019_A2'!M100</f>
        <v>4.8526932191031724</v>
      </c>
      <c r="M31" s="105">
        <f>'2019_A2'!N100</f>
        <v>5.3946195723133341</v>
      </c>
      <c r="N31" s="105">
        <f>'2019_A2'!O100</f>
        <v>6.166173140567845</v>
      </c>
      <c r="O31" s="105">
        <f>'2019_A2'!P100</f>
        <v>7.1060155855805345</v>
      </c>
      <c r="P31" s="105">
        <f>'2019_A2'!Q100</f>
        <v>7.5126983061466523</v>
      </c>
      <c r="Q31" s="105">
        <f>'2019_A2'!R100</f>
        <v>7.8966781419054861</v>
      </c>
      <c r="R31" s="105">
        <f>'2019_A2'!S100</f>
        <v>8.0050946589874368</v>
      </c>
      <c r="S31" s="110">
        <f>VLOOKUP(B31,'2020_Rohdaten'!$A$9:$U$64,21,FALSE)</f>
        <v>8</v>
      </c>
    </row>
    <row r="32" spans="2:19" x14ac:dyDescent="0.25">
      <c r="B32" s="42">
        <f>'2019_A2'!B101</f>
        <v>352</v>
      </c>
      <c r="C32" s="104" t="str">
        <f>'2019_A2'!D101</f>
        <v>Cuxhaven</v>
      </c>
      <c r="D32" s="105">
        <f>'2019_A2'!E101</f>
        <v>4.2528108497827315</v>
      </c>
      <c r="E32" s="105">
        <f>'2019_A2'!F101</f>
        <v>4.1550175043454844</v>
      </c>
      <c r="F32" s="105">
        <f>'2019_A2'!G101</f>
        <v>4.1038175161260115</v>
      </c>
      <c r="G32" s="105">
        <f>'2019_A2'!H101</f>
        <v>4.0757158971720333</v>
      </c>
      <c r="H32" s="105">
        <f>'2019_A2'!I101</f>
        <v>4.0678370479352646</v>
      </c>
      <c r="I32" s="105">
        <f>'2019_A2'!J101</f>
        <v>4.0560898714981244</v>
      </c>
      <c r="J32" s="105">
        <f>'2019_A2'!K101</f>
        <v>4.1056961865583119</v>
      </c>
      <c r="K32" s="105">
        <f>'2019_A2'!L101</f>
        <v>4.1365931733803363</v>
      </c>
      <c r="L32" s="105">
        <f>'2019_A2'!M101</f>
        <v>4.4047261796375512</v>
      </c>
      <c r="M32" s="105">
        <f>'2019_A2'!N101</f>
        <v>4.9733976329737226</v>
      </c>
      <c r="N32" s="105">
        <f>'2019_A2'!O101</f>
        <v>5.9882990161683569</v>
      </c>
      <c r="O32" s="105">
        <f>'2019_A2'!P101</f>
        <v>6.6517340313081998</v>
      </c>
      <c r="P32" s="105">
        <f>'2019_A2'!Q101</f>
        <v>6.6708732963149924</v>
      </c>
      <c r="Q32" s="105">
        <f>'2019_A2'!R101</f>
        <v>6.7276112061267419</v>
      </c>
      <c r="R32" s="105">
        <f>'2019_A2'!S101</f>
        <v>6.7386057221341362</v>
      </c>
      <c r="S32" s="110">
        <f>VLOOKUP(B32,'2020_Rohdaten'!$A$9:$U$64,21,FALSE)</f>
        <v>6.7</v>
      </c>
    </row>
    <row r="33" spans="2:19" x14ac:dyDescent="0.25">
      <c r="B33" s="42">
        <f>'2019_A2'!B102</f>
        <v>353</v>
      </c>
      <c r="C33" s="104" t="str">
        <f>'2019_A2'!D102</f>
        <v>Harburg</v>
      </c>
      <c r="D33" s="105">
        <f>'2019_A2'!E102</f>
        <v>4.5532550128811096</v>
      </c>
      <c r="E33" s="105">
        <f>'2019_A2'!F102</f>
        <v>4.3942689538121842</v>
      </c>
      <c r="F33" s="105">
        <f>'2019_A2'!G102</f>
        <v>4.3109952109164862</v>
      </c>
      <c r="G33" s="105">
        <f>'2019_A2'!H102</f>
        <v>4.3615107913669062</v>
      </c>
      <c r="H33" s="105">
        <f>'2019_A2'!I102</f>
        <v>4.4682115754160829</v>
      </c>
      <c r="I33" s="105">
        <f>'2019_A2'!J102</f>
        <v>4.5299512289968726</v>
      </c>
      <c r="J33" s="105">
        <f>'2019_A2'!K102</f>
        <v>4.6077845437561908</v>
      </c>
      <c r="K33" s="105">
        <f>'2019_A2'!L102</f>
        <v>4.7005171525017877</v>
      </c>
      <c r="L33" s="105">
        <f>'2019_A2'!M102</f>
        <v>4.7971968658258906</v>
      </c>
      <c r="M33" s="105">
        <f>'2019_A2'!N102</f>
        <v>4.908258190286257</v>
      </c>
      <c r="N33" s="105">
        <f>'2019_A2'!O102</f>
        <v>5.2764365916766751</v>
      </c>
      <c r="O33" s="105">
        <f>'2019_A2'!P102</f>
        <v>6.3976574546790985</v>
      </c>
      <c r="P33" s="105">
        <f>'2019_A2'!Q102</f>
        <v>6.9480062502236484</v>
      </c>
      <c r="Q33" s="105">
        <f>'2019_A2'!R102</f>
        <v>7.4888438775833146</v>
      </c>
      <c r="R33" s="105">
        <f>'2019_A2'!S102</f>
        <v>8.3657258745986152</v>
      </c>
      <c r="S33" s="110">
        <f>VLOOKUP(B33,'2020_Rohdaten'!$A$9:$U$64,21,FALSE)</f>
        <v>8.9</v>
      </c>
    </row>
    <row r="34" spans="2:19" x14ac:dyDescent="0.25">
      <c r="B34" s="42">
        <f>'2019_A2'!B103</f>
        <v>354</v>
      </c>
      <c r="C34" s="104" t="str">
        <f>'2019_A2'!D103</f>
        <v>Lüchow-Dannenberg</v>
      </c>
      <c r="D34" s="105">
        <f>'2019_A2'!E103</f>
        <v>2.4789686867113256</v>
      </c>
      <c r="E34" s="105">
        <f>'2019_A2'!F103</f>
        <v>2.4902708439797161</v>
      </c>
      <c r="F34" s="105">
        <f>'2019_A2'!G103</f>
        <v>2.578024373328049</v>
      </c>
      <c r="G34" s="105">
        <f>'2019_A2'!H103</f>
        <v>2.7459221455018512</v>
      </c>
      <c r="H34" s="105">
        <f>'2019_A2'!I103</f>
        <v>2.9457333145536126</v>
      </c>
      <c r="I34" s="105">
        <f>'2019_A2'!J103</f>
        <v>3.0215593440757522</v>
      </c>
      <c r="J34" s="105">
        <f>'2019_A2'!K103</f>
        <v>2.9664642842589952</v>
      </c>
      <c r="K34" s="105">
        <f>'2019_A2'!L103</f>
        <v>3.2721550032701114</v>
      </c>
      <c r="L34" s="105">
        <f>'2019_A2'!M103</f>
        <v>3.8668584343538113</v>
      </c>
      <c r="M34" s="105">
        <f>'2019_A2'!N103</f>
        <v>4.6051551469381051</v>
      </c>
      <c r="N34" s="105">
        <f>'2019_A2'!O103</f>
        <v>5.5198691350143632</v>
      </c>
      <c r="O34" s="105">
        <f>'2019_A2'!P103</f>
        <v>5.7859703020993347</v>
      </c>
      <c r="P34" s="105">
        <f>'2019_A2'!Q103</f>
        <v>5.3456583328163454</v>
      </c>
      <c r="Q34" s="105">
        <f>'2019_A2'!R103</f>
        <v>5.5034693540393187</v>
      </c>
      <c r="R34" s="105">
        <f>'2019_A2'!S103</f>
        <v>5.7527059406758649</v>
      </c>
      <c r="S34" s="110">
        <f>VLOOKUP(B34,'2020_Rohdaten'!$A$9:$U$64,21,FALSE)</f>
        <v>6</v>
      </c>
    </row>
    <row r="35" spans="2:19" x14ac:dyDescent="0.25">
      <c r="B35" s="42">
        <f>'2019_A2'!B104</f>
        <v>355</v>
      </c>
      <c r="C35" s="104" t="str">
        <f>'2019_A2'!D104</f>
        <v>Lüneburg</v>
      </c>
      <c r="D35" s="105">
        <f>'2019_A2'!E104</f>
        <v>3.934656095211496</v>
      </c>
      <c r="E35" s="105">
        <f>'2019_A2'!F104</f>
        <v>3.835002785578661</v>
      </c>
      <c r="F35" s="105">
        <f>'2019_A2'!G104</f>
        <v>3.7156054294539373</v>
      </c>
      <c r="G35" s="105">
        <f>'2019_A2'!H104</f>
        <v>3.6201504713560553</v>
      </c>
      <c r="H35" s="105">
        <f>'2019_A2'!I104</f>
        <v>3.6115723952508443</v>
      </c>
      <c r="I35" s="105">
        <f>'2019_A2'!J104</f>
        <v>3.6016674281781826</v>
      </c>
      <c r="J35" s="105">
        <f>'2019_A2'!K104</f>
        <v>3.8039900392134416</v>
      </c>
      <c r="K35" s="105">
        <f>'2019_A2'!L104</f>
        <v>3.9814393076747896</v>
      </c>
      <c r="L35" s="105">
        <f>'2019_A2'!M104</f>
        <v>4.2517555325445464</v>
      </c>
      <c r="M35" s="105">
        <f>'2019_A2'!N104</f>
        <v>4.6956580321352783</v>
      </c>
      <c r="N35" s="105">
        <f>'2019_A2'!O104</f>
        <v>5.2114055522662257</v>
      </c>
      <c r="O35" s="105">
        <f>'2019_A2'!P104</f>
        <v>6.4976184576415852</v>
      </c>
      <c r="P35" s="105">
        <f>'2019_A2'!Q104</f>
        <v>6.6172853003881258</v>
      </c>
      <c r="Q35" s="105">
        <f>'2019_A2'!R104</f>
        <v>6.9585323822611951</v>
      </c>
      <c r="R35" s="105">
        <f>'2019_A2'!S104</f>
        <v>7.125052270295809</v>
      </c>
      <c r="S35" s="110">
        <f>VLOOKUP(B35,'2020_Rohdaten'!$A$9:$U$64,21,FALSE)</f>
        <v>7.1</v>
      </c>
    </row>
    <row r="36" spans="2:19" x14ac:dyDescent="0.25">
      <c r="B36" s="42">
        <f>'2019_A2'!B105</f>
        <v>356</v>
      </c>
      <c r="C36" s="104" t="str">
        <f>'2019_A2'!D105</f>
        <v>Osterholz</v>
      </c>
      <c r="D36" s="105">
        <f>'2019_A2'!E105</f>
        <v>3.5337632272199113</v>
      </c>
      <c r="E36" s="105">
        <f>'2019_A2'!F105</f>
        <v>3.5120624366655409</v>
      </c>
      <c r="F36" s="105">
        <f>'2019_A2'!G105</f>
        <v>3.4744717294260687</v>
      </c>
      <c r="G36" s="105">
        <f>'2019_A2'!H105</f>
        <v>3.4262041498497591</v>
      </c>
      <c r="H36" s="105">
        <f>'2019_A2'!I105</f>
        <v>3.3857304805005843</v>
      </c>
      <c r="I36" s="105">
        <f>'2019_A2'!J105</f>
        <v>3.3662268940612821</v>
      </c>
      <c r="J36" s="105">
        <f>'2019_A2'!K105</f>
        <v>3.5735551505746921</v>
      </c>
      <c r="K36" s="105">
        <f>'2019_A2'!L105</f>
        <v>3.7729208778515737</v>
      </c>
      <c r="L36" s="105">
        <f>'2019_A2'!M105</f>
        <v>4.0484478995689113</v>
      </c>
      <c r="M36" s="105">
        <f>'2019_A2'!N105</f>
        <v>4.5656775860213124</v>
      </c>
      <c r="N36" s="105">
        <f>'2019_A2'!O105</f>
        <v>5.3557435793588608</v>
      </c>
      <c r="O36" s="105">
        <f>'2019_A2'!P105</f>
        <v>5.5104485558365504</v>
      </c>
      <c r="P36" s="105">
        <f>'2019_A2'!Q105</f>
        <v>5.6230935856062949</v>
      </c>
      <c r="Q36" s="105">
        <f>'2019_A2'!R105</f>
        <v>5.7788701251794885</v>
      </c>
      <c r="R36" s="105">
        <f>'2019_A2'!S105</f>
        <v>5.8940734498981815</v>
      </c>
      <c r="S36" s="110">
        <f>VLOOKUP(B36,'2020_Rohdaten'!$A$9:$U$64,21,FALSE)</f>
        <v>6.1</v>
      </c>
    </row>
    <row r="37" spans="2:19" x14ac:dyDescent="0.25">
      <c r="B37" s="42">
        <f>'2019_A2'!B106</f>
        <v>357</v>
      </c>
      <c r="C37" s="104" t="str">
        <f>'2019_A2'!D106</f>
        <v>Rotenburg (Wümme)</v>
      </c>
      <c r="D37" s="105">
        <f>'2019_A2'!E106</f>
        <v>3.9915087187263074</v>
      </c>
      <c r="E37" s="105">
        <f>'2019_A2'!F106</f>
        <v>3.9500963881715347</v>
      </c>
      <c r="F37" s="105">
        <f>'2019_A2'!G106</f>
        <v>3.9345990283145742</v>
      </c>
      <c r="G37" s="105">
        <f>'2019_A2'!H106</f>
        <v>3.8893580311415952</v>
      </c>
      <c r="H37" s="105">
        <f>'2019_A2'!I106</f>
        <v>3.835088745855276</v>
      </c>
      <c r="I37" s="105">
        <f>'2019_A2'!J106</f>
        <v>3.7666300500427194</v>
      </c>
      <c r="J37" s="105">
        <f>'2019_A2'!K106</f>
        <v>3.9135045812728912</v>
      </c>
      <c r="K37" s="105">
        <f>'2019_A2'!L106</f>
        <v>4.1148473235257752</v>
      </c>
      <c r="L37" s="105">
        <f>'2019_A2'!M106</f>
        <v>4.4659905274381924</v>
      </c>
      <c r="M37" s="105">
        <f>'2019_A2'!N106</f>
        <v>4.9196129558458246</v>
      </c>
      <c r="N37" s="105">
        <f>'2019_A2'!O106</f>
        <v>5.9582366020838817</v>
      </c>
      <c r="O37" s="105">
        <f>'2019_A2'!P106</f>
        <v>6.561711921259457</v>
      </c>
      <c r="P37" s="105">
        <f>'2019_A2'!Q106</f>
        <v>6.638021263702969</v>
      </c>
      <c r="Q37" s="105">
        <f>'2019_A2'!R106</f>
        <v>6.8183903826741306</v>
      </c>
      <c r="R37" s="105">
        <f>'2019_A2'!S106</f>
        <v>7.0734268723058698</v>
      </c>
      <c r="S37" s="110">
        <f>VLOOKUP(B37,'2020_Rohdaten'!$A$9:$U$64,21,FALSE)</f>
        <v>7.3</v>
      </c>
    </row>
    <row r="38" spans="2:19" x14ac:dyDescent="0.25">
      <c r="B38" s="42">
        <f>'2019_A2'!B107</f>
        <v>358</v>
      </c>
      <c r="C38" s="104" t="str">
        <f>'2019_A2'!D107</f>
        <v>Heidekreis</v>
      </c>
      <c r="D38" s="105">
        <f>'2019_A2'!E107</f>
        <v>4.1695285888504188</v>
      </c>
      <c r="E38" s="105">
        <f>'2019_A2'!F107</f>
        <v>4.2092607955903656</v>
      </c>
      <c r="F38" s="105">
        <f>'2019_A2'!G107</f>
        <v>4.1844281963695904</v>
      </c>
      <c r="G38" s="105">
        <f>'2019_A2'!H107</f>
        <v>4.0762259219273824</v>
      </c>
      <c r="H38" s="105">
        <f>'2019_A2'!I107</f>
        <v>4.1441454306583934</v>
      </c>
      <c r="I38" s="105">
        <f>'2019_A2'!J107</f>
        <v>4.2361956599584616</v>
      </c>
      <c r="J38" s="105">
        <f>'2019_A2'!K107</f>
        <v>4.4064906814039624</v>
      </c>
      <c r="K38" s="105">
        <f>'2019_A2'!L107</f>
        <v>4.6769584303096368</v>
      </c>
      <c r="L38" s="105">
        <f>'2019_A2'!M107</f>
        <v>5.3284012594402981</v>
      </c>
      <c r="M38" s="105">
        <f>'2019_A2'!N107</f>
        <v>5.7452276064610865</v>
      </c>
      <c r="N38" s="105">
        <f>'2019_A2'!O107</f>
        <v>6.6916671419608731</v>
      </c>
      <c r="O38" s="105">
        <f>'2019_A2'!P107</f>
        <v>7.9775997020932241</v>
      </c>
      <c r="P38" s="105">
        <f>'2019_A2'!Q107</f>
        <v>7.8505237277047275</v>
      </c>
      <c r="Q38" s="105">
        <f>'2019_A2'!R107</f>
        <v>8.2608851203892524</v>
      </c>
      <c r="R38" s="105">
        <f>'2019_A2'!S107</f>
        <v>8.9036275617922414</v>
      </c>
      <c r="S38" s="110">
        <f>VLOOKUP(B38,'2020_Rohdaten'!$A$9:$U$64,21,FALSE)</f>
        <v>9</v>
      </c>
    </row>
    <row r="39" spans="2:19" x14ac:dyDescent="0.25">
      <c r="B39" s="42">
        <f>'2019_A2'!B108</f>
        <v>359</v>
      </c>
      <c r="C39" s="104" t="str">
        <f>'2019_A2'!D108</f>
        <v>Stade</v>
      </c>
      <c r="D39" s="105">
        <f>'2019_A2'!E108</f>
        <v>4.07380073800738</v>
      </c>
      <c r="E39" s="105">
        <f>'2019_A2'!F108</f>
        <v>4.0178163776747402</v>
      </c>
      <c r="F39" s="105">
        <f>'2019_A2'!G108</f>
        <v>4.0585313383158033</v>
      </c>
      <c r="G39" s="105">
        <f>'2019_A2'!H108</f>
        <v>4.0987145171693982</v>
      </c>
      <c r="H39" s="105">
        <f>'2019_A2'!I108</f>
        <v>4.1324789796498642</v>
      </c>
      <c r="I39" s="105">
        <f>'2019_A2'!J108</f>
        <v>4.183998539049977</v>
      </c>
      <c r="J39" s="105">
        <f>'2019_A2'!K108</f>
        <v>4.5264460190382705</v>
      </c>
      <c r="K39" s="105">
        <f>'2019_A2'!L108</f>
        <v>4.8289142349281589</v>
      </c>
      <c r="L39" s="105">
        <f>'2019_A2'!M108</f>
        <v>5.3786968999979647</v>
      </c>
      <c r="M39" s="105">
        <f>'2019_A2'!N108</f>
        <v>5.8364734005915482</v>
      </c>
      <c r="N39" s="105">
        <f>'2019_A2'!O108</f>
        <v>7.3400181950873264</v>
      </c>
      <c r="O39" s="105">
        <f>'2019_A2'!P108</f>
        <v>8.1061109513087821</v>
      </c>
      <c r="P39" s="105">
        <f>'2019_A2'!Q108</f>
        <v>8.559243537226271</v>
      </c>
      <c r="Q39" s="105">
        <f>'2019_A2'!R108</f>
        <v>9.1358036848480069</v>
      </c>
      <c r="R39" s="105">
        <f>'2019_A2'!S108</f>
        <v>9.4786613988421209</v>
      </c>
      <c r="S39" s="110">
        <f>VLOOKUP(B39,'2020_Rohdaten'!$A$9:$U$64,21,FALSE)</f>
        <v>9.6999999999999993</v>
      </c>
    </row>
    <row r="40" spans="2:19" x14ac:dyDescent="0.25">
      <c r="B40" s="42">
        <f>'2019_A2'!B109</f>
        <v>360</v>
      </c>
      <c r="C40" s="104" t="str">
        <f>'2019_A2'!D109</f>
        <v>Uelzen</v>
      </c>
      <c r="D40" s="105">
        <f>'2019_A2'!E109</f>
        <v>2.8739426449350116</v>
      </c>
      <c r="E40" s="105">
        <f>'2019_A2'!F109</f>
        <v>2.842688009289017</v>
      </c>
      <c r="F40" s="105">
        <f>'2019_A2'!G109</f>
        <v>2.807788879280706</v>
      </c>
      <c r="G40" s="105">
        <f>'2019_A2'!H109</f>
        <v>2.6859068885611967</v>
      </c>
      <c r="H40" s="105">
        <f>'2019_A2'!I109</f>
        <v>2.6761130173253695</v>
      </c>
      <c r="I40" s="105">
        <f>'2019_A2'!J109</f>
        <v>2.7175069134226759</v>
      </c>
      <c r="J40" s="105">
        <f>'2019_A2'!K109</f>
        <v>2.7475236910938641</v>
      </c>
      <c r="K40" s="105">
        <f>'2019_A2'!L109</f>
        <v>2.8383314834969453</v>
      </c>
      <c r="L40" s="105">
        <f>'2019_A2'!M109</f>
        <v>3.2818658235523408</v>
      </c>
      <c r="M40" s="105">
        <f>'2019_A2'!N109</f>
        <v>3.8775355819005113</v>
      </c>
      <c r="N40" s="105">
        <f>'2019_A2'!O109</f>
        <v>4.4925964501616003</v>
      </c>
      <c r="O40" s="105">
        <f>'2019_A2'!P109</f>
        <v>5.4001140263121092</v>
      </c>
      <c r="P40" s="105">
        <f>'2019_A2'!Q109</f>
        <v>5.7523936858449067</v>
      </c>
      <c r="Q40" s="105">
        <f>'2019_A2'!R109</f>
        <v>6.054746575638422</v>
      </c>
      <c r="R40" s="105">
        <f>'2019_A2'!S109</f>
        <v>6.2399203368366365</v>
      </c>
      <c r="S40" s="110">
        <f>VLOOKUP(B40,'2020_Rohdaten'!$A$9:$U$64,21,FALSE)</f>
        <v>6.5</v>
      </c>
    </row>
    <row r="41" spans="2:19" x14ac:dyDescent="0.25">
      <c r="B41" s="42">
        <f>'2019_A2'!B110</f>
        <v>361</v>
      </c>
      <c r="C41" s="104" t="str">
        <f>'2019_A2'!D110</f>
        <v>Verden</v>
      </c>
      <c r="D41" s="105">
        <f>'2019_A2'!E110</f>
        <v>5.0237164762387758</v>
      </c>
      <c r="E41" s="105">
        <f>'2019_A2'!F110</f>
        <v>5.0087709476355764</v>
      </c>
      <c r="F41" s="105">
        <f>'2019_A2'!G110</f>
        <v>4.9160106752786561</v>
      </c>
      <c r="G41" s="105">
        <f>'2019_A2'!H110</f>
        <v>4.90041928721174</v>
      </c>
      <c r="H41" s="105">
        <f>'2019_A2'!I110</f>
        <v>4.8639445577823111</v>
      </c>
      <c r="I41" s="105">
        <f>'2019_A2'!J110</f>
        <v>4.8924779557315095</v>
      </c>
      <c r="J41" s="105">
        <f>'2019_A2'!K110</f>
        <v>4.9675600291050204</v>
      </c>
      <c r="K41" s="105">
        <f>'2019_A2'!L110</f>
        <v>5.0473400994482667</v>
      </c>
      <c r="L41" s="105">
        <f>'2019_A2'!M110</f>
        <v>5.3299511546969249</v>
      </c>
      <c r="M41" s="105">
        <f>'2019_A2'!N110</f>
        <v>5.7380925571444656</v>
      </c>
      <c r="N41" s="105">
        <f>'2019_A2'!O110</f>
        <v>6.8157005458799063</v>
      </c>
      <c r="O41" s="105">
        <f>'2019_A2'!P110</f>
        <v>7.4019817140501463</v>
      </c>
      <c r="P41" s="105">
        <f>'2019_A2'!Q110</f>
        <v>7.6945603631305373</v>
      </c>
      <c r="Q41" s="105">
        <f>'2019_A2'!R110</f>
        <v>8.0231300076027843</v>
      </c>
      <c r="R41" s="105">
        <f>'2019_A2'!S110</f>
        <v>8.1490232110432927</v>
      </c>
      <c r="S41" s="110">
        <f>VLOOKUP(B41,'2020_Rohdaten'!$A$9:$U$64,21,FALSE)</f>
        <v>8.3000000000000007</v>
      </c>
    </row>
    <row r="42" spans="2:19" x14ac:dyDescent="0.25">
      <c r="B42" s="42">
        <f>'2019_A2'!B111</f>
        <v>3</v>
      </c>
      <c r="C42" s="104" t="str">
        <f>'2019_A2'!D111</f>
        <v>Stat. Region Lüneburg</v>
      </c>
      <c r="D42" s="105">
        <f>'2019_A2'!E111</f>
        <v>4.093694564919522</v>
      </c>
      <c r="E42" s="105">
        <f>'2019_A2'!F111</f>
        <v>4.0275101031276535</v>
      </c>
      <c r="F42" s="105">
        <f>'2019_A2'!G111</f>
        <v>3.9798204959991348</v>
      </c>
      <c r="G42" s="105">
        <f>'2019_A2'!H111</f>
        <v>3.9654187710673368</v>
      </c>
      <c r="H42" s="105">
        <f>'2019_A2'!I111</f>
        <v>3.9871780186507984</v>
      </c>
      <c r="I42" s="105">
        <f>'2019_A2'!J111</f>
        <v>4.0154517272393129</v>
      </c>
      <c r="J42" s="105">
        <f>'2019_A2'!K111</f>
        <v>4.1522931366356612</v>
      </c>
      <c r="K42" s="105">
        <f>'2019_A2'!L111</f>
        <v>4.3165968145516311</v>
      </c>
      <c r="L42" s="105">
        <f>'2019_A2'!M111</f>
        <v>4.6605224886375813</v>
      </c>
      <c r="M42" s="105">
        <f>'2019_A2'!N111</f>
        <v>5.1001510983689125</v>
      </c>
      <c r="N42" s="105">
        <f>'2019_A2'!O111</f>
        <v>5.9621675454081817</v>
      </c>
      <c r="O42" s="105">
        <f>'2019_A2'!P111</f>
        <v>6.8089052170111133</v>
      </c>
      <c r="P42" s="105">
        <f>'2019_A2'!Q111</f>
        <v>7.0356011026309364</v>
      </c>
      <c r="Q42" s="105">
        <f>'2019_A2'!R111</f>
        <v>7.3758821308376685</v>
      </c>
      <c r="R42" s="105">
        <f>'2019_A2'!S111</f>
        <v>7.6917564645127614</v>
      </c>
      <c r="S42" s="110">
        <f>VLOOKUP(B42,'2020_Rohdaten'!$A$9:$U$64,21,FALSE)</f>
        <v>7.9</v>
      </c>
    </row>
    <row r="43" spans="2:19" x14ac:dyDescent="0.25">
      <c r="B43" s="42">
        <f>'2019_A2'!B112</f>
        <v>401</v>
      </c>
      <c r="C43" s="104" t="str">
        <f>'2019_A2'!D112</f>
        <v>Delmenhorst,Stadt</v>
      </c>
      <c r="D43" s="105">
        <f>'2019_A2'!E112</f>
        <v>8.8927235365403874</v>
      </c>
      <c r="E43" s="105">
        <f>'2019_A2'!F112</f>
        <v>8.6112586298459899</v>
      </c>
      <c r="F43" s="105">
        <f>'2019_A2'!G112</f>
        <v>8.4155187329473602</v>
      </c>
      <c r="G43" s="105">
        <f>'2019_A2'!H112</f>
        <v>8.3544032855747759</v>
      </c>
      <c r="H43" s="105">
        <f>'2019_A2'!I112</f>
        <v>8.3073867296542847</v>
      </c>
      <c r="I43" s="105">
        <f>'2019_A2'!J112</f>
        <v>8.2059143906079797</v>
      </c>
      <c r="J43" s="105">
        <f>'2019_A2'!K112</f>
        <v>8.5096232484597358</v>
      </c>
      <c r="K43" s="105">
        <f>'2019_A2'!L112</f>
        <v>8.990596292873839</v>
      </c>
      <c r="L43" s="105">
        <f>'2019_A2'!M112</f>
        <v>9.6729325338951018</v>
      </c>
      <c r="M43" s="105">
        <f>'2019_A2'!N112</f>
        <v>10.880434201379606</v>
      </c>
      <c r="N43" s="105">
        <f>'2019_A2'!O112</f>
        <v>13.140206752879211</v>
      </c>
      <c r="O43" s="105">
        <f>'2019_A2'!P112</f>
        <v>14.569407489129729</v>
      </c>
      <c r="P43" s="105">
        <f>'2019_A2'!Q112</f>
        <v>16.008565420982702</v>
      </c>
      <c r="Q43" s="105">
        <f>'2019_A2'!R112</f>
        <v>16.7124099630188</v>
      </c>
      <c r="R43" s="105">
        <f>'2019_A2'!S112</f>
        <v>17.045088255392667</v>
      </c>
      <c r="S43" s="110">
        <f>VLOOKUP(B43,'2020_Rohdaten'!$A$9:$U$64,21,FALSE)</f>
        <v>17.7</v>
      </c>
    </row>
    <row r="44" spans="2:19" x14ac:dyDescent="0.25">
      <c r="B44" s="42">
        <f>'2019_A2'!B113</f>
        <v>402</v>
      </c>
      <c r="C44" s="104" t="str">
        <f>'2019_A2'!D113</f>
        <v>Emden,Stadt</v>
      </c>
      <c r="D44" s="105">
        <f>'2019_A2'!E113</f>
        <v>5.3837076586771904</v>
      </c>
      <c r="E44" s="105">
        <f>'2019_A2'!F113</f>
        <v>5.1486220091994896</v>
      </c>
      <c r="F44" s="105">
        <f>'2019_A2'!G113</f>
        <v>5.1494759639556023</v>
      </c>
      <c r="G44" s="105">
        <f>'2019_A2'!H113</f>
        <v>5.0133819479461623</v>
      </c>
      <c r="H44" s="105">
        <f>'2019_A2'!I113</f>
        <v>4.6011073851672775</v>
      </c>
      <c r="I44" s="105">
        <f>'2019_A2'!J113</f>
        <v>4.7543397396156237</v>
      </c>
      <c r="J44" s="105">
        <f>'2019_A2'!K113</f>
        <v>4.9891670678863749</v>
      </c>
      <c r="K44" s="105">
        <f>'2019_A2'!L113</f>
        <v>5.5958674197503573</v>
      </c>
      <c r="L44" s="105">
        <f>'2019_A2'!M113</f>
        <v>6.4651536453103038</v>
      </c>
      <c r="M44" s="105">
        <f>'2019_A2'!N113</f>
        <v>7.2796705054382596</v>
      </c>
      <c r="N44" s="105">
        <f>'2019_A2'!O113</f>
        <v>9.0267092752593996</v>
      </c>
      <c r="O44" s="105">
        <f>'2019_A2'!P113</f>
        <v>9.8146020679000117</v>
      </c>
      <c r="P44" s="105">
        <f>'2019_A2'!Q113</f>
        <v>10.70998083269113</v>
      </c>
      <c r="Q44" s="105">
        <f>'2019_A2'!R113</f>
        <v>11.017033569080585</v>
      </c>
      <c r="R44" s="105">
        <f>'2019_A2'!S113</f>
        <v>11.369783423156292</v>
      </c>
      <c r="S44" s="110">
        <f>VLOOKUP(B44,'2020_Rohdaten'!$A$9:$U$64,21,FALSE)</f>
        <v>12.1</v>
      </c>
    </row>
    <row r="45" spans="2:19" x14ac:dyDescent="0.25">
      <c r="B45" s="42">
        <f>'2019_A2'!B114</f>
        <v>403</v>
      </c>
      <c r="C45" s="104" t="str">
        <f>'2019_A2'!D114</f>
        <v>Oldenburg(Oldb),Stadt</v>
      </c>
      <c r="D45" s="105">
        <f>'2019_A2'!E114</f>
        <v>6.2334058587960772</v>
      </c>
      <c r="E45" s="105">
        <f>'2019_A2'!F114</f>
        <v>6.1404501445995221</v>
      </c>
      <c r="F45" s="105">
        <f>'2019_A2'!G114</f>
        <v>6.1330007583211641</v>
      </c>
      <c r="G45" s="105">
        <f>'2019_A2'!H114</f>
        <v>5.8766276305691951</v>
      </c>
      <c r="H45" s="105">
        <f>'2019_A2'!I114</f>
        <v>5.8115462332800281</v>
      </c>
      <c r="I45" s="105">
        <f>'2019_A2'!J114</f>
        <v>5.8560919511879295</v>
      </c>
      <c r="J45" s="105">
        <f>'2019_A2'!K114</f>
        <v>5.9661648890974348</v>
      </c>
      <c r="K45" s="105">
        <f>'2019_A2'!L114</f>
        <v>6.345724766478841</v>
      </c>
      <c r="L45" s="105">
        <f>'2019_A2'!M114</f>
        <v>6.752709729966794</v>
      </c>
      <c r="M45" s="105">
        <f>'2019_A2'!N114</f>
        <v>7.1612794968522184</v>
      </c>
      <c r="N45" s="105">
        <f>'2019_A2'!O114</f>
        <v>8.2884697552340842</v>
      </c>
      <c r="O45" s="105">
        <f>'2019_A2'!P114</f>
        <v>9.3174261213799934</v>
      </c>
      <c r="P45" s="105">
        <f>'2019_A2'!Q114</f>
        <v>9.9323082816119133</v>
      </c>
      <c r="Q45" s="105">
        <f>'2019_A2'!R114</f>
        <v>10.323405267225493</v>
      </c>
      <c r="R45" s="105">
        <f>'2019_A2'!S114</f>
        <v>10.814599265423446</v>
      </c>
      <c r="S45" s="110">
        <f>VLOOKUP(B45,'2020_Rohdaten'!$A$9:$U$64,21,FALSE)</f>
        <v>11.3</v>
      </c>
    </row>
    <row r="46" spans="2:19" x14ac:dyDescent="0.25">
      <c r="B46" s="42">
        <f>'2019_A2'!B115</f>
        <v>404</v>
      </c>
      <c r="C46" s="104" t="str">
        <f>'2019_A2'!D115</f>
        <v>Osnabrück,Stadt</v>
      </c>
      <c r="D46" s="105">
        <f>'2019_A2'!E115</f>
        <v>9.2403579669625309</v>
      </c>
      <c r="E46" s="105">
        <f>'2019_A2'!F115</f>
        <v>9.0283400809716596</v>
      </c>
      <c r="F46" s="105">
        <f>'2019_A2'!G115</f>
        <v>8.9832381654079949</v>
      </c>
      <c r="G46" s="105">
        <f>'2019_A2'!H115</f>
        <v>8.9315679237656624</v>
      </c>
      <c r="H46" s="105">
        <f>'2019_A2'!I115</f>
        <v>8.9007669068092028</v>
      </c>
      <c r="I46" s="105">
        <f>'2019_A2'!J115</f>
        <v>8.9611806067548549</v>
      </c>
      <c r="J46" s="105">
        <f>'2019_A2'!K115</f>
        <v>9.8431847158491514</v>
      </c>
      <c r="K46" s="105">
        <f>'2019_A2'!L115</f>
        <v>10.271485943775101</v>
      </c>
      <c r="L46" s="105">
        <f>'2019_A2'!M115</f>
        <v>10.620861721523847</v>
      </c>
      <c r="M46" s="105">
        <f>'2019_A2'!N115</f>
        <v>11.248143686622432</v>
      </c>
      <c r="N46" s="105">
        <f>'2019_A2'!O115</f>
        <v>11.958522933689649</v>
      </c>
      <c r="O46" s="105">
        <f>'2019_A2'!P115</f>
        <v>13.930029865301396</v>
      </c>
      <c r="P46" s="105">
        <f>'2019_A2'!Q115</f>
        <v>14.549137941523599</v>
      </c>
      <c r="Q46" s="105">
        <f>'2019_A2'!R115</f>
        <v>14.852987593172603</v>
      </c>
      <c r="R46" s="105">
        <f>'2019_A2'!S115</f>
        <v>15.303992108973622</v>
      </c>
      <c r="S46" s="110">
        <f>VLOOKUP(B46,'2020_Rohdaten'!$A$9:$U$64,21,FALSE)</f>
        <v>15.5</v>
      </c>
    </row>
    <row r="47" spans="2:19" x14ac:dyDescent="0.25">
      <c r="B47" s="42">
        <f>'2019_A2'!B116</f>
        <v>405</v>
      </c>
      <c r="C47" s="104" t="str">
        <f>'2019_A2'!D116</f>
        <v>Wilhelmshaven,Stadt</v>
      </c>
      <c r="D47" s="105">
        <f>'2019_A2'!E116</f>
        <v>4.6091057066258134</v>
      </c>
      <c r="E47" s="105">
        <f>'2019_A2'!F116</f>
        <v>4.4808386777298699</v>
      </c>
      <c r="F47" s="105">
        <f>'2019_A2'!G116</f>
        <v>4.4724547401206936</v>
      </c>
      <c r="G47" s="105">
        <f>'2019_A2'!H116</f>
        <v>4.4441168883811768</v>
      </c>
      <c r="H47" s="105">
        <f>'2019_A2'!I116</f>
        <v>4.6452296732686698</v>
      </c>
      <c r="I47" s="105">
        <f>'2019_A2'!J116</f>
        <v>5.2555211253750427</v>
      </c>
      <c r="J47" s="105">
        <f>'2019_A2'!K116</f>
        <v>5.5598887242284798</v>
      </c>
      <c r="K47" s="105">
        <f>'2019_A2'!L116</f>
        <v>5.8775883467241492</v>
      </c>
      <c r="L47" s="105">
        <f>'2019_A2'!M116</f>
        <v>5.863088949926051</v>
      </c>
      <c r="M47" s="105">
        <f>'2019_A2'!N116</f>
        <v>6.2197156247517675</v>
      </c>
      <c r="N47" s="105">
        <f>'2019_A2'!O116</f>
        <v>7.8676228699256532</v>
      </c>
      <c r="O47" s="105">
        <f>'2019_A2'!P116</f>
        <v>9.0878072466240614</v>
      </c>
      <c r="P47" s="105">
        <f>'2019_A2'!Q116</f>
        <v>10.246868284501284</v>
      </c>
      <c r="Q47" s="105">
        <f>'2019_A2'!R116</f>
        <v>11.025459503395474</v>
      </c>
      <c r="R47" s="105">
        <f>'2019_A2'!S116</f>
        <v>11.545689915756547</v>
      </c>
      <c r="S47" s="110">
        <f>VLOOKUP(B47,'2020_Rohdaten'!$A$9:$U$64,21,FALSE)</f>
        <v>11.7</v>
      </c>
    </row>
    <row r="48" spans="2:19" x14ac:dyDescent="0.25">
      <c r="B48" s="42">
        <f>'2019_A2'!B117</f>
        <v>451</v>
      </c>
      <c r="C48" s="104" t="str">
        <f>'2019_A2'!D117</f>
        <v>Ammerland</v>
      </c>
      <c r="D48" s="105">
        <f>'2019_A2'!E117</f>
        <v>2.8371487000716193</v>
      </c>
      <c r="E48" s="105">
        <f>'2019_A2'!F117</f>
        <v>2.8501363332361569</v>
      </c>
      <c r="F48" s="105">
        <f>'2019_A2'!G117</f>
        <v>2.8836048905938947</v>
      </c>
      <c r="G48" s="105">
        <f>'2019_A2'!H117</f>
        <v>2.8710013492510802</v>
      </c>
      <c r="H48" s="105">
        <f>'2019_A2'!I117</f>
        <v>2.93319264446846</v>
      </c>
      <c r="I48" s="105">
        <f>'2019_A2'!J117</f>
        <v>3.0049828819362054</v>
      </c>
      <c r="J48" s="105">
        <f>'2019_A2'!K117</f>
        <v>3.1784385041245944</v>
      </c>
      <c r="K48" s="105">
        <f>'2019_A2'!L117</f>
        <v>3.6138375714201318</v>
      </c>
      <c r="L48" s="105">
        <f>'2019_A2'!M117</f>
        <v>3.754679678627014</v>
      </c>
      <c r="M48" s="105">
        <f>'2019_A2'!N117</f>
        <v>4.1303568301408475</v>
      </c>
      <c r="N48" s="105">
        <f>'2019_A2'!O117</f>
        <v>5.0100877012393461</v>
      </c>
      <c r="O48" s="105">
        <f>'2019_A2'!P117</f>
        <v>5.8110156644770088</v>
      </c>
      <c r="P48" s="105">
        <f>'2019_A2'!Q117</f>
        <v>6.1599811958468758</v>
      </c>
      <c r="Q48" s="105">
        <f>'2019_A2'!R117</f>
        <v>6.5083702073812573</v>
      </c>
      <c r="R48" s="105">
        <f>'2019_A2'!S117</f>
        <v>6.8277016474583325</v>
      </c>
      <c r="S48" s="110">
        <f>VLOOKUP(B48,'2020_Rohdaten'!$A$9:$U$64,21,FALSE)</f>
        <v>7</v>
      </c>
    </row>
    <row r="49" spans="2:19" x14ac:dyDescent="0.25">
      <c r="B49" s="42">
        <f>'2019_A2'!B118</f>
        <v>452</v>
      </c>
      <c r="C49" s="104" t="str">
        <f>'2019_A2'!D118</f>
        <v>Aurich</v>
      </c>
      <c r="D49" s="105">
        <f>'2019_A2'!E118</f>
        <v>2.80758226037196</v>
      </c>
      <c r="E49" s="105">
        <f>'2019_A2'!F118</f>
        <v>2.8966843975358998</v>
      </c>
      <c r="F49" s="105">
        <f>'2019_A2'!G118</f>
        <v>2.8834481562642873</v>
      </c>
      <c r="G49" s="105">
        <f>'2019_A2'!H118</f>
        <v>2.7236100770404637</v>
      </c>
      <c r="H49" s="105">
        <f>'2019_A2'!I118</f>
        <v>2.704090002275457</v>
      </c>
      <c r="I49" s="105">
        <f>'2019_A2'!J118</f>
        <v>2.8314818441150162</v>
      </c>
      <c r="J49" s="105">
        <f>'2019_A2'!K118</f>
        <v>2.9290943855007421</v>
      </c>
      <c r="K49" s="105">
        <f>'2019_A2'!L118</f>
        <v>3.0727528887412747</v>
      </c>
      <c r="L49" s="105">
        <f>'2019_A2'!M118</f>
        <v>3.5224368912315964</v>
      </c>
      <c r="M49" s="105">
        <f>'2019_A2'!N118</f>
        <v>4.2037681251928216</v>
      </c>
      <c r="N49" s="105">
        <f>'2019_A2'!O118</f>
        <v>5.1739174097114677</v>
      </c>
      <c r="O49" s="105">
        <f>'2019_A2'!P118</f>
        <v>5.8164006187324402</v>
      </c>
      <c r="P49" s="105">
        <f>'2019_A2'!Q118</f>
        <v>5.8963195384024134</v>
      </c>
      <c r="Q49" s="105">
        <f>'2019_A2'!R118</f>
        <v>6.0653786186844219</v>
      </c>
      <c r="R49" s="105">
        <f>'2019_A2'!S118</f>
        <v>6.0518519299503408</v>
      </c>
      <c r="S49" s="110">
        <f>VLOOKUP(B49,'2020_Rohdaten'!$A$9:$U$64,21,FALSE)</f>
        <v>6</v>
      </c>
    </row>
    <row r="50" spans="2:19" x14ac:dyDescent="0.25">
      <c r="B50" s="42">
        <f>'2019_A2'!B119</f>
        <v>453</v>
      </c>
      <c r="C50" s="104" t="str">
        <f>'2019_A2'!D119</f>
        <v>Cloppenburg</v>
      </c>
      <c r="D50" s="105">
        <f>'2019_A2'!E119</f>
        <v>4.0740931111139664</v>
      </c>
      <c r="E50" s="105">
        <f>'2019_A2'!F119</f>
        <v>4.1916014362427276</v>
      </c>
      <c r="F50" s="105">
        <f>'2019_A2'!G119</f>
        <v>4.3890458374691406</v>
      </c>
      <c r="G50" s="105">
        <f>'2019_A2'!H119</f>
        <v>4.6392145891090371</v>
      </c>
      <c r="H50" s="105">
        <f>'2019_A2'!I119</f>
        <v>4.8982260993232005</v>
      </c>
      <c r="I50" s="105">
        <f>'2019_A2'!J119</f>
        <v>5.3364855809954861</v>
      </c>
      <c r="J50" s="105">
        <f>'2019_A2'!K119</f>
        <v>5.6827170569401719</v>
      </c>
      <c r="K50" s="105">
        <f>'2019_A2'!L119</f>
        <v>6.6861209875463175</v>
      </c>
      <c r="L50" s="105">
        <f>'2019_A2'!M119</f>
        <v>7.0497452801917895</v>
      </c>
      <c r="M50" s="105">
        <f>'2019_A2'!N119</f>
        <v>7.9882968894364028</v>
      </c>
      <c r="N50" s="105">
        <f>'2019_A2'!O119</f>
        <v>9.0406352058470016</v>
      </c>
      <c r="O50" s="105">
        <f>'2019_A2'!P119</f>
        <v>10.453203157958175</v>
      </c>
      <c r="P50" s="105">
        <f>'2019_A2'!Q119</f>
        <v>10.153342265892512</v>
      </c>
      <c r="Q50" s="105">
        <f>'2019_A2'!R119</f>
        <v>11.169308170158491</v>
      </c>
      <c r="R50" s="105">
        <f>'2019_A2'!S119</f>
        <v>11.067365041422059</v>
      </c>
      <c r="S50" s="110">
        <f>VLOOKUP(B50,'2020_Rohdaten'!$A$9:$U$64,21,FALSE)</f>
        <v>11.9</v>
      </c>
    </row>
    <row r="51" spans="2:19" x14ac:dyDescent="0.25">
      <c r="B51" s="42">
        <f>'2019_A2'!B120</f>
        <v>454</v>
      </c>
      <c r="C51" s="104" t="str">
        <f>'2019_A2'!D120</f>
        <v>Emsland</v>
      </c>
      <c r="D51" s="105">
        <f>'2019_A2'!E120</f>
        <v>4.0565903872449116</v>
      </c>
      <c r="E51" s="105">
        <f>'2019_A2'!F120</f>
        <v>4.5473049861362655</v>
      </c>
      <c r="F51" s="105">
        <f>'2019_A2'!G120</f>
        <v>4.9519508313319491</v>
      </c>
      <c r="G51" s="105">
        <f>'2019_A2'!H120</f>
        <v>5.2121571326603444</v>
      </c>
      <c r="H51" s="105">
        <f>'2019_A2'!I120</f>
        <v>5.3478463612032012</v>
      </c>
      <c r="I51" s="105">
        <f>'2019_A2'!J120</f>
        <v>5.634774609015639</v>
      </c>
      <c r="J51" s="105">
        <f>'2019_A2'!K120</f>
        <v>6.1687749090278983</v>
      </c>
      <c r="K51" s="105">
        <f>'2019_A2'!L120</f>
        <v>6.7481740742516507</v>
      </c>
      <c r="L51" s="105">
        <f>'2019_A2'!M120</f>
        <v>7.2202085505070306</v>
      </c>
      <c r="M51" s="105">
        <f>'2019_A2'!N120</f>
        <v>7.9995059491951084</v>
      </c>
      <c r="N51" s="105">
        <f>'2019_A2'!O120</f>
        <v>9.46044921875</v>
      </c>
      <c r="O51" s="105">
        <f>'2019_A2'!P120</f>
        <v>10.613240569897727</v>
      </c>
      <c r="P51" s="105">
        <f>'2019_A2'!Q120</f>
        <v>11.256473321880136</v>
      </c>
      <c r="Q51" s="105">
        <f>'2019_A2'!R120</f>
        <v>11.922052957559641</v>
      </c>
      <c r="R51" s="105">
        <f>'2019_A2'!S120</f>
        <v>12.365653884032616</v>
      </c>
      <c r="S51" s="110">
        <f>VLOOKUP(B51,'2020_Rohdaten'!$A$9:$U$64,21,FALSE)</f>
        <v>12.5</v>
      </c>
    </row>
    <row r="52" spans="2:19" x14ac:dyDescent="0.25">
      <c r="B52" s="42">
        <f>'2019_A2'!B121</f>
        <v>455</v>
      </c>
      <c r="C52" s="104" t="str">
        <f>'2019_A2'!D121</f>
        <v>Friesland</v>
      </c>
      <c r="D52" s="105">
        <f>'2019_A2'!E121</f>
        <v>2.7176271052735377</v>
      </c>
      <c r="E52" s="105">
        <f>'2019_A2'!F121</f>
        <v>2.7176061348723217</v>
      </c>
      <c r="F52" s="105">
        <f>'2019_A2'!G121</f>
        <v>2.7108822274481787</v>
      </c>
      <c r="G52" s="105">
        <f>'2019_A2'!H121</f>
        <v>2.6468740965236726</v>
      </c>
      <c r="H52" s="105">
        <f>'2019_A2'!I121</f>
        <v>2.6860021431933578</v>
      </c>
      <c r="I52" s="105">
        <f>'2019_A2'!J121</f>
        <v>2.619530512660897</v>
      </c>
      <c r="J52" s="105">
        <f>'2019_A2'!K121</f>
        <v>2.7948945910869942</v>
      </c>
      <c r="K52" s="105">
        <f>'2019_A2'!L121</f>
        <v>2.7607960791969344</v>
      </c>
      <c r="L52" s="105">
        <f>'2019_A2'!M121</f>
        <v>2.901342012297488</v>
      </c>
      <c r="M52" s="105">
        <f>'2019_A2'!N121</f>
        <v>3.1752581573599352</v>
      </c>
      <c r="N52" s="105">
        <f>'2019_A2'!O121</f>
        <v>4.0623084780388155</v>
      </c>
      <c r="O52" s="105">
        <f>'2019_A2'!P121</f>
        <v>4.8217134611671693</v>
      </c>
      <c r="P52" s="105">
        <f>'2019_A2'!Q121</f>
        <v>4.8421971596503877</v>
      </c>
      <c r="Q52" s="105">
        <f>'2019_A2'!R121</f>
        <v>4.9055453991468614</v>
      </c>
      <c r="R52" s="105">
        <f>'2019_A2'!S121</f>
        <v>4.9035500081050412</v>
      </c>
      <c r="S52" s="110">
        <f>VLOOKUP(B52,'2020_Rohdaten'!$A$9:$U$64,21,FALSE)</f>
        <v>5</v>
      </c>
    </row>
    <row r="53" spans="2:19" x14ac:dyDescent="0.25">
      <c r="B53" s="42">
        <f>'2019_A2'!B122</f>
        <v>456</v>
      </c>
      <c r="C53" s="104" t="str">
        <f>'2019_A2'!D122</f>
        <v>Grafschaft Bentheim</v>
      </c>
      <c r="D53" s="105">
        <f>'2019_A2'!E122</f>
        <v>9.8964609273887625</v>
      </c>
      <c r="E53" s="105">
        <f>'2019_A2'!F122</f>
        <v>10.421239988134085</v>
      </c>
      <c r="F53" s="105">
        <f>'2019_A2'!G122</f>
        <v>10.788053522584461</v>
      </c>
      <c r="G53" s="105">
        <f>'2019_A2'!H122</f>
        <v>11.363166750302565</v>
      </c>
      <c r="H53" s="105">
        <f>'2019_A2'!I122</f>
        <v>11.583644880528423</v>
      </c>
      <c r="I53" s="105">
        <f>'2019_A2'!J122</f>
        <v>11.689263737809799</v>
      </c>
      <c r="J53" s="105">
        <f>'2019_A2'!K122</f>
        <v>12.157421289355321</v>
      </c>
      <c r="K53" s="105">
        <f>'2019_A2'!L122</f>
        <v>12.546015024092419</v>
      </c>
      <c r="L53" s="105">
        <f>'2019_A2'!M122</f>
        <v>12.943790302069152</v>
      </c>
      <c r="M53" s="105">
        <f>'2019_A2'!N122</f>
        <v>13.46768009886175</v>
      </c>
      <c r="N53" s="105">
        <f>'2019_A2'!O122</f>
        <v>14.616473293921658</v>
      </c>
      <c r="O53" s="105">
        <f>'2019_A2'!P122</f>
        <v>15.478382558739042</v>
      </c>
      <c r="P53" s="105">
        <f>'2019_A2'!Q122</f>
        <v>15.560249965037281</v>
      </c>
      <c r="Q53" s="105">
        <f>'2019_A2'!R122</f>
        <v>15.786273633626594</v>
      </c>
      <c r="R53" s="105">
        <f>'2019_A2'!S122</f>
        <v>16.061299776906139</v>
      </c>
      <c r="S53" s="110">
        <f>VLOOKUP(B53,'2020_Rohdaten'!$A$9:$U$64,21,FALSE)</f>
        <v>16.3</v>
      </c>
    </row>
    <row r="54" spans="2:19" x14ac:dyDescent="0.25">
      <c r="B54" s="42">
        <f>'2019_A2'!B123</f>
        <v>457</v>
      </c>
      <c r="C54" s="104" t="str">
        <f>'2019_A2'!D123</f>
        <v>Leer</v>
      </c>
      <c r="D54" s="105">
        <f>'2019_A2'!E123</f>
        <v>3.949568631252423</v>
      </c>
      <c r="E54" s="105">
        <f>'2019_A2'!F123</f>
        <v>4.0520844043133533</v>
      </c>
      <c r="F54" s="105">
        <f>'2019_A2'!G123</f>
        <v>4.2765070750145382</v>
      </c>
      <c r="G54" s="105">
        <f>'2019_A2'!H123</f>
        <v>4.3280568910013519</v>
      </c>
      <c r="H54" s="105">
        <f>'2019_A2'!I123</f>
        <v>4.2308462299119736</v>
      </c>
      <c r="I54" s="105">
        <f>'2019_A2'!J123</f>
        <v>4.3289517622415836</v>
      </c>
      <c r="J54" s="105">
        <f>'2019_A2'!K123</f>
        <v>4.5563476044417071</v>
      </c>
      <c r="K54" s="105">
        <f>'2019_A2'!L123</f>
        <v>4.7910500481114724</v>
      </c>
      <c r="L54" s="105">
        <f>'2019_A2'!M123</f>
        <v>5.0900529151900571</v>
      </c>
      <c r="M54" s="105">
        <f>'2019_A2'!N123</f>
        <v>5.6173066600727344</v>
      </c>
      <c r="N54" s="105">
        <f>'2019_A2'!O123</f>
        <v>6.4763530450975244</v>
      </c>
      <c r="O54" s="105">
        <f>'2019_A2'!P123</f>
        <v>7.3223062887437367</v>
      </c>
      <c r="P54" s="105">
        <f>'2019_A2'!Q123</f>
        <v>7.5201543688515855</v>
      </c>
      <c r="Q54" s="105">
        <f>'2019_A2'!R123</f>
        <v>8.0148873145710766</v>
      </c>
      <c r="R54" s="105">
        <f>'2019_A2'!S123</f>
        <v>8.69954789289981</v>
      </c>
      <c r="S54" s="110">
        <f>VLOOKUP(B54,'2020_Rohdaten'!$A$9:$U$64,21,FALSE)</f>
        <v>8.9</v>
      </c>
    </row>
    <row r="55" spans="2:19" x14ac:dyDescent="0.25">
      <c r="B55" s="42">
        <f>'2019_A2'!B124</f>
        <v>458</v>
      </c>
      <c r="C55" s="104" t="str">
        <f>'2019_A2'!D124</f>
        <v>Oldenburg</v>
      </c>
      <c r="D55" s="105">
        <f>'2019_A2'!E124</f>
        <v>3.4160230969291585</v>
      </c>
      <c r="E55" s="105">
        <f>'2019_A2'!F124</f>
        <v>3.4910956021881869</v>
      </c>
      <c r="F55" s="105">
        <f>'2019_A2'!G124</f>
        <v>3.5106357675749815</v>
      </c>
      <c r="G55" s="105">
        <f>'2019_A2'!H124</f>
        <v>3.5174642497002613</v>
      </c>
      <c r="H55" s="105">
        <f>'2019_A2'!I124</f>
        <v>3.7891776157255612</v>
      </c>
      <c r="I55" s="105">
        <f>'2019_A2'!J124</f>
        <v>4.1168429157304249</v>
      </c>
      <c r="J55" s="105">
        <f>'2019_A2'!K124</f>
        <v>4.6245958567836185</v>
      </c>
      <c r="K55" s="105">
        <f>'2019_A2'!L124</f>
        <v>5.0457289116758233</v>
      </c>
      <c r="L55" s="105">
        <f>'2019_A2'!M124</f>
        <v>5.6289653198492582</v>
      </c>
      <c r="M55" s="105">
        <f>'2019_A2'!N124</f>
        <v>6.1594031451600184</v>
      </c>
      <c r="N55" s="105">
        <f>'2019_A2'!O124</f>
        <v>7.2880380691714359</v>
      </c>
      <c r="O55" s="105">
        <f>'2019_A2'!P124</f>
        <v>8.3871366346421183</v>
      </c>
      <c r="P55" s="105">
        <f>'2019_A2'!Q124</f>
        <v>8.7551183768972631</v>
      </c>
      <c r="Q55" s="105">
        <f>'2019_A2'!R124</f>
        <v>8.9093619375461017</v>
      </c>
      <c r="R55" s="105">
        <f>'2019_A2'!S124</f>
        <v>9.5691038276415306</v>
      </c>
      <c r="S55" s="110">
        <f>VLOOKUP(B55,'2020_Rohdaten'!$A$9:$U$64,21,FALSE)</f>
        <v>9.8000000000000007</v>
      </c>
    </row>
    <row r="56" spans="2:19" x14ac:dyDescent="0.25">
      <c r="B56" s="42">
        <f>'2019_A2'!B125</f>
        <v>459</v>
      </c>
      <c r="C56" s="104" t="str">
        <f>'2019_A2'!D125</f>
        <v>Osnabrück</v>
      </c>
      <c r="D56" s="105">
        <f>'2019_A2'!E125</f>
        <v>4.5361094341617312</v>
      </c>
      <c r="E56" s="105">
        <f>'2019_A2'!F125</f>
        <v>4.5424945733845385</v>
      </c>
      <c r="F56" s="105">
        <f>'2019_A2'!G125</f>
        <v>4.6972010745376922</v>
      </c>
      <c r="G56" s="105">
        <f>'2019_A2'!H125</f>
        <v>4.8197277772194864</v>
      </c>
      <c r="H56" s="105">
        <f>'2019_A2'!I125</f>
        <v>4.8645030471410644</v>
      </c>
      <c r="I56" s="105">
        <f>'2019_A2'!J125</f>
        <v>4.9398662821553225</v>
      </c>
      <c r="J56" s="105">
        <f>'2019_A2'!K125</f>
        <v>5.2571500322472025</v>
      </c>
      <c r="K56" s="105">
        <f>'2019_A2'!L125</f>
        <v>5.5107235392815968</v>
      </c>
      <c r="L56" s="105">
        <f>'2019_A2'!M125</f>
        <v>5.8660812670210278</v>
      </c>
      <c r="M56" s="105">
        <f>'2019_A2'!N125</f>
        <v>6.2718464288560734</v>
      </c>
      <c r="N56" s="105">
        <f>'2019_A2'!O125</f>
        <v>6.8887033308292311</v>
      </c>
      <c r="O56" s="105">
        <f>'2019_A2'!P125</f>
        <v>8.1734576826274559</v>
      </c>
      <c r="P56" s="105">
        <f>'2019_A2'!Q125</f>
        <v>8.684786881563431</v>
      </c>
      <c r="Q56" s="105">
        <f>'2019_A2'!R125</f>
        <v>9.12988361322315</v>
      </c>
      <c r="R56" s="105">
        <f>'2019_A2'!S125</f>
        <v>9.3400915996425375</v>
      </c>
      <c r="S56" s="110">
        <f>VLOOKUP(B56,'2020_Rohdaten'!$A$9:$U$64,21,FALSE)</f>
        <v>9.6999999999999993</v>
      </c>
    </row>
    <row r="57" spans="2:19" x14ac:dyDescent="0.25">
      <c r="B57" s="42">
        <f>'2019_A2'!B126</f>
        <v>460</v>
      </c>
      <c r="C57" s="104" t="str">
        <f>'2019_A2'!D126</f>
        <v>Vechta</v>
      </c>
      <c r="D57" s="105">
        <f>'2019_A2'!E126</f>
        <v>6.7227588915491578</v>
      </c>
      <c r="E57" s="105">
        <f>'2019_A2'!F126</f>
        <v>6.7105421324678449</v>
      </c>
      <c r="F57" s="105">
        <f>'2019_A2'!G126</f>
        <v>6.655307877741734</v>
      </c>
      <c r="G57" s="105">
        <f>'2019_A2'!H126</f>
        <v>6.7164290068844519</v>
      </c>
      <c r="H57" s="105">
        <f>'2019_A2'!I126</f>
        <v>6.9446298521188385</v>
      </c>
      <c r="I57" s="105">
        <f>'2019_A2'!J126</f>
        <v>7.3108573285859917</v>
      </c>
      <c r="J57" s="105">
        <f>'2019_A2'!K126</f>
        <v>8.0782210437507533</v>
      </c>
      <c r="K57" s="105">
        <f>'2019_A2'!L126</f>
        <v>8.379164106637095</v>
      </c>
      <c r="L57" s="105">
        <f>'2019_A2'!M126</f>
        <v>8.7958684830238187</v>
      </c>
      <c r="M57" s="105">
        <f>'2019_A2'!N126</f>
        <v>9.8293485284614928</v>
      </c>
      <c r="N57" s="105">
        <f>'2019_A2'!O126</f>
        <v>11.385693354416608</v>
      </c>
      <c r="O57" s="105">
        <f>'2019_A2'!P126</f>
        <v>12.647578953397629</v>
      </c>
      <c r="P57" s="105">
        <f>'2019_A2'!Q126</f>
        <v>13.263127935107445</v>
      </c>
      <c r="Q57" s="105">
        <f>'2019_A2'!R126</f>
        <v>13.976186104323506</v>
      </c>
      <c r="R57" s="105">
        <f>'2019_A2'!S126</f>
        <v>14.504880473903119</v>
      </c>
      <c r="S57" s="110">
        <f>VLOOKUP(B57,'2020_Rohdaten'!$A$9:$U$64,21,FALSE)</f>
        <v>14.9</v>
      </c>
    </row>
    <row r="58" spans="2:19" x14ac:dyDescent="0.25">
      <c r="B58" s="42">
        <f>'2019_A2'!B127</f>
        <v>461</v>
      </c>
      <c r="C58" s="104" t="str">
        <f>'2019_A2'!D127</f>
        <v>Wesermarsch</v>
      </c>
      <c r="D58" s="105">
        <f>'2019_A2'!E127</f>
        <v>5.5833555614830628</v>
      </c>
      <c r="E58" s="105">
        <f>'2019_A2'!F127</f>
        <v>5.687799428534599</v>
      </c>
      <c r="F58" s="105">
        <f>'2019_A2'!G127</f>
        <v>5.5796678974757619</v>
      </c>
      <c r="G58" s="105">
        <f>'2019_A2'!H127</f>
        <v>5.5203983994432848</v>
      </c>
      <c r="H58" s="105">
        <f>'2019_A2'!I127</f>
        <v>5.4369272591748148</v>
      </c>
      <c r="I58" s="105">
        <f>'2019_A2'!J127</f>
        <v>5.2472127968977222</v>
      </c>
      <c r="J58" s="105">
        <f>'2019_A2'!K127</f>
        <v>5.2263562947490705</v>
      </c>
      <c r="K58" s="105">
        <f>'2019_A2'!L127</f>
        <v>5.2386508987276441</v>
      </c>
      <c r="L58" s="105">
        <f>'2019_A2'!M127</f>
        <v>5.5644988798955319</v>
      </c>
      <c r="M58" s="105">
        <f>'2019_A2'!N127</f>
        <v>5.9482904297865149</v>
      </c>
      <c r="N58" s="105">
        <f>'2019_A2'!O127</f>
        <v>7.2042492632145141</v>
      </c>
      <c r="O58" s="105">
        <f>'2019_A2'!P127</f>
        <v>8.131538271992115</v>
      </c>
      <c r="P58" s="105">
        <f>'2019_A2'!Q127</f>
        <v>8.2283031160836639</v>
      </c>
      <c r="Q58" s="105">
        <f>'2019_A2'!R127</f>
        <v>8.4119425889149664</v>
      </c>
      <c r="R58" s="105">
        <f>'2019_A2'!S127</f>
        <v>8.7827235474075156</v>
      </c>
      <c r="S58" s="110">
        <f>VLOOKUP(B58,'2020_Rohdaten'!$A$9:$U$64,21,FALSE)</f>
        <v>8.8000000000000007</v>
      </c>
    </row>
    <row r="59" spans="2:19" x14ac:dyDescent="0.25">
      <c r="B59" s="42">
        <f>'2019_A2'!B128</f>
        <v>462</v>
      </c>
      <c r="C59" s="104" t="str">
        <f>'2019_A2'!D128</f>
        <v>Wittmund</v>
      </c>
      <c r="D59" s="105">
        <f>'2019_A2'!E128</f>
        <v>2.289747040756462</v>
      </c>
      <c r="E59" s="105">
        <f>'2019_A2'!F128</f>
        <v>2.1822960798215427</v>
      </c>
      <c r="F59" s="105">
        <f>'2019_A2'!G128</f>
        <v>2.1509473173772991</v>
      </c>
      <c r="G59" s="105">
        <f>'2019_A2'!H128</f>
        <v>2.148124956515689</v>
      </c>
      <c r="H59" s="105">
        <f>'2019_A2'!I128</f>
        <v>2.1449356170828175</v>
      </c>
      <c r="I59" s="105">
        <f>'2019_A2'!J128</f>
        <v>2.2800279329608939</v>
      </c>
      <c r="J59" s="105">
        <f>'2019_A2'!K128</f>
        <v>2.4906314077635581</v>
      </c>
      <c r="K59" s="105">
        <f>'2019_A2'!L128</f>
        <v>2.5655583549199816</v>
      </c>
      <c r="L59" s="105">
        <f>'2019_A2'!M128</f>
        <v>2.9273049645390072</v>
      </c>
      <c r="M59" s="105">
        <f>'2019_A2'!N128</f>
        <v>3.4754771042996868</v>
      </c>
      <c r="N59" s="105">
        <f>'2019_A2'!O128</f>
        <v>4.474139891207388</v>
      </c>
      <c r="O59" s="105">
        <f>'2019_A2'!P128</f>
        <v>4.5006241099840016</v>
      </c>
      <c r="P59" s="105">
        <f>'2019_A2'!Q128</f>
        <v>4.5742186811443482</v>
      </c>
      <c r="Q59" s="105">
        <f>'2019_A2'!R128</f>
        <v>4.7027179072465808</v>
      </c>
      <c r="R59" s="105">
        <f>'2019_A2'!S128</f>
        <v>4.8220496785300213</v>
      </c>
      <c r="S59" s="110">
        <f>VLOOKUP(B59,'2020_Rohdaten'!$A$9:$U$64,21,FALSE)</f>
        <v>5.0999999999999996</v>
      </c>
    </row>
    <row r="60" spans="2:19" x14ac:dyDescent="0.25">
      <c r="B60" s="42">
        <f>'2019_A2'!B129</f>
        <v>4</v>
      </c>
      <c r="C60" s="104" t="str">
        <f>'2019_A2'!D129</f>
        <v>Stat. Region Weser-Ems</v>
      </c>
      <c r="D60" s="105">
        <f>'2019_A2'!E129</f>
        <v>5.0331271897454171</v>
      </c>
      <c r="E60" s="105">
        <f>'2019_A2'!F129</f>
        <v>5.1105896635533181</v>
      </c>
      <c r="F60" s="105">
        <f>'2019_A2'!G129</f>
        <v>5.2164717445985369</v>
      </c>
      <c r="G60" s="105">
        <f>'2019_A2'!H129</f>
        <v>5.2812790205390243</v>
      </c>
      <c r="H60" s="105">
        <f>'2019_A2'!I129</f>
        <v>5.3440608465020816</v>
      </c>
      <c r="I60" s="105">
        <f>'2019_A2'!J129</f>
        <v>5.5018714878075849</v>
      </c>
      <c r="J60" s="105">
        <f>'2019_A2'!K129</f>
        <v>5.8485220043097526</v>
      </c>
      <c r="K60" s="105">
        <f>'2019_A2'!L129</f>
        <v>6.2256035017535387</v>
      </c>
      <c r="L60" s="105">
        <f>'2019_A2'!M129</f>
        <v>6.6110462751574284</v>
      </c>
      <c r="M60" s="105">
        <f>'2019_A2'!N129</f>
        <v>7.2206958795248966</v>
      </c>
      <c r="N60" s="105">
        <f>'2019_A2'!O129</f>
        <v>8.3309830717064823</v>
      </c>
      <c r="O60" s="105">
        <f>'2019_A2'!P129</f>
        <v>9.435569627576907</v>
      </c>
      <c r="P60" s="105">
        <f>'2019_A2'!Q129</f>
        <v>9.8521452979327684</v>
      </c>
      <c r="Q60" s="105">
        <f>'2019_A2'!R129</f>
        <v>10.303789638831789</v>
      </c>
      <c r="R60" s="105">
        <f>'2019_A2'!S129</f>
        <v>10.635585812589063</v>
      </c>
      <c r="S60" s="110">
        <f>VLOOKUP(B60,'2020_Rohdaten'!$A$9:$U$64,21,FALSE)</f>
        <v>10.9</v>
      </c>
    </row>
    <row r="61" spans="2:19" x14ac:dyDescent="0.25">
      <c r="B61" s="42">
        <f>'2019_A2'!B130</f>
        <v>0</v>
      </c>
      <c r="C61" s="104" t="str">
        <f>'2019_A2'!D130</f>
        <v>Niedersachsen</v>
      </c>
      <c r="D61" s="105">
        <f>'2019_A2'!E130</f>
        <v>5.772943675126152</v>
      </c>
      <c r="E61" s="105">
        <f>'2019_A2'!F130</f>
        <v>5.7469009487409313</v>
      </c>
      <c r="F61" s="105">
        <f>'2019_A2'!G130</f>
        <v>5.73403311019353</v>
      </c>
      <c r="G61" s="105">
        <f>'2019_A2'!H130</f>
        <v>5.7018634384448239</v>
      </c>
      <c r="H61" s="105">
        <f>'2019_A2'!I130</f>
        <v>5.7213593708517605</v>
      </c>
      <c r="I61" s="105">
        <f>'2019_A2'!J130</f>
        <v>5.7860071608868227</v>
      </c>
      <c r="J61" s="105">
        <f>'2019_A2'!K130</f>
        <v>6.0543823310098093</v>
      </c>
      <c r="K61" s="105">
        <f>'2019_A2'!L130</f>
        <v>6.3256500357694021</v>
      </c>
      <c r="L61" s="105">
        <f>'2019_A2'!M130</f>
        <v>6.7477699610515751</v>
      </c>
      <c r="M61" s="105">
        <f>'2019_A2'!N130</f>
        <v>7.2953499535374817</v>
      </c>
      <c r="N61" s="105">
        <f>'2019_A2'!O130</f>
        <v>8.3745500434675701</v>
      </c>
      <c r="O61" s="105">
        <f>'2019_A2'!P130</f>
        <v>9.3784865622032587</v>
      </c>
      <c r="P61" s="105">
        <f>'2019_A2'!Q130</f>
        <v>9.7561465695062335</v>
      </c>
      <c r="Q61" s="105">
        <f>'2019_A2'!R130</f>
        <v>10.18584774996342</v>
      </c>
      <c r="R61" s="105">
        <f>'2019_A2'!S130</f>
        <v>10.522970353312298</v>
      </c>
      <c r="S61" s="110">
        <f>VLOOKUP(B61,'2020_Rohdaten'!$A$9:$U$64,21,FALSE)</f>
        <v>10.7</v>
      </c>
    </row>
    <row r="62" spans="2:19" x14ac:dyDescent="0.25">
      <c r="B62" s="42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</row>
    <row r="63" spans="2:19" x14ac:dyDescent="0.25">
      <c r="B63" s="42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</row>
  </sheetData>
  <mergeCells count="4">
    <mergeCell ref="B6:B8"/>
    <mergeCell ref="C6:C8"/>
    <mergeCell ref="D6:S6"/>
    <mergeCell ref="D8:S8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98609-32A0-4515-8D4D-E4B254CDAD18}">
  <sheetPr codeName="Tabelle4"/>
  <dimension ref="A1:E844"/>
  <sheetViews>
    <sheetView topLeftCell="A265" workbookViewId="0">
      <selection activeCell="E294" sqref="E294"/>
    </sheetView>
  </sheetViews>
  <sheetFormatPr baseColWidth="10" defaultRowHeight="15" x14ac:dyDescent="0.25"/>
  <cols>
    <col min="3" max="3" width="17.140625" customWidth="1"/>
  </cols>
  <sheetData>
    <row r="1" spans="1:5" x14ac:dyDescent="0.25">
      <c r="A1" t="s">
        <v>82</v>
      </c>
      <c r="B1" t="s">
        <v>196</v>
      </c>
      <c r="C1" t="s">
        <v>197</v>
      </c>
      <c r="D1" t="s">
        <v>200</v>
      </c>
      <c r="E1" t="s">
        <v>199</v>
      </c>
    </row>
    <row r="2" spans="1:5" x14ac:dyDescent="0.25">
      <c r="A2">
        <f>'2020_1-2-2_Download_Prozent'!B10</f>
        <v>101</v>
      </c>
      <c r="B2">
        <f>'2020_1-2-2_Download_Prozent'!$D$7</f>
        <v>2005</v>
      </c>
      <c r="C2" t="str">
        <f>VLOOKUP(A2,[1]Tabelle1!$A$1:$B$68,2,FALSE)</f>
        <v>Braunschweig  Stadt</v>
      </c>
      <c r="D2" t="str">
        <f>VLOOKUP(A2,[2]Tabelle1!$A$2:$C$53,3,FALSE)</f>
        <v>K03101</v>
      </c>
      <c r="E2" s="41">
        <f>'2020_1-2-2_Download_Prozent'!D10</f>
        <v>8.2662991849897871</v>
      </c>
    </row>
    <row r="3" spans="1:5" x14ac:dyDescent="0.25">
      <c r="A3" s="56">
        <f>'2020_1-2-2_Download_Prozent'!B11</f>
        <v>102</v>
      </c>
      <c r="B3" s="56">
        <f>'2020_1-2-2_Download_Prozent'!$D$7</f>
        <v>2005</v>
      </c>
      <c r="C3" s="56" t="str">
        <f>VLOOKUP(A3,[1]Tabelle1!$A$1:$B$68,2,FALSE)</f>
        <v>Salzgitter  Stadt</v>
      </c>
      <c r="D3" s="56" t="str">
        <f>VLOOKUP(A3,[2]Tabelle1!$A$2:$C$53,3,FALSE)</f>
        <v>K03102</v>
      </c>
      <c r="E3" s="41">
        <f>'2020_1-2-2_Download_Prozent'!D11</f>
        <v>9.9521006999238804</v>
      </c>
    </row>
    <row r="4" spans="1:5" x14ac:dyDescent="0.25">
      <c r="A4" s="56">
        <f>'2020_1-2-2_Download_Prozent'!B12</f>
        <v>103</v>
      </c>
      <c r="B4" s="56">
        <f>'2020_1-2-2_Download_Prozent'!$D$7</f>
        <v>2005</v>
      </c>
      <c r="C4" s="56" t="str">
        <f>VLOOKUP(A4,[1]Tabelle1!$A$1:$B$68,2,FALSE)</f>
        <v>Wolfsburg  Stadt</v>
      </c>
      <c r="D4" s="56" t="str">
        <f>VLOOKUP(A4,[2]Tabelle1!$A$2:$C$53,3,FALSE)</f>
        <v>K03103</v>
      </c>
      <c r="E4" s="41">
        <f>'2020_1-2-2_Download_Prozent'!D12</f>
        <v>9.8895205405985198</v>
      </c>
    </row>
    <row r="5" spans="1:5" x14ac:dyDescent="0.25">
      <c r="A5" s="56">
        <f>'2020_1-2-2_Download_Prozent'!B13</f>
        <v>151</v>
      </c>
      <c r="B5" s="56">
        <f>'2020_1-2-2_Download_Prozent'!$D$7</f>
        <v>2005</v>
      </c>
      <c r="C5" s="56" t="str">
        <f>VLOOKUP(A5,[1]Tabelle1!$A$1:$B$68,2,FALSE)</f>
        <v>Gifhorn</v>
      </c>
      <c r="D5" s="56" t="str">
        <f>VLOOKUP(A5,[2]Tabelle1!$A$2:$C$53,3,FALSE)</f>
        <v>K03151</v>
      </c>
      <c r="E5" s="41">
        <f>'2020_1-2-2_Download_Prozent'!D13</f>
        <v>4.3423199351960662</v>
      </c>
    </row>
    <row r="6" spans="1:5" x14ac:dyDescent="0.25">
      <c r="A6" s="56">
        <f>'2020_1-2-2_Download_Prozent'!B14</f>
        <v>153</v>
      </c>
      <c r="B6" s="56">
        <f>'2020_1-2-2_Download_Prozent'!$D$7</f>
        <v>2005</v>
      </c>
      <c r="C6" s="56" t="str">
        <f>VLOOKUP(A6,[1]Tabelle1!$A$1:$B$68,2,FALSE)</f>
        <v>Goslar</v>
      </c>
      <c r="D6" s="56" t="str">
        <f>VLOOKUP(A6,[2]Tabelle1!$A$2:$C$53,3,FALSE)</f>
        <v>K03153</v>
      </c>
      <c r="E6" s="41">
        <f>'2020_1-2-2_Download_Prozent'!D14</f>
        <v>4.9560256714998818</v>
      </c>
    </row>
    <row r="7" spans="1:5" x14ac:dyDescent="0.25">
      <c r="A7" s="56">
        <f>'2020_1-2-2_Download_Prozent'!B15</f>
        <v>154</v>
      </c>
      <c r="B7" s="56">
        <f>'2020_1-2-2_Download_Prozent'!$D$7</f>
        <v>2005</v>
      </c>
      <c r="C7" s="56" t="str">
        <f>VLOOKUP(A7,[1]Tabelle1!$A$1:$B$68,2,FALSE)</f>
        <v>Helmstedt</v>
      </c>
      <c r="D7" s="56" t="str">
        <f>VLOOKUP(A7,[2]Tabelle1!$A$2:$C$53,3,FALSE)</f>
        <v>K03154</v>
      </c>
      <c r="E7" s="41">
        <f>'2020_1-2-2_Download_Prozent'!D15</f>
        <v>3.7320074885676582</v>
      </c>
    </row>
    <row r="8" spans="1:5" x14ac:dyDescent="0.25">
      <c r="A8" s="56">
        <f>'2020_1-2-2_Download_Prozent'!B16</f>
        <v>155</v>
      </c>
      <c r="B8" s="56">
        <f>'2020_1-2-2_Download_Prozent'!$D$7</f>
        <v>2005</v>
      </c>
      <c r="C8" s="56" t="str">
        <f>VLOOKUP(A8,[1]Tabelle1!$A$1:$B$68,2,FALSE)</f>
        <v>Northeim</v>
      </c>
      <c r="D8" s="56" t="str">
        <f>VLOOKUP(A8,[2]Tabelle1!$A$2:$C$53,3,FALSE)</f>
        <v>K03155</v>
      </c>
      <c r="E8" s="41">
        <f>'2020_1-2-2_Download_Prozent'!D16</f>
        <v>3.958006680755334</v>
      </c>
    </row>
    <row r="9" spans="1:5" x14ac:dyDescent="0.25">
      <c r="A9" s="56">
        <f>'2020_1-2-2_Download_Prozent'!B17</f>
        <v>157</v>
      </c>
      <c r="B9" s="56">
        <f>'2020_1-2-2_Download_Prozent'!$D$7</f>
        <v>2005</v>
      </c>
      <c r="C9" s="56" t="str">
        <f>VLOOKUP(A9,[1]Tabelle1!$A$1:$B$68,2,FALSE)</f>
        <v>Peine</v>
      </c>
      <c r="D9" s="56" t="str">
        <f>VLOOKUP(A9,[2]Tabelle1!$A$2:$C$53,3,FALSE)</f>
        <v>K03157</v>
      </c>
      <c r="E9" s="41">
        <f>'2020_1-2-2_Download_Prozent'!D17</f>
        <v>5.0779827761719707</v>
      </c>
    </row>
    <row r="10" spans="1:5" x14ac:dyDescent="0.25">
      <c r="A10" s="56">
        <f>'2020_1-2-2_Download_Prozent'!B18</f>
        <v>158</v>
      </c>
      <c r="B10" s="56">
        <f>'2020_1-2-2_Download_Prozent'!$D$7</f>
        <v>2005</v>
      </c>
      <c r="C10" s="56" t="str">
        <f>VLOOKUP(A10,[1]Tabelle1!$A$1:$B$68,2,FALSE)</f>
        <v>Wolfenbüttel</v>
      </c>
      <c r="D10" s="56" t="str">
        <f>VLOOKUP(A10,[2]Tabelle1!$A$2:$C$53,3,FALSE)</f>
        <v>K03158</v>
      </c>
      <c r="E10" s="41">
        <f>'2020_1-2-2_Download_Prozent'!D18</f>
        <v>3.8636723074489963</v>
      </c>
    </row>
    <row r="11" spans="1:5" x14ac:dyDescent="0.25">
      <c r="A11" s="56">
        <f>'2020_1-2-2_Download_Prozent'!B19</f>
        <v>159</v>
      </c>
      <c r="B11" s="56">
        <f>'2020_1-2-2_Download_Prozent'!$D$7</f>
        <v>2005</v>
      </c>
      <c r="C11" s="56" t="str">
        <f>VLOOKUP(A11,[1]Tabelle1!$A$1:$B$68,2,FALSE)</f>
        <v>Göttingen</v>
      </c>
      <c r="D11" s="56" t="str">
        <f>VLOOKUP(A11,[2]Tabelle1!$A$2:$C$53,3,FALSE)</f>
        <v>K03159</v>
      </c>
      <c r="E11" s="41">
        <f>'2020_1-2-2_Download_Prozent'!D19</f>
        <v>5.8746611385743899</v>
      </c>
    </row>
    <row r="12" spans="1:5" x14ac:dyDescent="0.25">
      <c r="A12" s="56">
        <f>'2020_1-2-2_Download_Prozent'!B20</f>
        <v>1</v>
      </c>
      <c r="B12" s="56">
        <f>'2020_1-2-2_Download_Prozent'!$D$7</f>
        <v>2005</v>
      </c>
      <c r="C12" s="56" t="str">
        <f>VLOOKUP(A12,[1]Tabelle1!$A$1:$B$68,2,FALSE)</f>
        <v>Stat. Region Braunschweig</v>
      </c>
      <c r="D12" s="56" t="str">
        <f>VLOOKUP(A12,[2]Tabelle1!$A$2:$C$53,3,FALSE)</f>
        <v>K031</v>
      </c>
      <c r="E12" s="41">
        <f>'2020_1-2-2_Download_Prozent'!D20</f>
        <v>6.0308948852878181</v>
      </c>
    </row>
    <row r="13" spans="1:5" x14ac:dyDescent="0.25">
      <c r="A13" s="56">
        <f>'2020_1-2-2_Download_Prozent'!B21</f>
        <v>241</v>
      </c>
      <c r="B13" s="56">
        <f>'2020_1-2-2_Download_Prozent'!$D$7</f>
        <v>2005</v>
      </c>
      <c r="C13" s="56" t="str">
        <f>VLOOKUP(A13,[1]Tabelle1!$A$1:$B$68,2,FALSE)</f>
        <v>Hannover  Region</v>
      </c>
      <c r="D13" s="56" t="str">
        <f>VLOOKUP(A13,[2]Tabelle1!$A$2:$C$53,3,FALSE)</f>
        <v>K03241</v>
      </c>
      <c r="E13" s="41">
        <f>'2020_1-2-2_Download_Prozent'!D21</f>
        <v>10.204750727265155</v>
      </c>
    </row>
    <row r="14" spans="1:5" x14ac:dyDescent="0.25">
      <c r="A14" s="56">
        <f>'2020_1-2-2_Download_Prozent'!B22</f>
        <v>241001</v>
      </c>
      <c r="B14" s="56">
        <f>'2020_1-2-2_Download_Prozent'!$D$7</f>
        <v>2005</v>
      </c>
      <c r="C14" s="56" t="str">
        <f>VLOOKUP(A14,[1]Tabelle1!$A$1:$B$68,2,FALSE)</f>
        <v xml:space="preserve">   dav. Hannover  Lhst.</v>
      </c>
      <c r="D14" s="56" t="str">
        <f>VLOOKUP(A14,[2]Tabelle1!$A$2:$C$53,3,FALSE)</f>
        <v>K03241001</v>
      </c>
      <c r="E14" s="41">
        <f>'2020_1-2-2_Download_Prozent'!D22</f>
        <v>14.545623767521315</v>
      </c>
    </row>
    <row r="15" spans="1:5" x14ac:dyDescent="0.25">
      <c r="A15" s="56">
        <f>'2020_1-2-2_Download_Prozent'!B23</f>
        <v>241999</v>
      </c>
      <c r="B15" s="56">
        <f>'2020_1-2-2_Download_Prozent'!$D$7</f>
        <v>2005</v>
      </c>
      <c r="C15" s="56" t="str">
        <f>VLOOKUP(A15,[1]Tabelle1!$A$1:$B$68,2,FALSE)</f>
        <v xml:space="preserve">   dav. Hannover  Umland</v>
      </c>
      <c r="D15" s="56" t="str">
        <f>VLOOKUP(A15,[2]Tabelle1!$A$2:$C$53,3,FALSE)</f>
        <v>K03241999</v>
      </c>
      <c r="E15" s="41">
        <f>'2020_1-2-2_Download_Prozent'!D23</f>
        <v>6.5515800879222734</v>
      </c>
    </row>
    <row r="16" spans="1:5" x14ac:dyDescent="0.25">
      <c r="A16" s="56">
        <f>'2020_1-2-2_Download_Prozent'!B24</f>
        <v>251</v>
      </c>
      <c r="B16" s="56">
        <f>'2020_1-2-2_Download_Prozent'!$D$7</f>
        <v>2005</v>
      </c>
      <c r="C16" s="56" t="str">
        <f>VLOOKUP(A16,[1]Tabelle1!$A$1:$B$68,2,FALSE)</f>
        <v>Diepholz</v>
      </c>
      <c r="D16" s="56" t="str">
        <f>VLOOKUP(A16,[2]Tabelle1!$A$2:$C$53,3,FALSE)</f>
        <v>K03251</v>
      </c>
      <c r="E16" s="41">
        <f>'2020_1-2-2_Download_Prozent'!D24</f>
        <v>3.8302373485256185</v>
      </c>
    </row>
    <row r="17" spans="1:5" x14ac:dyDescent="0.25">
      <c r="A17" s="56">
        <f>'2020_1-2-2_Download_Prozent'!B25</f>
        <v>252</v>
      </c>
      <c r="B17" s="56">
        <f>'2020_1-2-2_Download_Prozent'!$D$7</f>
        <v>2005</v>
      </c>
      <c r="C17" s="56" t="str">
        <f>VLOOKUP(A17,[1]Tabelle1!$A$1:$B$68,2,FALSE)</f>
        <v>Hameln-Pyrmont</v>
      </c>
      <c r="D17" s="56" t="str">
        <f>VLOOKUP(A17,[2]Tabelle1!$A$2:$C$53,3,FALSE)</f>
        <v>K03252</v>
      </c>
      <c r="E17" s="41">
        <f>'2020_1-2-2_Download_Prozent'!D25</f>
        <v>6.8906406406406413</v>
      </c>
    </row>
    <row r="18" spans="1:5" x14ac:dyDescent="0.25">
      <c r="A18" s="56">
        <f>'2020_1-2-2_Download_Prozent'!B26</f>
        <v>254</v>
      </c>
      <c r="B18" s="56">
        <f>'2020_1-2-2_Download_Prozent'!$D$7</f>
        <v>2005</v>
      </c>
      <c r="C18" s="56" t="str">
        <f>VLOOKUP(A18,[1]Tabelle1!$A$1:$B$68,2,FALSE)</f>
        <v>Hildesheim</v>
      </c>
      <c r="D18" s="56" t="str">
        <f>VLOOKUP(A18,[2]Tabelle1!$A$2:$C$53,3,FALSE)</f>
        <v>K03254</v>
      </c>
      <c r="E18" s="41">
        <f>'2020_1-2-2_Download_Prozent'!D26</f>
        <v>5.0340107967506524</v>
      </c>
    </row>
    <row r="19" spans="1:5" x14ac:dyDescent="0.25">
      <c r="A19" s="56">
        <f>'2020_1-2-2_Download_Prozent'!B27</f>
        <v>255</v>
      </c>
      <c r="B19" s="56">
        <f>'2020_1-2-2_Download_Prozent'!$D$7</f>
        <v>2005</v>
      </c>
      <c r="C19" s="56" t="str">
        <f>VLOOKUP(A19,[1]Tabelle1!$A$1:$B$68,2,FALSE)</f>
        <v>Holzminden</v>
      </c>
      <c r="D19" s="56" t="str">
        <f>VLOOKUP(A19,[2]Tabelle1!$A$2:$C$53,3,FALSE)</f>
        <v>K03255</v>
      </c>
      <c r="E19" s="41">
        <f>'2020_1-2-2_Download_Prozent'!D27</f>
        <v>4.4059139094945969</v>
      </c>
    </row>
    <row r="20" spans="1:5" x14ac:dyDescent="0.25">
      <c r="A20" s="56">
        <f>'2020_1-2-2_Download_Prozent'!B28</f>
        <v>256</v>
      </c>
      <c r="B20" s="56">
        <f>'2020_1-2-2_Download_Prozent'!$D$7</f>
        <v>2005</v>
      </c>
      <c r="C20" s="56" t="str">
        <f>VLOOKUP(A20,[1]Tabelle1!$A$1:$B$68,2,FALSE)</f>
        <v>Nienburg (Weser)</v>
      </c>
      <c r="D20" s="56" t="str">
        <f>VLOOKUP(A20,[2]Tabelle1!$A$2:$C$53,3,FALSE)</f>
        <v>K03256</v>
      </c>
      <c r="E20" s="41">
        <f>'2020_1-2-2_Download_Prozent'!D28</f>
        <v>4.3600540239930092</v>
      </c>
    </row>
    <row r="21" spans="1:5" x14ac:dyDescent="0.25">
      <c r="A21" s="56">
        <f>'2020_1-2-2_Download_Prozent'!B29</f>
        <v>257</v>
      </c>
      <c r="B21" s="56">
        <f>'2020_1-2-2_Download_Prozent'!$D$7</f>
        <v>2005</v>
      </c>
      <c r="C21" s="56" t="str">
        <f>VLOOKUP(A21,[1]Tabelle1!$A$1:$B$68,2,FALSE)</f>
        <v>Schaumburg</v>
      </c>
      <c r="D21" s="56" t="str">
        <f>VLOOKUP(A21,[2]Tabelle1!$A$2:$C$53,3,FALSE)</f>
        <v>K03257</v>
      </c>
      <c r="E21" s="41">
        <f>'2020_1-2-2_Download_Prozent'!D29</f>
        <v>5.8034392988517549</v>
      </c>
    </row>
    <row r="22" spans="1:5" x14ac:dyDescent="0.25">
      <c r="A22" s="56">
        <f>'2020_1-2-2_Download_Prozent'!B30</f>
        <v>2</v>
      </c>
      <c r="B22" s="56">
        <f>'2020_1-2-2_Download_Prozent'!$D$7</f>
        <v>2005</v>
      </c>
      <c r="C22" s="56" t="str">
        <f>VLOOKUP(A22,[1]Tabelle1!$A$1:$B$68,2,FALSE)</f>
        <v>Stat. Region Hannover</v>
      </c>
      <c r="D22" s="56" t="str">
        <f>VLOOKUP(A22,[2]Tabelle1!$A$2:$C$53,3,FALSE)</f>
        <v>K032</v>
      </c>
      <c r="E22" s="41">
        <f>'2020_1-2-2_Download_Prozent'!D30</f>
        <v>7.7449756668341099</v>
      </c>
    </row>
    <row r="23" spans="1:5" x14ac:dyDescent="0.25">
      <c r="A23" s="56">
        <f>'2020_1-2-2_Download_Prozent'!B31</f>
        <v>351</v>
      </c>
      <c r="B23" s="56">
        <f>'2020_1-2-2_Download_Prozent'!$D$7</f>
        <v>2005</v>
      </c>
      <c r="C23" s="56" t="str">
        <f>VLOOKUP(A23,[1]Tabelle1!$A$1:$B$68,2,FALSE)</f>
        <v>Celle</v>
      </c>
      <c r="D23" s="56" t="str">
        <f>VLOOKUP(A23,[2]Tabelle1!$A$2:$C$53,3,FALSE)</f>
        <v>K03351</v>
      </c>
      <c r="E23" s="41">
        <f>'2020_1-2-2_Download_Prozent'!D31</f>
        <v>4.2780250378198241</v>
      </c>
    </row>
    <row r="24" spans="1:5" x14ac:dyDescent="0.25">
      <c r="A24" s="56">
        <f>'2020_1-2-2_Download_Prozent'!B32</f>
        <v>352</v>
      </c>
      <c r="B24" s="56">
        <f>'2020_1-2-2_Download_Prozent'!$D$7</f>
        <v>2005</v>
      </c>
      <c r="C24" s="56" t="str">
        <f>VLOOKUP(A24,[1]Tabelle1!$A$1:$B$68,2,FALSE)</f>
        <v>Cuxhaven</v>
      </c>
      <c r="D24" s="56" t="str">
        <f>VLOOKUP(A24,[2]Tabelle1!$A$2:$C$53,3,FALSE)</f>
        <v>K03352</v>
      </c>
      <c r="E24" s="41">
        <f>'2020_1-2-2_Download_Prozent'!D32</f>
        <v>4.2528108497827315</v>
      </c>
    </row>
    <row r="25" spans="1:5" x14ac:dyDescent="0.25">
      <c r="A25" s="56">
        <f>'2020_1-2-2_Download_Prozent'!B33</f>
        <v>353</v>
      </c>
      <c r="B25" s="56">
        <f>'2020_1-2-2_Download_Prozent'!$D$7</f>
        <v>2005</v>
      </c>
      <c r="C25" s="56" t="str">
        <f>VLOOKUP(A25,[1]Tabelle1!$A$1:$B$68,2,FALSE)</f>
        <v>Harburg</v>
      </c>
      <c r="D25" s="56" t="str">
        <f>VLOOKUP(A25,[2]Tabelle1!$A$2:$C$53,3,FALSE)</f>
        <v>K03353</v>
      </c>
      <c r="E25" s="41">
        <f>'2020_1-2-2_Download_Prozent'!D33</f>
        <v>4.5532550128811096</v>
      </c>
    </row>
    <row r="26" spans="1:5" x14ac:dyDescent="0.25">
      <c r="A26" s="56">
        <f>'2020_1-2-2_Download_Prozent'!B34</f>
        <v>354</v>
      </c>
      <c r="B26" s="56">
        <f>'2020_1-2-2_Download_Prozent'!$D$7</f>
        <v>2005</v>
      </c>
      <c r="C26" s="56" t="str">
        <f>VLOOKUP(A26,[1]Tabelle1!$A$1:$B$68,2,FALSE)</f>
        <v>Lüchow-Dannenberg</v>
      </c>
      <c r="D26" s="56" t="str">
        <f>VLOOKUP(A26,[2]Tabelle1!$A$2:$C$53,3,FALSE)</f>
        <v>K03354</v>
      </c>
      <c r="E26" s="41">
        <f>'2020_1-2-2_Download_Prozent'!D34</f>
        <v>2.4789686867113256</v>
      </c>
    </row>
    <row r="27" spans="1:5" x14ac:dyDescent="0.25">
      <c r="A27" s="56">
        <f>'2020_1-2-2_Download_Prozent'!B35</f>
        <v>355</v>
      </c>
      <c r="B27" s="56">
        <f>'2020_1-2-2_Download_Prozent'!$D$7</f>
        <v>2005</v>
      </c>
      <c r="C27" s="56" t="str">
        <f>VLOOKUP(A27,[1]Tabelle1!$A$1:$B$68,2,FALSE)</f>
        <v>Lüneburg</v>
      </c>
      <c r="D27" s="56" t="str">
        <f>VLOOKUP(A27,[2]Tabelle1!$A$2:$C$53,3,FALSE)</f>
        <v>K03355</v>
      </c>
      <c r="E27" s="41">
        <f>'2020_1-2-2_Download_Prozent'!D35</f>
        <v>3.934656095211496</v>
      </c>
    </row>
    <row r="28" spans="1:5" x14ac:dyDescent="0.25">
      <c r="A28" s="56">
        <f>'2020_1-2-2_Download_Prozent'!B36</f>
        <v>356</v>
      </c>
      <c r="B28" s="56">
        <f>'2020_1-2-2_Download_Prozent'!$D$7</f>
        <v>2005</v>
      </c>
      <c r="C28" s="56" t="str">
        <f>VLOOKUP(A28,[1]Tabelle1!$A$1:$B$68,2,FALSE)</f>
        <v>Osterholz</v>
      </c>
      <c r="D28" s="56" t="str">
        <f>VLOOKUP(A28,[2]Tabelle1!$A$2:$C$53,3,FALSE)</f>
        <v>K03356</v>
      </c>
      <c r="E28" s="41">
        <f>'2020_1-2-2_Download_Prozent'!D36</f>
        <v>3.5337632272199113</v>
      </c>
    </row>
    <row r="29" spans="1:5" x14ac:dyDescent="0.25">
      <c r="A29" s="56">
        <f>'2020_1-2-2_Download_Prozent'!B37</f>
        <v>357</v>
      </c>
      <c r="B29" s="56">
        <f>'2020_1-2-2_Download_Prozent'!$D$7</f>
        <v>2005</v>
      </c>
      <c r="C29" s="56" t="str">
        <f>VLOOKUP(A29,[1]Tabelle1!$A$1:$B$68,2,FALSE)</f>
        <v>Rotenburg (Wümme)</v>
      </c>
      <c r="D29" s="56" t="str">
        <f>VLOOKUP(A29,[2]Tabelle1!$A$2:$C$53,3,FALSE)</f>
        <v>K03357</v>
      </c>
      <c r="E29" s="41">
        <f>'2020_1-2-2_Download_Prozent'!D37</f>
        <v>3.9915087187263074</v>
      </c>
    </row>
    <row r="30" spans="1:5" x14ac:dyDescent="0.25">
      <c r="A30" s="56">
        <f>'2020_1-2-2_Download_Prozent'!B38</f>
        <v>358</v>
      </c>
      <c r="B30" s="56">
        <f>'2020_1-2-2_Download_Prozent'!$D$7</f>
        <v>2005</v>
      </c>
      <c r="C30" s="56" t="str">
        <f>VLOOKUP(A30,[1]Tabelle1!$A$1:$B$68,2,FALSE)</f>
        <v>Heidekreis</v>
      </c>
      <c r="D30" s="56" t="str">
        <f>VLOOKUP(A30,[2]Tabelle1!$A$2:$C$53,3,FALSE)</f>
        <v>K03358</v>
      </c>
      <c r="E30" s="41">
        <f>'2020_1-2-2_Download_Prozent'!D38</f>
        <v>4.1695285888504188</v>
      </c>
    </row>
    <row r="31" spans="1:5" x14ac:dyDescent="0.25">
      <c r="A31" s="56">
        <f>'2020_1-2-2_Download_Prozent'!B39</f>
        <v>359</v>
      </c>
      <c r="B31" s="56">
        <f>'2020_1-2-2_Download_Prozent'!$D$7</f>
        <v>2005</v>
      </c>
      <c r="C31" s="56" t="str">
        <f>VLOOKUP(A31,[1]Tabelle1!$A$1:$B$68,2,FALSE)</f>
        <v>Stade</v>
      </c>
      <c r="D31" s="56" t="str">
        <f>VLOOKUP(A31,[2]Tabelle1!$A$2:$C$53,3,FALSE)</f>
        <v>K03359</v>
      </c>
      <c r="E31" s="41">
        <f>'2020_1-2-2_Download_Prozent'!D39</f>
        <v>4.07380073800738</v>
      </c>
    </row>
    <row r="32" spans="1:5" x14ac:dyDescent="0.25">
      <c r="A32" s="56">
        <f>'2020_1-2-2_Download_Prozent'!B40</f>
        <v>360</v>
      </c>
      <c r="B32" s="56">
        <f>'2020_1-2-2_Download_Prozent'!$D$7</f>
        <v>2005</v>
      </c>
      <c r="C32" s="56" t="str">
        <f>VLOOKUP(A32,[1]Tabelle1!$A$1:$B$68,2,FALSE)</f>
        <v>Uelzen</v>
      </c>
      <c r="D32" s="56" t="str">
        <f>VLOOKUP(A32,[2]Tabelle1!$A$2:$C$53,3,FALSE)</f>
        <v>K03360</v>
      </c>
      <c r="E32" s="41">
        <f>'2020_1-2-2_Download_Prozent'!D40</f>
        <v>2.8739426449350116</v>
      </c>
    </row>
    <row r="33" spans="1:5" x14ac:dyDescent="0.25">
      <c r="A33" s="56">
        <f>'2020_1-2-2_Download_Prozent'!B41</f>
        <v>361</v>
      </c>
      <c r="B33" s="56">
        <f>'2020_1-2-2_Download_Prozent'!$D$7</f>
        <v>2005</v>
      </c>
      <c r="C33" s="56" t="str">
        <f>VLOOKUP(A33,[1]Tabelle1!$A$1:$B$68,2,FALSE)</f>
        <v>Verden</v>
      </c>
      <c r="D33" s="56" t="str">
        <f>VLOOKUP(A33,[2]Tabelle1!$A$2:$C$53,3,FALSE)</f>
        <v>K03361</v>
      </c>
      <c r="E33" s="41">
        <f>'2020_1-2-2_Download_Prozent'!D41</f>
        <v>5.0237164762387758</v>
      </c>
    </row>
    <row r="34" spans="1:5" x14ac:dyDescent="0.25">
      <c r="A34" s="56">
        <f>'2020_1-2-2_Download_Prozent'!B42</f>
        <v>3</v>
      </c>
      <c r="B34" s="56">
        <f>'2020_1-2-2_Download_Prozent'!$D$7</f>
        <v>2005</v>
      </c>
      <c r="C34" s="56" t="str">
        <f>VLOOKUP(A34,[1]Tabelle1!$A$1:$B$68,2,FALSE)</f>
        <v>Stat. Region Lüneburg</v>
      </c>
      <c r="D34" s="56" t="str">
        <f>VLOOKUP(A34,[2]Tabelle1!$A$2:$C$53,3,FALSE)</f>
        <v>K033</v>
      </c>
      <c r="E34" s="41">
        <f>'2020_1-2-2_Download_Prozent'!D42</f>
        <v>4.093694564919522</v>
      </c>
    </row>
    <row r="35" spans="1:5" x14ac:dyDescent="0.25">
      <c r="A35" s="56">
        <f>'2020_1-2-2_Download_Prozent'!B43</f>
        <v>401</v>
      </c>
      <c r="B35" s="56">
        <f>'2020_1-2-2_Download_Prozent'!$D$7</f>
        <v>2005</v>
      </c>
      <c r="C35" s="56" t="str">
        <f>VLOOKUP(A35,[1]Tabelle1!$A$1:$B$68,2,FALSE)</f>
        <v>Delmenhorst  Stadt</v>
      </c>
      <c r="D35" s="56" t="str">
        <f>VLOOKUP(A35,[2]Tabelle1!$A$2:$C$53,3,FALSE)</f>
        <v>K03401</v>
      </c>
      <c r="E35" s="41">
        <f>'2020_1-2-2_Download_Prozent'!D43</f>
        <v>8.8927235365403874</v>
      </c>
    </row>
    <row r="36" spans="1:5" x14ac:dyDescent="0.25">
      <c r="A36" s="56">
        <f>'2020_1-2-2_Download_Prozent'!B44</f>
        <v>402</v>
      </c>
      <c r="B36" s="56">
        <f>'2020_1-2-2_Download_Prozent'!$D$7</f>
        <v>2005</v>
      </c>
      <c r="C36" s="56" t="str">
        <f>VLOOKUP(A36,[1]Tabelle1!$A$1:$B$68,2,FALSE)</f>
        <v>Emden  Stadt</v>
      </c>
      <c r="D36" s="56" t="str">
        <f>VLOOKUP(A36,[2]Tabelle1!$A$2:$C$53,3,FALSE)</f>
        <v>K03402</v>
      </c>
      <c r="E36" s="41">
        <f>'2020_1-2-2_Download_Prozent'!D44</f>
        <v>5.3837076586771904</v>
      </c>
    </row>
    <row r="37" spans="1:5" x14ac:dyDescent="0.25">
      <c r="A37" s="56">
        <f>'2020_1-2-2_Download_Prozent'!B45</f>
        <v>403</v>
      </c>
      <c r="B37" s="56">
        <f>'2020_1-2-2_Download_Prozent'!$D$7</f>
        <v>2005</v>
      </c>
      <c r="C37" s="56" t="str">
        <f>VLOOKUP(A37,[1]Tabelle1!$A$1:$B$68,2,FALSE)</f>
        <v>Oldenburg(Oldb)  Stadt</v>
      </c>
      <c r="D37" s="56" t="str">
        <f>VLOOKUP(A37,[2]Tabelle1!$A$2:$C$53,3,FALSE)</f>
        <v>K03403</v>
      </c>
      <c r="E37" s="41">
        <f>'2020_1-2-2_Download_Prozent'!D45</f>
        <v>6.2334058587960772</v>
      </c>
    </row>
    <row r="38" spans="1:5" x14ac:dyDescent="0.25">
      <c r="A38" s="56">
        <f>'2020_1-2-2_Download_Prozent'!B46</f>
        <v>404</v>
      </c>
      <c r="B38" s="56">
        <f>'2020_1-2-2_Download_Prozent'!$D$7</f>
        <v>2005</v>
      </c>
      <c r="C38" s="56" t="str">
        <f>VLOOKUP(A38,[1]Tabelle1!$A$1:$B$68,2,FALSE)</f>
        <v>Osnabrück  Stadt</v>
      </c>
      <c r="D38" s="56" t="str">
        <f>VLOOKUP(A38,[2]Tabelle1!$A$2:$C$53,3,FALSE)</f>
        <v>K03404</v>
      </c>
      <c r="E38" s="41">
        <f>'2020_1-2-2_Download_Prozent'!D46</f>
        <v>9.2403579669625309</v>
      </c>
    </row>
    <row r="39" spans="1:5" x14ac:dyDescent="0.25">
      <c r="A39" s="56">
        <f>'2020_1-2-2_Download_Prozent'!B47</f>
        <v>405</v>
      </c>
      <c r="B39" s="56">
        <f>'2020_1-2-2_Download_Prozent'!$D$7</f>
        <v>2005</v>
      </c>
      <c r="C39" s="56" t="str">
        <f>VLOOKUP(A39,[1]Tabelle1!$A$1:$B$68,2,FALSE)</f>
        <v>Wilhelmshaven  Stadt</v>
      </c>
      <c r="D39" s="56" t="str">
        <f>VLOOKUP(A39,[2]Tabelle1!$A$2:$C$53,3,FALSE)</f>
        <v>K03405</v>
      </c>
      <c r="E39" s="41">
        <f>'2020_1-2-2_Download_Prozent'!D47</f>
        <v>4.6091057066258134</v>
      </c>
    </row>
    <row r="40" spans="1:5" x14ac:dyDescent="0.25">
      <c r="A40" s="56">
        <f>'2020_1-2-2_Download_Prozent'!B48</f>
        <v>451</v>
      </c>
      <c r="B40" s="56">
        <f>'2020_1-2-2_Download_Prozent'!$D$7</f>
        <v>2005</v>
      </c>
      <c r="C40" s="56" t="str">
        <f>VLOOKUP(A40,[1]Tabelle1!$A$1:$B$68,2,FALSE)</f>
        <v>Ammerland</v>
      </c>
      <c r="D40" s="56" t="str">
        <f>VLOOKUP(A40,[2]Tabelle1!$A$2:$C$53,3,FALSE)</f>
        <v>K03451</v>
      </c>
      <c r="E40" s="41">
        <f>'2020_1-2-2_Download_Prozent'!D48</f>
        <v>2.8371487000716193</v>
      </c>
    </row>
    <row r="41" spans="1:5" x14ac:dyDescent="0.25">
      <c r="A41" s="56">
        <f>'2020_1-2-2_Download_Prozent'!B49</f>
        <v>452</v>
      </c>
      <c r="B41" s="56">
        <f>'2020_1-2-2_Download_Prozent'!$D$7</f>
        <v>2005</v>
      </c>
      <c r="C41" s="56" t="str">
        <f>VLOOKUP(A41,[1]Tabelle1!$A$1:$B$68,2,FALSE)</f>
        <v>Aurich</v>
      </c>
      <c r="D41" s="56" t="str">
        <f>VLOOKUP(A41,[2]Tabelle1!$A$2:$C$53,3,FALSE)</f>
        <v>K03452</v>
      </c>
      <c r="E41" s="41">
        <f>'2020_1-2-2_Download_Prozent'!D49</f>
        <v>2.80758226037196</v>
      </c>
    </row>
    <row r="42" spans="1:5" x14ac:dyDescent="0.25">
      <c r="A42" s="56">
        <f>'2020_1-2-2_Download_Prozent'!B50</f>
        <v>453</v>
      </c>
      <c r="B42" s="56">
        <f>'2020_1-2-2_Download_Prozent'!$D$7</f>
        <v>2005</v>
      </c>
      <c r="C42" s="56" t="str">
        <f>VLOOKUP(A42,[1]Tabelle1!$A$1:$B$68,2,FALSE)</f>
        <v>Cloppenburg</v>
      </c>
      <c r="D42" s="56" t="str">
        <f>VLOOKUP(A42,[2]Tabelle1!$A$2:$C$53,3,FALSE)</f>
        <v>K03453</v>
      </c>
      <c r="E42" s="41">
        <f>'2020_1-2-2_Download_Prozent'!D50</f>
        <v>4.0740931111139664</v>
      </c>
    </row>
    <row r="43" spans="1:5" x14ac:dyDescent="0.25">
      <c r="A43" s="56">
        <f>'2020_1-2-2_Download_Prozent'!B51</f>
        <v>454</v>
      </c>
      <c r="B43" s="56">
        <f>'2020_1-2-2_Download_Prozent'!$D$7</f>
        <v>2005</v>
      </c>
      <c r="C43" s="56" t="str">
        <f>VLOOKUP(A43,[1]Tabelle1!$A$1:$B$68,2,FALSE)</f>
        <v>Emsland</v>
      </c>
      <c r="D43" s="56" t="str">
        <f>VLOOKUP(A43,[2]Tabelle1!$A$2:$C$53,3,FALSE)</f>
        <v>K03454</v>
      </c>
      <c r="E43" s="41">
        <f>'2020_1-2-2_Download_Prozent'!D51</f>
        <v>4.0565903872449116</v>
      </c>
    </row>
    <row r="44" spans="1:5" x14ac:dyDescent="0.25">
      <c r="A44" s="56">
        <f>'2020_1-2-2_Download_Prozent'!B52</f>
        <v>455</v>
      </c>
      <c r="B44" s="56">
        <f>'2020_1-2-2_Download_Prozent'!$D$7</f>
        <v>2005</v>
      </c>
      <c r="C44" s="56" t="str">
        <f>VLOOKUP(A44,[1]Tabelle1!$A$1:$B$68,2,FALSE)</f>
        <v>Friesland</v>
      </c>
      <c r="D44" s="56" t="str">
        <f>VLOOKUP(A44,[2]Tabelle1!$A$2:$C$53,3,FALSE)</f>
        <v>K03455</v>
      </c>
      <c r="E44" s="41">
        <f>'2020_1-2-2_Download_Prozent'!D52</f>
        <v>2.7176271052735377</v>
      </c>
    </row>
    <row r="45" spans="1:5" x14ac:dyDescent="0.25">
      <c r="A45" s="56">
        <f>'2020_1-2-2_Download_Prozent'!B53</f>
        <v>456</v>
      </c>
      <c r="B45" s="56">
        <f>'2020_1-2-2_Download_Prozent'!$D$7</f>
        <v>2005</v>
      </c>
      <c r="C45" s="56" t="str">
        <f>VLOOKUP(A45,[1]Tabelle1!$A$1:$B$68,2,FALSE)</f>
        <v>Grafschaft Bentheim</v>
      </c>
      <c r="D45" s="56" t="str">
        <f>VLOOKUP(A45,[2]Tabelle1!$A$2:$C$53,3,FALSE)</f>
        <v>K03456</v>
      </c>
      <c r="E45" s="41">
        <f>'2020_1-2-2_Download_Prozent'!D53</f>
        <v>9.8964609273887625</v>
      </c>
    </row>
    <row r="46" spans="1:5" x14ac:dyDescent="0.25">
      <c r="A46" s="56">
        <f>'2020_1-2-2_Download_Prozent'!B54</f>
        <v>457</v>
      </c>
      <c r="B46" s="56">
        <f>'2020_1-2-2_Download_Prozent'!$D$7</f>
        <v>2005</v>
      </c>
      <c r="C46" s="56" t="str">
        <f>VLOOKUP(A46,[1]Tabelle1!$A$1:$B$68,2,FALSE)</f>
        <v>Leer</v>
      </c>
      <c r="D46" s="56" t="str">
        <f>VLOOKUP(A46,[2]Tabelle1!$A$2:$C$53,3,FALSE)</f>
        <v>K03457</v>
      </c>
      <c r="E46" s="41">
        <f>'2020_1-2-2_Download_Prozent'!D54</f>
        <v>3.949568631252423</v>
      </c>
    </row>
    <row r="47" spans="1:5" x14ac:dyDescent="0.25">
      <c r="A47" s="56">
        <f>'2020_1-2-2_Download_Prozent'!B55</f>
        <v>458</v>
      </c>
      <c r="B47" s="56">
        <f>'2020_1-2-2_Download_Prozent'!$D$7</f>
        <v>2005</v>
      </c>
      <c r="C47" s="56" t="str">
        <f>VLOOKUP(A47,[1]Tabelle1!$A$1:$B$68,2,FALSE)</f>
        <v>Oldenburg</v>
      </c>
      <c r="D47" s="56" t="str">
        <f>VLOOKUP(A47,[2]Tabelle1!$A$2:$C$53,3,FALSE)</f>
        <v>K03458</v>
      </c>
      <c r="E47" s="41">
        <f>'2020_1-2-2_Download_Prozent'!D55</f>
        <v>3.4160230969291585</v>
      </c>
    </row>
    <row r="48" spans="1:5" x14ac:dyDescent="0.25">
      <c r="A48" s="56">
        <f>'2020_1-2-2_Download_Prozent'!B56</f>
        <v>459</v>
      </c>
      <c r="B48" s="56">
        <f>'2020_1-2-2_Download_Prozent'!$D$7</f>
        <v>2005</v>
      </c>
      <c r="C48" s="56" t="str">
        <f>VLOOKUP(A48,[1]Tabelle1!$A$1:$B$68,2,FALSE)</f>
        <v>Osnabrück</v>
      </c>
      <c r="D48" s="56" t="str">
        <f>VLOOKUP(A48,[2]Tabelle1!$A$2:$C$53,3,FALSE)</f>
        <v>K03459</v>
      </c>
      <c r="E48" s="41">
        <f>'2020_1-2-2_Download_Prozent'!D56</f>
        <v>4.5361094341617312</v>
      </c>
    </row>
    <row r="49" spans="1:5" x14ac:dyDescent="0.25">
      <c r="A49" s="56">
        <f>'2020_1-2-2_Download_Prozent'!B57</f>
        <v>460</v>
      </c>
      <c r="B49" s="56">
        <f>'2020_1-2-2_Download_Prozent'!$D$7</f>
        <v>2005</v>
      </c>
      <c r="C49" s="56" t="str">
        <f>VLOOKUP(A49,[1]Tabelle1!$A$1:$B$68,2,FALSE)</f>
        <v>Vechta</v>
      </c>
      <c r="D49" s="56" t="str">
        <f>VLOOKUP(A49,[2]Tabelle1!$A$2:$C$53,3,FALSE)</f>
        <v>K03460</v>
      </c>
      <c r="E49" s="41">
        <f>'2020_1-2-2_Download_Prozent'!D57</f>
        <v>6.7227588915491578</v>
      </c>
    </row>
    <row r="50" spans="1:5" x14ac:dyDescent="0.25">
      <c r="A50" s="56">
        <f>'2020_1-2-2_Download_Prozent'!B58</f>
        <v>461</v>
      </c>
      <c r="B50" s="56">
        <f>'2020_1-2-2_Download_Prozent'!$D$7</f>
        <v>2005</v>
      </c>
      <c r="C50" s="56" t="str">
        <f>VLOOKUP(A50,[1]Tabelle1!$A$1:$B$68,2,FALSE)</f>
        <v>Wesermarsch</v>
      </c>
      <c r="D50" s="56" t="str">
        <f>VLOOKUP(A50,[2]Tabelle1!$A$2:$C$53,3,FALSE)</f>
        <v>K03461</v>
      </c>
      <c r="E50" s="41">
        <f>'2020_1-2-2_Download_Prozent'!D58</f>
        <v>5.5833555614830628</v>
      </c>
    </row>
    <row r="51" spans="1:5" x14ac:dyDescent="0.25">
      <c r="A51" s="56">
        <f>'2020_1-2-2_Download_Prozent'!B59</f>
        <v>462</v>
      </c>
      <c r="B51" s="56">
        <f>'2020_1-2-2_Download_Prozent'!$D$7</f>
        <v>2005</v>
      </c>
      <c r="C51" s="56" t="str">
        <f>VLOOKUP(A51,[1]Tabelle1!$A$1:$B$68,2,FALSE)</f>
        <v>Wittmund</v>
      </c>
      <c r="D51" s="56" t="str">
        <f>VLOOKUP(A51,[2]Tabelle1!$A$2:$C$53,3,FALSE)</f>
        <v>K03462</v>
      </c>
      <c r="E51" s="41">
        <f>'2020_1-2-2_Download_Prozent'!D59</f>
        <v>2.289747040756462</v>
      </c>
    </row>
    <row r="52" spans="1:5" x14ac:dyDescent="0.25">
      <c r="A52" s="56">
        <f>'2020_1-2-2_Download_Prozent'!B60</f>
        <v>4</v>
      </c>
      <c r="B52" s="56">
        <f>'2020_1-2-2_Download_Prozent'!$D$7</f>
        <v>2005</v>
      </c>
      <c r="C52" s="56" t="str">
        <f>VLOOKUP(A52,[1]Tabelle1!$A$1:$B$68,2,FALSE)</f>
        <v>Stat. Region Weser-Ems</v>
      </c>
      <c r="D52" s="56" t="str">
        <f>VLOOKUP(A52,[2]Tabelle1!$A$2:$C$53,3,FALSE)</f>
        <v>K034</v>
      </c>
      <c r="E52" s="41">
        <f>'2020_1-2-2_Download_Prozent'!D60</f>
        <v>5.0331271897454171</v>
      </c>
    </row>
    <row r="53" spans="1:5" x14ac:dyDescent="0.25">
      <c r="A53" s="56">
        <f>'2020_1-2-2_Download_Prozent'!B61</f>
        <v>0</v>
      </c>
      <c r="B53" s="56">
        <f>'2020_1-2-2_Download_Prozent'!$D$7</f>
        <v>2005</v>
      </c>
      <c r="C53" s="56" t="str">
        <f>VLOOKUP(A53,[1]Tabelle1!$A$1:$B$68,2,FALSE)</f>
        <v>Niedersachsen</v>
      </c>
      <c r="D53" s="56" t="str">
        <f>VLOOKUP(A53,[2]Tabelle1!$A$2:$C$53,3,FALSE)</f>
        <v>K030</v>
      </c>
      <c r="E53" s="41">
        <f>'2020_1-2-2_Download_Prozent'!D61</f>
        <v>5.772943675126152</v>
      </c>
    </row>
    <row r="54" spans="1:5" x14ac:dyDescent="0.25">
      <c r="A54" s="56">
        <f>'2020_1-2-2_Download_Prozent'!B10</f>
        <v>101</v>
      </c>
      <c r="B54" s="56">
        <f>'2020_1-2-2_Download_Prozent'!$E$7</f>
        <v>2006</v>
      </c>
      <c r="C54" s="56" t="str">
        <f>VLOOKUP(A54,[1]Tabelle1!$A$1:$B$68,2,FALSE)</f>
        <v>Braunschweig  Stadt</v>
      </c>
      <c r="D54" s="56" t="str">
        <f>VLOOKUP(A54,[2]Tabelle1!$A$2:$C$53,3,FALSE)</f>
        <v>K03101</v>
      </c>
      <c r="E54" s="41">
        <f>'2020_1-2-2_Download_Prozent'!E10</f>
        <v>8.2626177856901339</v>
      </c>
    </row>
    <row r="55" spans="1:5" x14ac:dyDescent="0.25">
      <c r="A55" s="56">
        <f>'2020_1-2-2_Download_Prozent'!B11</f>
        <v>102</v>
      </c>
      <c r="B55" s="56">
        <f>'2020_1-2-2_Download_Prozent'!$E$7</f>
        <v>2006</v>
      </c>
      <c r="C55" s="56" t="str">
        <f>VLOOKUP(A55,[1]Tabelle1!$A$1:$B$68,2,FALSE)</f>
        <v>Salzgitter  Stadt</v>
      </c>
      <c r="D55" s="56" t="str">
        <f>VLOOKUP(A55,[2]Tabelle1!$A$2:$C$53,3,FALSE)</f>
        <v>K03102</v>
      </c>
      <c r="E55" s="41">
        <f>'2020_1-2-2_Download_Prozent'!E11</f>
        <v>9.8195284301317223</v>
      </c>
    </row>
    <row r="56" spans="1:5" x14ac:dyDescent="0.25">
      <c r="A56" s="56">
        <f>'2020_1-2-2_Download_Prozent'!B12</f>
        <v>103</v>
      </c>
      <c r="B56" s="56">
        <f>'2020_1-2-2_Download_Prozent'!$E$7</f>
        <v>2006</v>
      </c>
      <c r="C56" s="56" t="str">
        <f>VLOOKUP(A56,[1]Tabelle1!$A$1:$B$68,2,FALSE)</f>
        <v>Wolfsburg  Stadt</v>
      </c>
      <c r="D56" s="56" t="str">
        <f>VLOOKUP(A56,[2]Tabelle1!$A$2:$C$53,3,FALSE)</f>
        <v>K03103</v>
      </c>
      <c r="E56" s="41">
        <f>'2020_1-2-2_Download_Prozent'!E12</f>
        <v>9.9101192600400019</v>
      </c>
    </row>
    <row r="57" spans="1:5" x14ac:dyDescent="0.25">
      <c r="A57" s="56">
        <f>'2020_1-2-2_Download_Prozent'!B13</f>
        <v>151</v>
      </c>
      <c r="B57" s="56">
        <f>'2020_1-2-2_Download_Prozent'!$E$7</f>
        <v>2006</v>
      </c>
      <c r="C57" s="56" t="str">
        <f>VLOOKUP(A57,[1]Tabelle1!$A$1:$B$68,2,FALSE)</f>
        <v>Gifhorn</v>
      </c>
      <c r="D57" s="56" t="str">
        <f>VLOOKUP(A57,[2]Tabelle1!$A$2:$C$53,3,FALSE)</f>
        <v>K03151</v>
      </c>
      <c r="E57" s="41">
        <f>'2020_1-2-2_Download_Prozent'!E13</f>
        <v>4.2126258758444113</v>
      </c>
    </row>
    <row r="58" spans="1:5" x14ac:dyDescent="0.25">
      <c r="A58" s="56">
        <f>'2020_1-2-2_Download_Prozent'!B14</f>
        <v>153</v>
      </c>
      <c r="B58" s="56">
        <f>'2020_1-2-2_Download_Prozent'!$E$7</f>
        <v>2006</v>
      </c>
      <c r="C58" s="56" t="str">
        <f>VLOOKUP(A58,[1]Tabelle1!$A$1:$B$68,2,FALSE)</f>
        <v>Goslar</v>
      </c>
      <c r="D58" s="56" t="str">
        <f>VLOOKUP(A58,[2]Tabelle1!$A$2:$C$53,3,FALSE)</f>
        <v>K03153</v>
      </c>
      <c r="E58" s="41">
        <f>'2020_1-2-2_Download_Prozent'!E14</f>
        <v>4.8945581867750043</v>
      </c>
    </row>
    <row r="59" spans="1:5" x14ac:dyDescent="0.25">
      <c r="A59" s="56">
        <f>'2020_1-2-2_Download_Prozent'!B15</f>
        <v>154</v>
      </c>
      <c r="B59" s="56">
        <f>'2020_1-2-2_Download_Prozent'!$E$7</f>
        <v>2006</v>
      </c>
      <c r="C59" s="56" t="str">
        <f>VLOOKUP(A59,[1]Tabelle1!$A$1:$B$68,2,FALSE)</f>
        <v>Helmstedt</v>
      </c>
      <c r="D59" s="56" t="str">
        <f>VLOOKUP(A59,[2]Tabelle1!$A$2:$C$53,3,FALSE)</f>
        <v>K03154</v>
      </c>
      <c r="E59" s="41">
        <f>'2020_1-2-2_Download_Prozent'!E15</f>
        <v>3.7330363403869158</v>
      </c>
    </row>
    <row r="60" spans="1:5" x14ac:dyDescent="0.25">
      <c r="A60" s="56">
        <f>'2020_1-2-2_Download_Prozent'!B16</f>
        <v>155</v>
      </c>
      <c r="B60" s="56">
        <f>'2020_1-2-2_Download_Prozent'!$E$7</f>
        <v>2006</v>
      </c>
      <c r="C60" s="56" t="str">
        <f>VLOOKUP(A60,[1]Tabelle1!$A$1:$B$68,2,FALSE)</f>
        <v>Northeim</v>
      </c>
      <c r="D60" s="56" t="str">
        <f>VLOOKUP(A60,[2]Tabelle1!$A$2:$C$53,3,FALSE)</f>
        <v>K03155</v>
      </c>
      <c r="E60" s="41">
        <f>'2020_1-2-2_Download_Prozent'!E16</f>
        <v>3.8539260969976903</v>
      </c>
    </row>
    <row r="61" spans="1:5" x14ac:dyDescent="0.25">
      <c r="A61" s="56">
        <f>'2020_1-2-2_Download_Prozent'!B17</f>
        <v>157</v>
      </c>
      <c r="B61" s="56">
        <f>'2020_1-2-2_Download_Prozent'!$E$7</f>
        <v>2006</v>
      </c>
      <c r="C61" s="56" t="str">
        <f>VLOOKUP(A61,[1]Tabelle1!$A$1:$B$68,2,FALSE)</f>
        <v>Peine</v>
      </c>
      <c r="D61" s="56" t="str">
        <f>VLOOKUP(A61,[2]Tabelle1!$A$2:$C$53,3,FALSE)</f>
        <v>K03157</v>
      </c>
      <c r="E61" s="41">
        <f>'2020_1-2-2_Download_Prozent'!E17</f>
        <v>4.9754803320961711</v>
      </c>
    </row>
    <row r="62" spans="1:5" x14ac:dyDescent="0.25">
      <c r="A62" s="56">
        <f>'2020_1-2-2_Download_Prozent'!B18</f>
        <v>158</v>
      </c>
      <c r="B62" s="56">
        <f>'2020_1-2-2_Download_Prozent'!$E$7</f>
        <v>2006</v>
      </c>
      <c r="C62" s="56" t="str">
        <f>VLOOKUP(A62,[1]Tabelle1!$A$1:$B$68,2,FALSE)</f>
        <v>Wolfenbüttel</v>
      </c>
      <c r="D62" s="56" t="str">
        <f>VLOOKUP(A62,[2]Tabelle1!$A$2:$C$53,3,FALSE)</f>
        <v>K03158</v>
      </c>
      <c r="E62" s="41">
        <f>'2020_1-2-2_Download_Prozent'!E18</f>
        <v>3.715752878512423</v>
      </c>
    </row>
    <row r="63" spans="1:5" x14ac:dyDescent="0.25">
      <c r="A63" s="56">
        <f>'2020_1-2-2_Download_Prozent'!B19</f>
        <v>159</v>
      </c>
      <c r="B63" s="56">
        <f>'2020_1-2-2_Download_Prozent'!$E$7</f>
        <v>2006</v>
      </c>
      <c r="C63" s="56" t="str">
        <f>VLOOKUP(A63,[1]Tabelle1!$A$1:$B$68,2,FALSE)</f>
        <v>Göttingen</v>
      </c>
      <c r="D63" s="56" t="str">
        <f>VLOOKUP(A63,[2]Tabelle1!$A$2:$C$53,3,FALSE)</f>
        <v>K03159</v>
      </c>
      <c r="E63" s="41">
        <f>'2020_1-2-2_Download_Prozent'!E19</f>
        <v>5.7528875300130986</v>
      </c>
    </row>
    <row r="64" spans="1:5" x14ac:dyDescent="0.25">
      <c r="A64" s="56">
        <f>'2020_1-2-2_Download_Prozent'!B20</f>
        <v>1</v>
      </c>
      <c r="B64" s="56">
        <f>'2020_1-2-2_Download_Prozent'!$E$7</f>
        <v>2006</v>
      </c>
      <c r="C64" s="56" t="str">
        <f>VLOOKUP(A64,[1]Tabelle1!$A$1:$B$68,2,FALSE)</f>
        <v>Stat. Region Braunschweig</v>
      </c>
      <c r="D64" s="56" t="str">
        <f>VLOOKUP(A64,[2]Tabelle1!$A$2:$C$53,3,FALSE)</f>
        <v>K031</v>
      </c>
      <c r="E64" s="41">
        <f>'2020_1-2-2_Download_Prozent'!E20</f>
        <v>5.9493499722251997</v>
      </c>
    </row>
    <row r="65" spans="1:5" x14ac:dyDescent="0.25">
      <c r="A65" s="56">
        <f>'2020_1-2-2_Download_Prozent'!B21</f>
        <v>241</v>
      </c>
      <c r="B65" s="56">
        <f>'2020_1-2-2_Download_Prozent'!$E$7</f>
        <v>2006</v>
      </c>
      <c r="C65" s="56" t="str">
        <f>VLOOKUP(A65,[1]Tabelle1!$A$1:$B$68,2,FALSE)</f>
        <v>Hannover  Region</v>
      </c>
      <c r="D65" s="56" t="str">
        <f>VLOOKUP(A65,[2]Tabelle1!$A$2:$C$53,3,FALSE)</f>
        <v>K03241</v>
      </c>
      <c r="E65" s="41">
        <f>'2020_1-2-2_Download_Prozent'!E21</f>
        <v>10.193644066295054</v>
      </c>
    </row>
    <row r="66" spans="1:5" x14ac:dyDescent="0.25">
      <c r="A66" s="56">
        <f>'2020_1-2-2_Download_Prozent'!B22</f>
        <v>241001</v>
      </c>
      <c r="B66" s="56">
        <f>'2020_1-2-2_Download_Prozent'!$E$7</f>
        <v>2006</v>
      </c>
      <c r="C66" s="56" t="str">
        <f>VLOOKUP(A66,[1]Tabelle1!$A$1:$B$68,2,FALSE)</f>
        <v xml:space="preserve">   dav. Hannover  Lhst.</v>
      </c>
      <c r="D66" s="56" t="str">
        <f>VLOOKUP(A66,[2]Tabelle1!$A$2:$C$53,3,FALSE)</f>
        <v>K03241001</v>
      </c>
      <c r="E66" s="41">
        <f>'2020_1-2-2_Download_Prozent'!E22</f>
        <v>14.505474074404029</v>
      </c>
    </row>
    <row r="67" spans="1:5" x14ac:dyDescent="0.25">
      <c r="A67" s="56">
        <f>'2020_1-2-2_Download_Prozent'!B23</f>
        <v>241999</v>
      </c>
      <c r="B67" s="56">
        <f>'2020_1-2-2_Download_Prozent'!$E$7</f>
        <v>2006</v>
      </c>
      <c r="C67" s="56" t="str">
        <f>VLOOKUP(A67,[1]Tabelle1!$A$1:$B$68,2,FALSE)</f>
        <v xml:space="preserve">   dav. Hannover  Umland</v>
      </c>
      <c r="D67" s="56" t="str">
        <f>VLOOKUP(A67,[2]Tabelle1!$A$2:$C$53,3,FALSE)</f>
        <v>K03241999</v>
      </c>
      <c r="E67" s="41">
        <f>'2020_1-2-2_Download_Prozent'!E23</f>
        <v>6.5583112491407167</v>
      </c>
    </row>
    <row r="68" spans="1:5" x14ac:dyDescent="0.25">
      <c r="A68" s="56">
        <f>'2020_1-2-2_Download_Prozent'!B24</f>
        <v>251</v>
      </c>
      <c r="B68" s="56">
        <f>'2020_1-2-2_Download_Prozent'!$E$7</f>
        <v>2006</v>
      </c>
      <c r="C68" s="56" t="str">
        <f>VLOOKUP(A68,[1]Tabelle1!$A$1:$B$68,2,FALSE)</f>
        <v>Diepholz</v>
      </c>
      <c r="D68" s="56" t="str">
        <f>VLOOKUP(A68,[2]Tabelle1!$A$2:$C$53,3,FALSE)</f>
        <v>K03251</v>
      </c>
      <c r="E68" s="41">
        <f>'2020_1-2-2_Download_Prozent'!E24</f>
        <v>3.7784462828333476</v>
      </c>
    </row>
    <row r="69" spans="1:5" x14ac:dyDescent="0.25">
      <c r="A69" s="56">
        <f>'2020_1-2-2_Download_Prozent'!B25</f>
        <v>252</v>
      </c>
      <c r="B69" s="56">
        <f>'2020_1-2-2_Download_Prozent'!$E$7</f>
        <v>2006</v>
      </c>
      <c r="C69" s="56" t="str">
        <f>VLOOKUP(A69,[1]Tabelle1!$A$1:$B$68,2,FALSE)</f>
        <v>Hameln-Pyrmont</v>
      </c>
      <c r="D69" s="56" t="str">
        <f>VLOOKUP(A69,[2]Tabelle1!$A$2:$C$53,3,FALSE)</f>
        <v>K03252</v>
      </c>
      <c r="E69" s="41">
        <f>'2020_1-2-2_Download_Prozent'!E25</f>
        <v>6.6917520704912459</v>
      </c>
    </row>
    <row r="70" spans="1:5" x14ac:dyDescent="0.25">
      <c r="A70" s="56">
        <f>'2020_1-2-2_Download_Prozent'!B26</f>
        <v>254</v>
      </c>
      <c r="B70" s="56">
        <f>'2020_1-2-2_Download_Prozent'!$E$7</f>
        <v>2006</v>
      </c>
      <c r="C70" s="56" t="str">
        <f>VLOOKUP(A70,[1]Tabelle1!$A$1:$B$68,2,FALSE)</f>
        <v>Hildesheim</v>
      </c>
      <c r="D70" s="56" t="str">
        <f>VLOOKUP(A70,[2]Tabelle1!$A$2:$C$53,3,FALSE)</f>
        <v>K03254</v>
      </c>
      <c r="E70" s="41">
        <f>'2020_1-2-2_Download_Prozent'!E26</f>
        <v>4.9095812182741119</v>
      </c>
    </row>
    <row r="71" spans="1:5" x14ac:dyDescent="0.25">
      <c r="A71" s="56">
        <f>'2020_1-2-2_Download_Prozent'!B27</f>
        <v>255</v>
      </c>
      <c r="B71" s="56">
        <f>'2020_1-2-2_Download_Prozent'!$E$7</f>
        <v>2006</v>
      </c>
      <c r="C71" s="56" t="str">
        <f>VLOOKUP(A71,[1]Tabelle1!$A$1:$B$68,2,FALSE)</f>
        <v>Holzminden</v>
      </c>
      <c r="D71" s="56" t="str">
        <f>VLOOKUP(A71,[2]Tabelle1!$A$2:$C$53,3,FALSE)</f>
        <v>K03255</v>
      </c>
      <c r="E71" s="41">
        <f>'2020_1-2-2_Download_Prozent'!E27</f>
        <v>4.2581417126209553</v>
      </c>
    </row>
    <row r="72" spans="1:5" x14ac:dyDescent="0.25">
      <c r="A72" s="56">
        <f>'2020_1-2-2_Download_Prozent'!B28</f>
        <v>256</v>
      </c>
      <c r="B72" s="56">
        <f>'2020_1-2-2_Download_Prozent'!$E$7</f>
        <v>2006</v>
      </c>
      <c r="C72" s="56" t="str">
        <f>VLOOKUP(A72,[1]Tabelle1!$A$1:$B$68,2,FALSE)</f>
        <v>Nienburg (Weser)</v>
      </c>
      <c r="D72" s="56" t="str">
        <f>VLOOKUP(A72,[2]Tabelle1!$A$2:$C$53,3,FALSE)</f>
        <v>K03256</v>
      </c>
      <c r="E72" s="41">
        <f>'2020_1-2-2_Download_Prozent'!E28</f>
        <v>4.3065786536560475</v>
      </c>
    </row>
    <row r="73" spans="1:5" x14ac:dyDescent="0.25">
      <c r="A73" s="56">
        <f>'2020_1-2-2_Download_Prozent'!B29</f>
        <v>257</v>
      </c>
      <c r="B73" s="56">
        <f>'2020_1-2-2_Download_Prozent'!$E$7</f>
        <v>2006</v>
      </c>
      <c r="C73" s="56" t="str">
        <f>VLOOKUP(A73,[1]Tabelle1!$A$1:$B$68,2,FALSE)</f>
        <v>Schaumburg</v>
      </c>
      <c r="D73" s="56" t="str">
        <f>VLOOKUP(A73,[2]Tabelle1!$A$2:$C$53,3,FALSE)</f>
        <v>K03257</v>
      </c>
      <c r="E73" s="41">
        <f>'2020_1-2-2_Download_Prozent'!E29</f>
        <v>5.5345256769770268</v>
      </c>
    </row>
    <row r="74" spans="1:5" x14ac:dyDescent="0.25">
      <c r="A74" s="56">
        <f>'2020_1-2-2_Download_Prozent'!B30</f>
        <v>2</v>
      </c>
      <c r="B74" s="56">
        <f>'2020_1-2-2_Download_Prozent'!$E$7</f>
        <v>2006</v>
      </c>
      <c r="C74" s="56" t="str">
        <f>VLOOKUP(A74,[1]Tabelle1!$A$1:$B$68,2,FALSE)</f>
        <v>Stat. Region Hannover</v>
      </c>
      <c r="D74" s="56" t="str">
        <f>VLOOKUP(A74,[2]Tabelle1!$A$2:$C$53,3,FALSE)</f>
        <v>K032</v>
      </c>
      <c r="E74" s="41">
        <f>'2020_1-2-2_Download_Prozent'!E30</f>
        <v>7.6782673140599735</v>
      </c>
    </row>
    <row r="75" spans="1:5" x14ac:dyDescent="0.25">
      <c r="A75" s="56">
        <f>'2020_1-2-2_Download_Prozent'!B31</f>
        <v>351</v>
      </c>
      <c r="B75" s="56">
        <f>'2020_1-2-2_Download_Prozent'!$E$7</f>
        <v>2006</v>
      </c>
      <c r="C75" s="56" t="str">
        <f>VLOOKUP(A75,[1]Tabelle1!$A$1:$B$68,2,FALSE)</f>
        <v>Celle</v>
      </c>
      <c r="D75" s="56" t="str">
        <f>VLOOKUP(A75,[2]Tabelle1!$A$2:$C$53,3,FALSE)</f>
        <v>K03351</v>
      </c>
      <c r="E75" s="41">
        <f>'2020_1-2-2_Download_Prozent'!E31</f>
        <v>4.1739952510773017</v>
      </c>
    </row>
    <row r="76" spans="1:5" x14ac:dyDescent="0.25">
      <c r="A76" s="56">
        <f>'2020_1-2-2_Download_Prozent'!B32</f>
        <v>352</v>
      </c>
      <c r="B76" s="56">
        <f>'2020_1-2-2_Download_Prozent'!$E$7</f>
        <v>2006</v>
      </c>
      <c r="C76" s="56" t="str">
        <f>VLOOKUP(A76,[1]Tabelle1!$A$1:$B$68,2,FALSE)</f>
        <v>Cuxhaven</v>
      </c>
      <c r="D76" s="56" t="str">
        <f>VLOOKUP(A76,[2]Tabelle1!$A$2:$C$53,3,FALSE)</f>
        <v>K03352</v>
      </c>
      <c r="E76" s="41">
        <f>'2020_1-2-2_Download_Prozent'!E32</f>
        <v>4.1550175043454844</v>
      </c>
    </row>
    <row r="77" spans="1:5" x14ac:dyDescent="0.25">
      <c r="A77" s="56">
        <f>'2020_1-2-2_Download_Prozent'!B33</f>
        <v>353</v>
      </c>
      <c r="B77" s="56">
        <f>'2020_1-2-2_Download_Prozent'!$E$7</f>
        <v>2006</v>
      </c>
      <c r="C77" s="56" t="str">
        <f>VLOOKUP(A77,[1]Tabelle1!$A$1:$B$68,2,FALSE)</f>
        <v>Harburg</v>
      </c>
      <c r="D77" s="56" t="str">
        <f>VLOOKUP(A77,[2]Tabelle1!$A$2:$C$53,3,FALSE)</f>
        <v>K03353</v>
      </c>
      <c r="E77" s="41">
        <f>'2020_1-2-2_Download_Prozent'!E33</f>
        <v>4.3942689538121842</v>
      </c>
    </row>
    <row r="78" spans="1:5" x14ac:dyDescent="0.25">
      <c r="A78" s="56">
        <f>'2020_1-2-2_Download_Prozent'!B34</f>
        <v>354</v>
      </c>
      <c r="B78" s="56">
        <f>'2020_1-2-2_Download_Prozent'!$E$7</f>
        <v>2006</v>
      </c>
      <c r="C78" s="56" t="str">
        <f>VLOOKUP(A78,[1]Tabelle1!$A$1:$B$68,2,FALSE)</f>
        <v>Lüchow-Dannenberg</v>
      </c>
      <c r="D78" s="56" t="str">
        <f>VLOOKUP(A78,[2]Tabelle1!$A$2:$C$53,3,FALSE)</f>
        <v>K03354</v>
      </c>
      <c r="E78" s="41">
        <f>'2020_1-2-2_Download_Prozent'!E34</f>
        <v>2.4902708439797161</v>
      </c>
    </row>
    <row r="79" spans="1:5" x14ac:dyDescent="0.25">
      <c r="A79" s="56">
        <f>'2020_1-2-2_Download_Prozent'!B35</f>
        <v>355</v>
      </c>
      <c r="B79" s="56">
        <f>'2020_1-2-2_Download_Prozent'!$E$7</f>
        <v>2006</v>
      </c>
      <c r="C79" s="56" t="str">
        <f>VLOOKUP(A79,[1]Tabelle1!$A$1:$B$68,2,FALSE)</f>
        <v>Lüneburg</v>
      </c>
      <c r="D79" s="56" t="str">
        <f>VLOOKUP(A79,[2]Tabelle1!$A$2:$C$53,3,FALSE)</f>
        <v>K03355</v>
      </c>
      <c r="E79" s="41">
        <f>'2020_1-2-2_Download_Prozent'!E35</f>
        <v>3.835002785578661</v>
      </c>
    </row>
    <row r="80" spans="1:5" x14ac:dyDescent="0.25">
      <c r="A80" s="56">
        <f>'2020_1-2-2_Download_Prozent'!B36</f>
        <v>356</v>
      </c>
      <c r="B80" s="56">
        <f>'2020_1-2-2_Download_Prozent'!$E$7</f>
        <v>2006</v>
      </c>
      <c r="C80" s="56" t="str">
        <f>VLOOKUP(A80,[1]Tabelle1!$A$1:$B$68,2,FALSE)</f>
        <v>Osterholz</v>
      </c>
      <c r="D80" s="56" t="str">
        <f>VLOOKUP(A80,[2]Tabelle1!$A$2:$C$53,3,FALSE)</f>
        <v>K03356</v>
      </c>
      <c r="E80" s="41">
        <f>'2020_1-2-2_Download_Prozent'!E36</f>
        <v>3.5120624366655409</v>
      </c>
    </row>
    <row r="81" spans="1:5" x14ac:dyDescent="0.25">
      <c r="A81" s="56">
        <f>'2020_1-2-2_Download_Prozent'!B37</f>
        <v>357</v>
      </c>
      <c r="B81" s="56">
        <f>'2020_1-2-2_Download_Prozent'!$E$7</f>
        <v>2006</v>
      </c>
      <c r="C81" s="56" t="str">
        <f>VLOOKUP(A81,[1]Tabelle1!$A$1:$B$68,2,FALSE)</f>
        <v>Rotenburg (Wümme)</v>
      </c>
      <c r="D81" s="56" t="str">
        <f>VLOOKUP(A81,[2]Tabelle1!$A$2:$C$53,3,FALSE)</f>
        <v>K03357</v>
      </c>
      <c r="E81" s="41">
        <f>'2020_1-2-2_Download_Prozent'!E37</f>
        <v>3.9500963881715347</v>
      </c>
    </row>
    <row r="82" spans="1:5" x14ac:dyDescent="0.25">
      <c r="A82" s="56">
        <f>'2020_1-2-2_Download_Prozent'!B38</f>
        <v>358</v>
      </c>
      <c r="B82" s="56">
        <f>'2020_1-2-2_Download_Prozent'!$E$7</f>
        <v>2006</v>
      </c>
      <c r="C82" s="56" t="str">
        <f>VLOOKUP(A82,[1]Tabelle1!$A$1:$B$68,2,FALSE)</f>
        <v>Heidekreis</v>
      </c>
      <c r="D82" s="56" t="str">
        <f>VLOOKUP(A82,[2]Tabelle1!$A$2:$C$53,3,FALSE)</f>
        <v>K03358</v>
      </c>
      <c r="E82" s="41">
        <f>'2020_1-2-2_Download_Prozent'!E38</f>
        <v>4.2092607955903656</v>
      </c>
    </row>
    <row r="83" spans="1:5" x14ac:dyDescent="0.25">
      <c r="A83" s="56">
        <f>'2020_1-2-2_Download_Prozent'!B39</f>
        <v>359</v>
      </c>
      <c r="B83" s="56">
        <f>'2020_1-2-2_Download_Prozent'!$E$7</f>
        <v>2006</v>
      </c>
      <c r="C83" s="56" t="str">
        <f>VLOOKUP(A83,[1]Tabelle1!$A$1:$B$68,2,FALSE)</f>
        <v>Stade</v>
      </c>
      <c r="D83" s="56" t="str">
        <f>VLOOKUP(A83,[2]Tabelle1!$A$2:$C$53,3,FALSE)</f>
        <v>K03359</v>
      </c>
      <c r="E83" s="41">
        <f>'2020_1-2-2_Download_Prozent'!E39</f>
        <v>4.0178163776747402</v>
      </c>
    </row>
    <row r="84" spans="1:5" x14ac:dyDescent="0.25">
      <c r="A84" s="56">
        <f>'2020_1-2-2_Download_Prozent'!B40</f>
        <v>360</v>
      </c>
      <c r="B84" s="56">
        <f>'2020_1-2-2_Download_Prozent'!$E$7</f>
        <v>2006</v>
      </c>
      <c r="C84" s="56" t="str">
        <f>VLOOKUP(A84,[1]Tabelle1!$A$1:$B$68,2,FALSE)</f>
        <v>Uelzen</v>
      </c>
      <c r="D84" s="56" t="str">
        <f>VLOOKUP(A84,[2]Tabelle1!$A$2:$C$53,3,FALSE)</f>
        <v>K03360</v>
      </c>
      <c r="E84" s="41">
        <f>'2020_1-2-2_Download_Prozent'!E40</f>
        <v>2.842688009289017</v>
      </c>
    </row>
    <row r="85" spans="1:5" x14ac:dyDescent="0.25">
      <c r="A85" s="56">
        <f>'2020_1-2-2_Download_Prozent'!B41</f>
        <v>361</v>
      </c>
      <c r="B85" s="56">
        <f>'2020_1-2-2_Download_Prozent'!$E$7</f>
        <v>2006</v>
      </c>
      <c r="C85" s="56" t="str">
        <f>VLOOKUP(A85,[1]Tabelle1!$A$1:$B$68,2,FALSE)</f>
        <v>Verden</v>
      </c>
      <c r="D85" s="56" t="str">
        <f>VLOOKUP(A85,[2]Tabelle1!$A$2:$C$53,3,FALSE)</f>
        <v>K03361</v>
      </c>
      <c r="E85" s="41">
        <f>'2020_1-2-2_Download_Prozent'!E41</f>
        <v>5.0087709476355764</v>
      </c>
    </row>
    <row r="86" spans="1:5" x14ac:dyDescent="0.25">
      <c r="A86" s="56">
        <f>'2020_1-2-2_Download_Prozent'!B42</f>
        <v>3</v>
      </c>
      <c r="B86" s="56">
        <f>'2020_1-2-2_Download_Prozent'!$E$7</f>
        <v>2006</v>
      </c>
      <c r="C86" s="56" t="str">
        <f>VLOOKUP(A86,[1]Tabelle1!$A$1:$B$68,2,FALSE)</f>
        <v>Stat. Region Lüneburg</v>
      </c>
      <c r="D86" s="56" t="str">
        <f>VLOOKUP(A86,[2]Tabelle1!$A$2:$C$53,3,FALSE)</f>
        <v>K033</v>
      </c>
      <c r="E86" s="41">
        <f>'2020_1-2-2_Download_Prozent'!E42</f>
        <v>4.0275101031276535</v>
      </c>
    </row>
    <row r="87" spans="1:5" x14ac:dyDescent="0.25">
      <c r="A87" s="56">
        <f>'2020_1-2-2_Download_Prozent'!B43</f>
        <v>401</v>
      </c>
      <c r="B87" s="56">
        <f>'2020_1-2-2_Download_Prozent'!$E$7</f>
        <v>2006</v>
      </c>
      <c r="C87" s="56" t="str">
        <f>VLOOKUP(A87,[1]Tabelle1!$A$1:$B$68,2,FALSE)</f>
        <v>Delmenhorst  Stadt</v>
      </c>
      <c r="D87" s="56" t="str">
        <f>VLOOKUP(A87,[2]Tabelle1!$A$2:$C$53,3,FALSE)</f>
        <v>K03401</v>
      </c>
      <c r="E87" s="41">
        <f>'2020_1-2-2_Download_Prozent'!E43</f>
        <v>8.6112586298459899</v>
      </c>
    </row>
    <row r="88" spans="1:5" x14ac:dyDescent="0.25">
      <c r="A88" s="56">
        <f>'2020_1-2-2_Download_Prozent'!B44</f>
        <v>402</v>
      </c>
      <c r="B88" s="56">
        <f>'2020_1-2-2_Download_Prozent'!$E$7</f>
        <v>2006</v>
      </c>
      <c r="C88" s="56" t="str">
        <f>VLOOKUP(A88,[1]Tabelle1!$A$1:$B$68,2,FALSE)</f>
        <v>Emden  Stadt</v>
      </c>
      <c r="D88" s="56" t="str">
        <f>VLOOKUP(A88,[2]Tabelle1!$A$2:$C$53,3,FALSE)</f>
        <v>K03402</v>
      </c>
      <c r="E88" s="41">
        <f>'2020_1-2-2_Download_Prozent'!E44</f>
        <v>5.1486220091994896</v>
      </c>
    </row>
    <row r="89" spans="1:5" x14ac:dyDescent="0.25">
      <c r="A89" s="56">
        <f>'2020_1-2-2_Download_Prozent'!B45</f>
        <v>403</v>
      </c>
      <c r="B89" s="56">
        <f>'2020_1-2-2_Download_Prozent'!$E$7</f>
        <v>2006</v>
      </c>
      <c r="C89" s="56" t="str">
        <f>VLOOKUP(A89,[1]Tabelle1!$A$1:$B$68,2,FALSE)</f>
        <v>Oldenburg(Oldb)  Stadt</v>
      </c>
      <c r="D89" s="56" t="str">
        <f>VLOOKUP(A89,[2]Tabelle1!$A$2:$C$53,3,FALSE)</f>
        <v>K03403</v>
      </c>
      <c r="E89" s="41">
        <f>'2020_1-2-2_Download_Prozent'!E45</f>
        <v>6.1404501445995221</v>
      </c>
    </row>
    <row r="90" spans="1:5" x14ac:dyDescent="0.25">
      <c r="A90" s="56">
        <f>'2020_1-2-2_Download_Prozent'!B46</f>
        <v>404</v>
      </c>
      <c r="B90" s="56">
        <f>'2020_1-2-2_Download_Prozent'!$E$7</f>
        <v>2006</v>
      </c>
      <c r="C90" s="56" t="str">
        <f>VLOOKUP(A90,[1]Tabelle1!$A$1:$B$68,2,FALSE)</f>
        <v>Osnabrück  Stadt</v>
      </c>
      <c r="D90" s="56" t="str">
        <f>VLOOKUP(A90,[2]Tabelle1!$A$2:$C$53,3,FALSE)</f>
        <v>K03404</v>
      </c>
      <c r="E90" s="41">
        <f>'2020_1-2-2_Download_Prozent'!E46</f>
        <v>9.0283400809716596</v>
      </c>
    </row>
    <row r="91" spans="1:5" x14ac:dyDescent="0.25">
      <c r="A91" s="56">
        <f>'2020_1-2-2_Download_Prozent'!B47</f>
        <v>405</v>
      </c>
      <c r="B91" s="56">
        <f>'2020_1-2-2_Download_Prozent'!$E$7</f>
        <v>2006</v>
      </c>
      <c r="C91" s="56" t="str">
        <f>VLOOKUP(A91,[1]Tabelle1!$A$1:$B$68,2,FALSE)</f>
        <v>Wilhelmshaven  Stadt</v>
      </c>
      <c r="D91" s="56" t="str">
        <f>VLOOKUP(A91,[2]Tabelle1!$A$2:$C$53,3,FALSE)</f>
        <v>K03405</v>
      </c>
      <c r="E91" s="41">
        <f>'2020_1-2-2_Download_Prozent'!E47</f>
        <v>4.4808386777298699</v>
      </c>
    </row>
    <row r="92" spans="1:5" x14ac:dyDescent="0.25">
      <c r="A92" s="56">
        <f>'2020_1-2-2_Download_Prozent'!B48</f>
        <v>451</v>
      </c>
      <c r="B92" s="56">
        <f>'2020_1-2-2_Download_Prozent'!$E$7</f>
        <v>2006</v>
      </c>
      <c r="C92" s="56" t="str">
        <f>VLOOKUP(A92,[1]Tabelle1!$A$1:$B$68,2,FALSE)</f>
        <v>Ammerland</v>
      </c>
      <c r="D92" s="56" t="str">
        <f>VLOOKUP(A92,[2]Tabelle1!$A$2:$C$53,3,FALSE)</f>
        <v>K03451</v>
      </c>
      <c r="E92" s="41">
        <f>'2020_1-2-2_Download_Prozent'!E48</f>
        <v>2.8501363332361569</v>
      </c>
    </row>
    <row r="93" spans="1:5" x14ac:dyDescent="0.25">
      <c r="A93" s="56">
        <f>'2020_1-2-2_Download_Prozent'!B49</f>
        <v>452</v>
      </c>
      <c r="B93" s="56">
        <f>'2020_1-2-2_Download_Prozent'!$E$7</f>
        <v>2006</v>
      </c>
      <c r="C93" s="56" t="str">
        <f>VLOOKUP(A93,[1]Tabelle1!$A$1:$B$68,2,FALSE)</f>
        <v>Aurich</v>
      </c>
      <c r="D93" s="56" t="str">
        <f>VLOOKUP(A93,[2]Tabelle1!$A$2:$C$53,3,FALSE)</f>
        <v>K03452</v>
      </c>
      <c r="E93" s="41">
        <f>'2020_1-2-2_Download_Prozent'!E49</f>
        <v>2.8966843975358998</v>
      </c>
    </row>
    <row r="94" spans="1:5" x14ac:dyDescent="0.25">
      <c r="A94" s="56">
        <f>'2020_1-2-2_Download_Prozent'!B50</f>
        <v>453</v>
      </c>
      <c r="B94" s="56">
        <f>'2020_1-2-2_Download_Prozent'!$E$7</f>
        <v>2006</v>
      </c>
      <c r="C94" s="56" t="str">
        <f>VLOOKUP(A94,[1]Tabelle1!$A$1:$B$68,2,FALSE)</f>
        <v>Cloppenburg</v>
      </c>
      <c r="D94" s="56" t="str">
        <f>VLOOKUP(A94,[2]Tabelle1!$A$2:$C$53,3,FALSE)</f>
        <v>K03453</v>
      </c>
      <c r="E94" s="41">
        <f>'2020_1-2-2_Download_Prozent'!E50</f>
        <v>4.1916014362427276</v>
      </c>
    </row>
    <row r="95" spans="1:5" x14ac:dyDescent="0.25">
      <c r="A95" s="56">
        <f>'2020_1-2-2_Download_Prozent'!B51</f>
        <v>454</v>
      </c>
      <c r="B95" s="56">
        <f>'2020_1-2-2_Download_Prozent'!$E$7</f>
        <v>2006</v>
      </c>
      <c r="C95" s="56" t="str">
        <f>VLOOKUP(A95,[1]Tabelle1!$A$1:$B$68,2,FALSE)</f>
        <v>Emsland</v>
      </c>
      <c r="D95" s="56" t="str">
        <f>VLOOKUP(A95,[2]Tabelle1!$A$2:$C$53,3,FALSE)</f>
        <v>K03454</v>
      </c>
      <c r="E95" s="41">
        <f>'2020_1-2-2_Download_Prozent'!E51</f>
        <v>4.5473049861362655</v>
      </c>
    </row>
    <row r="96" spans="1:5" x14ac:dyDescent="0.25">
      <c r="A96" s="56">
        <f>'2020_1-2-2_Download_Prozent'!B52</f>
        <v>455</v>
      </c>
      <c r="B96" s="56">
        <f>'2020_1-2-2_Download_Prozent'!$E$7</f>
        <v>2006</v>
      </c>
      <c r="C96" s="56" t="str">
        <f>VLOOKUP(A96,[1]Tabelle1!$A$1:$B$68,2,FALSE)</f>
        <v>Friesland</v>
      </c>
      <c r="D96" s="56" t="str">
        <f>VLOOKUP(A96,[2]Tabelle1!$A$2:$C$53,3,FALSE)</f>
        <v>K03455</v>
      </c>
      <c r="E96" s="41">
        <f>'2020_1-2-2_Download_Prozent'!E52</f>
        <v>2.7176061348723217</v>
      </c>
    </row>
    <row r="97" spans="1:5" x14ac:dyDescent="0.25">
      <c r="A97" s="56">
        <f>'2020_1-2-2_Download_Prozent'!B53</f>
        <v>456</v>
      </c>
      <c r="B97" s="56">
        <f>'2020_1-2-2_Download_Prozent'!$E$7</f>
        <v>2006</v>
      </c>
      <c r="C97" s="56" t="str">
        <f>VLOOKUP(A97,[1]Tabelle1!$A$1:$B$68,2,FALSE)</f>
        <v>Grafschaft Bentheim</v>
      </c>
      <c r="D97" s="56" t="str">
        <f>VLOOKUP(A97,[2]Tabelle1!$A$2:$C$53,3,FALSE)</f>
        <v>K03456</v>
      </c>
      <c r="E97" s="41">
        <f>'2020_1-2-2_Download_Prozent'!E53</f>
        <v>10.421239988134085</v>
      </c>
    </row>
    <row r="98" spans="1:5" x14ac:dyDescent="0.25">
      <c r="A98" s="56">
        <f>'2020_1-2-2_Download_Prozent'!B54</f>
        <v>457</v>
      </c>
      <c r="B98" s="56">
        <f>'2020_1-2-2_Download_Prozent'!$E$7</f>
        <v>2006</v>
      </c>
      <c r="C98" s="56" t="str">
        <f>VLOOKUP(A98,[1]Tabelle1!$A$1:$B$68,2,FALSE)</f>
        <v>Leer</v>
      </c>
      <c r="D98" s="56" t="str">
        <f>VLOOKUP(A98,[2]Tabelle1!$A$2:$C$53,3,FALSE)</f>
        <v>K03457</v>
      </c>
      <c r="E98" s="41">
        <f>'2020_1-2-2_Download_Prozent'!E54</f>
        <v>4.0520844043133533</v>
      </c>
    </row>
    <row r="99" spans="1:5" x14ac:dyDescent="0.25">
      <c r="A99" s="56">
        <f>'2020_1-2-2_Download_Prozent'!B55</f>
        <v>458</v>
      </c>
      <c r="B99" s="56">
        <f>'2020_1-2-2_Download_Prozent'!$E$7</f>
        <v>2006</v>
      </c>
      <c r="C99" s="56" t="str">
        <f>VLOOKUP(A99,[1]Tabelle1!$A$1:$B$68,2,FALSE)</f>
        <v>Oldenburg</v>
      </c>
      <c r="D99" s="56" t="str">
        <f>VLOOKUP(A99,[2]Tabelle1!$A$2:$C$53,3,FALSE)</f>
        <v>K03458</v>
      </c>
      <c r="E99" s="41">
        <f>'2020_1-2-2_Download_Prozent'!E55</f>
        <v>3.4910956021881869</v>
      </c>
    </row>
    <row r="100" spans="1:5" x14ac:dyDescent="0.25">
      <c r="A100" s="56">
        <f>'2020_1-2-2_Download_Prozent'!B56</f>
        <v>459</v>
      </c>
      <c r="B100" s="56">
        <f>'2020_1-2-2_Download_Prozent'!$E$7</f>
        <v>2006</v>
      </c>
      <c r="C100" s="56" t="str">
        <f>VLOOKUP(A100,[1]Tabelle1!$A$1:$B$68,2,FALSE)</f>
        <v>Osnabrück</v>
      </c>
      <c r="D100" s="56" t="str">
        <f>VLOOKUP(A100,[2]Tabelle1!$A$2:$C$53,3,FALSE)</f>
        <v>K03459</v>
      </c>
      <c r="E100" s="41">
        <f>'2020_1-2-2_Download_Prozent'!E56</f>
        <v>4.5424945733845385</v>
      </c>
    </row>
    <row r="101" spans="1:5" x14ac:dyDescent="0.25">
      <c r="A101" s="56">
        <f>'2020_1-2-2_Download_Prozent'!B57</f>
        <v>460</v>
      </c>
      <c r="B101" s="56">
        <f>'2020_1-2-2_Download_Prozent'!$E$7</f>
        <v>2006</v>
      </c>
      <c r="C101" s="56" t="str">
        <f>VLOOKUP(A101,[1]Tabelle1!$A$1:$B$68,2,FALSE)</f>
        <v>Vechta</v>
      </c>
      <c r="D101" s="56" t="str">
        <f>VLOOKUP(A101,[2]Tabelle1!$A$2:$C$53,3,FALSE)</f>
        <v>K03460</v>
      </c>
      <c r="E101" s="41">
        <f>'2020_1-2-2_Download_Prozent'!E57</f>
        <v>6.7105421324678449</v>
      </c>
    </row>
    <row r="102" spans="1:5" x14ac:dyDescent="0.25">
      <c r="A102" s="56">
        <f>'2020_1-2-2_Download_Prozent'!B58</f>
        <v>461</v>
      </c>
      <c r="B102" s="56">
        <f>'2020_1-2-2_Download_Prozent'!$E$7</f>
        <v>2006</v>
      </c>
      <c r="C102" s="56" t="str">
        <f>VLOOKUP(A102,[1]Tabelle1!$A$1:$B$68,2,FALSE)</f>
        <v>Wesermarsch</v>
      </c>
      <c r="D102" s="56" t="str">
        <f>VLOOKUP(A102,[2]Tabelle1!$A$2:$C$53,3,FALSE)</f>
        <v>K03461</v>
      </c>
      <c r="E102" s="41">
        <f>'2020_1-2-2_Download_Prozent'!E58</f>
        <v>5.687799428534599</v>
      </c>
    </row>
    <row r="103" spans="1:5" x14ac:dyDescent="0.25">
      <c r="A103" s="56">
        <f>'2020_1-2-2_Download_Prozent'!B59</f>
        <v>462</v>
      </c>
      <c r="B103" s="56">
        <f>'2020_1-2-2_Download_Prozent'!$E$7</f>
        <v>2006</v>
      </c>
      <c r="C103" s="56" t="str">
        <f>VLOOKUP(A103,[1]Tabelle1!$A$1:$B$68,2,FALSE)</f>
        <v>Wittmund</v>
      </c>
      <c r="D103" s="56" t="str">
        <f>VLOOKUP(A103,[2]Tabelle1!$A$2:$C$53,3,FALSE)</f>
        <v>K03462</v>
      </c>
      <c r="E103" s="41">
        <f>'2020_1-2-2_Download_Prozent'!E59</f>
        <v>2.1822960798215427</v>
      </c>
    </row>
    <row r="104" spans="1:5" x14ac:dyDescent="0.25">
      <c r="A104" s="56">
        <f>'2020_1-2-2_Download_Prozent'!B60</f>
        <v>4</v>
      </c>
      <c r="B104" s="56">
        <f>'2020_1-2-2_Download_Prozent'!$E$7</f>
        <v>2006</v>
      </c>
      <c r="C104" s="56" t="str">
        <f>VLOOKUP(A104,[1]Tabelle1!$A$1:$B$68,2,FALSE)</f>
        <v>Stat. Region Weser-Ems</v>
      </c>
      <c r="D104" s="56" t="str">
        <f>VLOOKUP(A104,[2]Tabelle1!$A$2:$C$53,3,FALSE)</f>
        <v>K034</v>
      </c>
      <c r="E104" s="41">
        <f>'2020_1-2-2_Download_Prozent'!E60</f>
        <v>5.1105896635533181</v>
      </c>
    </row>
    <row r="105" spans="1:5" x14ac:dyDescent="0.25">
      <c r="A105" s="56">
        <f>'2020_1-2-2_Download_Prozent'!B61</f>
        <v>0</v>
      </c>
      <c r="B105" s="56">
        <f>'2020_1-2-2_Download_Prozent'!$E$7</f>
        <v>2006</v>
      </c>
      <c r="C105" s="56" t="str">
        <f>VLOOKUP(A105,[1]Tabelle1!$A$1:$B$68,2,FALSE)</f>
        <v>Niedersachsen</v>
      </c>
      <c r="D105" s="56" t="str">
        <f>VLOOKUP(A105,[2]Tabelle1!$A$2:$C$53,3,FALSE)</f>
        <v>K030</v>
      </c>
      <c r="E105" s="41">
        <f>'2020_1-2-2_Download_Prozent'!E61</f>
        <v>5.7469009487409313</v>
      </c>
    </row>
    <row r="106" spans="1:5" x14ac:dyDescent="0.25">
      <c r="A106" s="56">
        <f>'2020_1-2-2_Download_Prozent'!B10</f>
        <v>101</v>
      </c>
      <c r="B106" s="56">
        <f>'2020_1-2-2_Download_Prozent'!$F$7</f>
        <v>2007</v>
      </c>
      <c r="C106" s="56" t="str">
        <f>VLOOKUP(A106,[1]Tabelle1!$A$1:$B$68,2,FALSE)</f>
        <v>Braunschweig  Stadt</v>
      </c>
      <c r="D106" s="56" t="str">
        <f>VLOOKUP(A106,[2]Tabelle1!$A$2:$C$53,3,FALSE)</f>
        <v>K03101</v>
      </c>
      <c r="E106" s="41">
        <f>'2020_1-2-2_Download_Prozent'!F10</f>
        <v>8.0855132012530007</v>
      </c>
    </row>
    <row r="107" spans="1:5" x14ac:dyDescent="0.25">
      <c r="A107" s="56">
        <f>'2020_1-2-2_Download_Prozent'!B11</f>
        <v>102</v>
      </c>
      <c r="B107" s="56">
        <f>'2020_1-2-2_Download_Prozent'!$F$7</f>
        <v>2007</v>
      </c>
      <c r="C107" s="56" t="str">
        <f>VLOOKUP(A107,[1]Tabelle1!$A$1:$B$68,2,FALSE)</f>
        <v>Salzgitter  Stadt</v>
      </c>
      <c r="D107" s="56" t="str">
        <f>VLOOKUP(A107,[2]Tabelle1!$A$2:$C$53,3,FALSE)</f>
        <v>K03102</v>
      </c>
      <c r="E107" s="41">
        <f>'2020_1-2-2_Download_Prozent'!F11</f>
        <v>9.7075579187238894</v>
      </c>
    </row>
    <row r="108" spans="1:5" x14ac:dyDescent="0.25">
      <c r="A108" s="56">
        <f>'2020_1-2-2_Download_Prozent'!B12</f>
        <v>103</v>
      </c>
      <c r="B108" s="56">
        <f>'2020_1-2-2_Download_Prozent'!$F$7</f>
        <v>2007</v>
      </c>
      <c r="C108" s="56" t="str">
        <f>VLOOKUP(A108,[1]Tabelle1!$A$1:$B$68,2,FALSE)</f>
        <v>Wolfsburg  Stadt</v>
      </c>
      <c r="D108" s="56" t="str">
        <f>VLOOKUP(A108,[2]Tabelle1!$A$2:$C$53,3,FALSE)</f>
        <v>K03103</v>
      </c>
      <c r="E108" s="41">
        <f>'2020_1-2-2_Download_Prozent'!F12</f>
        <v>9.8092643051771127</v>
      </c>
    </row>
    <row r="109" spans="1:5" x14ac:dyDescent="0.25">
      <c r="A109" s="56">
        <f>'2020_1-2-2_Download_Prozent'!B13</f>
        <v>151</v>
      </c>
      <c r="B109" s="56">
        <f>'2020_1-2-2_Download_Prozent'!$F$7</f>
        <v>2007</v>
      </c>
      <c r="C109" s="56" t="str">
        <f>VLOOKUP(A109,[1]Tabelle1!$A$1:$B$68,2,FALSE)</f>
        <v>Gifhorn</v>
      </c>
      <c r="D109" s="56" t="str">
        <f>VLOOKUP(A109,[2]Tabelle1!$A$2:$C$53,3,FALSE)</f>
        <v>K03151</v>
      </c>
      <c r="E109" s="41">
        <f>'2020_1-2-2_Download_Prozent'!F13</f>
        <v>4.1416046926336429</v>
      </c>
    </row>
    <row r="110" spans="1:5" x14ac:dyDescent="0.25">
      <c r="A110" s="56">
        <f>'2020_1-2-2_Download_Prozent'!B14</f>
        <v>153</v>
      </c>
      <c r="B110" s="56">
        <f>'2020_1-2-2_Download_Prozent'!$F$7</f>
        <v>2007</v>
      </c>
      <c r="C110" s="56" t="str">
        <f>VLOOKUP(A110,[1]Tabelle1!$A$1:$B$68,2,FALSE)</f>
        <v>Goslar</v>
      </c>
      <c r="D110" s="56" t="str">
        <f>VLOOKUP(A110,[2]Tabelle1!$A$2:$C$53,3,FALSE)</f>
        <v>K03153</v>
      </c>
      <c r="E110" s="41">
        <f>'2020_1-2-2_Download_Prozent'!F14</f>
        <v>4.8828085433956145</v>
      </c>
    </row>
    <row r="111" spans="1:5" x14ac:dyDescent="0.25">
      <c r="A111" s="56">
        <f>'2020_1-2-2_Download_Prozent'!B15</f>
        <v>154</v>
      </c>
      <c r="B111" s="56">
        <f>'2020_1-2-2_Download_Prozent'!$F$7</f>
        <v>2007</v>
      </c>
      <c r="C111" s="56" t="str">
        <f>VLOOKUP(A111,[1]Tabelle1!$A$1:$B$68,2,FALSE)</f>
        <v>Helmstedt</v>
      </c>
      <c r="D111" s="56" t="str">
        <f>VLOOKUP(A111,[2]Tabelle1!$A$2:$C$53,3,FALSE)</f>
        <v>K03154</v>
      </c>
      <c r="E111" s="41">
        <f>'2020_1-2-2_Download_Prozent'!F15</f>
        <v>3.6486528773038769</v>
      </c>
    </row>
    <row r="112" spans="1:5" x14ac:dyDescent="0.25">
      <c r="A112" s="56">
        <f>'2020_1-2-2_Download_Prozent'!B16</f>
        <v>155</v>
      </c>
      <c r="B112" s="56">
        <f>'2020_1-2-2_Download_Prozent'!$F$7</f>
        <v>2007</v>
      </c>
      <c r="C112" s="56" t="str">
        <f>VLOOKUP(A112,[1]Tabelle1!$A$1:$B$68,2,FALSE)</f>
        <v>Northeim</v>
      </c>
      <c r="D112" s="56" t="str">
        <f>VLOOKUP(A112,[2]Tabelle1!$A$2:$C$53,3,FALSE)</f>
        <v>K03155</v>
      </c>
      <c r="E112" s="41">
        <f>'2020_1-2-2_Download_Prozent'!F16</f>
        <v>3.7752353447557687</v>
      </c>
    </row>
    <row r="113" spans="1:5" x14ac:dyDescent="0.25">
      <c r="A113" s="56">
        <f>'2020_1-2-2_Download_Prozent'!B17</f>
        <v>157</v>
      </c>
      <c r="B113" s="56">
        <f>'2020_1-2-2_Download_Prozent'!$F$7</f>
        <v>2007</v>
      </c>
      <c r="C113" s="56" t="str">
        <f>VLOOKUP(A113,[1]Tabelle1!$A$1:$B$68,2,FALSE)</f>
        <v>Peine</v>
      </c>
      <c r="D113" s="56" t="str">
        <f>VLOOKUP(A113,[2]Tabelle1!$A$2:$C$53,3,FALSE)</f>
        <v>K03157</v>
      </c>
      <c r="E113" s="41">
        <f>'2020_1-2-2_Download_Prozent'!F17</f>
        <v>4.8577418388739142</v>
      </c>
    </row>
    <row r="114" spans="1:5" x14ac:dyDescent="0.25">
      <c r="A114" s="56">
        <f>'2020_1-2-2_Download_Prozent'!B18</f>
        <v>158</v>
      </c>
      <c r="B114" s="56">
        <f>'2020_1-2-2_Download_Prozent'!$F$7</f>
        <v>2007</v>
      </c>
      <c r="C114" s="56" t="str">
        <f>VLOOKUP(A114,[1]Tabelle1!$A$1:$B$68,2,FALSE)</f>
        <v>Wolfenbüttel</v>
      </c>
      <c r="D114" s="56" t="str">
        <f>VLOOKUP(A114,[2]Tabelle1!$A$2:$C$53,3,FALSE)</f>
        <v>K03158</v>
      </c>
      <c r="E114" s="41">
        <f>'2020_1-2-2_Download_Prozent'!F18</f>
        <v>3.6333151493758624</v>
      </c>
    </row>
    <row r="115" spans="1:5" x14ac:dyDescent="0.25">
      <c r="A115" s="56">
        <f>'2020_1-2-2_Download_Prozent'!B19</f>
        <v>159</v>
      </c>
      <c r="B115" s="56">
        <f>'2020_1-2-2_Download_Prozent'!$F$7</f>
        <v>2007</v>
      </c>
      <c r="C115" s="56" t="str">
        <f>VLOOKUP(A115,[1]Tabelle1!$A$1:$B$68,2,FALSE)</f>
        <v>Göttingen</v>
      </c>
      <c r="D115" s="56" t="str">
        <f>VLOOKUP(A115,[2]Tabelle1!$A$2:$C$53,3,FALSE)</f>
        <v>K03159</v>
      </c>
      <c r="E115" s="41">
        <f>'2020_1-2-2_Download_Prozent'!F19</f>
        <v>5.5881483735614861</v>
      </c>
    </row>
    <row r="116" spans="1:5" x14ac:dyDescent="0.25">
      <c r="A116" s="56">
        <f>'2020_1-2-2_Download_Prozent'!B20</f>
        <v>1</v>
      </c>
      <c r="B116" s="56">
        <f>'2020_1-2-2_Download_Prozent'!$F$7</f>
        <v>2007</v>
      </c>
      <c r="C116" s="56" t="str">
        <f>VLOOKUP(A116,[1]Tabelle1!$A$1:$B$68,2,FALSE)</f>
        <v>Stat. Region Braunschweig</v>
      </c>
      <c r="D116" s="56" t="str">
        <f>VLOOKUP(A116,[2]Tabelle1!$A$2:$C$53,3,FALSE)</f>
        <v>K031</v>
      </c>
      <c r="E116" s="41">
        <f>'2020_1-2-2_Download_Prozent'!F20</f>
        <v>5.8394017576491537</v>
      </c>
    </row>
    <row r="117" spans="1:5" x14ac:dyDescent="0.25">
      <c r="A117" s="56">
        <f>'2020_1-2-2_Download_Prozent'!B21</f>
        <v>241</v>
      </c>
      <c r="B117" s="56">
        <f>'2020_1-2-2_Download_Prozent'!$F$7</f>
        <v>2007</v>
      </c>
      <c r="C117" s="56" t="str">
        <f>VLOOKUP(A117,[1]Tabelle1!$A$1:$B$68,2,FALSE)</f>
        <v>Hannover  Region</v>
      </c>
      <c r="D117" s="56" t="str">
        <f>VLOOKUP(A117,[2]Tabelle1!$A$2:$C$53,3,FALSE)</f>
        <v>K03241</v>
      </c>
      <c r="E117" s="41">
        <f>'2020_1-2-2_Download_Prozent'!F21</f>
        <v>10.150888597650169</v>
      </c>
    </row>
    <row r="118" spans="1:5" x14ac:dyDescent="0.25">
      <c r="A118" s="56">
        <f>'2020_1-2-2_Download_Prozent'!B22</f>
        <v>241001</v>
      </c>
      <c r="B118" s="56">
        <f>'2020_1-2-2_Download_Prozent'!$F$7</f>
        <v>2007</v>
      </c>
      <c r="C118" s="56" t="str">
        <f>VLOOKUP(A118,[1]Tabelle1!$A$1:$B$68,2,FALSE)</f>
        <v xml:space="preserve">   dav. Hannover  Lhst.</v>
      </c>
      <c r="D118" s="56" t="str">
        <f>VLOOKUP(A118,[2]Tabelle1!$A$2:$C$53,3,FALSE)</f>
        <v>K03241001</v>
      </c>
      <c r="E118" s="41">
        <f>'2020_1-2-2_Download_Prozent'!F22</f>
        <v>14.472396534052415</v>
      </c>
    </row>
    <row r="119" spans="1:5" x14ac:dyDescent="0.25">
      <c r="A119" s="56">
        <f>'2020_1-2-2_Download_Prozent'!B23</f>
        <v>241999</v>
      </c>
      <c r="B119" s="56">
        <f>'2020_1-2-2_Download_Prozent'!$F$7</f>
        <v>2007</v>
      </c>
      <c r="C119" s="56" t="str">
        <f>VLOOKUP(A119,[1]Tabelle1!$A$1:$B$68,2,FALSE)</f>
        <v xml:space="preserve">   dav. Hannover  Umland</v>
      </c>
      <c r="D119" s="56" t="str">
        <f>VLOOKUP(A119,[2]Tabelle1!$A$2:$C$53,3,FALSE)</f>
        <v>K03241999</v>
      </c>
      <c r="E119" s="41">
        <f>'2020_1-2-2_Download_Prozent'!F23</f>
        <v>6.4924751213294769</v>
      </c>
    </row>
    <row r="120" spans="1:5" x14ac:dyDescent="0.25">
      <c r="A120" s="56">
        <f>'2020_1-2-2_Download_Prozent'!B24</f>
        <v>251</v>
      </c>
      <c r="B120" s="56">
        <f>'2020_1-2-2_Download_Prozent'!$F$7</f>
        <v>2007</v>
      </c>
      <c r="C120" s="56" t="str">
        <f>VLOOKUP(A120,[1]Tabelle1!$A$1:$B$68,2,FALSE)</f>
        <v>Diepholz</v>
      </c>
      <c r="D120" s="56" t="str">
        <f>VLOOKUP(A120,[2]Tabelle1!$A$2:$C$53,3,FALSE)</f>
        <v>K03251</v>
      </c>
      <c r="E120" s="41">
        <f>'2020_1-2-2_Download_Prozent'!F24</f>
        <v>3.8249156371140924</v>
      </c>
    </row>
    <row r="121" spans="1:5" x14ac:dyDescent="0.25">
      <c r="A121" s="56">
        <f>'2020_1-2-2_Download_Prozent'!B25</f>
        <v>252</v>
      </c>
      <c r="B121" s="56">
        <f>'2020_1-2-2_Download_Prozent'!$F$7</f>
        <v>2007</v>
      </c>
      <c r="C121" s="56" t="str">
        <f>VLOOKUP(A121,[1]Tabelle1!$A$1:$B$68,2,FALSE)</f>
        <v>Hameln-Pyrmont</v>
      </c>
      <c r="D121" s="56" t="str">
        <f>VLOOKUP(A121,[2]Tabelle1!$A$2:$C$53,3,FALSE)</f>
        <v>K03252</v>
      </c>
      <c r="E121" s="41">
        <f>'2020_1-2-2_Download_Prozent'!F25</f>
        <v>6.5757884801763504</v>
      </c>
    </row>
    <row r="122" spans="1:5" x14ac:dyDescent="0.25">
      <c r="A122" s="56">
        <f>'2020_1-2-2_Download_Prozent'!B26</f>
        <v>254</v>
      </c>
      <c r="B122" s="56">
        <f>'2020_1-2-2_Download_Prozent'!$F$7</f>
        <v>2007</v>
      </c>
      <c r="C122" s="56" t="str">
        <f>VLOOKUP(A122,[1]Tabelle1!$A$1:$B$68,2,FALSE)</f>
        <v>Hildesheim</v>
      </c>
      <c r="D122" s="56" t="str">
        <f>VLOOKUP(A122,[2]Tabelle1!$A$2:$C$53,3,FALSE)</f>
        <v>K03254</v>
      </c>
      <c r="E122" s="41">
        <f>'2020_1-2-2_Download_Prozent'!F26</f>
        <v>4.8121598070839813</v>
      </c>
    </row>
    <row r="123" spans="1:5" x14ac:dyDescent="0.25">
      <c r="A123" s="56">
        <f>'2020_1-2-2_Download_Prozent'!B27</f>
        <v>255</v>
      </c>
      <c r="B123" s="56">
        <f>'2020_1-2-2_Download_Prozent'!$F$7</f>
        <v>2007</v>
      </c>
      <c r="C123" s="56" t="str">
        <f>VLOOKUP(A123,[1]Tabelle1!$A$1:$B$68,2,FALSE)</f>
        <v>Holzminden</v>
      </c>
      <c r="D123" s="56" t="str">
        <f>VLOOKUP(A123,[2]Tabelle1!$A$2:$C$53,3,FALSE)</f>
        <v>K03255</v>
      </c>
      <c r="E123" s="41">
        <f>'2020_1-2-2_Download_Prozent'!F27</f>
        <v>4.2219097801663539</v>
      </c>
    </row>
    <row r="124" spans="1:5" x14ac:dyDescent="0.25">
      <c r="A124" s="56">
        <f>'2020_1-2-2_Download_Prozent'!B28</f>
        <v>256</v>
      </c>
      <c r="B124" s="56">
        <f>'2020_1-2-2_Download_Prozent'!$F$7</f>
        <v>2007</v>
      </c>
      <c r="C124" s="56" t="str">
        <f>VLOOKUP(A124,[1]Tabelle1!$A$1:$B$68,2,FALSE)</f>
        <v>Nienburg (Weser)</v>
      </c>
      <c r="D124" s="56" t="str">
        <f>VLOOKUP(A124,[2]Tabelle1!$A$2:$C$53,3,FALSE)</f>
        <v>K03256</v>
      </c>
      <c r="E124" s="41">
        <f>'2020_1-2-2_Download_Prozent'!F28</f>
        <v>4.2563753552984505</v>
      </c>
    </row>
    <row r="125" spans="1:5" x14ac:dyDescent="0.25">
      <c r="A125" s="56">
        <f>'2020_1-2-2_Download_Prozent'!B29</f>
        <v>257</v>
      </c>
      <c r="B125" s="56">
        <f>'2020_1-2-2_Download_Prozent'!$F$7</f>
        <v>2007</v>
      </c>
      <c r="C125" s="56" t="str">
        <f>VLOOKUP(A125,[1]Tabelle1!$A$1:$B$68,2,FALSE)</f>
        <v>Schaumburg</v>
      </c>
      <c r="D125" s="56" t="str">
        <f>VLOOKUP(A125,[2]Tabelle1!$A$2:$C$53,3,FALSE)</f>
        <v>K03257</v>
      </c>
      <c r="E125" s="41">
        <f>'2020_1-2-2_Download_Prozent'!F29</f>
        <v>5.4180980922447191</v>
      </c>
    </row>
    <row r="126" spans="1:5" x14ac:dyDescent="0.25">
      <c r="A126" s="56">
        <f>'2020_1-2-2_Download_Prozent'!B30</f>
        <v>2</v>
      </c>
      <c r="B126" s="56">
        <f>'2020_1-2-2_Download_Prozent'!$F$7</f>
        <v>2007</v>
      </c>
      <c r="C126" s="56" t="str">
        <f>VLOOKUP(A126,[1]Tabelle1!$A$1:$B$68,2,FALSE)</f>
        <v>Stat. Region Hannover</v>
      </c>
      <c r="D126" s="56" t="str">
        <f>VLOOKUP(A126,[2]Tabelle1!$A$2:$C$53,3,FALSE)</f>
        <v>K032</v>
      </c>
      <c r="E126" s="41">
        <f>'2020_1-2-2_Download_Prozent'!F30</f>
        <v>7.6330151364889671</v>
      </c>
    </row>
    <row r="127" spans="1:5" x14ac:dyDescent="0.25">
      <c r="A127" s="56">
        <f>'2020_1-2-2_Download_Prozent'!B31</f>
        <v>351</v>
      </c>
      <c r="B127" s="56">
        <f>'2020_1-2-2_Download_Prozent'!$F$7</f>
        <v>2007</v>
      </c>
      <c r="C127" s="56" t="str">
        <f>VLOOKUP(A127,[1]Tabelle1!$A$1:$B$68,2,FALSE)</f>
        <v>Celle</v>
      </c>
      <c r="D127" s="56" t="str">
        <f>VLOOKUP(A127,[2]Tabelle1!$A$2:$C$53,3,FALSE)</f>
        <v>K03351</v>
      </c>
      <c r="E127" s="41">
        <f>'2020_1-2-2_Download_Prozent'!F31</f>
        <v>4.0824890263092506</v>
      </c>
    </row>
    <row r="128" spans="1:5" x14ac:dyDescent="0.25">
      <c r="A128" s="56">
        <f>'2020_1-2-2_Download_Prozent'!B32</f>
        <v>352</v>
      </c>
      <c r="B128" s="56">
        <f>'2020_1-2-2_Download_Prozent'!$F$7</f>
        <v>2007</v>
      </c>
      <c r="C128" s="56" t="str">
        <f>VLOOKUP(A128,[1]Tabelle1!$A$1:$B$68,2,FALSE)</f>
        <v>Cuxhaven</v>
      </c>
      <c r="D128" s="56" t="str">
        <f>VLOOKUP(A128,[2]Tabelle1!$A$2:$C$53,3,FALSE)</f>
        <v>K03352</v>
      </c>
      <c r="E128" s="41">
        <f>'2020_1-2-2_Download_Prozent'!F32</f>
        <v>4.1038175161260115</v>
      </c>
    </row>
    <row r="129" spans="1:5" x14ac:dyDescent="0.25">
      <c r="A129" s="56">
        <f>'2020_1-2-2_Download_Prozent'!B33</f>
        <v>353</v>
      </c>
      <c r="B129" s="56">
        <f>'2020_1-2-2_Download_Prozent'!$F$7</f>
        <v>2007</v>
      </c>
      <c r="C129" s="56" t="str">
        <f>VLOOKUP(A129,[1]Tabelle1!$A$1:$B$68,2,FALSE)</f>
        <v>Harburg</v>
      </c>
      <c r="D129" s="56" t="str">
        <f>VLOOKUP(A129,[2]Tabelle1!$A$2:$C$53,3,FALSE)</f>
        <v>K03353</v>
      </c>
      <c r="E129" s="41">
        <f>'2020_1-2-2_Download_Prozent'!F33</f>
        <v>4.3109952109164862</v>
      </c>
    </row>
    <row r="130" spans="1:5" x14ac:dyDescent="0.25">
      <c r="A130" s="56">
        <f>'2020_1-2-2_Download_Prozent'!B34</f>
        <v>354</v>
      </c>
      <c r="B130" s="56">
        <f>'2020_1-2-2_Download_Prozent'!$F$7</f>
        <v>2007</v>
      </c>
      <c r="C130" s="56" t="str">
        <f>VLOOKUP(A130,[1]Tabelle1!$A$1:$B$68,2,FALSE)</f>
        <v>Lüchow-Dannenberg</v>
      </c>
      <c r="D130" s="56" t="str">
        <f>VLOOKUP(A130,[2]Tabelle1!$A$2:$C$53,3,FALSE)</f>
        <v>K03354</v>
      </c>
      <c r="E130" s="41">
        <f>'2020_1-2-2_Download_Prozent'!F34</f>
        <v>2.578024373328049</v>
      </c>
    </row>
    <row r="131" spans="1:5" x14ac:dyDescent="0.25">
      <c r="A131" s="56">
        <f>'2020_1-2-2_Download_Prozent'!B35</f>
        <v>355</v>
      </c>
      <c r="B131" s="56">
        <f>'2020_1-2-2_Download_Prozent'!$F$7</f>
        <v>2007</v>
      </c>
      <c r="C131" s="56" t="str">
        <f>VLOOKUP(A131,[1]Tabelle1!$A$1:$B$68,2,FALSE)</f>
        <v>Lüneburg</v>
      </c>
      <c r="D131" s="56" t="str">
        <f>VLOOKUP(A131,[2]Tabelle1!$A$2:$C$53,3,FALSE)</f>
        <v>K03355</v>
      </c>
      <c r="E131" s="41">
        <f>'2020_1-2-2_Download_Prozent'!F35</f>
        <v>3.7156054294539373</v>
      </c>
    </row>
    <row r="132" spans="1:5" x14ac:dyDescent="0.25">
      <c r="A132" s="56">
        <f>'2020_1-2-2_Download_Prozent'!B36</f>
        <v>356</v>
      </c>
      <c r="B132" s="56">
        <f>'2020_1-2-2_Download_Prozent'!$F$7</f>
        <v>2007</v>
      </c>
      <c r="C132" s="56" t="str">
        <f>VLOOKUP(A132,[1]Tabelle1!$A$1:$B$68,2,FALSE)</f>
        <v>Osterholz</v>
      </c>
      <c r="D132" s="56" t="str">
        <f>VLOOKUP(A132,[2]Tabelle1!$A$2:$C$53,3,FALSE)</f>
        <v>K03356</v>
      </c>
      <c r="E132" s="41">
        <f>'2020_1-2-2_Download_Prozent'!F36</f>
        <v>3.4744717294260687</v>
      </c>
    </row>
    <row r="133" spans="1:5" x14ac:dyDescent="0.25">
      <c r="A133" s="56">
        <f>'2020_1-2-2_Download_Prozent'!B37</f>
        <v>357</v>
      </c>
      <c r="B133" s="56">
        <f>'2020_1-2-2_Download_Prozent'!$F$7</f>
        <v>2007</v>
      </c>
      <c r="C133" s="56" t="str">
        <f>VLOOKUP(A133,[1]Tabelle1!$A$1:$B$68,2,FALSE)</f>
        <v>Rotenburg (Wümme)</v>
      </c>
      <c r="D133" s="56" t="str">
        <f>VLOOKUP(A133,[2]Tabelle1!$A$2:$C$53,3,FALSE)</f>
        <v>K03357</v>
      </c>
      <c r="E133" s="41">
        <f>'2020_1-2-2_Download_Prozent'!F37</f>
        <v>3.9345990283145742</v>
      </c>
    </row>
    <row r="134" spans="1:5" x14ac:dyDescent="0.25">
      <c r="A134" s="56">
        <f>'2020_1-2-2_Download_Prozent'!B38</f>
        <v>358</v>
      </c>
      <c r="B134" s="56">
        <f>'2020_1-2-2_Download_Prozent'!$F$7</f>
        <v>2007</v>
      </c>
      <c r="C134" s="56" t="str">
        <f>VLOOKUP(A134,[1]Tabelle1!$A$1:$B$68,2,FALSE)</f>
        <v>Heidekreis</v>
      </c>
      <c r="D134" s="56" t="str">
        <f>VLOOKUP(A134,[2]Tabelle1!$A$2:$C$53,3,FALSE)</f>
        <v>K03358</v>
      </c>
      <c r="E134" s="41">
        <f>'2020_1-2-2_Download_Prozent'!F38</f>
        <v>4.1844281963695904</v>
      </c>
    </row>
    <row r="135" spans="1:5" x14ac:dyDescent="0.25">
      <c r="A135" s="56">
        <f>'2020_1-2-2_Download_Prozent'!B39</f>
        <v>359</v>
      </c>
      <c r="B135" s="56">
        <f>'2020_1-2-2_Download_Prozent'!$F$7</f>
        <v>2007</v>
      </c>
      <c r="C135" s="56" t="str">
        <f>VLOOKUP(A135,[1]Tabelle1!$A$1:$B$68,2,FALSE)</f>
        <v>Stade</v>
      </c>
      <c r="D135" s="56" t="str">
        <f>VLOOKUP(A135,[2]Tabelle1!$A$2:$C$53,3,FALSE)</f>
        <v>K03359</v>
      </c>
      <c r="E135" s="41">
        <f>'2020_1-2-2_Download_Prozent'!F39</f>
        <v>4.0585313383158033</v>
      </c>
    </row>
    <row r="136" spans="1:5" x14ac:dyDescent="0.25">
      <c r="A136" s="56">
        <f>'2020_1-2-2_Download_Prozent'!B40</f>
        <v>360</v>
      </c>
      <c r="B136" s="56">
        <f>'2020_1-2-2_Download_Prozent'!$F$7</f>
        <v>2007</v>
      </c>
      <c r="C136" s="56" t="str">
        <f>VLOOKUP(A136,[1]Tabelle1!$A$1:$B$68,2,FALSE)</f>
        <v>Uelzen</v>
      </c>
      <c r="D136" s="56" t="str">
        <f>VLOOKUP(A136,[2]Tabelle1!$A$2:$C$53,3,FALSE)</f>
        <v>K03360</v>
      </c>
      <c r="E136" s="41">
        <f>'2020_1-2-2_Download_Prozent'!F40</f>
        <v>2.807788879280706</v>
      </c>
    </row>
    <row r="137" spans="1:5" x14ac:dyDescent="0.25">
      <c r="A137" s="56">
        <f>'2020_1-2-2_Download_Prozent'!B41</f>
        <v>361</v>
      </c>
      <c r="B137" s="56">
        <f>'2020_1-2-2_Download_Prozent'!$F$7</f>
        <v>2007</v>
      </c>
      <c r="C137" s="56" t="str">
        <f>VLOOKUP(A137,[1]Tabelle1!$A$1:$B$68,2,FALSE)</f>
        <v>Verden</v>
      </c>
      <c r="D137" s="56" t="str">
        <f>VLOOKUP(A137,[2]Tabelle1!$A$2:$C$53,3,FALSE)</f>
        <v>K03361</v>
      </c>
      <c r="E137" s="41">
        <f>'2020_1-2-2_Download_Prozent'!F41</f>
        <v>4.9160106752786561</v>
      </c>
    </row>
    <row r="138" spans="1:5" x14ac:dyDescent="0.25">
      <c r="A138" s="56">
        <f>'2020_1-2-2_Download_Prozent'!B42</f>
        <v>3</v>
      </c>
      <c r="B138" s="56">
        <f>'2020_1-2-2_Download_Prozent'!$F$7</f>
        <v>2007</v>
      </c>
      <c r="C138" s="56" t="str">
        <f>VLOOKUP(A138,[1]Tabelle1!$A$1:$B$68,2,FALSE)</f>
        <v>Stat. Region Lüneburg</v>
      </c>
      <c r="D138" s="56" t="str">
        <f>VLOOKUP(A138,[2]Tabelle1!$A$2:$C$53,3,FALSE)</f>
        <v>K033</v>
      </c>
      <c r="E138" s="41">
        <f>'2020_1-2-2_Download_Prozent'!F42</f>
        <v>3.9798204959991348</v>
      </c>
    </row>
    <row r="139" spans="1:5" x14ac:dyDescent="0.25">
      <c r="A139" s="56">
        <f>'2020_1-2-2_Download_Prozent'!B43</f>
        <v>401</v>
      </c>
      <c r="B139" s="56">
        <f>'2020_1-2-2_Download_Prozent'!$F$7</f>
        <v>2007</v>
      </c>
      <c r="C139" s="56" t="str">
        <f>VLOOKUP(A139,[1]Tabelle1!$A$1:$B$68,2,FALSE)</f>
        <v>Delmenhorst  Stadt</v>
      </c>
      <c r="D139" s="56" t="str">
        <f>VLOOKUP(A139,[2]Tabelle1!$A$2:$C$53,3,FALSE)</f>
        <v>K03401</v>
      </c>
      <c r="E139" s="41">
        <f>'2020_1-2-2_Download_Prozent'!F43</f>
        <v>8.4155187329473602</v>
      </c>
    </row>
    <row r="140" spans="1:5" x14ac:dyDescent="0.25">
      <c r="A140" s="56">
        <f>'2020_1-2-2_Download_Prozent'!B44</f>
        <v>402</v>
      </c>
      <c r="B140" s="56">
        <f>'2020_1-2-2_Download_Prozent'!$F$7</f>
        <v>2007</v>
      </c>
      <c r="C140" s="56" t="str">
        <f>VLOOKUP(A140,[1]Tabelle1!$A$1:$B$68,2,FALSE)</f>
        <v>Emden  Stadt</v>
      </c>
      <c r="D140" s="56" t="str">
        <f>VLOOKUP(A140,[2]Tabelle1!$A$2:$C$53,3,FALSE)</f>
        <v>K03402</v>
      </c>
      <c r="E140" s="41">
        <f>'2020_1-2-2_Download_Prozent'!F44</f>
        <v>5.1494759639556023</v>
      </c>
    </row>
    <row r="141" spans="1:5" x14ac:dyDescent="0.25">
      <c r="A141" s="56">
        <f>'2020_1-2-2_Download_Prozent'!B45</f>
        <v>403</v>
      </c>
      <c r="B141" s="56">
        <f>'2020_1-2-2_Download_Prozent'!$F$7</f>
        <v>2007</v>
      </c>
      <c r="C141" s="56" t="str">
        <f>VLOOKUP(A141,[1]Tabelle1!$A$1:$B$68,2,FALSE)</f>
        <v>Oldenburg(Oldb)  Stadt</v>
      </c>
      <c r="D141" s="56" t="str">
        <f>VLOOKUP(A141,[2]Tabelle1!$A$2:$C$53,3,FALSE)</f>
        <v>K03403</v>
      </c>
      <c r="E141" s="41">
        <f>'2020_1-2-2_Download_Prozent'!F45</f>
        <v>6.1330007583211641</v>
      </c>
    </row>
    <row r="142" spans="1:5" x14ac:dyDescent="0.25">
      <c r="A142" s="56">
        <f>'2020_1-2-2_Download_Prozent'!B46</f>
        <v>404</v>
      </c>
      <c r="B142" s="56">
        <f>'2020_1-2-2_Download_Prozent'!$F$7</f>
        <v>2007</v>
      </c>
      <c r="C142" s="56" t="str">
        <f>VLOOKUP(A142,[1]Tabelle1!$A$1:$B$68,2,FALSE)</f>
        <v>Osnabrück  Stadt</v>
      </c>
      <c r="D142" s="56" t="str">
        <f>VLOOKUP(A142,[2]Tabelle1!$A$2:$C$53,3,FALSE)</f>
        <v>K03404</v>
      </c>
      <c r="E142" s="41">
        <f>'2020_1-2-2_Download_Prozent'!F46</f>
        <v>8.9832381654079949</v>
      </c>
    </row>
    <row r="143" spans="1:5" x14ac:dyDescent="0.25">
      <c r="A143" s="56">
        <f>'2020_1-2-2_Download_Prozent'!B47</f>
        <v>405</v>
      </c>
      <c r="B143" s="56">
        <f>'2020_1-2-2_Download_Prozent'!$F$7</f>
        <v>2007</v>
      </c>
      <c r="C143" s="56" t="str">
        <f>VLOOKUP(A143,[1]Tabelle1!$A$1:$B$68,2,FALSE)</f>
        <v>Wilhelmshaven  Stadt</v>
      </c>
      <c r="D143" s="56" t="str">
        <f>VLOOKUP(A143,[2]Tabelle1!$A$2:$C$53,3,FALSE)</f>
        <v>K03405</v>
      </c>
      <c r="E143" s="41">
        <f>'2020_1-2-2_Download_Prozent'!F47</f>
        <v>4.4724547401206936</v>
      </c>
    </row>
    <row r="144" spans="1:5" x14ac:dyDescent="0.25">
      <c r="A144" s="56">
        <f>'2020_1-2-2_Download_Prozent'!B48</f>
        <v>451</v>
      </c>
      <c r="B144" s="56">
        <f>'2020_1-2-2_Download_Prozent'!$F$7</f>
        <v>2007</v>
      </c>
      <c r="C144" s="56" t="str">
        <f>VLOOKUP(A144,[1]Tabelle1!$A$1:$B$68,2,FALSE)</f>
        <v>Ammerland</v>
      </c>
      <c r="D144" s="56" t="str">
        <f>VLOOKUP(A144,[2]Tabelle1!$A$2:$C$53,3,FALSE)</f>
        <v>K03451</v>
      </c>
      <c r="E144" s="41">
        <f>'2020_1-2-2_Download_Prozent'!F48</f>
        <v>2.8836048905938947</v>
      </c>
    </row>
    <row r="145" spans="1:5" x14ac:dyDescent="0.25">
      <c r="A145" s="56">
        <f>'2020_1-2-2_Download_Prozent'!B49</f>
        <v>452</v>
      </c>
      <c r="B145" s="56">
        <f>'2020_1-2-2_Download_Prozent'!$F$7</f>
        <v>2007</v>
      </c>
      <c r="C145" s="56" t="str">
        <f>VLOOKUP(A145,[1]Tabelle1!$A$1:$B$68,2,FALSE)</f>
        <v>Aurich</v>
      </c>
      <c r="D145" s="56" t="str">
        <f>VLOOKUP(A145,[2]Tabelle1!$A$2:$C$53,3,FALSE)</f>
        <v>K03452</v>
      </c>
      <c r="E145" s="41">
        <f>'2020_1-2-2_Download_Prozent'!F49</f>
        <v>2.8834481562642873</v>
      </c>
    </row>
    <row r="146" spans="1:5" x14ac:dyDescent="0.25">
      <c r="A146" s="56">
        <f>'2020_1-2-2_Download_Prozent'!B50</f>
        <v>453</v>
      </c>
      <c r="B146" s="56">
        <f>'2020_1-2-2_Download_Prozent'!$F$7</f>
        <v>2007</v>
      </c>
      <c r="C146" s="56" t="str">
        <f>VLOOKUP(A146,[1]Tabelle1!$A$1:$B$68,2,FALSE)</f>
        <v>Cloppenburg</v>
      </c>
      <c r="D146" s="56" t="str">
        <f>VLOOKUP(A146,[2]Tabelle1!$A$2:$C$53,3,FALSE)</f>
        <v>K03453</v>
      </c>
      <c r="E146" s="41">
        <f>'2020_1-2-2_Download_Prozent'!F50</f>
        <v>4.3890458374691406</v>
      </c>
    </row>
    <row r="147" spans="1:5" x14ac:dyDescent="0.25">
      <c r="A147" s="56">
        <f>'2020_1-2-2_Download_Prozent'!B51</f>
        <v>454</v>
      </c>
      <c r="B147" s="56">
        <f>'2020_1-2-2_Download_Prozent'!$F$7</f>
        <v>2007</v>
      </c>
      <c r="C147" s="56" t="str">
        <f>VLOOKUP(A147,[1]Tabelle1!$A$1:$B$68,2,FALSE)</f>
        <v>Emsland</v>
      </c>
      <c r="D147" s="56" t="str">
        <f>VLOOKUP(A147,[2]Tabelle1!$A$2:$C$53,3,FALSE)</f>
        <v>K03454</v>
      </c>
      <c r="E147" s="41">
        <f>'2020_1-2-2_Download_Prozent'!F51</f>
        <v>4.9519508313319491</v>
      </c>
    </row>
    <row r="148" spans="1:5" x14ac:dyDescent="0.25">
      <c r="A148" s="56">
        <f>'2020_1-2-2_Download_Prozent'!B52</f>
        <v>455</v>
      </c>
      <c r="B148" s="56">
        <f>'2020_1-2-2_Download_Prozent'!$F$7</f>
        <v>2007</v>
      </c>
      <c r="C148" s="56" t="str">
        <f>VLOOKUP(A148,[1]Tabelle1!$A$1:$B$68,2,FALSE)</f>
        <v>Friesland</v>
      </c>
      <c r="D148" s="56" t="str">
        <f>VLOOKUP(A148,[2]Tabelle1!$A$2:$C$53,3,FALSE)</f>
        <v>K03455</v>
      </c>
      <c r="E148" s="41">
        <f>'2020_1-2-2_Download_Prozent'!F52</f>
        <v>2.7108822274481787</v>
      </c>
    </row>
    <row r="149" spans="1:5" x14ac:dyDescent="0.25">
      <c r="A149" s="56">
        <f>'2020_1-2-2_Download_Prozent'!B53</f>
        <v>456</v>
      </c>
      <c r="B149" s="56">
        <f>'2020_1-2-2_Download_Prozent'!$F$7</f>
        <v>2007</v>
      </c>
      <c r="C149" s="56" t="str">
        <f>VLOOKUP(A149,[1]Tabelle1!$A$1:$B$68,2,FALSE)</f>
        <v>Grafschaft Bentheim</v>
      </c>
      <c r="D149" s="56" t="str">
        <f>VLOOKUP(A149,[2]Tabelle1!$A$2:$C$53,3,FALSE)</f>
        <v>K03456</v>
      </c>
      <c r="E149" s="41">
        <f>'2020_1-2-2_Download_Prozent'!F53</f>
        <v>10.788053522584461</v>
      </c>
    </row>
    <row r="150" spans="1:5" x14ac:dyDescent="0.25">
      <c r="A150" s="56">
        <f>'2020_1-2-2_Download_Prozent'!B54</f>
        <v>457</v>
      </c>
      <c r="B150" s="56">
        <f>'2020_1-2-2_Download_Prozent'!$F$7</f>
        <v>2007</v>
      </c>
      <c r="C150" s="56" t="str">
        <f>VLOOKUP(A150,[1]Tabelle1!$A$1:$B$68,2,FALSE)</f>
        <v>Leer</v>
      </c>
      <c r="D150" s="56" t="str">
        <f>VLOOKUP(A150,[2]Tabelle1!$A$2:$C$53,3,FALSE)</f>
        <v>K03457</v>
      </c>
      <c r="E150" s="41">
        <f>'2020_1-2-2_Download_Prozent'!F54</f>
        <v>4.2765070750145382</v>
      </c>
    </row>
    <row r="151" spans="1:5" x14ac:dyDescent="0.25">
      <c r="A151" s="56">
        <f>'2020_1-2-2_Download_Prozent'!B55</f>
        <v>458</v>
      </c>
      <c r="B151" s="56">
        <f>'2020_1-2-2_Download_Prozent'!$F$7</f>
        <v>2007</v>
      </c>
      <c r="C151" s="56" t="str">
        <f>VLOOKUP(A151,[1]Tabelle1!$A$1:$B$68,2,FALSE)</f>
        <v>Oldenburg</v>
      </c>
      <c r="D151" s="56" t="str">
        <f>VLOOKUP(A151,[2]Tabelle1!$A$2:$C$53,3,FALSE)</f>
        <v>K03458</v>
      </c>
      <c r="E151" s="41">
        <f>'2020_1-2-2_Download_Prozent'!F55</f>
        <v>3.5106357675749815</v>
      </c>
    </row>
    <row r="152" spans="1:5" x14ac:dyDescent="0.25">
      <c r="A152" s="56">
        <f>'2020_1-2-2_Download_Prozent'!B56</f>
        <v>459</v>
      </c>
      <c r="B152" s="56">
        <f>'2020_1-2-2_Download_Prozent'!$F$7</f>
        <v>2007</v>
      </c>
      <c r="C152" s="56" t="str">
        <f>VLOOKUP(A152,[1]Tabelle1!$A$1:$B$68,2,FALSE)</f>
        <v>Osnabrück</v>
      </c>
      <c r="D152" s="56" t="str">
        <f>VLOOKUP(A152,[2]Tabelle1!$A$2:$C$53,3,FALSE)</f>
        <v>K03459</v>
      </c>
      <c r="E152" s="41">
        <f>'2020_1-2-2_Download_Prozent'!F56</f>
        <v>4.6972010745376922</v>
      </c>
    </row>
    <row r="153" spans="1:5" x14ac:dyDescent="0.25">
      <c r="A153" s="56">
        <f>'2020_1-2-2_Download_Prozent'!B57</f>
        <v>460</v>
      </c>
      <c r="B153" s="56">
        <f>'2020_1-2-2_Download_Prozent'!$F$7</f>
        <v>2007</v>
      </c>
      <c r="C153" s="56" t="str">
        <f>VLOOKUP(A153,[1]Tabelle1!$A$1:$B$68,2,FALSE)</f>
        <v>Vechta</v>
      </c>
      <c r="D153" s="56" t="str">
        <f>VLOOKUP(A153,[2]Tabelle1!$A$2:$C$53,3,FALSE)</f>
        <v>K03460</v>
      </c>
      <c r="E153" s="41">
        <f>'2020_1-2-2_Download_Prozent'!F57</f>
        <v>6.655307877741734</v>
      </c>
    </row>
    <row r="154" spans="1:5" x14ac:dyDescent="0.25">
      <c r="A154" s="56">
        <f>'2020_1-2-2_Download_Prozent'!B58</f>
        <v>461</v>
      </c>
      <c r="B154" s="56">
        <f>'2020_1-2-2_Download_Prozent'!$F$7</f>
        <v>2007</v>
      </c>
      <c r="C154" s="56" t="str">
        <f>VLOOKUP(A154,[1]Tabelle1!$A$1:$B$68,2,FALSE)</f>
        <v>Wesermarsch</v>
      </c>
      <c r="D154" s="56" t="str">
        <f>VLOOKUP(A154,[2]Tabelle1!$A$2:$C$53,3,FALSE)</f>
        <v>K03461</v>
      </c>
      <c r="E154" s="41">
        <f>'2020_1-2-2_Download_Prozent'!F58</f>
        <v>5.5796678974757619</v>
      </c>
    </row>
    <row r="155" spans="1:5" x14ac:dyDescent="0.25">
      <c r="A155" s="56">
        <f>'2020_1-2-2_Download_Prozent'!B59</f>
        <v>462</v>
      </c>
      <c r="B155" s="56">
        <f>'2020_1-2-2_Download_Prozent'!$F$7</f>
        <v>2007</v>
      </c>
      <c r="C155" s="56" t="str">
        <f>VLOOKUP(A155,[1]Tabelle1!$A$1:$B$68,2,FALSE)</f>
        <v>Wittmund</v>
      </c>
      <c r="D155" s="56" t="str">
        <f>VLOOKUP(A155,[2]Tabelle1!$A$2:$C$53,3,FALSE)</f>
        <v>K03462</v>
      </c>
      <c r="E155" s="41">
        <f>'2020_1-2-2_Download_Prozent'!F59</f>
        <v>2.1509473173772991</v>
      </c>
    </row>
    <row r="156" spans="1:5" x14ac:dyDescent="0.25">
      <c r="A156" s="56">
        <f>'2020_1-2-2_Download_Prozent'!B60</f>
        <v>4</v>
      </c>
      <c r="B156" s="56">
        <f>'2020_1-2-2_Download_Prozent'!$F$7</f>
        <v>2007</v>
      </c>
      <c r="C156" s="56" t="str">
        <f>VLOOKUP(A156,[1]Tabelle1!$A$1:$B$68,2,FALSE)</f>
        <v>Stat. Region Weser-Ems</v>
      </c>
      <c r="D156" s="56" t="str">
        <f>VLOOKUP(A156,[2]Tabelle1!$A$2:$C$53,3,FALSE)</f>
        <v>K034</v>
      </c>
      <c r="E156" s="41">
        <f>'2020_1-2-2_Download_Prozent'!F60</f>
        <v>5.2164717445985369</v>
      </c>
    </row>
    <row r="157" spans="1:5" x14ac:dyDescent="0.25">
      <c r="A157" s="56">
        <f>'2020_1-2-2_Download_Prozent'!B61</f>
        <v>0</v>
      </c>
      <c r="B157" s="56">
        <f>'2020_1-2-2_Download_Prozent'!$F$7</f>
        <v>2007</v>
      </c>
      <c r="C157" s="56" t="str">
        <f>VLOOKUP(A157,[1]Tabelle1!$A$1:$B$68,2,FALSE)</f>
        <v>Niedersachsen</v>
      </c>
      <c r="D157" s="56" t="str">
        <f>VLOOKUP(A157,[2]Tabelle1!$A$2:$C$53,3,FALSE)</f>
        <v>K030</v>
      </c>
      <c r="E157" s="41">
        <f>'2020_1-2-2_Download_Prozent'!F61</f>
        <v>5.73403311019353</v>
      </c>
    </row>
    <row r="158" spans="1:5" x14ac:dyDescent="0.25">
      <c r="A158" s="56">
        <f>'2020_1-2-2_Download_Prozent'!B10</f>
        <v>101</v>
      </c>
      <c r="B158" s="56">
        <f>'2020_1-2-2_Download_Prozent'!$G$7</f>
        <v>2008</v>
      </c>
      <c r="C158" s="56" t="str">
        <f>VLOOKUP(A158,[1]Tabelle1!$A$1:$B$68,2,FALSE)</f>
        <v>Braunschweig  Stadt</v>
      </c>
      <c r="D158" s="56" t="str">
        <f>VLOOKUP(A158,[2]Tabelle1!$A$2:$C$53,3,FALSE)</f>
        <v>K03101</v>
      </c>
      <c r="E158" s="41">
        <f>'2020_1-2-2_Download_Prozent'!G10</f>
        <v>7.8866071573744367</v>
      </c>
    </row>
    <row r="159" spans="1:5" x14ac:dyDescent="0.25">
      <c r="A159" s="56">
        <f>'2020_1-2-2_Download_Prozent'!B11</f>
        <v>102</v>
      </c>
      <c r="B159" s="56">
        <f>'2020_1-2-2_Download_Prozent'!$G$7</f>
        <v>2008</v>
      </c>
      <c r="C159" s="56" t="str">
        <f>VLOOKUP(A159,[1]Tabelle1!$A$1:$B$68,2,FALSE)</f>
        <v>Salzgitter  Stadt</v>
      </c>
      <c r="D159" s="56" t="str">
        <f>VLOOKUP(A159,[2]Tabelle1!$A$2:$C$53,3,FALSE)</f>
        <v>K03102</v>
      </c>
      <c r="E159" s="41">
        <f>'2020_1-2-2_Download_Prozent'!G11</f>
        <v>9.7593442057784205</v>
      </c>
    </row>
    <row r="160" spans="1:5" x14ac:dyDescent="0.25">
      <c r="A160" s="56">
        <f>'2020_1-2-2_Download_Prozent'!B12</f>
        <v>103</v>
      </c>
      <c r="B160" s="56">
        <f>'2020_1-2-2_Download_Prozent'!$G$7</f>
        <v>2008</v>
      </c>
      <c r="C160" s="56" t="str">
        <f>VLOOKUP(A160,[1]Tabelle1!$A$1:$B$68,2,FALSE)</f>
        <v>Wolfsburg  Stadt</v>
      </c>
      <c r="D160" s="56" t="str">
        <f>VLOOKUP(A160,[2]Tabelle1!$A$2:$C$53,3,FALSE)</f>
        <v>K03103</v>
      </c>
      <c r="E160" s="41">
        <f>'2020_1-2-2_Download_Prozent'!G12</f>
        <v>9.8093547263103744</v>
      </c>
    </row>
    <row r="161" spans="1:5" x14ac:dyDescent="0.25">
      <c r="A161" s="56">
        <f>'2020_1-2-2_Download_Prozent'!B13</f>
        <v>151</v>
      </c>
      <c r="B161" s="56">
        <f>'2020_1-2-2_Download_Prozent'!$G$7</f>
        <v>2008</v>
      </c>
      <c r="C161" s="56" t="str">
        <f>VLOOKUP(A161,[1]Tabelle1!$A$1:$B$68,2,FALSE)</f>
        <v>Gifhorn</v>
      </c>
      <c r="D161" s="56" t="str">
        <f>VLOOKUP(A161,[2]Tabelle1!$A$2:$C$53,3,FALSE)</f>
        <v>K03151</v>
      </c>
      <c r="E161" s="41">
        <f>'2020_1-2-2_Download_Prozent'!G13</f>
        <v>4.0502978160158829</v>
      </c>
    </row>
    <row r="162" spans="1:5" x14ac:dyDescent="0.25">
      <c r="A162" s="56">
        <f>'2020_1-2-2_Download_Prozent'!B14</f>
        <v>153</v>
      </c>
      <c r="B162" s="56">
        <f>'2020_1-2-2_Download_Prozent'!$G$7</f>
        <v>2008</v>
      </c>
      <c r="C162" s="56" t="str">
        <f>VLOOKUP(A162,[1]Tabelle1!$A$1:$B$68,2,FALSE)</f>
        <v>Goslar</v>
      </c>
      <c r="D162" s="56" t="str">
        <f>VLOOKUP(A162,[2]Tabelle1!$A$2:$C$53,3,FALSE)</f>
        <v>K03153</v>
      </c>
      <c r="E162" s="41">
        <f>'2020_1-2-2_Download_Prozent'!G14</f>
        <v>4.8472162367378768</v>
      </c>
    </row>
    <row r="163" spans="1:5" x14ac:dyDescent="0.25">
      <c r="A163" s="56">
        <f>'2020_1-2-2_Download_Prozent'!B15</f>
        <v>154</v>
      </c>
      <c r="B163" s="56">
        <f>'2020_1-2-2_Download_Prozent'!$G$7</f>
        <v>2008</v>
      </c>
      <c r="C163" s="56" t="str">
        <f>VLOOKUP(A163,[1]Tabelle1!$A$1:$B$68,2,FALSE)</f>
        <v>Helmstedt</v>
      </c>
      <c r="D163" s="56" t="str">
        <f>VLOOKUP(A163,[2]Tabelle1!$A$2:$C$53,3,FALSE)</f>
        <v>K03154</v>
      </c>
      <c r="E163" s="41">
        <f>'2020_1-2-2_Download_Prozent'!G15</f>
        <v>3.5754189944134076</v>
      </c>
    </row>
    <row r="164" spans="1:5" x14ac:dyDescent="0.25">
      <c r="A164" s="56">
        <f>'2020_1-2-2_Download_Prozent'!B16</f>
        <v>155</v>
      </c>
      <c r="B164" s="56">
        <f>'2020_1-2-2_Download_Prozent'!$G$7</f>
        <v>2008</v>
      </c>
      <c r="C164" s="56" t="str">
        <f>VLOOKUP(A164,[1]Tabelle1!$A$1:$B$68,2,FALSE)</f>
        <v>Northeim</v>
      </c>
      <c r="D164" s="56" t="str">
        <f>VLOOKUP(A164,[2]Tabelle1!$A$2:$C$53,3,FALSE)</f>
        <v>K03155</v>
      </c>
      <c r="E164" s="41">
        <f>'2020_1-2-2_Download_Prozent'!G16</f>
        <v>3.6628466635282213</v>
      </c>
    </row>
    <row r="165" spans="1:5" x14ac:dyDescent="0.25">
      <c r="A165" s="56">
        <f>'2020_1-2-2_Download_Prozent'!B17</f>
        <v>157</v>
      </c>
      <c r="B165" s="56">
        <f>'2020_1-2-2_Download_Prozent'!$G$7</f>
        <v>2008</v>
      </c>
      <c r="C165" s="56" t="str">
        <f>VLOOKUP(A165,[1]Tabelle1!$A$1:$B$68,2,FALSE)</f>
        <v>Peine</v>
      </c>
      <c r="D165" s="56" t="str">
        <f>VLOOKUP(A165,[2]Tabelle1!$A$2:$C$53,3,FALSE)</f>
        <v>K03157</v>
      </c>
      <c r="E165" s="41">
        <f>'2020_1-2-2_Download_Prozent'!G17</f>
        <v>4.8124995287038219</v>
      </c>
    </row>
    <row r="166" spans="1:5" x14ac:dyDescent="0.25">
      <c r="A166" s="56">
        <f>'2020_1-2-2_Download_Prozent'!B18</f>
        <v>158</v>
      </c>
      <c r="B166" s="56">
        <f>'2020_1-2-2_Download_Prozent'!$G$7</f>
        <v>2008</v>
      </c>
      <c r="C166" s="56" t="str">
        <f>VLOOKUP(A166,[1]Tabelle1!$A$1:$B$68,2,FALSE)</f>
        <v>Wolfenbüttel</v>
      </c>
      <c r="D166" s="56" t="str">
        <f>VLOOKUP(A166,[2]Tabelle1!$A$2:$C$53,3,FALSE)</f>
        <v>K03158</v>
      </c>
      <c r="E166" s="41">
        <f>'2020_1-2-2_Download_Prozent'!G18</f>
        <v>3.6300267662922625</v>
      </c>
    </row>
    <row r="167" spans="1:5" x14ac:dyDescent="0.25">
      <c r="A167" s="56">
        <f>'2020_1-2-2_Download_Prozent'!B19</f>
        <v>159</v>
      </c>
      <c r="B167" s="56">
        <f>'2020_1-2-2_Download_Prozent'!$G$7</f>
        <v>2008</v>
      </c>
      <c r="C167" s="56" t="str">
        <f>VLOOKUP(A167,[1]Tabelle1!$A$1:$B$68,2,FALSE)</f>
        <v>Göttingen</v>
      </c>
      <c r="D167" s="56" t="str">
        <f>VLOOKUP(A167,[2]Tabelle1!$A$2:$C$53,3,FALSE)</f>
        <v>K03159</v>
      </c>
      <c r="E167" s="41">
        <f>'2020_1-2-2_Download_Prozent'!G19</f>
        <v>5.4668832468189796</v>
      </c>
    </row>
    <row r="168" spans="1:5" x14ac:dyDescent="0.25">
      <c r="A168" s="56">
        <f>'2020_1-2-2_Download_Prozent'!B20</f>
        <v>1</v>
      </c>
      <c r="B168" s="56">
        <f>'2020_1-2-2_Download_Prozent'!$G$7</f>
        <v>2008</v>
      </c>
      <c r="C168" s="56" t="str">
        <f>VLOOKUP(A168,[1]Tabelle1!$A$1:$B$68,2,FALSE)</f>
        <v>Stat. Region Braunschweig</v>
      </c>
      <c r="D168" s="56" t="str">
        <f>VLOOKUP(A168,[2]Tabelle1!$A$2:$C$53,3,FALSE)</f>
        <v>K031</v>
      </c>
      <c r="E168" s="41">
        <f>'2020_1-2-2_Download_Prozent'!G20</f>
        <v>5.7644848116803571</v>
      </c>
    </row>
    <row r="169" spans="1:5" x14ac:dyDescent="0.25">
      <c r="A169" s="56">
        <f>'2020_1-2-2_Download_Prozent'!B21</f>
        <v>241</v>
      </c>
      <c r="B169" s="56">
        <f>'2020_1-2-2_Download_Prozent'!$G$7</f>
        <v>2008</v>
      </c>
      <c r="C169" s="56" t="str">
        <f>VLOOKUP(A169,[1]Tabelle1!$A$1:$B$68,2,FALSE)</f>
        <v>Hannover  Region</v>
      </c>
      <c r="D169" s="56" t="str">
        <f>VLOOKUP(A169,[2]Tabelle1!$A$2:$C$53,3,FALSE)</f>
        <v>K03241</v>
      </c>
      <c r="E169" s="41">
        <f>'2020_1-2-2_Download_Prozent'!G21</f>
        <v>9.9587802056475638</v>
      </c>
    </row>
    <row r="170" spans="1:5" x14ac:dyDescent="0.25">
      <c r="A170" s="56">
        <f>'2020_1-2-2_Download_Prozent'!B22</f>
        <v>241001</v>
      </c>
      <c r="B170" s="56">
        <f>'2020_1-2-2_Download_Prozent'!$G$7</f>
        <v>2008</v>
      </c>
      <c r="C170" s="56" t="str">
        <f>VLOOKUP(A170,[1]Tabelle1!$A$1:$B$68,2,FALSE)</f>
        <v xml:space="preserve">   dav. Hannover  Lhst.</v>
      </c>
      <c r="D170" s="56" t="str">
        <f>VLOOKUP(A170,[2]Tabelle1!$A$2:$C$53,3,FALSE)</f>
        <v>K03241001</v>
      </c>
      <c r="E170" s="41">
        <f>'2020_1-2-2_Download_Prozent'!G22</f>
        <v>14.262565456613402</v>
      </c>
    </row>
    <row r="171" spans="1:5" x14ac:dyDescent="0.25">
      <c r="A171" s="56">
        <f>'2020_1-2-2_Download_Prozent'!B23</f>
        <v>241999</v>
      </c>
      <c r="B171" s="56">
        <f>'2020_1-2-2_Download_Prozent'!$G$7</f>
        <v>2008</v>
      </c>
      <c r="C171" s="56" t="str">
        <f>VLOOKUP(A171,[1]Tabelle1!$A$1:$B$68,2,FALSE)</f>
        <v xml:space="preserve">   dav. Hannover  Umland</v>
      </c>
      <c r="D171" s="56" t="str">
        <f>VLOOKUP(A171,[2]Tabelle1!$A$2:$C$53,3,FALSE)</f>
        <v>K03241999</v>
      </c>
      <c r="E171" s="41">
        <f>'2020_1-2-2_Download_Prozent'!G23</f>
        <v>6.2937372373307463</v>
      </c>
    </row>
    <row r="172" spans="1:5" x14ac:dyDescent="0.25">
      <c r="A172" s="56">
        <f>'2020_1-2-2_Download_Prozent'!B24</f>
        <v>251</v>
      </c>
      <c r="B172" s="56">
        <f>'2020_1-2-2_Download_Prozent'!$G$7</f>
        <v>2008</v>
      </c>
      <c r="C172" s="56" t="str">
        <f>VLOOKUP(A172,[1]Tabelle1!$A$1:$B$68,2,FALSE)</f>
        <v>Diepholz</v>
      </c>
      <c r="D172" s="56" t="str">
        <f>VLOOKUP(A172,[2]Tabelle1!$A$2:$C$53,3,FALSE)</f>
        <v>K03251</v>
      </c>
      <c r="E172" s="41">
        <f>'2020_1-2-2_Download_Prozent'!G24</f>
        <v>3.7806874740529621</v>
      </c>
    </row>
    <row r="173" spans="1:5" x14ac:dyDescent="0.25">
      <c r="A173" s="56">
        <f>'2020_1-2-2_Download_Prozent'!B25</f>
        <v>252</v>
      </c>
      <c r="B173" s="56">
        <f>'2020_1-2-2_Download_Prozent'!$G$7</f>
        <v>2008</v>
      </c>
      <c r="C173" s="56" t="str">
        <f>VLOOKUP(A173,[1]Tabelle1!$A$1:$B$68,2,FALSE)</f>
        <v>Hameln-Pyrmont</v>
      </c>
      <c r="D173" s="56" t="str">
        <f>VLOOKUP(A173,[2]Tabelle1!$A$2:$C$53,3,FALSE)</f>
        <v>K03252</v>
      </c>
      <c r="E173" s="41">
        <f>'2020_1-2-2_Download_Prozent'!G25</f>
        <v>6.5301346564534066</v>
      </c>
    </row>
    <row r="174" spans="1:5" x14ac:dyDescent="0.25">
      <c r="A174" s="56">
        <f>'2020_1-2-2_Download_Prozent'!B26</f>
        <v>254</v>
      </c>
      <c r="B174" s="56">
        <f>'2020_1-2-2_Download_Prozent'!$G$7</f>
        <v>2008</v>
      </c>
      <c r="C174" s="56" t="str">
        <f>VLOOKUP(A174,[1]Tabelle1!$A$1:$B$68,2,FALSE)</f>
        <v>Hildesheim</v>
      </c>
      <c r="D174" s="56" t="str">
        <f>VLOOKUP(A174,[2]Tabelle1!$A$2:$C$53,3,FALSE)</f>
        <v>K03254</v>
      </c>
      <c r="E174" s="41">
        <f>'2020_1-2-2_Download_Prozent'!G26</f>
        <v>4.7683168040521444</v>
      </c>
    </row>
    <row r="175" spans="1:5" x14ac:dyDescent="0.25">
      <c r="A175" s="56">
        <f>'2020_1-2-2_Download_Prozent'!B27</f>
        <v>255</v>
      </c>
      <c r="B175" s="56">
        <f>'2020_1-2-2_Download_Prozent'!$G$7</f>
        <v>2008</v>
      </c>
      <c r="C175" s="56" t="str">
        <f>VLOOKUP(A175,[1]Tabelle1!$A$1:$B$68,2,FALSE)</f>
        <v>Holzminden</v>
      </c>
      <c r="D175" s="56" t="str">
        <f>VLOOKUP(A175,[2]Tabelle1!$A$2:$C$53,3,FALSE)</f>
        <v>K03255</v>
      </c>
      <c r="E175" s="41">
        <f>'2020_1-2-2_Download_Prozent'!G27</f>
        <v>4.1402546209982418</v>
      </c>
    </row>
    <row r="176" spans="1:5" x14ac:dyDescent="0.25">
      <c r="A176" s="56">
        <f>'2020_1-2-2_Download_Prozent'!B28</f>
        <v>256</v>
      </c>
      <c r="B176" s="56">
        <f>'2020_1-2-2_Download_Prozent'!$G$7</f>
        <v>2008</v>
      </c>
      <c r="C176" s="56" t="str">
        <f>VLOOKUP(A176,[1]Tabelle1!$A$1:$B$68,2,FALSE)</f>
        <v>Nienburg (Weser)</v>
      </c>
      <c r="D176" s="56" t="str">
        <f>VLOOKUP(A176,[2]Tabelle1!$A$2:$C$53,3,FALSE)</f>
        <v>K03256</v>
      </c>
      <c r="E176" s="41">
        <f>'2020_1-2-2_Download_Prozent'!G28</f>
        <v>4.279106561942509</v>
      </c>
    </row>
    <row r="177" spans="1:5" x14ac:dyDescent="0.25">
      <c r="A177" s="56">
        <f>'2020_1-2-2_Download_Prozent'!B29</f>
        <v>257</v>
      </c>
      <c r="B177" s="56">
        <f>'2020_1-2-2_Download_Prozent'!$G$7</f>
        <v>2008</v>
      </c>
      <c r="C177" s="56" t="str">
        <f>VLOOKUP(A177,[1]Tabelle1!$A$1:$B$68,2,FALSE)</f>
        <v>Schaumburg</v>
      </c>
      <c r="D177" s="56" t="str">
        <f>VLOOKUP(A177,[2]Tabelle1!$A$2:$C$53,3,FALSE)</f>
        <v>K03257</v>
      </c>
      <c r="E177" s="41">
        <f>'2020_1-2-2_Download_Prozent'!G29</f>
        <v>5.2144246522387414</v>
      </c>
    </row>
    <row r="178" spans="1:5" x14ac:dyDescent="0.25">
      <c r="A178" s="56">
        <f>'2020_1-2-2_Download_Prozent'!B30</f>
        <v>2</v>
      </c>
      <c r="B178" s="56">
        <f>'2020_1-2-2_Download_Prozent'!$G$7</f>
        <v>2008</v>
      </c>
      <c r="C178" s="56" t="str">
        <f>VLOOKUP(A178,[1]Tabelle1!$A$1:$B$68,2,FALSE)</f>
        <v>Stat. Region Hannover</v>
      </c>
      <c r="D178" s="56" t="str">
        <f>VLOOKUP(A178,[2]Tabelle1!$A$2:$C$53,3,FALSE)</f>
        <v>K032</v>
      </c>
      <c r="E178" s="41">
        <f>'2020_1-2-2_Download_Prozent'!G30</f>
        <v>7.5102562324904225</v>
      </c>
    </row>
    <row r="179" spans="1:5" x14ac:dyDescent="0.25">
      <c r="A179" s="56">
        <f>'2020_1-2-2_Download_Prozent'!B31</f>
        <v>351</v>
      </c>
      <c r="B179" s="56">
        <f>'2020_1-2-2_Download_Prozent'!$G$7</f>
        <v>2008</v>
      </c>
      <c r="C179" s="56" t="str">
        <f>VLOOKUP(A179,[1]Tabelle1!$A$1:$B$68,2,FALSE)</f>
        <v>Celle</v>
      </c>
      <c r="D179" s="56" t="str">
        <f>VLOOKUP(A179,[2]Tabelle1!$A$2:$C$53,3,FALSE)</f>
        <v>K03351</v>
      </c>
      <c r="E179" s="41">
        <f>'2020_1-2-2_Download_Prozent'!G31</f>
        <v>4.1353466940542942</v>
      </c>
    </row>
    <row r="180" spans="1:5" x14ac:dyDescent="0.25">
      <c r="A180" s="56">
        <f>'2020_1-2-2_Download_Prozent'!B32</f>
        <v>352</v>
      </c>
      <c r="B180" s="56">
        <f>'2020_1-2-2_Download_Prozent'!$G$7</f>
        <v>2008</v>
      </c>
      <c r="C180" s="56" t="str">
        <f>VLOOKUP(A180,[1]Tabelle1!$A$1:$B$68,2,FALSE)</f>
        <v>Cuxhaven</v>
      </c>
      <c r="D180" s="56" t="str">
        <f>VLOOKUP(A180,[2]Tabelle1!$A$2:$C$53,3,FALSE)</f>
        <v>K03352</v>
      </c>
      <c r="E180" s="41">
        <f>'2020_1-2-2_Download_Prozent'!G32</f>
        <v>4.0757158971720333</v>
      </c>
    </row>
    <row r="181" spans="1:5" x14ac:dyDescent="0.25">
      <c r="A181" s="56">
        <f>'2020_1-2-2_Download_Prozent'!B33</f>
        <v>353</v>
      </c>
      <c r="B181" s="56">
        <f>'2020_1-2-2_Download_Prozent'!$G$7</f>
        <v>2008</v>
      </c>
      <c r="C181" s="56" t="str">
        <f>VLOOKUP(A181,[1]Tabelle1!$A$1:$B$68,2,FALSE)</f>
        <v>Harburg</v>
      </c>
      <c r="D181" s="56" t="str">
        <f>VLOOKUP(A181,[2]Tabelle1!$A$2:$C$53,3,FALSE)</f>
        <v>K03353</v>
      </c>
      <c r="E181" s="41">
        <f>'2020_1-2-2_Download_Prozent'!G33</f>
        <v>4.3615107913669062</v>
      </c>
    </row>
    <row r="182" spans="1:5" x14ac:dyDescent="0.25">
      <c r="A182" s="56">
        <f>'2020_1-2-2_Download_Prozent'!B34</f>
        <v>354</v>
      </c>
      <c r="B182" s="56">
        <f>'2020_1-2-2_Download_Prozent'!$G$7</f>
        <v>2008</v>
      </c>
      <c r="C182" s="56" t="str">
        <f>VLOOKUP(A182,[1]Tabelle1!$A$1:$B$68,2,FALSE)</f>
        <v>Lüchow-Dannenberg</v>
      </c>
      <c r="D182" s="56" t="str">
        <f>VLOOKUP(A182,[2]Tabelle1!$A$2:$C$53,3,FALSE)</f>
        <v>K03354</v>
      </c>
      <c r="E182" s="41">
        <f>'2020_1-2-2_Download_Prozent'!G34</f>
        <v>2.7459221455018512</v>
      </c>
    </row>
    <row r="183" spans="1:5" x14ac:dyDescent="0.25">
      <c r="A183" s="56">
        <f>'2020_1-2-2_Download_Prozent'!B35</f>
        <v>355</v>
      </c>
      <c r="B183" s="56">
        <f>'2020_1-2-2_Download_Prozent'!$G$7</f>
        <v>2008</v>
      </c>
      <c r="C183" s="56" t="str">
        <f>VLOOKUP(A183,[1]Tabelle1!$A$1:$B$68,2,FALSE)</f>
        <v>Lüneburg</v>
      </c>
      <c r="D183" s="56" t="str">
        <f>VLOOKUP(A183,[2]Tabelle1!$A$2:$C$53,3,FALSE)</f>
        <v>K03355</v>
      </c>
      <c r="E183" s="41">
        <f>'2020_1-2-2_Download_Prozent'!G35</f>
        <v>3.6201504713560553</v>
      </c>
    </row>
    <row r="184" spans="1:5" x14ac:dyDescent="0.25">
      <c r="A184" s="56">
        <f>'2020_1-2-2_Download_Prozent'!B36</f>
        <v>356</v>
      </c>
      <c r="B184" s="56">
        <f>'2020_1-2-2_Download_Prozent'!$G$7</f>
        <v>2008</v>
      </c>
      <c r="C184" s="56" t="str">
        <f>VLOOKUP(A184,[1]Tabelle1!$A$1:$B$68,2,FALSE)</f>
        <v>Osterholz</v>
      </c>
      <c r="D184" s="56" t="str">
        <f>VLOOKUP(A184,[2]Tabelle1!$A$2:$C$53,3,FALSE)</f>
        <v>K03356</v>
      </c>
      <c r="E184" s="41">
        <f>'2020_1-2-2_Download_Prozent'!G36</f>
        <v>3.4262041498497591</v>
      </c>
    </row>
    <row r="185" spans="1:5" x14ac:dyDescent="0.25">
      <c r="A185" s="56">
        <f>'2020_1-2-2_Download_Prozent'!B37</f>
        <v>357</v>
      </c>
      <c r="B185" s="56">
        <f>'2020_1-2-2_Download_Prozent'!$G$7</f>
        <v>2008</v>
      </c>
      <c r="C185" s="56" t="str">
        <f>VLOOKUP(A185,[1]Tabelle1!$A$1:$B$68,2,FALSE)</f>
        <v>Rotenburg (Wümme)</v>
      </c>
      <c r="D185" s="56" t="str">
        <f>VLOOKUP(A185,[2]Tabelle1!$A$2:$C$53,3,FALSE)</f>
        <v>K03357</v>
      </c>
      <c r="E185" s="41">
        <f>'2020_1-2-2_Download_Prozent'!G37</f>
        <v>3.8893580311415952</v>
      </c>
    </row>
    <row r="186" spans="1:5" x14ac:dyDescent="0.25">
      <c r="A186" s="56">
        <f>'2020_1-2-2_Download_Prozent'!B38</f>
        <v>358</v>
      </c>
      <c r="B186" s="56">
        <f>'2020_1-2-2_Download_Prozent'!$G$7</f>
        <v>2008</v>
      </c>
      <c r="C186" s="56" t="str">
        <f>VLOOKUP(A186,[1]Tabelle1!$A$1:$B$68,2,FALSE)</f>
        <v>Heidekreis</v>
      </c>
      <c r="D186" s="56" t="str">
        <f>VLOOKUP(A186,[2]Tabelle1!$A$2:$C$53,3,FALSE)</f>
        <v>K03358</v>
      </c>
      <c r="E186" s="41">
        <f>'2020_1-2-2_Download_Prozent'!G38</f>
        <v>4.0762259219273824</v>
      </c>
    </row>
    <row r="187" spans="1:5" x14ac:dyDescent="0.25">
      <c r="A187" s="56">
        <f>'2020_1-2-2_Download_Prozent'!B39</f>
        <v>359</v>
      </c>
      <c r="B187" s="56">
        <f>'2020_1-2-2_Download_Prozent'!$G$7</f>
        <v>2008</v>
      </c>
      <c r="C187" s="56" t="str">
        <f>VLOOKUP(A187,[1]Tabelle1!$A$1:$B$68,2,FALSE)</f>
        <v>Stade</v>
      </c>
      <c r="D187" s="56" t="str">
        <f>VLOOKUP(A187,[2]Tabelle1!$A$2:$C$53,3,FALSE)</f>
        <v>K03359</v>
      </c>
      <c r="E187" s="41">
        <f>'2020_1-2-2_Download_Prozent'!G39</f>
        <v>4.0987145171693982</v>
      </c>
    </row>
    <row r="188" spans="1:5" x14ac:dyDescent="0.25">
      <c r="A188" s="56">
        <f>'2020_1-2-2_Download_Prozent'!B40</f>
        <v>360</v>
      </c>
      <c r="B188" s="56">
        <f>'2020_1-2-2_Download_Prozent'!$G$7</f>
        <v>2008</v>
      </c>
      <c r="C188" s="56" t="str">
        <f>VLOOKUP(A188,[1]Tabelle1!$A$1:$B$68,2,FALSE)</f>
        <v>Uelzen</v>
      </c>
      <c r="D188" s="56" t="str">
        <f>VLOOKUP(A188,[2]Tabelle1!$A$2:$C$53,3,FALSE)</f>
        <v>K03360</v>
      </c>
      <c r="E188" s="41">
        <f>'2020_1-2-2_Download_Prozent'!G40</f>
        <v>2.6859068885611967</v>
      </c>
    </row>
    <row r="189" spans="1:5" x14ac:dyDescent="0.25">
      <c r="A189" s="56">
        <f>'2020_1-2-2_Download_Prozent'!B41</f>
        <v>361</v>
      </c>
      <c r="B189" s="56">
        <f>'2020_1-2-2_Download_Prozent'!$G$7</f>
        <v>2008</v>
      </c>
      <c r="C189" s="56" t="str">
        <f>VLOOKUP(A189,[1]Tabelle1!$A$1:$B$68,2,FALSE)</f>
        <v>Verden</v>
      </c>
      <c r="D189" s="56" t="str">
        <f>VLOOKUP(A189,[2]Tabelle1!$A$2:$C$53,3,FALSE)</f>
        <v>K03361</v>
      </c>
      <c r="E189" s="41">
        <f>'2020_1-2-2_Download_Prozent'!G41</f>
        <v>4.90041928721174</v>
      </c>
    </row>
    <row r="190" spans="1:5" x14ac:dyDescent="0.25">
      <c r="A190" s="56">
        <f>'2020_1-2-2_Download_Prozent'!B42</f>
        <v>3</v>
      </c>
      <c r="B190" s="56">
        <f>'2020_1-2-2_Download_Prozent'!$G$7</f>
        <v>2008</v>
      </c>
      <c r="C190" s="56" t="str">
        <f>VLOOKUP(A190,[1]Tabelle1!$A$1:$B$68,2,FALSE)</f>
        <v>Stat. Region Lüneburg</v>
      </c>
      <c r="D190" s="56" t="str">
        <f>VLOOKUP(A190,[2]Tabelle1!$A$2:$C$53,3,FALSE)</f>
        <v>K033</v>
      </c>
      <c r="E190" s="41">
        <f>'2020_1-2-2_Download_Prozent'!G42</f>
        <v>3.9654187710673368</v>
      </c>
    </row>
    <row r="191" spans="1:5" x14ac:dyDescent="0.25">
      <c r="A191" s="56">
        <f>'2020_1-2-2_Download_Prozent'!B43</f>
        <v>401</v>
      </c>
      <c r="B191" s="56">
        <f>'2020_1-2-2_Download_Prozent'!$G$7</f>
        <v>2008</v>
      </c>
      <c r="C191" s="56" t="str">
        <f>VLOOKUP(A191,[1]Tabelle1!$A$1:$B$68,2,FALSE)</f>
        <v>Delmenhorst  Stadt</v>
      </c>
      <c r="D191" s="56" t="str">
        <f>VLOOKUP(A191,[2]Tabelle1!$A$2:$C$53,3,FALSE)</f>
        <v>K03401</v>
      </c>
      <c r="E191" s="41">
        <f>'2020_1-2-2_Download_Prozent'!G43</f>
        <v>8.3544032855747759</v>
      </c>
    </row>
    <row r="192" spans="1:5" x14ac:dyDescent="0.25">
      <c r="A192" s="56">
        <f>'2020_1-2-2_Download_Prozent'!B44</f>
        <v>402</v>
      </c>
      <c r="B192" s="56">
        <f>'2020_1-2-2_Download_Prozent'!$G$7</f>
        <v>2008</v>
      </c>
      <c r="C192" s="56" t="str">
        <f>VLOOKUP(A192,[1]Tabelle1!$A$1:$B$68,2,FALSE)</f>
        <v>Emden  Stadt</v>
      </c>
      <c r="D192" s="56" t="str">
        <f>VLOOKUP(A192,[2]Tabelle1!$A$2:$C$53,3,FALSE)</f>
        <v>K03402</v>
      </c>
      <c r="E192" s="41">
        <f>'2020_1-2-2_Download_Prozent'!G44</f>
        <v>5.0133819479461623</v>
      </c>
    </row>
    <row r="193" spans="1:5" x14ac:dyDescent="0.25">
      <c r="A193" s="56">
        <f>'2020_1-2-2_Download_Prozent'!B45</f>
        <v>403</v>
      </c>
      <c r="B193" s="56">
        <f>'2020_1-2-2_Download_Prozent'!$G$7</f>
        <v>2008</v>
      </c>
      <c r="C193" s="56" t="str">
        <f>VLOOKUP(A193,[1]Tabelle1!$A$1:$B$68,2,FALSE)</f>
        <v>Oldenburg(Oldb)  Stadt</v>
      </c>
      <c r="D193" s="56" t="str">
        <f>VLOOKUP(A193,[2]Tabelle1!$A$2:$C$53,3,FALSE)</f>
        <v>K03403</v>
      </c>
      <c r="E193" s="41">
        <f>'2020_1-2-2_Download_Prozent'!G45</f>
        <v>5.8766276305691951</v>
      </c>
    </row>
    <row r="194" spans="1:5" x14ac:dyDescent="0.25">
      <c r="A194" s="56">
        <f>'2020_1-2-2_Download_Prozent'!B46</f>
        <v>404</v>
      </c>
      <c r="B194" s="56">
        <f>'2020_1-2-2_Download_Prozent'!$G$7</f>
        <v>2008</v>
      </c>
      <c r="C194" s="56" t="str">
        <f>VLOOKUP(A194,[1]Tabelle1!$A$1:$B$68,2,FALSE)</f>
        <v>Osnabrück  Stadt</v>
      </c>
      <c r="D194" s="56" t="str">
        <f>VLOOKUP(A194,[2]Tabelle1!$A$2:$C$53,3,FALSE)</f>
        <v>K03404</v>
      </c>
      <c r="E194" s="41">
        <f>'2020_1-2-2_Download_Prozent'!G46</f>
        <v>8.9315679237656624</v>
      </c>
    </row>
    <row r="195" spans="1:5" x14ac:dyDescent="0.25">
      <c r="A195" s="56">
        <f>'2020_1-2-2_Download_Prozent'!B47</f>
        <v>405</v>
      </c>
      <c r="B195" s="56">
        <f>'2020_1-2-2_Download_Prozent'!$G$7</f>
        <v>2008</v>
      </c>
      <c r="C195" s="56" t="str">
        <f>VLOOKUP(A195,[1]Tabelle1!$A$1:$B$68,2,FALSE)</f>
        <v>Wilhelmshaven  Stadt</v>
      </c>
      <c r="D195" s="56" t="str">
        <f>VLOOKUP(A195,[2]Tabelle1!$A$2:$C$53,3,FALSE)</f>
        <v>K03405</v>
      </c>
      <c r="E195" s="41">
        <f>'2020_1-2-2_Download_Prozent'!G47</f>
        <v>4.4441168883811768</v>
      </c>
    </row>
    <row r="196" spans="1:5" x14ac:dyDescent="0.25">
      <c r="A196" s="56">
        <f>'2020_1-2-2_Download_Prozent'!B48</f>
        <v>451</v>
      </c>
      <c r="B196" s="56">
        <f>'2020_1-2-2_Download_Prozent'!$G$7</f>
        <v>2008</v>
      </c>
      <c r="C196" s="56" t="str">
        <f>VLOOKUP(A196,[1]Tabelle1!$A$1:$B$68,2,FALSE)</f>
        <v>Ammerland</v>
      </c>
      <c r="D196" s="56" t="str">
        <f>VLOOKUP(A196,[2]Tabelle1!$A$2:$C$53,3,FALSE)</f>
        <v>K03451</v>
      </c>
      <c r="E196" s="41">
        <f>'2020_1-2-2_Download_Prozent'!G48</f>
        <v>2.8710013492510802</v>
      </c>
    </row>
    <row r="197" spans="1:5" x14ac:dyDescent="0.25">
      <c r="A197" s="56">
        <f>'2020_1-2-2_Download_Prozent'!B49</f>
        <v>452</v>
      </c>
      <c r="B197" s="56">
        <f>'2020_1-2-2_Download_Prozent'!$G$7</f>
        <v>2008</v>
      </c>
      <c r="C197" s="56" t="str">
        <f>VLOOKUP(A197,[1]Tabelle1!$A$1:$B$68,2,FALSE)</f>
        <v>Aurich</v>
      </c>
      <c r="D197" s="56" t="str">
        <f>VLOOKUP(A197,[2]Tabelle1!$A$2:$C$53,3,FALSE)</f>
        <v>K03452</v>
      </c>
      <c r="E197" s="41">
        <f>'2020_1-2-2_Download_Prozent'!G49</f>
        <v>2.7236100770404637</v>
      </c>
    </row>
    <row r="198" spans="1:5" x14ac:dyDescent="0.25">
      <c r="A198" s="56">
        <f>'2020_1-2-2_Download_Prozent'!B50</f>
        <v>453</v>
      </c>
      <c r="B198" s="56">
        <f>'2020_1-2-2_Download_Prozent'!$G$7</f>
        <v>2008</v>
      </c>
      <c r="C198" s="56" t="str">
        <f>VLOOKUP(A198,[1]Tabelle1!$A$1:$B$68,2,FALSE)</f>
        <v>Cloppenburg</v>
      </c>
      <c r="D198" s="56" t="str">
        <f>VLOOKUP(A198,[2]Tabelle1!$A$2:$C$53,3,FALSE)</f>
        <v>K03453</v>
      </c>
      <c r="E198" s="41">
        <f>'2020_1-2-2_Download_Prozent'!G50</f>
        <v>4.6392145891090371</v>
      </c>
    </row>
    <row r="199" spans="1:5" x14ac:dyDescent="0.25">
      <c r="A199" s="56">
        <f>'2020_1-2-2_Download_Prozent'!B51</f>
        <v>454</v>
      </c>
      <c r="B199" s="56">
        <f>'2020_1-2-2_Download_Prozent'!$G$7</f>
        <v>2008</v>
      </c>
      <c r="C199" s="56" t="str">
        <f>VLOOKUP(A199,[1]Tabelle1!$A$1:$B$68,2,FALSE)</f>
        <v>Emsland</v>
      </c>
      <c r="D199" s="56" t="str">
        <f>VLOOKUP(A199,[2]Tabelle1!$A$2:$C$53,3,FALSE)</f>
        <v>K03454</v>
      </c>
      <c r="E199" s="41">
        <f>'2020_1-2-2_Download_Prozent'!G51</f>
        <v>5.2121571326603444</v>
      </c>
    </row>
    <row r="200" spans="1:5" x14ac:dyDescent="0.25">
      <c r="A200" s="56">
        <f>'2020_1-2-2_Download_Prozent'!B52</f>
        <v>455</v>
      </c>
      <c r="B200" s="56">
        <f>'2020_1-2-2_Download_Prozent'!$G$7</f>
        <v>2008</v>
      </c>
      <c r="C200" s="56" t="str">
        <f>VLOOKUP(A200,[1]Tabelle1!$A$1:$B$68,2,FALSE)</f>
        <v>Friesland</v>
      </c>
      <c r="D200" s="56" t="str">
        <f>VLOOKUP(A200,[2]Tabelle1!$A$2:$C$53,3,FALSE)</f>
        <v>K03455</v>
      </c>
      <c r="E200" s="41">
        <f>'2020_1-2-2_Download_Prozent'!G52</f>
        <v>2.6468740965236726</v>
      </c>
    </row>
    <row r="201" spans="1:5" x14ac:dyDescent="0.25">
      <c r="A201" s="56">
        <f>'2020_1-2-2_Download_Prozent'!B53</f>
        <v>456</v>
      </c>
      <c r="B201" s="56">
        <f>'2020_1-2-2_Download_Prozent'!$G$7</f>
        <v>2008</v>
      </c>
      <c r="C201" s="56" t="str">
        <f>VLOOKUP(A201,[1]Tabelle1!$A$1:$B$68,2,FALSE)</f>
        <v>Grafschaft Bentheim</v>
      </c>
      <c r="D201" s="56" t="str">
        <f>VLOOKUP(A201,[2]Tabelle1!$A$2:$C$53,3,FALSE)</f>
        <v>K03456</v>
      </c>
      <c r="E201" s="41">
        <f>'2020_1-2-2_Download_Prozent'!G53</f>
        <v>11.363166750302565</v>
      </c>
    </row>
    <row r="202" spans="1:5" x14ac:dyDescent="0.25">
      <c r="A202" s="56">
        <f>'2020_1-2-2_Download_Prozent'!B54</f>
        <v>457</v>
      </c>
      <c r="B202" s="56">
        <f>'2020_1-2-2_Download_Prozent'!$G$7</f>
        <v>2008</v>
      </c>
      <c r="C202" s="56" t="str">
        <f>VLOOKUP(A202,[1]Tabelle1!$A$1:$B$68,2,FALSE)</f>
        <v>Leer</v>
      </c>
      <c r="D202" s="56" t="str">
        <f>VLOOKUP(A202,[2]Tabelle1!$A$2:$C$53,3,FALSE)</f>
        <v>K03457</v>
      </c>
      <c r="E202" s="41">
        <f>'2020_1-2-2_Download_Prozent'!G54</f>
        <v>4.3280568910013519</v>
      </c>
    </row>
    <row r="203" spans="1:5" x14ac:dyDescent="0.25">
      <c r="A203" s="56">
        <f>'2020_1-2-2_Download_Prozent'!B55</f>
        <v>458</v>
      </c>
      <c r="B203" s="56">
        <f>'2020_1-2-2_Download_Prozent'!$G$7</f>
        <v>2008</v>
      </c>
      <c r="C203" s="56" t="str">
        <f>VLOOKUP(A203,[1]Tabelle1!$A$1:$B$68,2,FALSE)</f>
        <v>Oldenburg</v>
      </c>
      <c r="D203" s="56" t="str">
        <f>VLOOKUP(A203,[2]Tabelle1!$A$2:$C$53,3,FALSE)</f>
        <v>K03458</v>
      </c>
      <c r="E203" s="41">
        <f>'2020_1-2-2_Download_Prozent'!G55</f>
        <v>3.5174642497002613</v>
      </c>
    </row>
    <row r="204" spans="1:5" x14ac:dyDescent="0.25">
      <c r="A204" s="56">
        <f>'2020_1-2-2_Download_Prozent'!B56</f>
        <v>459</v>
      </c>
      <c r="B204" s="56">
        <f>'2020_1-2-2_Download_Prozent'!$G$7</f>
        <v>2008</v>
      </c>
      <c r="C204" s="56" t="str">
        <f>VLOOKUP(A204,[1]Tabelle1!$A$1:$B$68,2,FALSE)</f>
        <v>Osnabrück</v>
      </c>
      <c r="D204" s="56" t="str">
        <f>VLOOKUP(A204,[2]Tabelle1!$A$2:$C$53,3,FALSE)</f>
        <v>K03459</v>
      </c>
      <c r="E204" s="41">
        <f>'2020_1-2-2_Download_Prozent'!G56</f>
        <v>4.8197277772194864</v>
      </c>
    </row>
    <row r="205" spans="1:5" x14ac:dyDescent="0.25">
      <c r="A205" s="56">
        <f>'2020_1-2-2_Download_Prozent'!B57</f>
        <v>460</v>
      </c>
      <c r="B205" s="56">
        <f>'2020_1-2-2_Download_Prozent'!$G$7</f>
        <v>2008</v>
      </c>
      <c r="C205" s="56" t="str">
        <f>VLOOKUP(A205,[1]Tabelle1!$A$1:$B$68,2,FALSE)</f>
        <v>Vechta</v>
      </c>
      <c r="D205" s="56" t="str">
        <f>VLOOKUP(A205,[2]Tabelle1!$A$2:$C$53,3,FALSE)</f>
        <v>K03460</v>
      </c>
      <c r="E205" s="41">
        <f>'2020_1-2-2_Download_Prozent'!G57</f>
        <v>6.7164290068844519</v>
      </c>
    </row>
    <row r="206" spans="1:5" x14ac:dyDescent="0.25">
      <c r="A206" s="56">
        <f>'2020_1-2-2_Download_Prozent'!B58</f>
        <v>461</v>
      </c>
      <c r="B206" s="56">
        <f>'2020_1-2-2_Download_Prozent'!$G$7</f>
        <v>2008</v>
      </c>
      <c r="C206" s="56" t="str">
        <f>VLOOKUP(A206,[1]Tabelle1!$A$1:$B$68,2,FALSE)</f>
        <v>Wesermarsch</v>
      </c>
      <c r="D206" s="56" t="str">
        <f>VLOOKUP(A206,[2]Tabelle1!$A$2:$C$53,3,FALSE)</f>
        <v>K03461</v>
      </c>
      <c r="E206" s="41">
        <f>'2020_1-2-2_Download_Prozent'!G58</f>
        <v>5.5203983994432848</v>
      </c>
    </row>
    <row r="207" spans="1:5" x14ac:dyDescent="0.25">
      <c r="A207" s="56">
        <f>'2020_1-2-2_Download_Prozent'!B59</f>
        <v>462</v>
      </c>
      <c r="B207" s="56">
        <f>'2020_1-2-2_Download_Prozent'!$G$7</f>
        <v>2008</v>
      </c>
      <c r="C207" s="56" t="str">
        <f>VLOOKUP(A207,[1]Tabelle1!$A$1:$B$68,2,FALSE)</f>
        <v>Wittmund</v>
      </c>
      <c r="D207" s="56" t="str">
        <f>VLOOKUP(A207,[2]Tabelle1!$A$2:$C$53,3,FALSE)</f>
        <v>K03462</v>
      </c>
      <c r="E207" s="41">
        <f>'2020_1-2-2_Download_Prozent'!G59</f>
        <v>2.148124956515689</v>
      </c>
    </row>
    <row r="208" spans="1:5" x14ac:dyDescent="0.25">
      <c r="A208" s="56">
        <f>'2020_1-2-2_Download_Prozent'!B60</f>
        <v>4</v>
      </c>
      <c r="B208" s="56">
        <f>'2020_1-2-2_Download_Prozent'!$G$7</f>
        <v>2008</v>
      </c>
      <c r="C208" s="56" t="str">
        <f>VLOOKUP(A208,[1]Tabelle1!$A$1:$B$68,2,FALSE)</f>
        <v>Stat. Region Weser-Ems</v>
      </c>
      <c r="D208" s="56" t="str">
        <f>VLOOKUP(A208,[2]Tabelle1!$A$2:$C$53,3,FALSE)</f>
        <v>K034</v>
      </c>
      <c r="E208" s="41">
        <f>'2020_1-2-2_Download_Prozent'!G60</f>
        <v>5.2812790205390243</v>
      </c>
    </row>
    <row r="209" spans="1:5" x14ac:dyDescent="0.25">
      <c r="A209" s="56">
        <f>'2020_1-2-2_Download_Prozent'!B61</f>
        <v>0</v>
      </c>
      <c r="B209" s="56">
        <f>'2020_1-2-2_Download_Prozent'!$G$7</f>
        <v>2008</v>
      </c>
      <c r="C209" s="56" t="str">
        <f>VLOOKUP(A209,[1]Tabelle1!$A$1:$B$68,2,FALSE)</f>
        <v>Niedersachsen</v>
      </c>
      <c r="D209" s="56" t="str">
        <f>VLOOKUP(A209,[2]Tabelle1!$A$2:$C$53,3,FALSE)</f>
        <v>K030</v>
      </c>
      <c r="E209" s="41">
        <f>'2020_1-2-2_Download_Prozent'!G61</f>
        <v>5.7018634384448239</v>
      </c>
    </row>
    <row r="210" spans="1:5" x14ac:dyDescent="0.25">
      <c r="A210" s="56">
        <f>'2020_1-2-2_Download_Prozent'!B10</f>
        <v>101</v>
      </c>
      <c r="B210" s="56">
        <f>'2020_1-2-2_Download_Prozent'!$H$7</f>
        <v>2009</v>
      </c>
      <c r="C210" s="56" t="str">
        <f>VLOOKUP(A210,[1]Tabelle1!$A$1:$B$68,2,FALSE)</f>
        <v>Braunschweig  Stadt</v>
      </c>
      <c r="D210" s="56" t="str">
        <f>VLOOKUP(A210,[2]Tabelle1!$A$2:$C$53,3,FALSE)</f>
        <v>K03101</v>
      </c>
      <c r="E210" s="41">
        <f>'2020_1-2-2_Download_Prozent'!H10</f>
        <v>7.8411479385610345</v>
      </c>
    </row>
    <row r="211" spans="1:5" x14ac:dyDescent="0.25">
      <c r="A211" s="56">
        <f>'2020_1-2-2_Download_Prozent'!B11</f>
        <v>102</v>
      </c>
      <c r="B211" s="56">
        <f>'2020_1-2-2_Download_Prozent'!$H$7</f>
        <v>2009</v>
      </c>
      <c r="C211" s="56" t="str">
        <f>VLOOKUP(A211,[1]Tabelle1!$A$1:$B$68,2,FALSE)</f>
        <v>Salzgitter  Stadt</v>
      </c>
      <c r="D211" s="56" t="str">
        <f>VLOOKUP(A211,[2]Tabelle1!$A$2:$C$53,3,FALSE)</f>
        <v>K03102</v>
      </c>
      <c r="E211" s="41">
        <f>'2020_1-2-2_Download_Prozent'!H11</f>
        <v>9.726813989907777</v>
      </c>
    </row>
    <row r="212" spans="1:5" x14ac:dyDescent="0.25">
      <c r="A212" s="56">
        <f>'2020_1-2-2_Download_Prozent'!B12</f>
        <v>103</v>
      </c>
      <c r="B212" s="56">
        <f>'2020_1-2-2_Download_Prozent'!$H$7</f>
        <v>2009</v>
      </c>
      <c r="C212" s="56" t="str">
        <f>VLOOKUP(A212,[1]Tabelle1!$A$1:$B$68,2,FALSE)</f>
        <v>Wolfsburg  Stadt</v>
      </c>
      <c r="D212" s="56" t="str">
        <f>VLOOKUP(A212,[2]Tabelle1!$A$2:$C$53,3,FALSE)</f>
        <v>K03103</v>
      </c>
      <c r="E212" s="41">
        <f>'2020_1-2-2_Download_Prozent'!H12</f>
        <v>9.739986293339058</v>
      </c>
    </row>
    <row r="213" spans="1:5" x14ac:dyDescent="0.25">
      <c r="A213" s="56">
        <f>'2020_1-2-2_Download_Prozent'!B13</f>
        <v>151</v>
      </c>
      <c r="B213" s="56">
        <f>'2020_1-2-2_Download_Prozent'!$H$7</f>
        <v>2009</v>
      </c>
      <c r="C213" s="56" t="str">
        <f>VLOOKUP(A213,[1]Tabelle1!$A$1:$B$68,2,FALSE)</f>
        <v>Gifhorn</v>
      </c>
      <c r="D213" s="56" t="str">
        <f>VLOOKUP(A213,[2]Tabelle1!$A$2:$C$53,3,FALSE)</f>
        <v>K03151</v>
      </c>
      <c r="E213" s="41">
        <f>'2020_1-2-2_Download_Prozent'!H13</f>
        <v>4.0745166634915693</v>
      </c>
    </row>
    <row r="214" spans="1:5" x14ac:dyDescent="0.25">
      <c r="A214" s="56">
        <f>'2020_1-2-2_Download_Prozent'!B14</f>
        <v>153</v>
      </c>
      <c r="B214" s="56">
        <f>'2020_1-2-2_Download_Prozent'!$H$7</f>
        <v>2009</v>
      </c>
      <c r="C214" s="56" t="str">
        <f>VLOOKUP(A214,[1]Tabelle1!$A$1:$B$68,2,FALSE)</f>
        <v>Goslar</v>
      </c>
      <c r="D214" s="56" t="str">
        <f>VLOOKUP(A214,[2]Tabelle1!$A$2:$C$53,3,FALSE)</f>
        <v>K03153</v>
      </c>
      <c r="E214" s="41">
        <f>'2020_1-2-2_Download_Prozent'!H14</f>
        <v>4.8666021564832729</v>
      </c>
    </row>
    <row r="215" spans="1:5" x14ac:dyDescent="0.25">
      <c r="A215" s="56">
        <f>'2020_1-2-2_Download_Prozent'!B15</f>
        <v>154</v>
      </c>
      <c r="B215" s="56">
        <f>'2020_1-2-2_Download_Prozent'!$H$7</f>
        <v>2009</v>
      </c>
      <c r="C215" s="56" t="str">
        <f>VLOOKUP(A215,[1]Tabelle1!$A$1:$B$68,2,FALSE)</f>
        <v>Helmstedt</v>
      </c>
      <c r="D215" s="56" t="str">
        <f>VLOOKUP(A215,[2]Tabelle1!$A$2:$C$53,3,FALSE)</f>
        <v>K03154</v>
      </c>
      <c r="E215" s="41">
        <f>'2020_1-2-2_Download_Prozent'!H15</f>
        <v>3.5696410125342108</v>
      </c>
    </row>
    <row r="216" spans="1:5" x14ac:dyDescent="0.25">
      <c r="A216" s="56">
        <f>'2020_1-2-2_Download_Prozent'!B16</f>
        <v>155</v>
      </c>
      <c r="B216" s="56">
        <f>'2020_1-2-2_Download_Prozent'!$H$7</f>
        <v>2009</v>
      </c>
      <c r="C216" s="56" t="str">
        <f>VLOOKUP(A216,[1]Tabelle1!$A$1:$B$68,2,FALSE)</f>
        <v>Northeim</v>
      </c>
      <c r="D216" s="56" t="str">
        <f>VLOOKUP(A216,[2]Tabelle1!$A$2:$C$53,3,FALSE)</f>
        <v>K03155</v>
      </c>
      <c r="E216" s="41">
        <f>'2020_1-2-2_Download_Prozent'!H16</f>
        <v>3.6391966019935538</v>
      </c>
    </row>
    <row r="217" spans="1:5" x14ac:dyDescent="0.25">
      <c r="A217" s="56">
        <f>'2020_1-2-2_Download_Prozent'!B17</f>
        <v>157</v>
      </c>
      <c r="B217" s="56">
        <f>'2020_1-2-2_Download_Prozent'!$H$7</f>
        <v>2009</v>
      </c>
      <c r="C217" s="56" t="str">
        <f>VLOOKUP(A217,[1]Tabelle1!$A$1:$B$68,2,FALSE)</f>
        <v>Peine</v>
      </c>
      <c r="D217" s="56" t="str">
        <f>VLOOKUP(A217,[2]Tabelle1!$A$2:$C$53,3,FALSE)</f>
        <v>K03157</v>
      </c>
      <c r="E217" s="41">
        <f>'2020_1-2-2_Download_Prozent'!H17</f>
        <v>4.8468190147350567</v>
      </c>
    </row>
    <row r="218" spans="1:5" x14ac:dyDescent="0.25">
      <c r="A218" s="56">
        <f>'2020_1-2-2_Download_Prozent'!B18</f>
        <v>158</v>
      </c>
      <c r="B218" s="56">
        <f>'2020_1-2-2_Download_Prozent'!$H$7</f>
        <v>2009</v>
      </c>
      <c r="C218" s="56" t="str">
        <f>VLOOKUP(A218,[1]Tabelle1!$A$1:$B$68,2,FALSE)</f>
        <v>Wolfenbüttel</v>
      </c>
      <c r="D218" s="56" t="str">
        <f>VLOOKUP(A218,[2]Tabelle1!$A$2:$C$53,3,FALSE)</f>
        <v>K03158</v>
      </c>
      <c r="E218" s="41">
        <f>'2020_1-2-2_Download_Prozent'!H18</f>
        <v>3.5763724899434886</v>
      </c>
    </row>
    <row r="219" spans="1:5" x14ac:dyDescent="0.25">
      <c r="A219" s="56">
        <f>'2020_1-2-2_Download_Prozent'!B19</f>
        <v>159</v>
      </c>
      <c r="B219" s="56">
        <f>'2020_1-2-2_Download_Prozent'!$H$7</f>
        <v>2009</v>
      </c>
      <c r="C219" s="56" t="str">
        <f>VLOOKUP(A219,[1]Tabelle1!$A$1:$B$68,2,FALSE)</f>
        <v>Göttingen</v>
      </c>
      <c r="D219" s="56" t="str">
        <f>VLOOKUP(A219,[2]Tabelle1!$A$2:$C$53,3,FALSE)</f>
        <v>K03159</v>
      </c>
      <c r="E219" s="41">
        <f>'2020_1-2-2_Download_Prozent'!H19</f>
        <v>5.5798700031345927</v>
      </c>
    </row>
    <row r="220" spans="1:5" x14ac:dyDescent="0.25">
      <c r="A220" s="56">
        <f>'2020_1-2-2_Download_Prozent'!B20</f>
        <v>1</v>
      </c>
      <c r="B220" s="56">
        <f>'2020_1-2-2_Download_Prozent'!$H$7</f>
        <v>2009</v>
      </c>
      <c r="C220" s="56" t="str">
        <f>VLOOKUP(A220,[1]Tabelle1!$A$1:$B$68,2,FALSE)</f>
        <v>Stat. Region Braunschweig</v>
      </c>
      <c r="D220" s="56" t="str">
        <f>VLOOKUP(A220,[2]Tabelle1!$A$2:$C$53,3,FALSE)</f>
        <v>K031</v>
      </c>
      <c r="E220" s="41">
        <f>'2020_1-2-2_Download_Prozent'!H20</f>
        <v>5.7823865604433662</v>
      </c>
    </row>
    <row r="221" spans="1:5" x14ac:dyDescent="0.25">
      <c r="A221" s="56">
        <f>'2020_1-2-2_Download_Prozent'!B21</f>
        <v>241</v>
      </c>
      <c r="B221" s="56">
        <f>'2020_1-2-2_Download_Prozent'!$H$7</f>
        <v>2009</v>
      </c>
      <c r="C221" s="56" t="str">
        <f>VLOOKUP(A221,[1]Tabelle1!$A$1:$B$68,2,FALSE)</f>
        <v>Hannover  Region</v>
      </c>
      <c r="D221" s="56" t="str">
        <f>VLOOKUP(A221,[2]Tabelle1!$A$2:$C$53,3,FALSE)</f>
        <v>K03241</v>
      </c>
      <c r="E221" s="41">
        <f>'2020_1-2-2_Download_Prozent'!H21</f>
        <v>9.9013326113768318</v>
      </c>
    </row>
    <row r="222" spans="1:5" x14ac:dyDescent="0.25">
      <c r="A222" s="56">
        <f>'2020_1-2-2_Download_Prozent'!B22</f>
        <v>241001</v>
      </c>
      <c r="B222" s="56">
        <f>'2020_1-2-2_Download_Prozent'!$H$7</f>
        <v>2009</v>
      </c>
      <c r="C222" s="56" t="str">
        <f>VLOOKUP(A222,[1]Tabelle1!$A$1:$B$68,2,FALSE)</f>
        <v xml:space="preserve">   dav. Hannover  Lhst.</v>
      </c>
      <c r="D222" s="56" t="str">
        <f>VLOOKUP(A222,[2]Tabelle1!$A$2:$C$53,3,FALSE)</f>
        <v>K03241001</v>
      </c>
      <c r="E222" s="41">
        <f>'2020_1-2-2_Download_Prozent'!H22</f>
        <v>14.105143137939905</v>
      </c>
    </row>
    <row r="223" spans="1:5" x14ac:dyDescent="0.25">
      <c r="A223" s="56">
        <f>'2020_1-2-2_Download_Prozent'!B23</f>
        <v>241999</v>
      </c>
      <c r="B223" s="56">
        <f>'2020_1-2-2_Download_Prozent'!$H$7</f>
        <v>2009</v>
      </c>
      <c r="C223" s="56" t="str">
        <f>VLOOKUP(A223,[1]Tabelle1!$A$1:$B$68,2,FALSE)</f>
        <v xml:space="preserve">   dav. Hannover  Umland</v>
      </c>
      <c r="D223" s="56" t="str">
        <f>VLOOKUP(A223,[2]Tabelle1!$A$2:$C$53,3,FALSE)</f>
        <v>K03241999</v>
      </c>
      <c r="E223" s="41">
        <f>'2020_1-2-2_Download_Prozent'!H23</f>
        <v>6.3069509729261313</v>
      </c>
    </row>
    <row r="224" spans="1:5" x14ac:dyDescent="0.25">
      <c r="A224" s="56">
        <f>'2020_1-2-2_Download_Prozent'!B24</f>
        <v>251</v>
      </c>
      <c r="B224" s="56">
        <f>'2020_1-2-2_Download_Prozent'!$H$7</f>
        <v>2009</v>
      </c>
      <c r="C224" s="56" t="str">
        <f>VLOOKUP(A224,[1]Tabelle1!$A$1:$B$68,2,FALSE)</f>
        <v>Diepholz</v>
      </c>
      <c r="D224" s="56" t="str">
        <f>VLOOKUP(A224,[2]Tabelle1!$A$2:$C$53,3,FALSE)</f>
        <v>K03251</v>
      </c>
      <c r="E224" s="41">
        <f>'2020_1-2-2_Download_Prozent'!H24</f>
        <v>3.7910632202739261</v>
      </c>
    </row>
    <row r="225" spans="1:5" x14ac:dyDescent="0.25">
      <c r="A225" s="56">
        <f>'2020_1-2-2_Download_Prozent'!B25</f>
        <v>252</v>
      </c>
      <c r="B225" s="56">
        <f>'2020_1-2-2_Download_Prozent'!$H$7</f>
        <v>2009</v>
      </c>
      <c r="C225" s="56" t="str">
        <f>VLOOKUP(A225,[1]Tabelle1!$A$1:$B$68,2,FALSE)</f>
        <v>Hameln-Pyrmont</v>
      </c>
      <c r="D225" s="56" t="str">
        <f>VLOOKUP(A225,[2]Tabelle1!$A$2:$C$53,3,FALSE)</f>
        <v>K03252</v>
      </c>
      <c r="E225" s="41">
        <f>'2020_1-2-2_Download_Prozent'!H25</f>
        <v>6.5440437214817875</v>
      </c>
    </row>
    <row r="226" spans="1:5" x14ac:dyDescent="0.25">
      <c r="A226" s="56">
        <f>'2020_1-2-2_Download_Prozent'!B26</f>
        <v>254</v>
      </c>
      <c r="B226" s="56">
        <f>'2020_1-2-2_Download_Prozent'!$H$7</f>
        <v>2009</v>
      </c>
      <c r="C226" s="56" t="str">
        <f>VLOOKUP(A226,[1]Tabelle1!$A$1:$B$68,2,FALSE)</f>
        <v>Hildesheim</v>
      </c>
      <c r="D226" s="56" t="str">
        <f>VLOOKUP(A226,[2]Tabelle1!$A$2:$C$53,3,FALSE)</f>
        <v>K03254</v>
      </c>
      <c r="E226" s="41">
        <f>'2020_1-2-2_Download_Prozent'!H26</f>
        <v>4.7323678356428198</v>
      </c>
    </row>
    <row r="227" spans="1:5" x14ac:dyDescent="0.25">
      <c r="A227" s="56">
        <f>'2020_1-2-2_Download_Prozent'!B27</f>
        <v>255</v>
      </c>
      <c r="B227" s="56">
        <f>'2020_1-2-2_Download_Prozent'!$H$7</f>
        <v>2009</v>
      </c>
      <c r="C227" s="56" t="str">
        <f>VLOOKUP(A227,[1]Tabelle1!$A$1:$B$68,2,FALSE)</f>
        <v>Holzminden</v>
      </c>
      <c r="D227" s="56" t="str">
        <f>VLOOKUP(A227,[2]Tabelle1!$A$2:$C$53,3,FALSE)</f>
        <v>K03255</v>
      </c>
      <c r="E227" s="41">
        <f>'2020_1-2-2_Download_Prozent'!H27</f>
        <v>4.0934488622560528</v>
      </c>
    </row>
    <row r="228" spans="1:5" x14ac:dyDescent="0.25">
      <c r="A228" s="56">
        <f>'2020_1-2-2_Download_Prozent'!B28</f>
        <v>256</v>
      </c>
      <c r="B228" s="56">
        <f>'2020_1-2-2_Download_Prozent'!$H$7</f>
        <v>2009</v>
      </c>
      <c r="C228" s="56" t="str">
        <f>VLOOKUP(A228,[1]Tabelle1!$A$1:$B$68,2,FALSE)</f>
        <v>Nienburg (Weser)</v>
      </c>
      <c r="D228" s="56" t="str">
        <f>VLOOKUP(A228,[2]Tabelle1!$A$2:$C$53,3,FALSE)</f>
        <v>K03256</v>
      </c>
      <c r="E228" s="41">
        <f>'2020_1-2-2_Download_Prozent'!H28</f>
        <v>4.2150110985535294</v>
      </c>
    </row>
    <row r="229" spans="1:5" x14ac:dyDescent="0.25">
      <c r="A229" s="56">
        <f>'2020_1-2-2_Download_Prozent'!B29</f>
        <v>257</v>
      </c>
      <c r="B229" s="56">
        <f>'2020_1-2-2_Download_Prozent'!$H$7</f>
        <v>2009</v>
      </c>
      <c r="C229" s="56" t="str">
        <f>VLOOKUP(A229,[1]Tabelle1!$A$1:$B$68,2,FALSE)</f>
        <v>Schaumburg</v>
      </c>
      <c r="D229" s="56" t="str">
        <f>VLOOKUP(A229,[2]Tabelle1!$A$2:$C$53,3,FALSE)</f>
        <v>K03257</v>
      </c>
      <c r="E229" s="41">
        <f>'2020_1-2-2_Download_Prozent'!H29</f>
        <v>5.2279499956722271</v>
      </c>
    </row>
    <row r="230" spans="1:5" x14ac:dyDescent="0.25">
      <c r="A230" s="56">
        <f>'2020_1-2-2_Download_Prozent'!B30</f>
        <v>2</v>
      </c>
      <c r="B230" s="56">
        <f>'2020_1-2-2_Download_Prozent'!$H$7</f>
        <v>2009</v>
      </c>
      <c r="C230" s="56" t="str">
        <f>VLOOKUP(A230,[1]Tabelle1!$A$1:$B$68,2,FALSE)</f>
        <v>Stat. Region Hannover</v>
      </c>
      <c r="D230" s="56" t="str">
        <f>VLOOKUP(A230,[2]Tabelle1!$A$2:$C$53,3,FALSE)</f>
        <v>K032</v>
      </c>
      <c r="E230" s="41">
        <f>'2020_1-2-2_Download_Prozent'!H30</f>
        <v>7.4822632139056404</v>
      </c>
    </row>
    <row r="231" spans="1:5" x14ac:dyDescent="0.25">
      <c r="A231" s="56">
        <f>'2020_1-2-2_Download_Prozent'!B31</f>
        <v>351</v>
      </c>
      <c r="B231" s="56">
        <f>'2020_1-2-2_Download_Prozent'!$H$7</f>
        <v>2009</v>
      </c>
      <c r="C231" s="56" t="str">
        <f>VLOOKUP(A231,[1]Tabelle1!$A$1:$B$68,2,FALSE)</f>
        <v>Celle</v>
      </c>
      <c r="D231" s="56" t="str">
        <f>VLOOKUP(A231,[2]Tabelle1!$A$2:$C$53,3,FALSE)</f>
        <v>K03351</v>
      </c>
      <c r="E231" s="41">
        <f>'2020_1-2-2_Download_Prozent'!H31</f>
        <v>4.1685495433675319</v>
      </c>
    </row>
    <row r="232" spans="1:5" x14ac:dyDescent="0.25">
      <c r="A232" s="56">
        <f>'2020_1-2-2_Download_Prozent'!B32</f>
        <v>352</v>
      </c>
      <c r="B232" s="56">
        <f>'2020_1-2-2_Download_Prozent'!$H$7</f>
        <v>2009</v>
      </c>
      <c r="C232" s="56" t="str">
        <f>VLOOKUP(A232,[1]Tabelle1!$A$1:$B$68,2,FALSE)</f>
        <v>Cuxhaven</v>
      </c>
      <c r="D232" s="56" t="str">
        <f>VLOOKUP(A232,[2]Tabelle1!$A$2:$C$53,3,FALSE)</f>
        <v>K03352</v>
      </c>
      <c r="E232" s="41">
        <f>'2020_1-2-2_Download_Prozent'!H32</f>
        <v>4.0678370479352646</v>
      </c>
    </row>
    <row r="233" spans="1:5" x14ac:dyDescent="0.25">
      <c r="A233" s="56">
        <f>'2020_1-2-2_Download_Prozent'!B33</f>
        <v>353</v>
      </c>
      <c r="B233" s="56">
        <f>'2020_1-2-2_Download_Prozent'!$H$7</f>
        <v>2009</v>
      </c>
      <c r="C233" s="56" t="str">
        <f>VLOOKUP(A233,[1]Tabelle1!$A$1:$B$68,2,FALSE)</f>
        <v>Harburg</v>
      </c>
      <c r="D233" s="56" t="str">
        <f>VLOOKUP(A233,[2]Tabelle1!$A$2:$C$53,3,FALSE)</f>
        <v>K03353</v>
      </c>
      <c r="E233" s="41">
        <f>'2020_1-2-2_Download_Prozent'!H33</f>
        <v>4.4682115754160829</v>
      </c>
    </row>
    <row r="234" spans="1:5" x14ac:dyDescent="0.25">
      <c r="A234" s="56">
        <f>'2020_1-2-2_Download_Prozent'!B34</f>
        <v>354</v>
      </c>
      <c r="B234" s="56">
        <f>'2020_1-2-2_Download_Prozent'!$H$7</f>
        <v>2009</v>
      </c>
      <c r="C234" s="56" t="str">
        <f>VLOOKUP(A234,[1]Tabelle1!$A$1:$B$68,2,FALSE)</f>
        <v>Lüchow-Dannenberg</v>
      </c>
      <c r="D234" s="56" t="str">
        <f>VLOOKUP(A234,[2]Tabelle1!$A$2:$C$53,3,FALSE)</f>
        <v>K03354</v>
      </c>
      <c r="E234" s="41">
        <f>'2020_1-2-2_Download_Prozent'!H34</f>
        <v>2.9457333145536126</v>
      </c>
    </row>
    <row r="235" spans="1:5" x14ac:dyDescent="0.25">
      <c r="A235" s="56">
        <f>'2020_1-2-2_Download_Prozent'!B35</f>
        <v>355</v>
      </c>
      <c r="B235" s="56">
        <f>'2020_1-2-2_Download_Prozent'!$H$7</f>
        <v>2009</v>
      </c>
      <c r="C235" s="56" t="str">
        <f>VLOOKUP(A235,[1]Tabelle1!$A$1:$B$68,2,FALSE)</f>
        <v>Lüneburg</v>
      </c>
      <c r="D235" s="56" t="str">
        <f>VLOOKUP(A235,[2]Tabelle1!$A$2:$C$53,3,FALSE)</f>
        <v>K03355</v>
      </c>
      <c r="E235" s="41">
        <f>'2020_1-2-2_Download_Prozent'!H35</f>
        <v>3.6115723952508443</v>
      </c>
    </row>
    <row r="236" spans="1:5" x14ac:dyDescent="0.25">
      <c r="A236" s="56">
        <f>'2020_1-2-2_Download_Prozent'!B36</f>
        <v>356</v>
      </c>
      <c r="B236" s="56">
        <f>'2020_1-2-2_Download_Prozent'!$H$7</f>
        <v>2009</v>
      </c>
      <c r="C236" s="56" t="str">
        <f>VLOOKUP(A236,[1]Tabelle1!$A$1:$B$68,2,FALSE)</f>
        <v>Osterholz</v>
      </c>
      <c r="D236" s="56" t="str">
        <f>VLOOKUP(A236,[2]Tabelle1!$A$2:$C$53,3,FALSE)</f>
        <v>K03356</v>
      </c>
      <c r="E236" s="41">
        <f>'2020_1-2-2_Download_Prozent'!H36</f>
        <v>3.3857304805005843</v>
      </c>
    </row>
    <row r="237" spans="1:5" x14ac:dyDescent="0.25">
      <c r="A237" s="56">
        <f>'2020_1-2-2_Download_Prozent'!B37</f>
        <v>357</v>
      </c>
      <c r="B237" s="56">
        <f>'2020_1-2-2_Download_Prozent'!$H$7</f>
        <v>2009</v>
      </c>
      <c r="C237" s="56" t="str">
        <f>VLOOKUP(A237,[1]Tabelle1!$A$1:$B$68,2,FALSE)</f>
        <v>Rotenburg (Wümme)</v>
      </c>
      <c r="D237" s="56" t="str">
        <f>VLOOKUP(A237,[2]Tabelle1!$A$2:$C$53,3,FALSE)</f>
        <v>K03357</v>
      </c>
      <c r="E237" s="41">
        <f>'2020_1-2-2_Download_Prozent'!H37</f>
        <v>3.835088745855276</v>
      </c>
    </row>
    <row r="238" spans="1:5" x14ac:dyDescent="0.25">
      <c r="A238" s="56">
        <f>'2020_1-2-2_Download_Prozent'!B38</f>
        <v>358</v>
      </c>
      <c r="B238" s="56">
        <f>'2020_1-2-2_Download_Prozent'!$H$7</f>
        <v>2009</v>
      </c>
      <c r="C238" s="56" t="str">
        <f>VLOOKUP(A238,[1]Tabelle1!$A$1:$B$68,2,FALSE)</f>
        <v>Heidekreis</v>
      </c>
      <c r="D238" s="56" t="str">
        <f>VLOOKUP(A238,[2]Tabelle1!$A$2:$C$53,3,FALSE)</f>
        <v>K03358</v>
      </c>
      <c r="E238" s="41">
        <f>'2020_1-2-2_Download_Prozent'!H38</f>
        <v>4.1441454306583934</v>
      </c>
    </row>
    <row r="239" spans="1:5" x14ac:dyDescent="0.25">
      <c r="A239" s="56">
        <f>'2020_1-2-2_Download_Prozent'!B39</f>
        <v>359</v>
      </c>
      <c r="B239" s="56">
        <f>'2020_1-2-2_Download_Prozent'!$H$7</f>
        <v>2009</v>
      </c>
      <c r="C239" s="56" t="str">
        <f>VLOOKUP(A239,[1]Tabelle1!$A$1:$B$68,2,FALSE)</f>
        <v>Stade</v>
      </c>
      <c r="D239" s="56" t="str">
        <f>VLOOKUP(A239,[2]Tabelle1!$A$2:$C$53,3,FALSE)</f>
        <v>K03359</v>
      </c>
      <c r="E239" s="41">
        <f>'2020_1-2-2_Download_Prozent'!H39</f>
        <v>4.1324789796498642</v>
      </c>
    </row>
    <row r="240" spans="1:5" x14ac:dyDescent="0.25">
      <c r="A240" s="56">
        <f>'2020_1-2-2_Download_Prozent'!B40</f>
        <v>360</v>
      </c>
      <c r="B240" s="56">
        <f>'2020_1-2-2_Download_Prozent'!$H$7</f>
        <v>2009</v>
      </c>
      <c r="C240" s="56" t="str">
        <f>VLOOKUP(A240,[1]Tabelle1!$A$1:$B$68,2,FALSE)</f>
        <v>Uelzen</v>
      </c>
      <c r="D240" s="56" t="str">
        <f>VLOOKUP(A240,[2]Tabelle1!$A$2:$C$53,3,FALSE)</f>
        <v>K03360</v>
      </c>
      <c r="E240" s="41">
        <f>'2020_1-2-2_Download_Prozent'!H40</f>
        <v>2.6761130173253695</v>
      </c>
    </row>
    <row r="241" spans="1:5" x14ac:dyDescent="0.25">
      <c r="A241" s="56">
        <f>'2020_1-2-2_Download_Prozent'!B41</f>
        <v>361</v>
      </c>
      <c r="B241" s="56">
        <f>'2020_1-2-2_Download_Prozent'!$H$7</f>
        <v>2009</v>
      </c>
      <c r="C241" s="56" t="str">
        <f>VLOOKUP(A241,[1]Tabelle1!$A$1:$B$68,2,FALSE)</f>
        <v>Verden</v>
      </c>
      <c r="D241" s="56" t="str">
        <f>VLOOKUP(A241,[2]Tabelle1!$A$2:$C$53,3,FALSE)</f>
        <v>K03361</v>
      </c>
      <c r="E241" s="41">
        <f>'2020_1-2-2_Download_Prozent'!H41</f>
        <v>4.8639445577823111</v>
      </c>
    </row>
    <row r="242" spans="1:5" x14ac:dyDescent="0.25">
      <c r="A242" s="56">
        <f>'2020_1-2-2_Download_Prozent'!B42</f>
        <v>3</v>
      </c>
      <c r="B242" s="56">
        <f>'2020_1-2-2_Download_Prozent'!$H$7</f>
        <v>2009</v>
      </c>
      <c r="C242" s="56" t="str">
        <f>VLOOKUP(A242,[1]Tabelle1!$A$1:$B$68,2,FALSE)</f>
        <v>Stat. Region Lüneburg</v>
      </c>
      <c r="D242" s="56" t="str">
        <f>VLOOKUP(A242,[2]Tabelle1!$A$2:$C$53,3,FALSE)</f>
        <v>K033</v>
      </c>
      <c r="E242" s="41">
        <f>'2020_1-2-2_Download_Prozent'!H42</f>
        <v>3.9871780186507984</v>
      </c>
    </row>
    <row r="243" spans="1:5" x14ac:dyDescent="0.25">
      <c r="A243" s="56">
        <f>'2020_1-2-2_Download_Prozent'!B43</f>
        <v>401</v>
      </c>
      <c r="B243" s="56">
        <f>'2020_1-2-2_Download_Prozent'!$H$7</f>
        <v>2009</v>
      </c>
      <c r="C243" s="56" t="str">
        <f>VLOOKUP(A243,[1]Tabelle1!$A$1:$B$68,2,FALSE)</f>
        <v>Delmenhorst  Stadt</v>
      </c>
      <c r="D243" s="56" t="str">
        <f>VLOOKUP(A243,[2]Tabelle1!$A$2:$C$53,3,FALSE)</f>
        <v>K03401</v>
      </c>
      <c r="E243" s="41">
        <f>'2020_1-2-2_Download_Prozent'!H43</f>
        <v>8.3073867296542847</v>
      </c>
    </row>
    <row r="244" spans="1:5" x14ac:dyDescent="0.25">
      <c r="A244" s="56">
        <f>'2020_1-2-2_Download_Prozent'!B44</f>
        <v>402</v>
      </c>
      <c r="B244" s="56">
        <f>'2020_1-2-2_Download_Prozent'!$H$7</f>
        <v>2009</v>
      </c>
      <c r="C244" s="56" t="str">
        <f>VLOOKUP(A244,[1]Tabelle1!$A$1:$B$68,2,FALSE)</f>
        <v>Emden  Stadt</v>
      </c>
      <c r="D244" s="56" t="str">
        <f>VLOOKUP(A244,[2]Tabelle1!$A$2:$C$53,3,FALSE)</f>
        <v>K03402</v>
      </c>
      <c r="E244" s="41">
        <f>'2020_1-2-2_Download_Prozent'!H44</f>
        <v>4.6011073851672775</v>
      </c>
    </row>
    <row r="245" spans="1:5" x14ac:dyDescent="0.25">
      <c r="A245" s="56">
        <f>'2020_1-2-2_Download_Prozent'!B45</f>
        <v>403</v>
      </c>
      <c r="B245" s="56">
        <f>'2020_1-2-2_Download_Prozent'!$H$7</f>
        <v>2009</v>
      </c>
      <c r="C245" s="56" t="str">
        <f>VLOOKUP(A245,[1]Tabelle1!$A$1:$B$68,2,FALSE)</f>
        <v>Oldenburg(Oldb)  Stadt</v>
      </c>
      <c r="D245" s="56" t="str">
        <f>VLOOKUP(A245,[2]Tabelle1!$A$2:$C$53,3,FALSE)</f>
        <v>K03403</v>
      </c>
      <c r="E245" s="41">
        <f>'2020_1-2-2_Download_Prozent'!H45</f>
        <v>5.8115462332800281</v>
      </c>
    </row>
    <row r="246" spans="1:5" x14ac:dyDescent="0.25">
      <c r="A246" s="56">
        <f>'2020_1-2-2_Download_Prozent'!B46</f>
        <v>404</v>
      </c>
      <c r="B246" s="56">
        <f>'2020_1-2-2_Download_Prozent'!$H$7</f>
        <v>2009</v>
      </c>
      <c r="C246" s="56" t="str">
        <f>VLOOKUP(A246,[1]Tabelle1!$A$1:$B$68,2,FALSE)</f>
        <v>Osnabrück  Stadt</v>
      </c>
      <c r="D246" s="56" t="str">
        <f>VLOOKUP(A246,[2]Tabelle1!$A$2:$C$53,3,FALSE)</f>
        <v>K03404</v>
      </c>
      <c r="E246" s="41">
        <f>'2020_1-2-2_Download_Prozent'!H46</f>
        <v>8.9007669068092028</v>
      </c>
    </row>
    <row r="247" spans="1:5" x14ac:dyDescent="0.25">
      <c r="A247" s="56">
        <f>'2020_1-2-2_Download_Prozent'!B47</f>
        <v>405</v>
      </c>
      <c r="B247" s="56">
        <f>'2020_1-2-2_Download_Prozent'!$H$7</f>
        <v>2009</v>
      </c>
      <c r="C247" s="56" t="str">
        <f>VLOOKUP(A247,[1]Tabelle1!$A$1:$B$68,2,FALSE)</f>
        <v>Wilhelmshaven  Stadt</v>
      </c>
      <c r="D247" s="56" t="str">
        <f>VLOOKUP(A247,[2]Tabelle1!$A$2:$C$53,3,FALSE)</f>
        <v>K03405</v>
      </c>
      <c r="E247" s="41">
        <f>'2020_1-2-2_Download_Prozent'!H47</f>
        <v>4.6452296732686698</v>
      </c>
    </row>
    <row r="248" spans="1:5" x14ac:dyDescent="0.25">
      <c r="A248" s="56">
        <f>'2020_1-2-2_Download_Prozent'!B48</f>
        <v>451</v>
      </c>
      <c r="B248" s="56">
        <f>'2020_1-2-2_Download_Prozent'!$H$7</f>
        <v>2009</v>
      </c>
      <c r="C248" s="56" t="str">
        <f>VLOOKUP(A248,[1]Tabelle1!$A$1:$B$68,2,FALSE)</f>
        <v>Ammerland</v>
      </c>
      <c r="D248" s="56" t="str">
        <f>VLOOKUP(A248,[2]Tabelle1!$A$2:$C$53,3,FALSE)</f>
        <v>K03451</v>
      </c>
      <c r="E248" s="41">
        <f>'2020_1-2-2_Download_Prozent'!H48</f>
        <v>2.93319264446846</v>
      </c>
    </row>
    <row r="249" spans="1:5" x14ac:dyDescent="0.25">
      <c r="A249" s="56">
        <f>'2020_1-2-2_Download_Prozent'!B49</f>
        <v>452</v>
      </c>
      <c r="B249" s="56">
        <f>'2020_1-2-2_Download_Prozent'!$H$7</f>
        <v>2009</v>
      </c>
      <c r="C249" s="56" t="str">
        <f>VLOOKUP(A249,[1]Tabelle1!$A$1:$B$68,2,FALSE)</f>
        <v>Aurich</v>
      </c>
      <c r="D249" s="56" t="str">
        <f>VLOOKUP(A249,[2]Tabelle1!$A$2:$C$53,3,FALSE)</f>
        <v>K03452</v>
      </c>
      <c r="E249" s="41">
        <f>'2020_1-2-2_Download_Prozent'!H49</f>
        <v>2.704090002275457</v>
      </c>
    </row>
    <row r="250" spans="1:5" x14ac:dyDescent="0.25">
      <c r="A250" s="56">
        <f>'2020_1-2-2_Download_Prozent'!B50</f>
        <v>453</v>
      </c>
      <c r="B250" s="56">
        <f>'2020_1-2-2_Download_Prozent'!$H$7</f>
        <v>2009</v>
      </c>
      <c r="C250" s="56" t="str">
        <f>VLOOKUP(A250,[1]Tabelle1!$A$1:$B$68,2,FALSE)</f>
        <v>Cloppenburg</v>
      </c>
      <c r="D250" s="56" t="str">
        <f>VLOOKUP(A250,[2]Tabelle1!$A$2:$C$53,3,FALSE)</f>
        <v>K03453</v>
      </c>
      <c r="E250" s="41">
        <f>'2020_1-2-2_Download_Prozent'!H50</f>
        <v>4.8982260993232005</v>
      </c>
    </row>
    <row r="251" spans="1:5" x14ac:dyDescent="0.25">
      <c r="A251" s="56">
        <f>'2020_1-2-2_Download_Prozent'!B51</f>
        <v>454</v>
      </c>
      <c r="B251" s="56">
        <f>'2020_1-2-2_Download_Prozent'!$H$7</f>
        <v>2009</v>
      </c>
      <c r="C251" s="56" t="str">
        <f>VLOOKUP(A251,[1]Tabelle1!$A$1:$B$68,2,FALSE)</f>
        <v>Emsland</v>
      </c>
      <c r="D251" s="56" t="str">
        <f>VLOOKUP(A251,[2]Tabelle1!$A$2:$C$53,3,FALSE)</f>
        <v>K03454</v>
      </c>
      <c r="E251" s="41">
        <f>'2020_1-2-2_Download_Prozent'!H51</f>
        <v>5.3478463612032012</v>
      </c>
    </row>
    <row r="252" spans="1:5" x14ac:dyDescent="0.25">
      <c r="A252" s="56">
        <f>'2020_1-2-2_Download_Prozent'!B52</f>
        <v>455</v>
      </c>
      <c r="B252" s="56">
        <f>'2020_1-2-2_Download_Prozent'!$H$7</f>
        <v>2009</v>
      </c>
      <c r="C252" s="56" t="str">
        <f>VLOOKUP(A252,[1]Tabelle1!$A$1:$B$68,2,FALSE)</f>
        <v>Friesland</v>
      </c>
      <c r="D252" s="56" t="str">
        <f>VLOOKUP(A252,[2]Tabelle1!$A$2:$C$53,3,FALSE)</f>
        <v>K03455</v>
      </c>
      <c r="E252" s="41">
        <f>'2020_1-2-2_Download_Prozent'!H52</f>
        <v>2.6860021431933578</v>
      </c>
    </row>
    <row r="253" spans="1:5" x14ac:dyDescent="0.25">
      <c r="A253" s="56">
        <f>'2020_1-2-2_Download_Prozent'!B53</f>
        <v>456</v>
      </c>
      <c r="B253" s="56">
        <f>'2020_1-2-2_Download_Prozent'!$H$7</f>
        <v>2009</v>
      </c>
      <c r="C253" s="56" t="str">
        <f>VLOOKUP(A253,[1]Tabelle1!$A$1:$B$68,2,FALSE)</f>
        <v>Grafschaft Bentheim</v>
      </c>
      <c r="D253" s="56" t="str">
        <f>VLOOKUP(A253,[2]Tabelle1!$A$2:$C$53,3,FALSE)</f>
        <v>K03456</v>
      </c>
      <c r="E253" s="41">
        <f>'2020_1-2-2_Download_Prozent'!H53</f>
        <v>11.583644880528423</v>
      </c>
    </row>
    <row r="254" spans="1:5" x14ac:dyDescent="0.25">
      <c r="A254" s="56">
        <f>'2020_1-2-2_Download_Prozent'!B54</f>
        <v>457</v>
      </c>
      <c r="B254" s="56">
        <f>'2020_1-2-2_Download_Prozent'!$H$7</f>
        <v>2009</v>
      </c>
      <c r="C254" s="56" t="str">
        <f>VLOOKUP(A254,[1]Tabelle1!$A$1:$B$68,2,FALSE)</f>
        <v>Leer</v>
      </c>
      <c r="D254" s="56" t="str">
        <f>VLOOKUP(A254,[2]Tabelle1!$A$2:$C$53,3,FALSE)</f>
        <v>K03457</v>
      </c>
      <c r="E254" s="41">
        <f>'2020_1-2-2_Download_Prozent'!H54</f>
        <v>4.2308462299119736</v>
      </c>
    </row>
    <row r="255" spans="1:5" x14ac:dyDescent="0.25">
      <c r="A255" s="56">
        <f>'2020_1-2-2_Download_Prozent'!B55</f>
        <v>458</v>
      </c>
      <c r="B255" s="56">
        <f>'2020_1-2-2_Download_Prozent'!$H$7</f>
        <v>2009</v>
      </c>
      <c r="C255" s="56" t="str">
        <f>VLOOKUP(A255,[1]Tabelle1!$A$1:$B$68,2,FALSE)</f>
        <v>Oldenburg</v>
      </c>
      <c r="D255" s="56" t="str">
        <f>VLOOKUP(A255,[2]Tabelle1!$A$2:$C$53,3,FALSE)</f>
        <v>K03458</v>
      </c>
      <c r="E255" s="41">
        <f>'2020_1-2-2_Download_Prozent'!H55</f>
        <v>3.7891776157255612</v>
      </c>
    </row>
    <row r="256" spans="1:5" x14ac:dyDescent="0.25">
      <c r="A256" s="56">
        <f>'2020_1-2-2_Download_Prozent'!B56</f>
        <v>459</v>
      </c>
      <c r="B256" s="56">
        <f>'2020_1-2-2_Download_Prozent'!$H$7</f>
        <v>2009</v>
      </c>
      <c r="C256" s="56" t="str">
        <f>VLOOKUP(A256,[1]Tabelle1!$A$1:$B$68,2,FALSE)</f>
        <v>Osnabrück</v>
      </c>
      <c r="D256" s="56" t="str">
        <f>VLOOKUP(A256,[2]Tabelle1!$A$2:$C$53,3,FALSE)</f>
        <v>K03459</v>
      </c>
      <c r="E256" s="41">
        <f>'2020_1-2-2_Download_Prozent'!H56</f>
        <v>4.8645030471410644</v>
      </c>
    </row>
    <row r="257" spans="1:5" x14ac:dyDescent="0.25">
      <c r="A257" s="56">
        <f>'2020_1-2-2_Download_Prozent'!B57</f>
        <v>460</v>
      </c>
      <c r="B257" s="56">
        <f>'2020_1-2-2_Download_Prozent'!$H$7</f>
        <v>2009</v>
      </c>
      <c r="C257" s="56" t="str">
        <f>VLOOKUP(A257,[1]Tabelle1!$A$1:$B$68,2,FALSE)</f>
        <v>Vechta</v>
      </c>
      <c r="D257" s="56" t="str">
        <f>VLOOKUP(A257,[2]Tabelle1!$A$2:$C$53,3,FALSE)</f>
        <v>K03460</v>
      </c>
      <c r="E257" s="41">
        <f>'2020_1-2-2_Download_Prozent'!H57</f>
        <v>6.9446298521188385</v>
      </c>
    </row>
    <row r="258" spans="1:5" x14ac:dyDescent="0.25">
      <c r="A258" s="56">
        <f>'2020_1-2-2_Download_Prozent'!B58</f>
        <v>461</v>
      </c>
      <c r="B258" s="56">
        <f>'2020_1-2-2_Download_Prozent'!$H$7</f>
        <v>2009</v>
      </c>
      <c r="C258" s="56" t="str">
        <f>VLOOKUP(A258,[1]Tabelle1!$A$1:$B$68,2,FALSE)</f>
        <v>Wesermarsch</v>
      </c>
      <c r="D258" s="56" t="str">
        <f>VLOOKUP(A258,[2]Tabelle1!$A$2:$C$53,3,FALSE)</f>
        <v>K03461</v>
      </c>
      <c r="E258" s="41">
        <f>'2020_1-2-2_Download_Prozent'!H58</f>
        <v>5.4369272591748148</v>
      </c>
    </row>
    <row r="259" spans="1:5" x14ac:dyDescent="0.25">
      <c r="A259" s="56">
        <f>'2020_1-2-2_Download_Prozent'!B59</f>
        <v>462</v>
      </c>
      <c r="B259" s="56">
        <f>'2020_1-2-2_Download_Prozent'!$H$7</f>
        <v>2009</v>
      </c>
      <c r="C259" s="56" t="str">
        <f>VLOOKUP(A259,[1]Tabelle1!$A$1:$B$68,2,FALSE)</f>
        <v>Wittmund</v>
      </c>
      <c r="D259" s="56" t="str">
        <f>VLOOKUP(A259,[2]Tabelle1!$A$2:$C$53,3,FALSE)</f>
        <v>K03462</v>
      </c>
      <c r="E259" s="41">
        <f>'2020_1-2-2_Download_Prozent'!H59</f>
        <v>2.1449356170828175</v>
      </c>
    </row>
    <row r="260" spans="1:5" x14ac:dyDescent="0.25">
      <c r="A260" s="56">
        <f>'2020_1-2-2_Download_Prozent'!B60</f>
        <v>4</v>
      </c>
      <c r="B260" s="56">
        <f>'2020_1-2-2_Download_Prozent'!$H$7</f>
        <v>2009</v>
      </c>
      <c r="C260" s="56" t="str">
        <f>VLOOKUP(A260,[1]Tabelle1!$A$1:$B$68,2,FALSE)</f>
        <v>Stat. Region Weser-Ems</v>
      </c>
      <c r="D260" s="56" t="str">
        <f>VLOOKUP(A260,[2]Tabelle1!$A$2:$C$53,3,FALSE)</f>
        <v>K034</v>
      </c>
      <c r="E260" s="41">
        <f>'2020_1-2-2_Download_Prozent'!H60</f>
        <v>5.3440608465020816</v>
      </c>
    </row>
    <row r="261" spans="1:5" x14ac:dyDescent="0.25">
      <c r="A261" s="56">
        <f>'2020_1-2-2_Download_Prozent'!B61</f>
        <v>0</v>
      </c>
      <c r="B261" s="56">
        <f>'2020_1-2-2_Download_Prozent'!$H$7</f>
        <v>2009</v>
      </c>
      <c r="C261" s="56" t="str">
        <f>VLOOKUP(A261,[1]Tabelle1!$A$1:$B$68,2,FALSE)</f>
        <v>Niedersachsen</v>
      </c>
      <c r="D261" s="56" t="str">
        <f>VLOOKUP(A261,[2]Tabelle1!$A$2:$C$53,3,FALSE)</f>
        <v>K030</v>
      </c>
      <c r="E261" s="41">
        <f>'2020_1-2-2_Download_Prozent'!H61</f>
        <v>5.7213593708517605</v>
      </c>
    </row>
    <row r="262" spans="1:5" x14ac:dyDescent="0.25">
      <c r="A262" s="56">
        <f>'2020_1-2-2_Download_Prozent'!B10</f>
        <v>101</v>
      </c>
      <c r="B262" s="56">
        <f>'2020_1-2-2_Download_Prozent'!$I$7</f>
        <v>2010</v>
      </c>
      <c r="C262" s="56" t="str">
        <f>VLOOKUP(A262,[1]Tabelle1!$A$1:$B$68,2,FALSE)</f>
        <v>Braunschweig  Stadt</v>
      </c>
      <c r="D262" s="56" t="str">
        <f>VLOOKUP(A262,[2]Tabelle1!$A$2:$C$53,3,FALSE)</f>
        <v>K03101</v>
      </c>
      <c r="E262" s="41">
        <f>'2020_1-2-2_Download_Prozent'!I10</f>
        <v>7.8998019022208652</v>
      </c>
    </row>
    <row r="263" spans="1:5" x14ac:dyDescent="0.25">
      <c r="A263" s="56">
        <f>'2020_1-2-2_Download_Prozent'!B11</f>
        <v>102</v>
      </c>
      <c r="B263" s="56">
        <f>'2020_1-2-2_Download_Prozent'!$I$7</f>
        <v>2010</v>
      </c>
      <c r="C263" s="56" t="str">
        <f>VLOOKUP(A263,[1]Tabelle1!$A$1:$B$68,2,FALSE)</f>
        <v>Salzgitter  Stadt</v>
      </c>
      <c r="D263" s="56" t="str">
        <f>VLOOKUP(A263,[2]Tabelle1!$A$2:$C$53,3,FALSE)</f>
        <v>K03102</v>
      </c>
      <c r="E263" s="41">
        <f>'2020_1-2-2_Download_Prozent'!I11</f>
        <v>9.5806394905951517</v>
      </c>
    </row>
    <row r="264" spans="1:5" x14ac:dyDescent="0.25">
      <c r="A264" s="56">
        <f>'2020_1-2-2_Download_Prozent'!B12</f>
        <v>103</v>
      </c>
      <c r="B264" s="56">
        <f>'2020_1-2-2_Download_Prozent'!$I$7</f>
        <v>2010</v>
      </c>
      <c r="C264" s="56" t="str">
        <f>VLOOKUP(A264,[1]Tabelle1!$A$1:$B$68,2,FALSE)</f>
        <v>Wolfsburg  Stadt</v>
      </c>
      <c r="D264" s="56" t="str">
        <f>VLOOKUP(A264,[2]Tabelle1!$A$2:$C$53,3,FALSE)</f>
        <v>K03103</v>
      </c>
      <c r="E264" s="41">
        <f>'2020_1-2-2_Download_Prozent'!I12</f>
        <v>9.7191459930342283</v>
      </c>
    </row>
    <row r="265" spans="1:5" x14ac:dyDescent="0.25">
      <c r="A265" s="56">
        <f>'2020_1-2-2_Download_Prozent'!B13</f>
        <v>151</v>
      </c>
      <c r="B265" s="56">
        <f>'2020_1-2-2_Download_Prozent'!$I$7</f>
        <v>2010</v>
      </c>
      <c r="C265" s="56" t="str">
        <f>VLOOKUP(A265,[1]Tabelle1!$A$1:$B$68,2,FALSE)</f>
        <v>Gifhorn</v>
      </c>
      <c r="D265" s="56" t="str">
        <f>VLOOKUP(A265,[2]Tabelle1!$A$2:$C$53,3,FALSE)</f>
        <v>K03151</v>
      </c>
      <c r="E265" s="41">
        <f>'2020_1-2-2_Download_Prozent'!I13</f>
        <v>4.0685113210497965</v>
      </c>
    </row>
    <row r="266" spans="1:5" x14ac:dyDescent="0.25">
      <c r="A266" s="56">
        <f>'2020_1-2-2_Download_Prozent'!B14</f>
        <v>153</v>
      </c>
      <c r="B266" s="56">
        <f>'2020_1-2-2_Download_Prozent'!$I$7</f>
        <v>2010</v>
      </c>
      <c r="C266" s="56" t="str">
        <f>VLOOKUP(A266,[1]Tabelle1!$A$1:$B$68,2,FALSE)</f>
        <v>Goslar</v>
      </c>
      <c r="D266" s="56" t="str">
        <f>VLOOKUP(A266,[2]Tabelle1!$A$2:$C$53,3,FALSE)</f>
        <v>K03153</v>
      </c>
      <c r="E266" s="41">
        <f>'2020_1-2-2_Download_Prozent'!I14</f>
        <v>4.8806410561203801</v>
      </c>
    </row>
    <row r="267" spans="1:5" x14ac:dyDescent="0.25">
      <c r="A267" s="56">
        <f>'2020_1-2-2_Download_Prozent'!B15</f>
        <v>154</v>
      </c>
      <c r="B267" s="56">
        <f>'2020_1-2-2_Download_Prozent'!$I$7</f>
        <v>2010</v>
      </c>
      <c r="C267" s="56" t="str">
        <f>VLOOKUP(A267,[1]Tabelle1!$A$1:$B$68,2,FALSE)</f>
        <v>Helmstedt</v>
      </c>
      <c r="D267" s="56" t="str">
        <f>VLOOKUP(A267,[2]Tabelle1!$A$2:$C$53,3,FALSE)</f>
        <v>K03154</v>
      </c>
      <c r="E267" s="41">
        <f>'2020_1-2-2_Download_Prozent'!I15</f>
        <v>3.6246714636563406</v>
      </c>
    </row>
    <row r="268" spans="1:5" x14ac:dyDescent="0.25">
      <c r="A268" s="56">
        <f>'2020_1-2-2_Download_Prozent'!B16</f>
        <v>155</v>
      </c>
      <c r="B268" s="56">
        <f>'2020_1-2-2_Download_Prozent'!$I$7</f>
        <v>2010</v>
      </c>
      <c r="C268" s="56" t="str">
        <f>VLOOKUP(A268,[1]Tabelle1!$A$1:$B$68,2,FALSE)</f>
        <v>Northeim</v>
      </c>
      <c r="D268" s="56" t="str">
        <f>VLOOKUP(A268,[2]Tabelle1!$A$2:$C$53,3,FALSE)</f>
        <v>K03155</v>
      </c>
      <c r="E268" s="41">
        <f>'2020_1-2-2_Download_Prozent'!I16</f>
        <v>3.6624478642312672</v>
      </c>
    </row>
    <row r="269" spans="1:5" x14ac:dyDescent="0.25">
      <c r="A269" s="56">
        <f>'2020_1-2-2_Download_Prozent'!B17</f>
        <v>157</v>
      </c>
      <c r="B269" s="56">
        <f>'2020_1-2-2_Download_Prozent'!$I$7</f>
        <v>2010</v>
      </c>
      <c r="C269" s="56" t="str">
        <f>VLOOKUP(A269,[1]Tabelle1!$A$1:$B$68,2,FALSE)</f>
        <v>Peine</v>
      </c>
      <c r="D269" s="56" t="str">
        <f>VLOOKUP(A269,[2]Tabelle1!$A$2:$C$53,3,FALSE)</f>
        <v>K03157</v>
      </c>
      <c r="E269" s="41">
        <f>'2020_1-2-2_Download_Prozent'!I17</f>
        <v>4.8470881724355612</v>
      </c>
    </row>
    <row r="270" spans="1:5" x14ac:dyDescent="0.25">
      <c r="A270" s="56">
        <f>'2020_1-2-2_Download_Prozent'!B18</f>
        <v>158</v>
      </c>
      <c r="B270" s="56">
        <f>'2020_1-2-2_Download_Prozent'!$I$7</f>
        <v>2010</v>
      </c>
      <c r="C270" s="56" t="str">
        <f>VLOOKUP(A270,[1]Tabelle1!$A$1:$B$68,2,FALSE)</f>
        <v>Wolfenbüttel</v>
      </c>
      <c r="D270" s="56" t="str">
        <f>VLOOKUP(A270,[2]Tabelle1!$A$2:$C$53,3,FALSE)</f>
        <v>K03158</v>
      </c>
      <c r="E270" s="41">
        <f>'2020_1-2-2_Download_Prozent'!I18</f>
        <v>3.6381514257620449</v>
      </c>
    </row>
    <row r="271" spans="1:5" x14ac:dyDescent="0.25">
      <c r="A271" s="56">
        <f>'2020_1-2-2_Download_Prozent'!B19</f>
        <v>159</v>
      </c>
      <c r="B271" s="56">
        <f>'2020_1-2-2_Download_Prozent'!$I$7</f>
        <v>2010</v>
      </c>
      <c r="C271" s="56" t="str">
        <f>VLOOKUP(A271,[1]Tabelle1!$A$1:$B$68,2,FALSE)</f>
        <v>Göttingen</v>
      </c>
      <c r="D271" s="56" t="str">
        <f>VLOOKUP(A271,[2]Tabelle1!$A$2:$C$53,3,FALSE)</f>
        <v>K03159</v>
      </c>
      <c r="E271" s="41">
        <f>'2020_1-2-2_Download_Prozent'!I19</f>
        <v>5.5052144649376284</v>
      </c>
    </row>
    <row r="272" spans="1:5" x14ac:dyDescent="0.25">
      <c r="A272" s="56">
        <f>'2020_1-2-2_Download_Prozent'!B20</f>
        <v>1</v>
      </c>
      <c r="B272" s="56">
        <f>'2020_1-2-2_Download_Prozent'!$I$7</f>
        <v>2010</v>
      </c>
      <c r="C272" s="56" t="str">
        <f>VLOOKUP(A272,[1]Tabelle1!$A$1:$B$68,2,FALSE)</f>
        <v>Stat. Region Braunschweig</v>
      </c>
      <c r="D272" s="56" t="str">
        <f>VLOOKUP(A272,[2]Tabelle1!$A$2:$C$53,3,FALSE)</f>
        <v>K031</v>
      </c>
      <c r="E272" s="41">
        <f>'2020_1-2-2_Download_Prozent'!I20</f>
        <v>5.7828254427666996</v>
      </c>
    </row>
    <row r="273" spans="1:5" x14ac:dyDescent="0.25">
      <c r="A273" s="56">
        <f>'2020_1-2-2_Download_Prozent'!B21</f>
        <v>241</v>
      </c>
      <c r="B273" s="56">
        <f>'2020_1-2-2_Download_Prozent'!$I$7</f>
        <v>2010</v>
      </c>
      <c r="C273" s="56" t="str">
        <f>VLOOKUP(A273,[1]Tabelle1!$A$1:$B$68,2,FALSE)</f>
        <v>Hannover  Region</v>
      </c>
      <c r="D273" s="56" t="str">
        <f>VLOOKUP(A273,[2]Tabelle1!$A$2:$C$53,3,FALSE)</f>
        <v>K03241</v>
      </c>
      <c r="E273" s="41">
        <f>'2020_1-2-2_Download_Prozent'!I21</f>
        <v>9.894711738051285</v>
      </c>
    </row>
    <row r="274" spans="1:5" x14ac:dyDescent="0.25">
      <c r="A274" s="56">
        <f>'2020_1-2-2_Download_Prozent'!B22</f>
        <v>241001</v>
      </c>
      <c r="B274" s="56">
        <f>'2020_1-2-2_Download_Prozent'!$I$7</f>
        <v>2010</v>
      </c>
      <c r="C274" s="56" t="str">
        <f>VLOOKUP(A274,[1]Tabelle1!$A$1:$B$68,2,FALSE)</f>
        <v xml:space="preserve">   dav. Hannover  Lhst.</v>
      </c>
      <c r="D274" s="56" t="str">
        <f>VLOOKUP(A274,[2]Tabelle1!$A$2:$C$53,3,FALSE)</f>
        <v>K03241001</v>
      </c>
      <c r="E274" s="41">
        <f>'2020_1-2-2_Download_Prozent'!I22</f>
        <v>14.052031238640408</v>
      </c>
    </row>
    <row r="275" spans="1:5" x14ac:dyDescent="0.25">
      <c r="A275" s="56">
        <f>'2020_1-2-2_Download_Prozent'!B23</f>
        <v>241999</v>
      </c>
      <c r="B275" s="56">
        <f>'2020_1-2-2_Download_Prozent'!$I$7</f>
        <v>2010</v>
      </c>
      <c r="C275" s="56" t="str">
        <f>VLOOKUP(A275,[1]Tabelle1!$A$1:$B$68,2,FALSE)</f>
        <v xml:space="preserve">   dav. Hannover  Umland</v>
      </c>
      <c r="D275" s="56" t="str">
        <f>VLOOKUP(A275,[2]Tabelle1!$A$2:$C$53,3,FALSE)</f>
        <v>K03241999</v>
      </c>
      <c r="E275" s="41">
        <f>'2020_1-2-2_Download_Prozent'!I23</f>
        <v>6.3292115436364957</v>
      </c>
    </row>
    <row r="276" spans="1:5" x14ac:dyDescent="0.25">
      <c r="A276" s="56">
        <f>'2020_1-2-2_Download_Prozent'!B24</f>
        <v>251</v>
      </c>
      <c r="B276" s="56">
        <f>'2020_1-2-2_Download_Prozent'!$I$7</f>
        <v>2010</v>
      </c>
      <c r="C276" s="56" t="str">
        <f>VLOOKUP(A276,[1]Tabelle1!$A$1:$B$68,2,FALSE)</f>
        <v>Diepholz</v>
      </c>
      <c r="D276" s="56" t="str">
        <f>VLOOKUP(A276,[2]Tabelle1!$A$2:$C$53,3,FALSE)</f>
        <v>K03251</v>
      </c>
      <c r="E276" s="41">
        <f>'2020_1-2-2_Download_Prozent'!I24</f>
        <v>3.8317459425542473</v>
      </c>
    </row>
    <row r="277" spans="1:5" x14ac:dyDescent="0.25">
      <c r="A277" s="56">
        <f>'2020_1-2-2_Download_Prozent'!B25</f>
        <v>252</v>
      </c>
      <c r="B277" s="56">
        <f>'2020_1-2-2_Download_Prozent'!$I$7</f>
        <v>2010</v>
      </c>
      <c r="C277" s="56" t="str">
        <f>VLOOKUP(A277,[1]Tabelle1!$A$1:$B$68,2,FALSE)</f>
        <v>Hameln-Pyrmont</v>
      </c>
      <c r="D277" s="56" t="str">
        <f>VLOOKUP(A277,[2]Tabelle1!$A$2:$C$53,3,FALSE)</f>
        <v>K03252</v>
      </c>
      <c r="E277" s="41">
        <f>'2020_1-2-2_Download_Prozent'!I25</f>
        <v>6.7456274134406327</v>
      </c>
    </row>
    <row r="278" spans="1:5" x14ac:dyDescent="0.25">
      <c r="A278" s="56">
        <f>'2020_1-2-2_Download_Prozent'!B26</f>
        <v>254</v>
      </c>
      <c r="B278" s="56">
        <f>'2020_1-2-2_Download_Prozent'!$I$7</f>
        <v>2010</v>
      </c>
      <c r="C278" s="56" t="str">
        <f>VLOOKUP(A278,[1]Tabelle1!$A$1:$B$68,2,FALSE)</f>
        <v>Hildesheim</v>
      </c>
      <c r="D278" s="56" t="str">
        <f>VLOOKUP(A278,[2]Tabelle1!$A$2:$C$53,3,FALSE)</f>
        <v>K03254</v>
      </c>
      <c r="E278" s="41">
        <f>'2020_1-2-2_Download_Prozent'!I26</f>
        <v>4.8211810956811947</v>
      </c>
    </row>
    <row r="279" spans="1:5" x14ac:dyDescent="0.25">
      <c r="A279" s="56">
        <f>'2020_1-2-2_Download_Prozent'!B27</f>
        <v>255</v>
      </c>
      <c r="B279" s="56">
        <f>'2020_1-2-2_Download_Prozent'!$I$7</f>
        <v>2010</v>
      </c>
      <c r="C279" s="56" t="str">
        <f>VLOOKUP(A279,[1]Tabelle1!$A$1:$B$68,2,FALSE)</f>
        <v>Holzminden</v>
      </c>
      <c r="D279" s="56" t="str">
        <f>VLOOKUP(A279,[2]Tabelle1!$A$2:$C$53,3,FALSE)</f>
        <v>K03255</v>
      </c>
      <c r="E279" s="41">
        <f>'2020_1-2-2_Download_Prozent'!I27</f>
        <v>4.182140906608411</v>
      </c>
    </row>
    <row r="280" spans="1:5" x14ac:dyDescent="0.25">
      <c r="A280" s="56">
        <f>'2020_1-2-2_Download_Prozent'!B28</f>
        <v>256</v>
      </c>
      <c r="B280" s="56">
        <f>'2020_1-2-2_Download_Prozent'!$I$7</f>
        <v>2010</v>
      </c>
      <c r="C280" s="56" t="str">
        <f>VLOOKUP(A280,[1]Tabelle1!$A$1:$B$68,2,FALSE)</f>
        <v>Nienburg (Weser)</v>
      </c>
      <c r="D280" s="56" t="str">
        <f>VLOOKUP(A280,[2]Tabelle1!$A$2:$C$53,3,FALSE)</f>
        <v>K03256</v>
      </c>
      <c r="E280" s="41">
        <f>'2020_1-2-2_Download_Prozent'!I28</f>
        <v>4.2223786066150595</v>
      </c>
    </row>
    <row r="281" spans="1:5" x14ac:dyDescent="0.25">
      <c r="A281" s="56">
        <f>'2020_1-2-2_Download_Prozent'!B29</f>
        <v>257</v>
      </c>
      <c r="B281" s="56">
        <f>'2020_1-2-2_Download_Prozent'!$I$7</f>
        <v>2010</v>
      </c>
      <c r="C281" s="56" t="str">
        <f>VLOOKUP(A281,[1]Tabelle1!$A$1:$B$68,2,FALSE)</f>
        <v>Schaumburg</v>
      </c>
      <c r="D281" s="56" t="str">
        <f>VLOOKUP(A281,[2]Tabelle1!$A$2:$C$53,3,FALSE)</f>
        <v>K03257</v>
      </c>
      <c r="E281" s="41">
        <f>'2020_1-2-2_Download_Prozent'!I29</f>
        <v>5.1931073980925824</v>
      </c>
    </row>
    <row r="282" spans="1:5" x14ac:dyDescent="0.25">
      <c r="A282" s="56">
        <f>'2020_1-2-2_Download_Prozent'!B30</f>
        <v>2</v>
      </c>
      <c r="B282" s="56">
        <f>'2020_1-2-2_Download_Prozent'!$I$7</f>
        <v>2010</v>
      </c>
      <c r="C282" s="56" t="str">
        <f>VLOOKUP(A282,[1]Tabelle1!$A$1:$B$68,2,FALSE)</f>
        <v>Stat. Region Hannover</v>
      </c>
      <c r="D282" s="56" t="str">
        <f>VLOOKUP(A282,[2]Tabelle1!$A$2:$C$53,3,FALSE)</f>
        <v>K032</v>
      </c>
      <c r="E282" s="41">
        <f>'2020_1-2-2_Download_Prozent'!I30</f>
        <v>7.5185473867203187</v>
      </c>
    </row>
    <row r="283" spans="1:5" x14ac:dyDescent="0.25">
      <c r="A283" s="56">
        <f>'2020_1-2-2_Download_Prozent'!B31</f>
        <v>351</v>
      </c>
      <c r="B283" s="56">
        <f>'2020_1-2-2_Download_Prozent'!$I$7</f>
        <v>2010</v>
      </c>
      <c r="C283" s="56" t="str">
        <f>VLOOKUP(A283,[1]Tabelle1!$A$1:$B$68,2,FALSE)</f>
        <v>Celle</v>
      </c>
      <c r="D283" s="56" t="str">
        <f>VLOOKUP(A283,[2]Tabelle1!$A$2:$C$53,3,FALSE)</f>
        <v>K03351</v>
      </c>
      <c r="E283" s="41">
        <f>'2020_1-2-2_Download_Prozent'!I31</f>
        <v>4.2480731313855529</v>
      </c>
    </row>
    <row r="284" spans="1:5" x14ac:dyDescent="0.25">
      <c r="A284" s="56">
        <f>'2020_1-2-2_Download_Prozent'!B32</f>
        <v>352</v>
      </c>
      <c r="B284" s="56">
        <f>'2020_1-2-2_Download_Prozent'!$I$7</f>
        <v>2010</v>
      </c>
      <c r="C284" s="56" t="str">
        <f>VLOOKUP(A284,[1]Tabelle1!$A$1:$B$68,2,FALSE)</f>
        <v>Cuxhaven</v>
      </c>
      <c r="D284" s="56" t="str">
        <f>VLOOKUP(A284,[2]Tabelle1!$A$2:$C$53,3,FALSE)</f>
        <v>K03352</v>
      </c>
      <c r="E284" s="41">
        <f>'2020_1-2-2_Download_Prozent'!I32</f>
        <v>4.0560898714981244</v>
      </c>
    </row>
    <row r="285" spans="1:5" x14ac:dyDescent="0.25">
      <c r="A285" s="56">
        <f>'2020_1-2-2_Download_Prozent'!B33</f>
        <v>353</v>
      </c>
      <c r="B285" s="56">
        <f>'2020_1-2-2_Download_Prozent'!$I$7</f>
        <v>2010</v>
      </c>
      <c r="C285" s="56" t="str">
        <f>VLOOKUP(A285,[1]Tabelle1!$A$1:$B$68,2,FALSE)</f>
        <v>Harburg</v>
      </c>
      <c r="D285" s="56" t="str">
        <f>VLOOKUP(A285,[2]Tabelle1!$A$2:$C$53,3,FALSE)</f>
        <v>K03353</v>
      </c>
      <c r="E285" s="41">
        <f>'2020_1-2-2_Download_Prozent'!I33</f>
        <v>4.5299512289968726</v>
      </c>
    </row>
    <row r="286" spans="1:5" x14ac:dyDescent="0.25">
      <c r="A286" s="56">
        <f>'2020_1-2-2_Download_Prozent'!B34</f>
        <v>354</v>
      </c>
      <c r="B286" s="56">
        <f>'2020_1-2-2_Download_Prozent'!$I$7</f>
        <v>2010</v>
      </c>
      <c r="C286" s="56" t="str">
        <f>VLOOKUP(A286,[1]Tabelle1!$A$1:$B$68,2,FALSE)</f>
        <v>Lüchow-Dannenberg</v>
      </c>
      <c r="D286" s="56" t="str">
        <f>VLOOKUP(A286,[2]Tabelle1!$A$2:$C$53,3,FALSE)</f>
        <v>K03354</v>
      </c>
      <c r="E286" s="41">
        <f>'2020_1-2-2_Download_Prozent'!I34</f>
        <v>3.0215593440757522</v>
      </c>
    </row>
    <row r="287" spans="1:5" x14ac:dyDescent="0.25">
      <c r="A287" s="56">
        <f>'2020_1-2-2_Download_Prozent'!B35</f>
        <v>355</v>
      </c>
      <c r="B287" s="56">
        <f>'2020_1-2-2_Download_Prozent'!$I$7</f>
        <v>2010</v>
      </c>
      <c r="C287" s="56" t="str">
        <f>VLOOKUP(A287,[1]Tabelle1!$A$1:$B$68,2,FALSE)</f>
        <v>Lüneburg</v>
      </c>
      <c r="D287" s="56" t="str">
        <f>VLOOKUP(A287,[2]Tabelle1!$A$2:$C$53,3,FALSE)</f>
        <v>K03355</v>
      </c>
      <c r="E287" s="41">
        <f>'2020_1-2-2_Download_Prozent'!I35</f>
        <v>3.6016674281781826</v>
      </c>
    </row>
    <row r="288" spans="1:5" x14ac:dyDescent="0.25">
      <c r="A288" s="56">
        <f>'2020_1-2-2_Download_Prozent'!B36</f>
        <v>356</v>
      </c>
      <c r="B288" s="56">
        <f>'2020_1-2-2_Download_Prozent'!$I$7</f>
        <v>2010</v>
      </c>
      <c r="C288" s="56" t="str">
        <f>VLOOKUP(A288,[1]Tabelle1!$A$1:$B$68,2,FALSE)</f>
        <v>Osterholz</v>
      </c>
      <c r="D288" s="56" t="str">
        <f>VLOOKUP(A288,[2]Tabelle1!$A$2:$C$53,3,FALSE)</f>
        <v>K03356</v>
      </c>
      <c r="E288" s="41">
        <f>'2020_1-2-2_Download_Prozent'!I36</f>
        <v>3.3662268940612821</v>
      </c>
    </row>
    <row r="289" spans="1:5" x14ac:dyDescent="0.25">
      <c r="A289" s="56">
        <f>'2020_1-2-2_Download_Prozent'!B37</f>
        <v>357</v>
      </c>
      <c r="B289" s="56">
        <f>'2020_1-2-2_Download_Prozent'!$I$7</f>
        <v>2010</v>
      </c>
      <c r="C289" s="56" t="str">
        <f>VLOOKUP(A289,[1]Tabelle1!$A$1:$B$68,2,FALSE)</f>
        <v>Rotenburg (Wümme)</v>
      </c>
      <c r="D289" s="56" t="str">
        <f>VLOOKUP(A289,[2]Tabelle1!$A$2:$C$53,3,FALSE)</f>
        <v>K03357</v>
      </c>
      <c r="E289" s="41">
        <f>'2020_1-2-2_Download_Prozent'!I37</f>
        <v>3.7666300500427194</v>
      </c>
    </row>
    <row r="290" spans="1:5" x14ac:dyDescent="0.25">
      <c r="A290" s="56">
        <f>'2020_1-2-2_Download_Prozent'!B38</f>
        <v>358</v>
      </c>
      <c r="B290" s="56">
        <f>'2020_1-2-2_Download_Prozent'!$I$7</f>
        <v>2010</v>
      </c>
      <c r="C290" s="56" t="str">
        <f>VLOOKUP(A290,[1]Tabelle1!$A$1:$B$68,2,FALSE)</f>
        <v>Heidekreis</v>
      </c>
      <c r="D290" s="56" t="str">
        <f>VLOOKUP(A290,[2]Tabelle1!$A$2:$C$53,3,FALSE)</f>
        <v>K03358</v>
      </c>
      <c r="E290" s="41">
        <f>'2020_1-2-2_Download_Prozent'!I38</f>
        <v>4.2361956599584616</v>
      </c>
    </row>
    <row r="291" spans="1:5" x14ac:dyDescent="0.25">
      <c r="A291" s="56">
        <f>'2020_1-2-2_Download_Prozent'!B39</f>
        <v>359</v>
      </c>
      <c r="B291" s="56">
        <f>'2020_1-2-2_Download_Prozent'!$I$7</f>
        <v>2010</v>
      </c>
      <c r="C291" s="56" t="str">
        <f>VLOOKUP(A291,[1]Tabelle1!$A$1:$B$68,2,FALSE)</f>
        <v>Stade</v>
      </c>
      <c r="D291" s="56" t="str">
        <f>VLOOKUP(A291,[2]Tabelle1!$A$2:$C$53,3,FALSE)</f>
        <v>K03359</v>
      </c>
      <c r="E291" s="41">
        <f>'2020_1-2-2_Download_Prozent'!I39</f>
        <v>4.183998539049977</v>
      </c>
    </row>
    <row r="292" spans="1:5" x14ac:dyDescent="0.25">
      <c r="A292" s="56">
        <f>'2020_1-2-2_Download_Prozent'!B40</f>
        <v>360</v>
      </c>
      <c r="B292" s="56">
        <f>'2020_1-2-2_Download_Prozent'!$I$7</f>
        <v>2010</v>
      </c>
      <c r="C292" s="56" t="str">
        <f>VLOOKUP(A292,[1]Tabelle1!$A$1:$B$68,2,FALSE)</f>
        <v>Uelzen</v>
      </c>
      <c r="D292" s="56" t="str">
        <f>VLOOKUP(A292,[2]Tabelle1!$A$2:$C$53,3,FALSE)</f>
        <v>K03360</v>
      </c>
      <c r="E292" s="41">
        <f>'2020_1-2-2_Download_Prozent'!I40</f>
        <v>2.7175069134226759</v>
      </c>
    </row>
    <row r="293" spans="1:5" x14ac:dyDescent="0.25">
      <c r="A293" s="56">
        <f>'2020_1-2-2_Download_Prozent'!B41</f>
        <v>361</v>
      </c>
      <c r="B293" s="56">
        <f>'2020_1-2-2_Download_Prozent'!$I$7</f>
        <v>2010</v>
      </c>
      <c r="C293" s="56" t="str">
        <f>VLOOKUP(A293,[1]Tabelle1!$A$1:$B$68,2,FALSE)</f>
        <v>Verden</v>
      </c>
      <c r="D293" s="56" t="str">
        <f>VLOOKUP(A293,[2]Tabelle1!$A$2:$C$53,3,FALSE)</f>
        <v>K03361</v>
      </c>
      <c r="E293" s="41">
        <f>'2020_1-2-2_Download_Prozent'!I41</f>
        <v>4.8924779557315095</v>
      </c>
    </row>
    <row r="294" spans="1:5" x14ac:dyDescent="0.25">
      <c r="A294" s="56">
        <f>'2020_1-2-2_Download_Prozent'!B42</f>
        <v>3</v>
      </c>
      <c r="B294" s="56">
        <f>'2020_1-2-2_Download_Prozent'!$I$7</f>
        <v>2010</v>
      </c>
      <c r="C294" s="56" t="str">
        <f>VLOOKUP(A294,[1]Tabelle1!$A$1:$B$68,2,FALSE)</f>
        <v>Stat. Region Lüneburg</v>
      </c>
      <c r="D294" s="56" t="str">
        <f>VLOOKUP(A294,[2]Tabelle1!$A$2:$C$53,3,FALSE)</f>
        <v>K033</v>
      </c>
      <c r="E294" s="41">
        <f>'2020_1-2-2_Download_Prozent'!I42</f>
        <v>4.0154517272393129</v>
      </c>
    </row>
    <row r="295" spans="1:5" x14ac:dyDescent="0.25">
      <c r="A295" s="56">
        <f>'2020_1-2-2_Download_Prozent'!B43</f>
        <v>401</v>
      </c>
      <c r="B295" s="56">
        <f>'2020_1-2-2_Download_Prozent'!$I$7</f>
        <v>2010</v>
      </c>
      <c r="C295" s="56" t="str">
        <f>VLOOKUP(A295,[1]Tabelle1!$A$1:$B$68,2,FALSE)</f>
        <v>Delmenhorst  Stadt</v>
      </c>
      <c r="D295" s="56" t="str">
        <f>VLOOKUP(A295,[2]Tabelle1!$A$2:$C$53,3,FALSE)</f>
        <v>K03401</v>
      </c>
      <c r="E295" s="41">
        <f>'2020_1-2-2_Download_Prozent'!I43</f>
        <v>8.2059143906079797</v>
      </c>
    </row>
    <row r="296" spans="1:5" x14ac:dyDescent="0.25">
      <c r="A296" s="56">
        <f>'2020_1-2-2_Download_Prozent'!B44</f>
        <v>402</v>
      </c>
      <c r="B296" s="56">
        <f>'2020_1-2-2_Download_Prozent'!$I$7</f>
        <v>2010</v>
      </c>
      <c r="C296" s="56" t="str">
        <f>VLOOKUP(A296,[1]Tabelle1!$A$1:$B$68,2,FALSE)</f>
        <v>Emden  Stadt</v>
      </c>
      <c r="D296" s="56" t="str">
        <f>VLOOKUP(A296,[2]Tabelle1!$A$2:$C$53,3,FALSE)</f>
        <v>K03402</v>
      </c>
      <c r="E296" s="41">
        <f>'2020_1-2-2_Download_Prozent'!I44</f>
        <v>4.7543397396156237</v>
      </c>
    </row>
    <row r="297" spans="1:5" x14ac:dyDescent="0.25">
      <c r="A297" s="56">
        <f>'2020_1-2-2_Download_Prozent'!B45</f>
        <v>403</v>
      </c>
      <c r="B297" s="56">
        <f>'2020_1-2-2_Download_Prozent'!$I$7</f>
        <v>2010</v>
      </c>
      <c r="C297" s="56" t="str">
        <f>VLOOKUP(A297,[1]Tabelle1!$A$1:$B$68,2,FALSE)</f>
        <v>Oldenburg(Oldb)  Stadt</v>
      </c>
      <c r="D297" s="56" t="str">
        <f>VLOOKUP(A297,[2]Tabelle1!$A$2:$C$53,3,FALSE)</f>
        <v>K03403</v>
      </c>
      <c r="E297" s="41">
        <f>'2020_1-2-2_Download_Prozent'!I45</f>
        <v>5.8560919511879295</v>
      </c>
    </row>
    <row r="298" spans="1:5" x14ac:dyDescent="0.25">
      <c r="A298" s="56">
        <f>'2020_1-2-2_Download_Prozent'!B46</f>
        <v>404</v>
      </c>
      <c r="B298" s="56">
        <f>'2020_1-2-2_Download_Prozent'!$I$7</f>
        <v>2010</v>
      </c>
      <c r="C298" s="56" t="str">
        <f>VLOOKUP(A298,[1]Tabelle1!$A$1:$B$68,2,FALSE)</f>
        <v>Osnabrück  Stadt</v>
      </c>
      <c r="D298" s="56" t="str">
        <f>VLOOKUP(A298,[2]Tabelle1!$A$2:$C$53,3,FALSE)</f>
        <v>K03404</v>
      </c>
      <c r="E298" s="41">
        <f>'2020_1-2-2_Download_Prozent'!I46</f>
        <v>8.9611806067548549</v>
      </c>
    </row>
    <row r="299" spans="1:5" x14ac:dyDescent="0.25">
      <c r="A299" s="56">
        <f>'2020_1-2-2_Download_Prozent'!B47</f>
        <v>405</v>
      </c>
      <c r="B299" s="56">
        <f>'2020_1-2-2_Download_Prozent'!$I$7</f>
        <v>2010</v>
      </c>
      <c r="C299" s="56" t="str">
        <f>VLOOKUP(A299,[1]Tabelle1!$A$1:$B$68,2,FALSE)</f>
        <v>Wilhelmshaven  Stadt</v>
      </c>
      <c r="D299" s="56" t="str">
        <f>VLOOKUP(A299,[2]Tabelle1!$A$2:$C$53,3,FALSE)</f>
        <v>K03405</v>
      </c>
      <c r="E299" s="41">
        <f>'2020_1-2-2_Download_Prozent'!I47</f>
        <v>5.2555211253750427</v>
      </c>
    </row>
    <row r="300" spans="1:5" x14ac:dyDescent="0.25">
      <c r="A300" s="56">
        <f>'2020_1-2-2_Download_Prozent'!B48</f>
        <v>451</v>
      </c>
      <c r="B300" s="56">
        <f>'2020_1-2-2_Download_Prozent'!$I$7</f>
        <v>2010</v>
      </c>
      <c r="C300" s="56" t="str">
        <f>VLOOKUP(A300,[1]Tabelle1!$A$1:$B$68,2,FALSE)</f>
        <v>Ammerland</v>
      </c>
      <c r="D300" s="56" t="str">
        <f>VLOOKUP(A300,[2]Tabelle1!$A$2:$C$53,3,FALSE)</f>
        <v>K03451</v>
      </c>
      <c r="E300" s="41">
        <f>'2020_1-2-2_Download_Prozent'!I48</f>
        <v>3.0049828819362054</v>
      </c>
    </row>
    <row r="301" spans="1:5" x14ac:dyDescent="0.25">
      <c r="A301" s="56">
        <f>'2020_1-2-2_Download_Prozent'!B49</f>
        <v>452</v>
      </c>
      <c r="B301" s="56">
        <f>'2020_1-2-2_Download_Prozent'!$I$7</f>
        <v>2010</v>
      </c>
      <c r="C301" s="56" t="str">
        <f>VLOOKUP(A301,[1]Tabelle1!$A$1:$B$68,2,FALSE)</f>
        <v>Aurich</v>
      </c>
      <c r="D301" s="56" t="str">
        <f>VLOOKUP(A301,[2]Tabelle1!$A$2:$C$53,3,FALSE)</f>
        <v>K03452</v>
      </c>
      <c r="E301" s="41">
        <f>'2020_1-2-2_Download_Prozent'!I49</f>
        <v>2.8314818441150162</v>
      </c>
    </row>
    <row r="302" spans="1:5" x14ac:dyDescent="0.25">
      <c r="A302" s="56">
        <f>'2020_1-2-2_Download_Prozent'!B50</f>
        <v>453</v>
      </c>
      <c r="B302" s="56">
        <f>'2020_1-2-2_Download_Prozent'!$I$7</f>
        <v>2010</v>
      </c>
      <c r="C302" s="56" t="str">
        <f>VLOOKUP(A302,[1]Tabelle1!$A$1:$B$68,2,FALSE)</f>
        <v>Cloppenburg</v>
      </c>
      <c r="D302" s="56" t="str">
        <f>VLOOKUP(A302,[2]Tabelle1!$A$2:$C$53,3,FALSE)</f>
        <v>K03453</v>
      </c>
      <c r="E302" s="41">
        <f>'2020_1-2-2_Download_Prozent'!I50</f>
        <v>5.3364855809954861</v>
      </c>
    </row>
    <row r="303" spans="1:5" x14ac:dyDescent="0.25">
      <c r="A303" s="56">
        <f>'2020_1-2-2_Download_Prozent'!B51</f>
        <v>454</v>
      </c>
      <c r="B303" s="56">
        <f>'2020_1-2-2_Download_Prozent'!$I$7</f>
        <v>2010</v>
      </c>
      <c r="C303" s="56" t="str">
        <f>VLOOKUP(A303,[1]Tabelle1!$A$1:$B$68,2,FALSE)</f>
        <v>Emsland</v>
      </c>
      <c r="D303" s="56" t="str">
        <f>VLOOKUP(A303,[2]Tabelle1!$A$2:$C$53,3,FALSE)</f>
        <v>K03454</v>
      </c>
      <c r="E303" s="41">
        <f>'2020_1-2-2_Download_Prozent'!I51</f>
        <v>5.634774609015639</v>
      </c>
    </row>
    <row r="304" spans="1:5" x14ac:dyDescent="0.25">
      <c r="A304" s="56">
        <f>'2020_1-2-2_Download_Prozent'!B52</f>
        <v>455</v>
      </c>
      <c r="B304" s="56">
        <f>'2020_1-2-2_Download_Prozent'!$I$7</f>
        <v>2010</v>
      </c>
      <c r="C304" s="56" t="str">
        <f>VLOOKUP(A304,[1]Tabelle1!$A$1:$B$68,2,FALSE)</f>
        <v>Friesland</v>
      </c>
      <c r="D304" s="56" t="str">
        <f>VLOOKUP(A304,[2]Tabelle1!$A$2:$C$53,3,FALSE)</f>
        <v>K03455</v>
      </c>
      <c r="E304" s="41">
        <f>'2020_1-2-2_Download_Prozent'!I52</f>
        <v>2.619530512660897</v>
      </c>
    </row>
    <row r="305" spans="1:5" x14ac:dyDescent="0.25">
      <c r="A305" s="56">
        <f>'2020_1-2-2_Download_Prozent'!B53</f>
        <v>456</v>
      </c>
      <c r="B305" s="56">
        <f>'2020_1-2-2_Download_Prozent'!$I$7</f>
        <v>2010</v>
      </c>
      <c r="C305" s="56" t="str">
        <f>VLOOKUP(A305,[1]Tabelle1!$A$1:$B$68,2,FALSE)</f>
        <v>Grafschaft Bentheim</v>
      </c>
      <c r="D305" s="56" t="str">
        <f>VLOOKUP(A305,[2]Tabelle1!$A$2:$C$53,3,FALSE)</f>
        <v>K03456</v>
      </c>
      <c r="E305" s="41">
        <f>'2020_1-2-2_Download_Prozent'!I53</f>
        <v>11.689263737809799</v>
      </c>
    </row>
    <row r="306" spans="1:5" x14ac:dyDescent="0.25">
      <c r="A306" s="56">
        <f>'2020_1-2-2_Download_Prozent'!B54</f>
        <v>457</v>
      </c>
      <c r="B306" s="56">
        <f>'2020_1-2-2_Download_Prozent'!$I$7</f>
        <v>2010</v>
      </c>
      <c r="C306" s="56" t="str">
        <f>VLOOKUP(A306,[1]Tabelle1!$A$1:$B$68,2,FALSE)</f>
        <v>Leer</v>
      </c>
      <c r="D306" s="56" t="str">
        <f>VLOOKUP(A306,[2]Tabelle1!$A$2:$C$53,3,FALSE)</f>
        <v>K03457</v>
      </c>
      <c r="E306" s="41">
        <f>'2020_1-2-2_Download_Prozent'!I54</f>
        <v>4.3289517622415836</v>
      </c>
    </row>
    <row r="307" spans="1:5" x14ac:dyDescent="0.25">
      <c r="A307" s="56">
        <f>'2020_1-2-2_Download_Prozent'!B55</f>
        <v>458</v>
      </c>
      <c r="B307" s="56">
        <f>'2020_1-2-2_Download_Prozent'!$I$7</f>
        <v>2010</v>
      </c>
      <c r="C307" s="56" t="str">
        <f>VLOOKUP(A307,[1]Tabelle1!$A$1:$B$68,2,FALSE)</f>
        <v>Oldenburg</v>
      </c>
      <c r="D307" s="56" t="str">
        <f>VLOOKUP(A307,[2]Tabelle1!$A$2:$C$53,3,FALSE)</f>
        <v>K03458</v>
      </c>
      <c r="E307" s="41">
        <f>'2020_1-2-2_Download_Prozent'!I55</f>
        <v>4.1168429157304249</v>
      </c>
    </row>
    <row r="308" spans="1:5" x14ac:dyDescent="0.25">
      <c r="A308" s="56">
        <f>'2020_1-2-2_Download_Prozent'!B56</f>
        <v>459</v>
      </c>
      <c r="B308" s="56">
        <f>'2020_1-2-2_Download_Prozent'!$I$7</f>
        <v>2010</v>
      </c>
      <c r="C308" s="56" t="str">
        <f>VLOOKUP(A308,[1]Tabelle1!$A$1:$B$68,2,FALSE)</f>
        <v>Osnabrück</v>
      </c>
      <c r="D308" s="56" t="str">
        <f>VLOOKUP(A308,[2]Tabelle1!$A$2:$C$53,3,FALSE)</f>
        <v>K03459</v>
      </c>
      <c r="E308" s="41">
        <f>'2020_1-2-2_Download_Prozent'!I56</f>
        <v>4.9398662821553225</v>
      </c>
    </row>
    <row r="309" spans="1:5" x14ac:dyDescent="0.25">
      <c r="A309" s="56">
        <f>'2020_1-2-2_Download_Prozent'!B57</f>
        <v>460</v>
      </c>
      <c r="B309" s="56">
        <f>'2020_1-2-2_Download_Prozent'!$I$7</f>
        <v>2010</v>
      </c>
      <c r="C309" s="56" t="str">
        <f>VLOOKUP(A309,[1]Tabelle1!$A$1:$B$68,2,FALSE)</f>
        <v>Vechta</v>
      </c>
      <c r="D309" s="56" t="str">
        <f>VLOOKUP(A309,[2]Tabelle1!$A$2:$C$53,3,FALSE)</f>
        <v>K03460</v>
      </c>
      <c r="E309" s="41">
        <f>'2020_1-2-2_Download_Prozent'!I57</f>
        <v>7.3108573285859917</v>
      </c>
    </row>
    <row r="310" spans="1:5" x14ac:dyDescent="0.25">
      <c r="A310" s="56">
        <f>'2020_1-2-2_Download_Prozent'!B58</f>
        <v>461</v>
      </c>
      <c r="B310" s="56">
        <f>'2020_1-2-2_Download_Prozent'!$I$7</f>
        <v>2010</v>
      </c>
      <c r="C310" s="56" t="str">
        <f>VLOOKUP(A310,[1]Tabelle1!$A$1:$B$68,2,FALSE)</f>
        <v>Wesermarsch</v>
      </c>
      <c r="D310" s="56" t="str">
        <f>VLOOKUP(A310,[2]Tabelle1!$A$2:$C$53,3,FALSE)</f>
        <v>K03461</v>
      </c>
      <c r="E310" s="41">
        <f>'2020_1-2-2_Download_Prozent'!I58</f>
        <v>5.2472127968977222</v>
      </c>
    </row>
    <row r="311" spans="1:5" x14ac:dyDescent="0.25">
      <c r="A311" s="56">
        <f>'2020_1-2-2_Download_Prozent'!B59</f>
        <v>462</v>
      </c>
      <c r="B311" s="56">
        <f>'2020_1-2-2_Download_Prozent'!$I$7</f>
        <v>2010</v>
      </c>
      <c r="C311" s="56" t="str">
        <f>VLOOKUP(A311,[1]Tabelle1!$A$1:$B$68,2,FALSE)</f>
        <v>Wittmund</v>
      </c>
      <c r="D311" s="56" t="str">
        <f>VLOOKUP(A311,[2]Tabelle1!$A$2:$C$53,3,FALSE)</f>
        <v>K03462</v>
      </c>
      <c r="E311" s="41">
        <f>'2020_1-2-2_Download_Prozent'!I59</f>
        <v>2.2800279329608939</v>
      </c>
    </row>
    <row r="312" spans="1:5" x14ac:dyDescent="0.25">
      <c r="A312" s="56">
        <f>'2020_1-2-2_Download_Prozent'!B60</f>
        <v>4</v>
      </c>
      <c r="B312" s="56">
        <f>'2020_1-2-2_Download_Prozent'!$I$7</f>
        <v>2010</v>
      </c>
      <c r="C312" s="56" t="str">
        <f>VLOOKUP(A312,[1]Tabelle1!$A$1:$B$68,2,FALSE)</f>
        <v>Stat. Region Weser-Ems</v>
      </c>
      <c r="D312" s="56" t="str">
        <f>VLOOKUP(A312,[2]Tabelle1!$A$2:$C$53,3,FALSE)</f>
        <v>K034</v>
      </c>
      <c r="E312" s="41">
        <f>'2020_1-2-2_Download_Prozent'!I60</f>
        <v>5.5018714878075849</v>
      </c>
    </row>
    <row r="313" spans="1:5" x14ac:dyDescent="0.25">
      <c r="A313" s="56">
        <f>'2020_1-2-2_Download_Prozent'!B61</f>
        <v>0</v>
      </c>
      <c r="B313" s="56">
        <f>'2020_1-2-2_Download_Prozent'!$I$7</f>
        <v>2010</v>
      </c>
      <c r="C313" s="56" t="str">
        <f>VLOOKUP(A313,[1]Tabelle1!$A$1:$B$68,2,FALSE)</f>
        <v>Niedersachsen</v>
      </c>
      <c r="D313" s="56" t="str">
        <f>VLOOKUP(A313,[2]Tabelle1!$A$2:$C$53,3,FALSE)</f>
        <v>K030</v>
      </c>
      <c r="E313" s="41">
        <f>'2020_1-2-2_Download_Prozent'!I61</f>
        <v>5.7860071608868227</v>
      </c>
    </row>
    <row r="314" spans="1:5" x14ac:dyDescent="0.25">
      <c r="A314" s="56">
        <f>'2020_1-2-2_Download_Prozent'!B10</f>
        <v>101</v>
      </c>
      <c r="B314" s="56">
        <f>'2020_1-2-2_Download_Prozent'!$J$7</f>
        <v>2011</v>
      </c>
      <c r="C314" s="56" t="str">
        <f>VLOOKUP(A314,[1]Tabelle1!$A$1:$B$68,2,FALSE)</f>
        <v>Braunschweig  Stadt</v>
      </c>
      <c r="D314" s="56" t="str">
        <f>VLOOKUP(A314,[2]Tabelle1!$A$2:$C$53,3,FALSE)</f>
        <v>K03101</v>
      </c>
      <c r="E314" s="41">
        <f>'2020_1-2-2_Download_Prozent'!J10</f>
        <v>8.2902361901168433</v>
      </c>
    </row>
    <row r="315" spans="1:5" x14ac:dyDescent="0.25">
      <c r="A315" s="56">
        <f>'2020_1-2-2_Download_Prozent'!B11</f>
        <v>102</v>
      </c>
      <c r="B315" s="56">
        <f>'2020_1-2-2_Download_Prozent'!$J$7</f>
        <v>2011</v>
      </c>
      <c r="C315" s="56" t="str">
        <f>VLOOKUP(A315,[1]Tabelle1!$A$1:$B$68,2,FALSE)</f>
        <v>Salzgitter  Stadt</v>
      </c>
      <c r="D315" s="56" t="str">
        <f>VLOOKUP(A315,[2]Tabelle1!$A$2:$C$53,3,FALSE)</f>
        <v>K03102</v>
      </c>
      <c r="E315" s="41">
        <f>'2020_1-2-2_Download_Prozent'!J11</f>
        <v>9.9444151418022475</v>
      </c>
    </row>
    <row r="316" spans="1:5" x14ac:dyDescent="0.25">
      <c r="A316" s="56">
        <f>'2020_1-2-2_Download_Prozent'!B12</f>
        <v>103</v>
      </c>
      <c r="B316" s="56">
        <f>'2020_1-2-2_Download_Prozent'!$J$7</f>
        <v>2011</v>
      </c>
      <c r="C316" s="56" t="str">
        <f>VLOOKUP(A316,[1]Tabelle1!$A$1:$B$68,2,FALSE)</f>
        <v>Wolfsburg  Stadt</v>
      </c>
      <c r="D316" s="56" t="str">
        <f>VLOOKUP(A316,[2]Tabelle1!$A$2:$C$53,3,FALSE)</f>
        <v>K03103</v>
      </c>
      <c r="E316" s="41">
        <f>'2020_1-2-2_Download_Prozent'!J12</f>
        <v>9.9926378744137185</v>
      </c>
    </row>
    <row r="317" spans="1:5" x14ac:dyDescent="0.25">
      <c r="A317" s="56">
        <f>'2020_1-2-2_Download_Prozent'!B13</f>
        <v>151</v>
      </c>
      <c r="B317" s="56">
        <f>'2020_1-2-2_Download_Prozent'!$J$7</f>
        <v>2011</v>
      </c>
      <c r="C317" s="56" t="str">
        <f>VLOOKUP(A317,[1]Tabelle1!$A$1:$B$68,2,FALSE)</f>
        <v>Gifhorn</v>
      </c>
      <c r="D317" s="56" t="str">
        <f>VLOOKUP(A317,[2]Tabelle1!$A$2:$C$53,3,FALSE)</f>
        <v>K03151</v>
      </c>
      <c r="E317" s="41">
        <f>'2020_1-2-2_Download_Prozent'!J13</f>
        <v>4.1758113130249024</v>
      </c>
    </row>
    <row r="318" spans="1:5" x14ac:dyDescent="0.25">
      <c r="A318" s="56">
        <f>'2020_1-2-2_Download_Prozent'!B14</f>
        <v>153</v>
      </c>
      <c r="B318" s="56">
        <f>'2020_1-2-2_Download_Prozent'!$J$7</f>
        <v>2011</v>
      </c>
      <c r="C318" s="56" t="str">
        <f>VLOOKUP(A318,[1]Tabelle1!$A$1:$B$68,2,FALSE)</f>
        <v>Goslar</v>
      </c>
      <c r="D318" s="56" t="str">
        <f>VLOOKUP(A318,[2]Tabelle1!$A$2:$C$53,3,FALSE)</f>
        <v>K03153</v>
      </c>
      <c r="E318" s="41">
        <f>'2020_1-2-2_Download_Prozent'!J14</f>
        <v>5.0574959699086515</v>
      </c>
    </row>
    <row r="319" spans="1:5" x14ac:dyDescent="0.25">
      <c r="A319" s="56">
        <f>'2020_1-2-2_Download_Prozent'!B15</f>
        <v>154</v>
      </c>
      <c r="B319" s="56">
        <f>'2020_1-2-2_Download_Prozent'!$J$7</f>
        <v>2011</v>
      </c>
      <c r="C319" s="56" t="str">
        <f>VLOOKUP(A319,[1]Tabelle1!$A$1:$B$68,2,FALSE)</f>
        <v>Helmstedt</v>
      </c>
      <c r="D319" s="56" t="str">
        <f>VLOOKUP(A319,[2]Tabelle1!$A$2:$C$53,3,FALSE)</f>
        <v>K03154</v>
      </c>
      <c r="E319" s="41">
        <f>'2020_1-2-2_Download_Prozent'!J15</f>
        <v>3.7329931037516908</v>
      </c>
    </row>
    <row r="320" spans="1:5" x14ac:dyDescent="0.25">
      <c r="A320" s="56">
        <f>'2020_1-2-2_Download_Prozent'!B16</f>
        <v>155</v>
      </c>
      <c r="B320" s="56">
        <f>'2020_1-2-2_Download_Prozent'!$J$7</f>
        <v>2011</v>
      </c>
      <c r="C320" s="56" t="str">
        <f>VLOOKUP(A320,[1]Tabelle1!$A$1:$B$68,2,FALSE)</f>
        <v>Northeim</v>
      </c>
      <c r="D320" s="56" t="str">
        <f>VLOOKUP(A320,[2]Tabelle1!$A$2:$C$53,3,FALSE)</f>
        <v>K03155</v>
      </c>
      <c r="E320" s="41">
        <f>'2020_1-2-2_Download_Prozent'!J16</f>
        <v>3.7314307480441853</v>
      </c>
    </row>
    <row r="321" spans="1:5" x14ac:dyDescent="0.25">
      <c r="A321" s="56">
        <f>'2020_1-2-2_Download_Prozent'!B17</f>
        <v>157</v>
      </c>
      <c r="B321" s="56">
        <f>'2020_1-2-2_Download_Prozent'!$J$7</f>
        <v>2011</v>
      </c>
      <c r="C321" s="56" t="str">
        <f>VLOOKUP(A321,[1]Tabelle1!$A$1:$B$68,2,FALSE)</f>
        <v>Peine</v>
      </c>
      <c r="D321" s="56" t="str">
        <f>VLOOKUP(A321,[2]Tabelle1!$A$2:$C$53,3,FALSE)</f>
        <v>K03157</v>
      </c>
      <c r="E321" s="41">
        <f>'2020_1-2-2_Download_Prozent'!J17</f>
        <v>4.8930203971881845</v>
      </c>
    </row>
    <row r="322" spans="1:5" x14ac:dyDescent="0.25">
      <c r="A322" s="56">
        <f>'2020_1-2-2_Download_Prozent'!B18</f>
        <v>158</v>
      </c>
      <c r="B322" s="56">
        <f>'2020_1-2-2_Download_Prozent'!$J$7</f>
        <v>2011</v>
      </c>
      <c r="C322" s="56" t="str">
        <f>VLOOKUP(A322,[1]Tabelle1!$A$1:$B$68,2,FALSE)</f>
        <v>Wolfenbüttel</v>
      </c>
      <c r="D322" s="56" t="str">
        <f>VLOOKUP(A322,[2]Tabelle1!$A$2:$C$53,3,FALSE)</f>
        <v>K03158</v>
      </c>
      <c r="E322" s="41">
        <f>'2020_1-2-2_Download_Prozent'!J18</f>
        <v>3.7442391529997927</v>
      </c>
    </row>
    <row r="323" spans="1:5" x14ac:dyDescent="0.25">
      <c r="A323" s="56">
        <f>'2020_1-2-2_Download_Prozent'!B19</f>
        <v>159</v>
      </c>
      <c r="B323" s="56">
        <f>'2020_1-2-2_Download_Prozent'!$J$7</f>
        <v>2011</v>
      </c>
      <c r="C323" s="56" t="str">
        <f>VLOOKUP(A323,[1]Tabelle1!$A$1:$B$68,2,FALSE)</f>
        <v>Göttingen</v>
      </c>
      <c r="D323" s="56" t="str">
        <f>VLOOKUP(A323,[2]Tabelle1!$A$2:$C$53,3,FALSE)</f>
        <v>K03159</v>
      </c>
      <c r="E323" s="41">
        <f>'2020_1-2-2_Download_Prozent'!J19</f>
        <v>5.8268371591434294</v>
      </c>
    </row>
    <row r="324" spans="1:5" x14ac:dyDescent="0.25">
      <c r="A324" s="56">
        <f>'2020_1-2-2_Download_Prozent'!B20</f>
        <v>1</v>
      </c>
      <c r="B324" s="56">
        <f>'2020_1-2-2_Download_Prozent'!$J$7</f>
        <v>2011</v>
      </c>
      <c r="C324" s="56" t="str">
        <f>VLOOKUP(A324,[1]Tabelle1!$A$1:$B$68,2,FALSE)</f>
        <v>Stat. Region Braunschweig</v>
      </c>
      <c r="D324" s="56" t="str">
        <f>VLOOKUP(A324,[2]Tabelle1!$A$2:$C$53,3,FALSE)</f>
        <v>K031</v>
      </c>
      <c r="E324" s="41">
        <f>'2020_1-2-2_Download_Prozent'!J20</f>
        <v>6.000692907470202</v>
      </c>
    </row>
    <row r="325" spans="1:5" x14ac:dyDescent="0.25">
      <c r="A325" s="56">
        <f>'2020_1-2-2_Download_Prozent'!B21</f>
        <v>241</v>
      </c>
      <c r="B325" s="56">
        <f>'2020_1-2-2_Download_Prozent'!$J$7</f>
        <v>2011</v>
      </c>
      <c r="C325" s="56" t="str">
        <f>VLOOKUP(A325,[1]Tabelle1!$A$1:$B$68,2,FALSE)</f>
        <v>Hannover  Region</v>
      </c>
      <c r="D325" s="56" t="str">
        <f>VLOOKUP(A325,[2]Tabelle1!$A$2:$C$53,3,FALSE)</f>
        <v>K03241</v>
      </c>
      <c r="E325" s="41">
        <f>'2020_1-2-2_Download_Prozent'!J21</f>
        <v>10.401376219356203</v>
      </c>
    </row>
    <row r="326" spans="1:5" x14ac:dyDescent="0.25">
      <c r="A326" s="56">
        <f>'2020_1-2-2_Download_Prozent'!B22</f>
        <v>241001</v>
      </c>
      <c r="B326" s="56">
        <f>'2020_1-2-2_Download_Prozent'!$J$7</f>
        <v>2011</v>
      </c>
      <c r="C326" s="56" t="str">
        <f>VLOOKUP(A326,[1]Tabelle1!$A$1:$B$68,2,FALSE)</f>
        <v xml:space="preserve">   dav. Hannover  Lhst.</v>
      </c>
      <c r="D326" s="56" t="str">
        <f>VLOOKUP(A326,[2]Tabelle1!$A$2:$C$53,3,FALSE)</f>
        <v>K03241001</v>
      </c>
      <c r="E326" s="41">
        <f>'2020_1-2-2_Download_Prozent'!J22</f>
        <v>14.876394790818178</v>
      </c>
    </row>
    <row r="327" spans="1:5" x14ac:dyDescent="0.25">
      <c r="A327" s="56">
        <f>'2020_1-2-2_Download_Prozent'!B23</f>
        <v>241999</v>
      </c>
      <c r="B327" s="56">
        <f>'2020_1-2-2_Download_Prozent'!$J$7</f>
        <v>2011</v>
      </c>
      <c r="C327" s="56" t="str">
        <f>VLOOKUP(A327,[1]Tabelle1!$A$1:$B$68,2,FALSE)</f>
        <v xml:space="preserve">   dav. Hannover  Umland</v>
      </c>
      <c r="D327" s="56" t="str">
        <f>VLOOKUP(A327,[2]Tabelle1!$A$2:$C$53,3,FALSE)</f>
        <v>K03241999</v>
      </c>
      <c r="E327" s="41">
        <f>'2020_1-2-2_Download_Prozent'!J23</f>
        <v>6.5806540267522893</v>
      </c>
    </row>
    <row r="328" spans="1:5" x14ac:dyDescent="0.25">
      <c r="A328" s="56">
        <f>'2020_1-2-2_Download_Prozent'!B24</f>
        <v>251</v>
      </c>
      <c r="B328" s="56">
        <f>'2020_1-2-2_Download_Prozent'!$J$7</f>
        <v>2011</v>
      </c>
      <c r="C328" s="56" t="str">
        <f>VLOOKUP(A328,[1]Tabelle1!$A$1:$B$68,2,FALSE)</f>
        <v>Diepholz</v>
      </c>
      <c r="D328" s="56" t="str">
        <f>VLOOKUP(A328,[2]Tabelle1!$A$2:$C$53,3,FALSE)</f>
        <v>K03251</v>
      </c>
      <c r="E328" s="41">
        <f>'2020_1-2-2_Download_Prozent'!J24</f>
        <v>3.9981882762401963</v>
      </c>
    </row>
    <row r="329" spans="1:5" x14ac:dyDescent="0.25">
      <c r="A329" s="56">
        <f>'2020_1-2-2_Download_Prozent'!B25</f>
        <v>252</v>
      </c>
      <c r="B329" s="56">
        <f>'2020_1-2-2_Download_Prozent'!$J$7</f>
        <v>2011</v>
      </c>
      <c r="C329" s="56" t="str">
        <f>VLOOKUP(A329,[1]Tabelle1!$A$1:$B$68,2,FALSE)</f>
        <v>Hameln-Pyrmont</v>
      </c>
      <c r="D329" s="56" t="str">
        <f>VLOOKUP(A329,[2]Tabelle1!$A$2:$C$53,3,FALSE)</f>
        <v>K03252</v>
      </c>
      <c r="E329" s="41">
        <f>'2020_1-2-2_Download_Prozent'!J25</f>
        <v>6.9017409857336816</v>
      </c>
    </row>
    <row r="330" spans="1:5" x14ac:dyDescent="0.25">
      <c r="A330" s="56">
        <f>'2020_1-2-2_Download_Prozent'!B26</f>
        <v>254</v>
      </c>
      <c r="B330" s="56">
        <f>'2020_1-2-2_Download_Prozent'!$J$7</f>
        <v>2011</v>
      </c>
      <c r="C330" s="56" t="str">
        <f>VLOOKUP(A330,[1]Tabelle1!$A$1:$B$68,2,FALSE)</f>
        <v>Hildesheim</v>
      </c>
      <c r="D330" s="56" t="str">
        <f>VLOOKUP(A330,[2]Tabelle1!$A$2:$C$53,3,FALSE)</f>
        <v>K03254</v>
      </c>
      <c r="E330" s="41">
        <f>'2020_1-2-2_Download_Prozent'!J26</f>
        <v>5.0144183976583223</v>
      </c>
    </row>
    <row r="331" spans="1:5" x14ac:dyDescent="0.25">
      <c r="A331" s="56">
        <f>'2020_1-2-2_Download_Prozent'!B27</f>
        <v>255</v>
      </c>
      <c r="B331" s="56">
        <f>'2020_1-2-2_Download_Prozent'!$J$7</f>
        <v>2011</v>
      </c>
      <c r="C331" s="56" t="str">
        <f>VLOOKUP(A331,[1]Tabelle1!$A$1:$B$68,2,FALSE)</f>
        <v>Holzminden</v>
      </c>
      <c r="D331" s="56" t="str">
        <f>VLOOKUP(A331,[2]Tabelle1!$A$2:$C$53,3,FALSE)</f>
        <v>K03255</v>
      </c>
      <c r="E331" s="41">
        <f>'2020_1-2-2_Download_Prozent'!J27</f>
        <v>4.2375777458820307</v>
      </c>
    </row>
    <row r="332" spans="1:5" x14ac:dyDescent="0.25">
      <c r="A332" s="56">
        <f>'2020_1-2-2_Download_Prozent'!B28</f>
        <v>256</v>
      </c>
      <c r="B332" s="56">
        <f>'2020_1-2-2_Download_Prozent'!$J$7</f>
        <v>2011</v>
      </c>
      <c r="C332" s="56" t="str">
        <f>VLOOKUP(A332,[1]Tabelle1!$A$1:$B$68,2,FALSE)</f>
        <v>Nienburg (Weser)</v>
      </c>
      <c r="D332" s="56" t="str">
        <f>VLOOKUP(A332,[2]Tabelle1!$A$2:$C$53,3,FALSE)</f>
        <v>K03256</v>
      </c>
      <c r="E332" s="41">
        <f>'2020_1-2-2_Download_Prozent'!J28</f>
        <v>4.326550786720488</v>
      </c>
    </row>
    <row r="333" spans="1:5" x14ac:dyDescent="0.25">
      <c r="A333" s="56">
        <f>'2020_1-2-2_Download_Prozent'!B29</f>
        <v>257</v>
      </c>
      <c r="B333" s="56">
        <f>'2020_1-2-2_Download_Prozent'!$J$7</f>
        <v>2011</v>
      </c>
      <c r="C333" s="56" t="str">
        <f>VLOOKUP(A333,[1]Tabelle1!$A$1:$B$68,2,FALSE)</f>
        <v>Schaumburg</v>
      </c>
      <c r="D333" s="56" t="str">
        <f>VLOOKUP(A333,[2]Tabelle1!$A$2:$C$53,3,FALSE)</f>
        <v>K03257</v>
      </c>
      <c r="E333" s="41">
        <f>'2020_1-2-2_Download_Prozent'!J29</f>
        <v>5.3118591825557555</v>
      </c>
    </row>
    <row r="334" spans="1:5" x14ac:dyDescent="0.25">
      <c r="A334" s="56">
        <f>'2020_1-2-2_Download_Prozent'!B30</f>
        <v>2</v>
      </c>
      <c r="B334" s="56">
        <f>'2020_1-2-2_Download_Prozent'!$J$7</f>
        <v>2011</v>
      </c>
      <c r="C334" s="56" t="str">
        <f>VLOOKUP(A334,[1]Tabelle1!$A$1:$B$68,2,FALSE)</f>
        <v>Stat. Region Hannover</v>
      </c>
      <c r="D334" s="56" t="str">
        <f>VLOOKUP(A334,[2]Tabelle1!$A$2:$C$53,3,FALSE)</f>
        <v>K032</v>
      </c>
      <c r="E334" s="41">
        <f>'2020_1-2-2_Download_Prozent'!J30</f>
        <v>7.8492675421353759</v>
      </c>
    </row>
    <row r="335" spans="1:5" x14ac:dyDescent="0.25">
      <c r="A335" s="56">
        <f>'2020_1-2-2_Download_Prozent'!B31</f>
        <v>351</v>
      </c>
      <c r="B335" s="56">
        <f>'2020_1-2-2_Download_Prozent'!$J$7</f>
        <v>2011</v>
      </c>
      <c r="C335" s="56" t="str">
        <f>VLOOKUP(A335,[1]Tabelle1!$A$1:$B$68,2,FALSE)</f>
        <v>Celle</v>
      </c>
      <c r="D335" s="56" t="str">
        <f>VLOOKUP(A335,[2]Tabelle1!$A$2:$C$53,3,FALSE)</f>
        <v>K03351</v>
      </c>
      <c r="E335" s="41">
        <f>'2020_1-2-2_Download_Prozent'!J31</f>
        <v>4.3674099992047895</v>
      </c>
    </row>
    <row r="336" spans="1:5" x14ac:dyDescent="0.25">
      <c r="A336" s="56">
        <f>'2020_1-2-2_Download_Prozent'!B32</f>
        <v>352</v>
      </c>
      <c r="B336" s="56">
        <f>'2020_1-2-2_Download_Prozent'!$J$7</f>
        <v>2011</v>
      </c>
      <c r="C336" s="56" t="str">
        <f>VLOOKUP(A336,[1]Tabelle1!$A$1:$B$68,2,FALSE)</f>
        <v>Cuxhaven</v>
      </c>
      <c r="D336" s="56" t="str">
        <f>VLOOKUP(A336,[2]Tabelle1!$A$2:$C$53,3,FALSE)</f>
        <v>K03352</v>
      </c>
      <c r="E336" s="41">
        <f>'2020_1-2-2_Download_Prozent'!J32</f>
        <v>4.1056961865583119</v>
      </c>
    </row>
    <row r="337" spans="1:5" x14ac:dyDescent="0.25">
      <c r="A337" s="56">
        <f>'2020_1-2-2_Download_Prozent'!B33</f>
        <v>353</v>
      </c>
      <c r="B337" s="56">
        <f>'2020_1-2-2_Download_Prozent'!$J$7</f>
        <v>2011</v>
      </c>
      <c r="C337" s="56" t="str">
        <f>VLOOKUP(A337,[1]Tabelle1!$A$1:$B$68,2,FALSE)</f>
        <v>Harburg</v>
      </c>
      <c r="D337" s="56" t="str">
        <f>VLOOKUP(A337,[2]Tabelle1!$A$2:$C$53,3,FALSE)</f>
        <v>K03353</v>
      </c>
      <c r="E337" s="41">
        <f>'2020_1-2-2_Download_Prozent'!J33</f>
        <v>4.6077845437561908</v>
      </c>
    </row>
    <row r="338" spans="1:5" x14ac:dyDescent="0.25">
      <c r="A338" s="56">
        <f>'2020_1-2-2_Download_Prozent'!B34</f>
        <v>354</v>
      </c>
      <c r="B338" s="56">
        <f>'2020_1-2-2_Download_Prozent'!$J$7</f>
        <v>2011</v>
      </c>
      <c r="C338" s="56" t="str">
        <f>VLOOKUP(A338,[1]Tabelle1!$A$1:$B$68,2,FALSE)</f>
        <v>Lüchow-Dannenberg</v>
      </c>
      <c r="D338" s="56" t="str">
        <f>VLOOKUP(A338,[2]Tabelle1!$A$2:$C$53,3,FALSE)</f>
        <v>K03354</v>
      </c>
      <c r="E338" s="41">
        <f>'2020_1-2-2_Download_Prozent'!J34</f>
        <v>2.9664642842589952</v>
      </c>
    </row>
    <row r="339" spans="1:5" x14ac:dyDescent="0.25">
      <c r="A339" s="56">
        <f>'2020_1-2-2_Download_Prozent'!B35</f>
        <v>355</v>
      </c>
      <c r="B339" s="56">
        <f>'2020_1-2-2_Download_Prozent'!$J$7</f>
        <v>2011</v>
      </c>
      <c r="C339" s="56" t="str">
        <f>VLOOKUP(A339,[1]Tabelle1!$A$1:$B$68,2,FALSE)</f>
        <v>Lüneburg</v>
      </c>
      <c r="D339" s="56" t="str">
        <f>VLOOKUP(A339,[2]Tabelle1!$A$2:$C$53,3,FALSE)</f>
        <v>K03355</v>
      </c>
      <c r="E339" s="41">
        <f>'2020_1-2-2_Download_Prozent'!J35</f>
        <v>3.8039900392134416</v>
      </c>
    </row>
    <row r="340" spans="1:5" x14ac:dyDescent="0.25">
      <c r="A340" s="56">
        <f>'2020_1-2-2_Download_Prozent'!B36</f>
        <v>356</v>
      </c>
      <c r="B340" s="56">
        <f>'2020_1-2-2_Download_Prozent'!$J$7</f>
        <v>2011</v>
      </c>
      <c r="C340" s="56" t="str">
        <f>VLOOKUP(A340,[1]Tabelle1!$A$1:$B$68,2,FALSE)</f>
        <v>Osterholz</v>
      </c>
      <c r="D340" s="56" t="str">
        <f>VLOOKUP(A340,[2]Tabelle1!$A$2:$C$53,3,FALSE)</f>
        <v>K03356</v>
      </c>
      <c r="E340" s="41">
        <f>'2020_1-2-2_Download_Prozent'!J36</f>
        <v>3.5735551505746921</v>
      </c>
    </row>
    <row r="341" spans="1:5" x14ac:dyDescent="0.25">
      <c r="A341" s="56">
        <f>'2020_1-2-2_Download_Prozent'!B37</f>
        <v>357</v>
      </c>
      <c r="B341" s="56">
        <f>'2020_1-2-2_Download_Prozent'!$J$7</f>
        <v>2011</v>
      </c>
      <c r="C341" s="56" t="str">
        <f>VLOOKUP(A341,[1]Tabelle1!$A$1:$B$68,2,FALSE)</f>
        <v>Rotenburg (Wümme)</v>
      </c>
      <c r="D341" s="56" t="str">
        <f>VLOOKUP(A341,[2]Tabelle1!$A$2:$C$53,3,FALSE)</f>
        <v>K03357</v>
      </c>
      <c r="E341" s="41">
        <f>'2020_1-2-2_Download_Prozent'!J37</f>
        <v>3.9135045812728912</v>
      </c>
    </row>
    <row r="342" spans="1:5" x14ac:dyDescent="0.25">
      <c r="A342" s="56">
        <f>'2020_1-2-2_Download_Prozent'!B38</f>
        <v>358</v>
      </c>
      <c r="B342" s="56">
        <f>'2020_1-2-2_Download_Prozent'!$J$7</f>
        <v>2011</v>
      </c>
      <c r="C342" s="56" t="str">
        <f>VLOOKUP(A342,[1]Tabelle1!$A$1:$B$68,2,FALSE)</f>
        <v>Heidekreis</v>
      </c>
      <c r="D342" s="56" t="str">
        <f>VLOOKUP(A342,[2]Tabelle1!$A$2:$C$53,3,FALSE)</f>
        <v>K03358</v>
      </c>
      <c r="E342" s="41">
        <f>'2020_1-2-2_Download_Prozent'!J38</f>
        <v>4.4064906814039624</v>
      </c>
    </row>
    <row r="343" spans="1:5" x14ac:dyDescent="0.25">
      <c r="A343" s="56">
        <f>'2020_1-2-2_Download_Prozent'!B39</f>
        <v>359</v>
      </c>
      <c r="B343" s="56">
        <f>'2020_1-2-2_Download_Prozent'!$J$7</f>
        <v>2011</v>
      </c>
      <c r="C343" s="56" t="str">
        <f>VLOOKUP(A343,[1]Tabelle1!$A$1:$B$68,2,FALSE)</f>
        <v>Stade</v>
      </c>
      <c r="D343" s="56" t="str">
        <f>VLOOKUP(A343,[2]Tabelle1!$A$2:$C$53,3,FALSE)</f>
        <v>K03359</v>
      </c>
      <c r="E343" s="41">
        <f>'2020_1-2-2_Download_Prozent'!J39</f>
        <v>4.5264460190382705</v>
      </c>
    </row>
    <row r="344" spans="1:5" x14ac:dyDescent="0.25">
      <c r="A344" s="56">
        <f>'2020_1-2-2_Download_Prozent'!B40</f>
        <v>360</v>
      </c>
      <c r="B344" s="56">
        <f>'2020_1-2-2_Download_Prozent'!$J$7</f>
        <v>2011</v>
      </c>
      <c r="C344" s="56" t="str">
        <f>VLOOKUP(A344,[1]Tabelle1!$A$1:$B$68,2,FALSE)</f>
        <v>Uelzen</v>
      </c>
      <c r="D344" s="56" t="str">
        <f>VLOOKUP(A344,[2]Tabelle1!$A$2:$C$53,3,FALSE)</f>
        <v>K03360</v>
      </c>
      <c r="E344" s="41">
        <f>'2020_1-2-2_Download_Prozent'!J40</f>
        <v>2.7475236910938641</v>
      </c>
    </row>
    <row r="345" spans="1:5" x14ac:dyDescent="0.25">
      <c r="A345" s="56">
        <f>'2020_1-2-2_Download_Prozent'!B41</f>
        <v>361</v>
      </c>
      <c r="B345" s="56">
        <f>'2020_1-2-2_Download_Prozent'!$J$7</f>
        <v>2011</v>
      </c>
      <c r="C345" s="56" t="str">
        <f>VLOOKUP(A345,[1]Tabelle1!$A$1:$B$68,2,FALSE)</f>
        <v>Verden</v>
      </c>
      <c r="D345" s="56" t="str">
        <f>VLOOKUP(A345,[2]Tabelle1!$A$2:$C$53,3,FALSE)</f>
        <v>K03361</v>
      </c>
      <c r="E345" s="41">
        <f>'2020_1-2-2_Download_Prozent'!J41</f>
        <v>4.9675600291050204</v>
      </c>
    </row>
    <row r="346" spans="1:5" x14ac:dyDescent="0.25">
      <c r="A346" s="56">
        <f>'2020_1-2-2_Download_Prozent'!B42</f>
        <v>3</v>
      </c>
      <c r="B346" s="56">
        <f>'2020_1-2-2_Download_Prozent'!$J$7</f>
        <v>2011</v>
      </c>
      <c r="C346" s="56" t="str">
        <f>VLOOKUP(A346,[1]Tabelle1!$A$1:$B$68,2,FALSE)</f>
        <v>Stat. Region Lüneburg</v>
      </c>
      <c r="D346" s="56" t="str">
        <f>VLOOKUP(A346,[2]Tabelle1!$A$2:$C$53,3,FALSE)</f>
        <v>K033</v>
      </c>
      <c r="E346" s="41">
        <f>'2020_1-2-2_Download_Prozent'!J42</f>
        <v>4.1522931366356612</v>
      </c>
    </row>
    <row r="347" spans="1:5" x14ac:dyDescent="0.25">
      <c r="A347" s="56">
        <f>'2020_1-2-2_Download_Prozent'!B43</f>
        <v>401</v>
      </c>
      <c r="B347" s="56">
        <f>'2020_1-2-2_Download_Prozent'!$J$7</f>
        <v>2011</v>
      </c>
      <c r="C347" s="56" t="str">
        <f>VLOOKUP(A347,[1]Tabelle1!$A$1:$B$68,2,FALSE)</f>
        <v>Delmenhorst  Stadt</v>
      </c>
      <c r="D347" s="56" t="str">
        <f>VLOOKUP(A347,[2]Tabelle1!$A$2:$C$53,3,FALSE)</f>
        <v>K03401</v>
      </c>
      <c r="E347" s="41">
        <f>'2020_1-2-2_Download_Prozent'!J43</f>
        <v>8.5096232484597358</v>
      </c>
    </row>
    <row r="348" spans="1:5" x14ac:dyDescent="0.25">
      <c r="A348" s="56">
        <f>'2020_1-2-2_Download_Prozent'!B44</f>
        <v>402</v>
      </c>
      <c r="B348" s="56">
        <f>'2020_1-2-2_Download_Prozent'!$J$7</f>
        <v>2011</v>
      </c>
      <c r="C348" s="56" t="str">
        <f>VLOOKUP(A348,[1]Tabelle1!$A$1:$B$68,2,FALSE)</f>
        <v>Emden  Stadt</v>
      </c>
      <c r="D348" s="56" t="str">
        <f>VLOOKUP(A348,[2]Tabelle1!$A$2:$C$53,3,FALSE)</f>
        <v>K03402</v>
      </c>
      <c r="E348" s="41">
        <f>'2020_1-2-2_Download_Prozent'!J44</f>
        <v>4.9891670678863749</v>
      </c>
    </row>
    <row r="349" spans="1:5" x14ac:dyDescent="0.25">
      <c r="A349" s="56">
        <f>'2020_1-2-2_Download_Prozent'!B45</f>
        <v>403</v>
      </c>
      <c r="B349" s="56">
        <f>'2020_1-2-2_Download_Prozent'!$J$7</f>
        <v>2011</v>
      </c>
      <c r="C349" s="56" t="str">
        <f>VLOOKUP(A349,[1]Tabelle1!$A$1:$B$68,2,FALSE)</f>
        <v>Oldenburg(Oldb)  Stadt</v>
      </c>
      <c r="D349" s="56" t="str">
        <f>VLOOKUP(A349,[2]Tabelle1!$A$2:$C$53,3,FALSE)</f>
        <v>K03403</v>
      </c>
      <c r="E349" s="41">
        <f>'2020_1-2-2_Download_Prozent'!J45</f>
        <v>5.9661648890974348</v>
      </c>
    </row>
    <row r="350" spans="1:5" x14ac:dyDescent="0.25">
      <c r="A350" s="56">
        <f>'2020_1-2-2_Download_Prozent'!B46</f>
        <v>404</v>
      </c>
      <c r="B350" s="56">
        <f>'2020_1-2-2_Download_Prozent'!$J$7</f>
        <v>2011</v>
      </c>
      <c r="C350" s="56" t="str">
        <f>VLOOKUP(A350,[1]Tabelle1!$A$1:$B$68,2,FALSE)</f>
        <v>Osnabrück  Stadt</v>
      </c>
      <c r="D350" s="56" t="str">
        <f>VLOOKUP(A350,[2]Tabelle1!$A$2:$C$53,3,FALSE)</f>
        <v>K03404</v>
      </c>
      <c r="E350" s="41">
        <f>'2020_1-2-2_Download_Prozent'!J46</f>
        <v>9.8431847158491514</v>
      </c>
    </row>
    <row r="351" spans="1:5" x14ac:dyDescent="0.25">
      <c r="A351" s="56">
        <f>'2020_1-2-2_Download_Prozent'!B47</f>
        <v>405</v>
      </c>
      <c r="B351" s="56">
        <f>'2020_1-2-2_Download_Prozent'!$J$7</f>
        <v>2011</v>
      </c>
      <c r="C351" s="56" t="str">
        <f>VLOOKUP(A351,[1]Tabelle1!$A$1:$B$68,2,FALSE)</f>
        <v>Wilhelmshaven  Stadt</v>
      </c>
      <c r="D351" s="56" t="str">
        <f>VLOOKUP(A351,[2]Tabelle1!$A$2:$C$53,3,FALSE)</f>
        <v>K03405</v>
      </c>
      <c r="E351" s="41">
        <f>'2020_1-2-2_Download_Prozent'!J47</f>
        <v>5.5598887242284798</v>
      </c>
    </row>
    <row r="352" spans="1:5" x14ac:dyDescent="0.25">
      <c r="A352" s="56">
        <f>'2020_1-2-2_Download_Prozent'!B48</f>
        <v>451</v>
      </c>
      <c r="B352" s="56">
        <f>'2020_1-2-2_Download_Prozent'!$J$7</f>
        <v>2011</v>
      </c>
      <c r="C352" s="56" t="str">
        <f>VLOOKUP(A352,[1]Tabelle1!$A$1:$B$68,2,FALSE)</f>
        <v>Ammerland</v>
      </c>
      <c r="D352" s="56" t="str">
        <f>VLOOKUP(A352,[2]Tabelle1!$A$2:$C$53,3,FALSE)</f>
        <v>K03451</v>
      </c>
      <c r="E352" s="41">
        <f>'2020_1-2-2_Download_Prozent'!J48</f>
        <v>3.1784385041245944</v>
      </c>
    </row>
    <row r="353" spans="1:5" x14ac:dyDescent="0.25">
      <c r="A353" s="56">
        <f>'2020_1-2-2_Download_Prozent'!B49</f>
        <v>452</v>
      </c>
      <c r="B353" s="56">
        <f>'2020_1-2-2_Download_Prozent'!$J$7</f>
        <v>2011</v>
      </c>
      <c r="C353" s="56" t="str">
        <f>VLOOKUP(A353,[1]Tabelle1!$A$1:$B$68,2,FALSE)</f>
        <v>Aurich</v>
      </c>
      <c r="D353" s="56" t="str">
        <f>VLOOKUP(A353,[2]Tabelle1!$A$2:$C$53,3,FALSE)</f>
        <v>K03452</v>
      </c>
      <c r="E353" s="41">
        <f>'2020_1-2-2_Download_Prozent'!J49</f>
        <v>2.9290943855007421</v>
      </c>
    </row>
    <row r="354" spans="1:5" x14ac:dyDescent="0.25">
      <c r="A354" s="56">
        <f>'2020_1-2-2_Download_Prozent'!B50</f>
        <v>453</v>
      </c>
      <c r="B354" s="56">
        <f>'2020_1-2-2_Download_Prozent'!$J$7</f>
        <v>2011</v>
      </c>
      <c r="C354" s="56" t="str">
        <f>VLOOKUP(A354,[1]Tabelle1!$A$1:$B$68,2,FALSE)</f>
        <v>Cloppenburg</v>
      </c>
      <c r="D354" s="56" t="str">
        <f>VLOOKUP(A354,[2]Tabelle1!$A$2:$C$53,3,FALSE)</f>
        <v>K03453</v>
      </c>
      <c r="E354" s="41">
        <f>'2020_1-2-2_Download_Prozent'!J50</f>
        <v>5.6827170569401719</v>
      </c>
    </row>
    <row r="355" spans="1:5" x14ac:dyDescent="0.25">
      <c r="A355" s="56">
        <f>'2020_1-2-2_Download_Prozent'!B51</f>
        <v>454</v>
      </c>
      <c r="B355" s="56">
        <f>'2020_1-2-2_Download_Prozent'!$J$7</f>
        <v>2011</v>
      </c>
      <c r="C355" s="56" t="str">
        <f>VLOOKUP(A355,[1]Tabelle1!$A$1:$B$68,2,FALSE)</f>
        <v>Emsland</v>
      </c>
      <c r="D355" s="56" t="str">
        <f>VLOOKUP(A355,[2]Tabelle1!$A$2:$C$53,3,FALSE)</f>
        <v>K03454</v>
      </c>
      <c r="E355" s="41">
        <f>'2020_1-2-2_Download_Prozent'!J51</f>
        <v>6.1687749090278983</v>
      </c>
    </row>
    <row r="356" spans="1:5" x14ac:dyDescent="0.25">
      <c r="A356" s="56">
        <f>'2020_1-2-2_Download_Prozent'!B52</f>
        <v>455</v>
      </c>
      <c r="B356" s="56">
        <f>'2020_1-2-2_Download_Prozent'!$J$7</f>
        <v>2011</v>
      </c>
      <c r="C356" s="56" t="str">
        <f>VLOOKUP(A356,[1]Tabelle1!$A$1:$B$68,2,FALSE)</f>
        <v>Friesland</v>
      </c>
      <c r="D356" s="56" t="str">
        <f>VLOOKUP(A356,[2]Tabelle1!$A$2:$C$53,3,FALSE)</f>
        <v>K03455</v>
      </c>
      <c r="E356" s="41">
        <f>'2020_1-2-2_Download_Prozent'!J52</f>
        <v>2.7948945910869942</v>
      </c>
    </row>
    <row r="357" spans="1:5" x14ac:dyDescent="0.25">
      <c r="A357" s="56">
        <f>'2020_1-2-2_Download_Prozent'!B53</f>
        <v>456</v>
      </c>
      <c r="B357" s="56">
        <f>'2020_1-2-2_Download_Prozent'!$J$7</f>
        <v>2011</v>
      </c>
      <c r="C357" s="56" t="str">
        <f>VLOOKUP(A357,[1]Tabelle1!$A$1:$B$68,2,FALSE)</f>
        <v>Grafschaft Bentheim</v>
      </c>
      <c r="D357" s="56" t="str">
        <f>VLOOKUP(A357,[2]Tabelle1!$A$2:$C$53,3,FALSE)</f>
        <v>K03456</v>
      </c>
      <c r="E357" s="41">
        <f>'2020_1-2-2_Download_Prozent'!J53</f>
        <v>12.157421289355321</v>
      </c>
    </row>
    <row r="358" spans="1:5" x14ac:dyDescent="0.25">
      <c r="A358" s="56">
        <f>'2020_1-2-2_Download_Prozent'!B54</f>
        <v>457</v>
      </c>
      <c r="B358" s="56">
        <f>'2020_1-2-2_Download_Prozent'!$J$7</f>
        <v>2011</v>
      </c>
      <c r="C358" s="56" t="str">
        <f>VLOOKUP(A358,[1]Tabelle1!$A$1:$B$68,2,FALSE)</f>
        <v>Leer</v>
      </c>
      <c r="D358" s="56" t="str">
        <f>VLOOKUP(A358,[2]Tabelle1!$A$2:$C$53,3,FALSE)</f>
        <v>K03457</v>
      </c>
      <c r="E358" s="41">
        <f>'2020_1-2-2_Download_Prozent'!J54</f>
        <v>4.5563476044417071</v>
      </c>
    </row>
    <row r="359" spans="1:5" x14ac:dyDescent="0.25">
      <c r="A359" s="56">
        <f>'2020_1-2-2_Download_Prozent'!B55</f>
        <v>458</v>
      </c>
      <c r="B359" s="56">
        <f>'2020_1-2-2_Download_Prozent'!$J$7</f>
        <v>2011</v>
      </c>
      <c r="C359" s="56" t="str">
        <f>VLOOKUP(A359,[1]Tabelle1!$A$1:$B$68,2,FALSE)</f>
        <v>Oldenburg</v>
      </c>
      <c r="D359" s="56" t="str">
        <f>VLOOKUP(A359,[2]Tabelle1!$A$2:$C$53,3,FALSE)</f>
        <v>K03458</v>
      </c>
      <c r="E359" s="41">
        <f>'2020_1-2-2_Download_Prozent'!J55</f>
        <v>4.6245958567836185</v>
      </c>
    </row>
    <row r="360" spans="1:5" x14ac:dyDescent="0.25">
      <c r="A360" s="56">
        <f>'2020_1-2-2_Download_Prozent'!B56</f>
        <v>459</v>
      </c>
      <c r="B360" s="56">
        <f>'2020_1-2-2_Download_Prozent'!$J$7</f>
        <v>2011</v>
      </c>
      <c r="C360" s="56" t="str">
        <f>VLOOKUP(A360,[1]Tabelle1!$A$1:$B$68,2,FALSE)</f>
        <v>Osnabrück</v>
      </c>
      <c r="D360" s="56" t="str">
        <f>VLOOKUP(A360,[2]Tabelle1!$A$2:$C$53,3,FALSE)</f>
        <v>K03459</v>
      </c>
      <c r="E360" s="41">
        <f>'2020_1-2-2_Download_Prozent'!J56</f>
        <v>5.2571500322472025</v>
      </c>
    </row>
    <row r="361" spans="1:5" x14ac:dyDescent="0.25">
      <c r="A361" s="56">
        <f>'2020_1-2-2_Download_Prozent'!B57</f>
        <v>460</v>
      </c>
      <c r="B361" s="56">
        <f>'2020_1-2-2_Download_Prozent'!$J$7</f>
        <v>2011</v>
      </c>
      <c r="C361" s="56" t="str">
        <f>VLOOKUP(A361,[1]Tabelle1!$A$1:$B$68,2,FALSE)</f>
        <v>Vechta</v>
      </c>
      <c r="D361" s="56" t="str">
        <f>VLOOKUP(A361,[2]Tabelle1!$A$2:$C$53,3,FALSE)</f>
        <v>K03460</v>
      </c>
      <c r="E361" s="41">
        <f>'2020_1-2-2_Download_Prozent'!J57</f>
        <v>8.0782210437507533</v>
      </c>
    </row>
    <row r="362" spans="1:5" x14ac:dyDescent="0.25">
      <c r="A362" s="56">
        <f>'2020_1-2-2_Download_Prozent'!B58</f>
        <v>461</v>
      </c>
      <c r="B362" s="56">
        <f>'2020_1-2-2_Download_Prozent'!$J$7</f>
        <v>2011</v>
      </c>
      <c r="C362" s="56" t="str">
        <f>VLOOKUP(A362,[1]Tabelle1!$A$1:$B$68,2,FALSE)</f>
        <v>Wesermarsch</v>
      </c>
      <c r="D362" s="56" t="str">
        <f>VLOOKUP(A362,[2]Tabelle1!$A$2:$C$53,3,FALSE)</f>
        <v>K03461</v>
      </c>
      <c r="E362" s="41">
        <f>'2020_1-2-2_Download_Prozent'!J58</f>
        <v>5.2263562947490705</v>
      </c>
    </row>
    <row r="363" spans="1:5" x14ac:dyDescent="0.25">
      <c r="A363" s="56">
        <f>'2020_1-2-2_Download_Prozent'!B59</f>
        <v>462</v>
      </c>
      <c r="B363" s="56">
        <f>'2020_1-2-2_Download_Prozent'!$J$7</f>
        <v>2011</v>
      </c>
      <c r="C363" s="56" t="str">
        <f>VLOOKUP(A363,[1]Tabelle1!$A$1:$B$68,2,FALSE)</f>
        <v>Wittmund</v>
      </c>
      <c r="D363" s="56" t="str">
        <f>VLOOKUP(A363,[2]Tabelle1!$A$2:$C$53,3,FALSE)</f>
        <v>K03462</v>
      </c>
      <c r="E363" s="41">
        <f>'2020_1-2-2_Download_Prozent'!J59</f>
        <v>2.4906314077635581</v>
      </c>
    </row>
    <row r="364" spans="1:5" x14ac:dyDescent="0.25">
      <c r="A364" s="56">
        <f>'2020_1-2-2_Download_Prozent'!B60</f>
        <v>4</v>
      </c>
      <c r="B364" s="56">
        <f>'2020_1-2-2_Download_Prozent'!$J$7</f>
        <v>2011</v>
      </c>
      <c r="C364" s="56" t="str">
        <f>VLOOKUP(A364,[1]Tabelle1!$A$1:$B$68,2,FALSE)</f>
        <v>Stat. Region Weser-Ems</v>
      </c>
      <c r="D364" s="56" t="str">
        <f>VLOOKUP(A364,[2]Tabelle1!$A$2:$C$53,3,FALSE)</f>
        <v>K034</v>
      </c>
      <c r="E364" s="41">
        <f>'2020_1-2-2_Download_Prozent'!J60</f>
        <v>5.8485220043097526</v>
      </c>
    </row>
    <row r="365" spans="1:5" x14ac:dyDescent="0.25">
      <c r="A365" s="56">
        <f>'2020_1-2-2_Download_Prozent'!B61</f>
        <v>0</v>
      </c>
      <c r="B365" s="56">
        <f>'2020_1-2-2_Download_Prozent'!$J$7</f>
        <v>2011</v>
      </c>
      <c r="C365" s="56" t="str">
        <f>VLOOKUP(A365,[1]Tabelle1!$A$1:$B$68,2,FALSE)</f>
        <v>Niedersachsen</v>
      </c>
      <c r="D365" s="56" t="str">
        <f>VLOOKUP(A365,[2]Tabelle1!$A$2:$C$53,3,FALSE)</f>
        <v>K030</v>
      </c>
      <c r="E365" s="41">
        <f>'2020_1-2-2_Download_Prozent'!J61</f>
        <v>6.0543823310098093</v>
      </c>
    </row>
    <row r="366" spans="1:5" x14ac:dyDescent="0.25">
      <c r="A366" s="56">
        <f>'2020_1-2-2_Download_Prozent'!B10</f>
        <v>101</v>
      </c>
      <c r="B366" s="56">
        <f>'2020_1-2-2_Download_Prozent'!$K$7</f>
        <v>2012</v>
      </c>
      <c r="C366" s="56" t="str">
        <f>VLOOKUP(A366,[1]Tabelle1!$A$1:$B$68,2,FALSE)</f>
        <v>Braunschweig  Stadt</v>
      </c>
      <c r="D366" s="56" t="str">
        <f>VLOOKUP(A366,[2]Tabelle1!$A$2:$C$53,3,FALSE)</f>
        <v>K03101</v>
      </c>
      <c r="E366" s="41">
        <f>'2020_1-2-2_Download_Prozent'!K10</f>
        <v>8.4703699786003153</v>
      </c>
    </row>
    <row r="367" spans="1:5" x14ac:dyDescent="0.25">
      <c r="A367" s="56">
        <f>'2020_1-2-2_Download_Prozent'!B11</f>
        <v>102</v>
      </c>
      <c r="B367" s="56">
        <f>'2020_1-2-2_Download_Prozent'!$K$7</f>
        <v>2012</v>
      </c>
      <c r="C367" s="56" t="str">
        <f>VLOOKUP(A367,[1]Tabelle1!$A$1:$B$68,2,FALSE)</f>
        <v>Salzgitter  Stadt</v>
      </c>
      <c r="D367" s="56" t="str">
        <f>VLOOKUP(A367,[2]Tabelle1!$A$2:$C$53,3,FALSE)</f>
        <v>K03102</v>
      </c>
      <c r="E367" s="41">
        <f>'2020_1-2-2_Download_Prozent'!K11</f>
        <v>10.110607064580254</v>
      </c>
    </row>
    <row r="368" spans="1:5" x14ac:dyDescent="0.25">
      <c r="A368" s="56">
        <f>'2020_1-2-2_Download_Prozent'!B12</f>
        <v>103</v>
      </c>
      <c r="B368" s="56">
        <f>'2020_1-2-2_Download_Prozent'!$K$7</f>
        <v>2012</v>
      </c>
      <c r="C368" s="56" t="str">
        <f>VLOOKUP(A368,[1]Tabelle1!$A$1:$B$68,2,FALSE)</f>
        <v>Wolfsburg  Stadt</v>
      </c>
      <c r="D368" s="56" t="str">
        <f>VLOOKUP(A368,[2]Tabelle1!$A$2:$C$53,3,FALSE)</f>
        <v>K03103</v>
      </c>
      <c r="E368" s="41">
        <f>'2020_1-2-2_Download_Prozent'!K12</f>
        <v>10.414100100198755</v>
      </c>
    </row>
    <row r="369" spans="1:5" x14ac:dyDescent="0.25">
      <c r="A369" s="56">
        <f>'2020_1-2-2_Download_Prozent'!B13</f>
        <v>151</v>
      </c>
      <c r="B369" s="56">
        <f>'2020_1-2-2_Download_Prozent'!$K$7</f>
        <v>2012</v>
      </c>
      <c r="C369" s="56" t="str">
        <f>VLOOKUP(A369,[1]Tabelle1!$A$1:$B$68,2,FALSE)</f>
        <v>Gifhorn</v>
      </c>
      <c r="D369" s="56" t="str">
        <f>VLOOKUP(A369,[2]Tabelle1!$A$2:$C$53,3,FALSE)</f>
        <v>K03151</v>
      </c>
      <c r="E369" s="41">
        <f>'2020_1-2-2_Download_Prozent'!K13</f>
        <v>4.4159869017337661</v>
      </c>
    </row>
    <row r="370" spans="1:5" x14ac:dyDescent="0.25">
      <c r="A370" s="56">
        <f>'2020_1-2-2_Download_Prozent'!B14</f>
        <v>153</v>
      </c>
      <c r="B370" s="56">
        <f>'2020_1-2-2_Download_Prozent'!$K$7</f>
        <v>2012</v>
      </c>
      <c r="C370" s="56" t="str">
        <f>VLOOKUP(A370,[1]Tabelle1!$A$1:$B$68,2,FALSE)</f>
        <v>Goslar</v>
      </c>
      <c r="D370" s="56" t="str">
        <f>VLOOKUP(A370,[2]Tabelle1!$A$2:$C$53,3,FALSE)</f>
        <v>K03153</v>
      </c>
      <c r="E370" s="41">
        <f>'2020_1-2-2_Download_Prozent'!K14</f>
        <v>5.3506905629079373</v>
      </c>
    </row>
    <row r="371" spans="1:5" x14ac:dyDescent="0.25">
      <c r="A371" s="56">
        <f>'2020_1-2-2_Download_Prozent'!B15</f>
        <v>154</v>
      </c>
      <c r="B371" s="56">
        <f>'2020_1-2-2_Download_Prozent'!$K$7</f>
        <v>2012</v>
      </c>
      <c r="C371" s="56" t="str">
        <f>VLOOKUP(A371,[1]Tabelle1!$A$1:$B$68,2,FALSE)</f>
        <v>Helmstedt</v>
      </c>
      <c r="D371" s="56" t="str">
        <f>VLOOKUP(A371,[2]Tabelle1!$A$2:$C$53,3,FALSE)</f>
        <v>K03154</v>
      </c>
      <c r="E371" s="41">
        <f>'2020_1-2-2_Download_Prozent'!K15</f>
        <v>3.765861645517806</v>
      </c>
    </row>
    <row r="372" spans="1:5" x14ac:dyDescent="0.25">
      <c r="A372" s="56">
        <f>'2020_1-2-2_Download_Prozent'!B16</f>
        <v>155</v>
      </c>
      <c r="B372" s="56">
        <f>'2020_1-2-2_Download_Prozent'!$K$7</f>
        <v>2012</v>
      </c>
      <c r="C372" s="56" t="str">
        <f>VLOOKUP(A372,[1]Tabelle1!$A$1:$B$68,2,FALSE)</f>
        <v>Northeim</v>
      </c>
      <c r="D372" s="56" t="str">
        <f>VLOOKUP(A372,[2]Tabelle1!$A$2:$C$53,3,FALSE)</f>
        <v>K03155</v>
      </c>
      <c r="E372" s="41">
        <f>'2020_1-2-2_Download_Prozent'!K16</f>
        <v>3.7757166698666347</v>
      </c>
    </row>
    <row r="373" spans="1:5" x14ac:dyDescent="0.25">
      <c r="A373" s="56">
        <f>'2020_1-2-2_Download_Prozent'!B17</f>
        <v>157</v>
      </c>
      <c r="B373" s="56">
        <f>'2020_1-2-2_Download_Prozent'!$K$7</f>
        <v>2012</v>
      </c>
      <c r="C373" s="56" t="str">
        <f>VLOOKUP(A373,[1]Tabelle1!$A$1:$B$68,2,FALSE)</f>
        <v>Peine</v>
      </c>
      <c r="D373" s="56" t="str">
        <f>VLOOKUP(A373,[2]Tabelle1!$A$2:$C$53,3,FALSE)</f>
        <v>K03157</v>
      </c>
      <c r="E373" s="41">
        <f>'2020_1-2-2_Download_Prozent'!K17</f>
        <v>5.0043445831122595</v>
      </c>
    </row>
    <row r="374" spans="1:5" x14ac:dyDescent="0.25">
      <c r="A374" s="56">
        <f>'2020_1-2-2_Download_Prozent'!B18</f>
        <v>158</v>
      </c>
      <c r="B374" s="56">
        <f>'2020_1-2-2_Download_Prozent'!$K$7</f>
        <v>2012</v>
      </c>
      <c r="C374" s="56" t="str">
        <f>VLOOKUP(A374,[1]Tabelle1!$A$1:$B$68,2,FALSE)</f>
        <v>Wolfenbüttel</v>
      </c>
      <c r="D374" s="56" t="str">
        <f>VLOOKUP(A374,[2]Tabelle1!$A$2:$C$53,3,FALSE)</f>
        <v>K03158</v>
      </c>
      <c r="E374" s="41">
        <f>'2020_1-2-2_Download_Prozent'!K18</f>
        <v>3.9045264200737617</v>
      </c>
    </row>
    <row r="375" spans="1:5" x14ac:dyDescent="0.25">
      <c r="A375" s="56">
        <f>'2020_1-2-2_Download_Prozent'!B19</f>
        <v>159</v>
      </c>
      <c r="B375" s="56">
        <f>'2020_1-2-2_Download_Prozent'!$K$7</f>
        <v>2012</v>
      </c>
      <c r="C375" s="56" t="str">
        <f>VLOOKUP(A375,[1]Tabelle1!$A$1:$B$68,2,FALSE)</f>
        <v>Göttingen</v>
      </c>
      <c r="D375" s="56" t="str">
        <f>VLOOKUP(A375,[2]Tabelle1!$A$2:$C$53,3,FALSE)</f>
        <v>K03159</v>
      </c>
      <c r="E375" s="41">
        <f>'2020_1-2-2_Download_Prozent'!K19</f>
        <v>6.0956787736884923</v>
      </c>
    </row>
    <row r="376" spans="1:5" x14ac:dyDescent="0.25">
      <c r="A376" s="56">
        <f>'2020_1-2-2_Download_Prozent'!B20</f>
        <v>1</v>
      </c>
      <c r="B376" s="56">
        <f>'2020_1-2-2_Download_Prozent'!$K$7</f>
        <v>2012</v>
      </c>
      <c r="C376" s="56" t="str">
        <f>VLOOKUP(A376,[1]Tabelle1!$A$1:$B$68,2,FALSE)</f>
        <v>Stat. Region Braunschweig</v>
      </c>
      <c r="D376" s="56" t="str">
        <f>VLOOKUP(A376,[2]Tabelle1!$A$2:$C$53,3,FALSE)</f>
        <v>K031</v>
      </c>
      <c r="E376" s="41">
        <f>'2020_1-2-2_Download_Prozent'!K20</f>
        <v>6.2121513317967869</v>
      </c>
    </row>
    <row r="377" spans="1:5" x14ac:dyDescent="0.25">
      <c r="A377" s="56">
        <f>'2020_1-2-2_Download_Prozent'!B21</f>
        <v>241</v>
      </c>
      <c r="B377" s="56">
        <f>'2020_1-2-2_Download_Prozent'!$K$7</f>
        <v>2012</v>
      </c>
      <c r="C377" s="56" t="str">
        <f>VLOOKUP(A377,[1]Tabelle1!$A$1:$B$68,2,FALSE)</f>
        <v>Hannover  Region</v>
      </c>
      <c r="D377" s="56" t="str">
        <f>VLOOKUP(A377,[2]Tabelle1!$A$2:$C$53,3,FALSE)</f>
        <v>K03241</v>
      </c>
      <c r="E377" s="41">
        <f>'2020_1-2-2_Download_Prozent'!K21</f>
        <v>10.7278405644056</v>
      </c>
    </row>
    <row r="378" spans="1:5" x14ac:dyDescent="0.25">
      <c r="A378" s="56">
        <f>'2020_1-2-2_Download_Prozent'!B22</f>
        <v>241001</v>
      </c>
      <c r="B378" s="56">
        <f>'2020_1-2-2_Download_Prozent'!$K$7</f>
        <v>2012</v>
      </c>
      <c r="C378" s="56" t="str">
        <f>VLOOKUP(A378,[1]Tabelle1!$A$1:$B$68,2,FALSE)</f>
        <v xml:space="preserve">   dav. Hannover  Lhst.</v>
      </c>
      <c r="D378" s="56" t="str">
        <f>VLOOKUP(A378,[2]Tabelle1!$A$2:$C$53,3,FALSE)</f>
        <v>K03241001</v>
      </c>
      <c r="E378" s="41">
        <f>'2020_1-2-2_Download_Prozent'!K22</f>
        <v>15.257022933576071</v>
      </c>
    </row>
    <row r="379" spans="1:5" x14ac:dyDescent="0.25">
      <c r="A379" s="56">
        <f>'2020_1-2-2_Download_Prozent'!B23</f>
        <v>241999</v>
      </c>
      <c r="B379" s="56">
        <f>'2020_1-2-2_Download_Prozent'!$K$7</f>
        <v>2012</v>
      </c>
      <c r="C379" s="56" t="str">
        <f>VLOOKUP(A379,[1]Tabelle1!$A$1:$B$68,2,FALSE)</f>
        <v xml:space="preserve">   dav. Hannover  Umland</v>
      </c>
      <c r="D379" s="56" t="str">
        <f>VLOOKUP(A379,[2]Tabelle1!$A$2:$C$53,3,FALSE)</f>
        <v>K03241999</v>
      </c>
      <c r="E379" s="41">
        <f>'2020_1-2-2_Download_Prozent'!K23</f>
        <v>6.8373269533429788</v>
      </c>
    </row>
    <row r="380" spans="1:5" x14ac:dyDescent="0.25">
      <c r="A380" s="56">
        <f>'2020_1-2-2_Download_Prozent'!B24</f>
        <v>251</v>
      </c>
      <c r="B380" s="56">
        <f>'2020_1-2-2_Download_Prozent'!$K$7</f>
        <v>2012</v>
      </c>
      <c r="C380" s="56" t="str">
        <f>VLOOKUP(A380,[1]Tabelle1!$A$1:$B$68,2,FALSE)</f>
        <v>Diepholz</v>
      </c>
      <c r="D380" s="56" t="str">
        <f>VLOOKUP(A380,[2]Tabelle1!$A$2:$C$53,3,FALSE)</f>
        <v>K03251</v>
      </c>
      <c r="E380" s="41">
        <f>'2020_1-2-2_Download_Prozent'!K24</f>
        <v>4.3801956398357422</v>
      </c>
    </row>
    <row r="381" spans="1:5" x14ac:dyDescent="0.25">
      <c r="A381" s="56">
        <f>'2020_1-2-2_Download_Prozent'!B25</f>
        <v>252</v>
      </c>
      <c r="B381" s="56">
        <f>'2020_1-2-2_Download_Prozent'!$K$7</f>
        <v>2012</v>
      </c>
      <c r="C381" s="56" t="str">
        <f>VLOOKUP(A381,[1]Tabelle1!$A$1:$B$68,2,FALSE)</f>
        <v>Hameln-Pyrmont</v>
      </c>
      <c r="D381" s="56" t="str">
        <f>VLOOKUP(A381,[2]Tabelle1!$A$2:$C$53,3,FALSE)</f>
        <v>K03252</v>
      </c>
      <c r="E381" s="41">
        <f>'2020_1-2-2_Download_Prozent'!K25</f>
        <v>6.9628093609457888</v>
      </c>
    </row>
    <row r="382" spans="1:5" x14ac:dyDescent="0.25">
      <c r="A382" s="56">
        <f>'2020_1-2-2_Download_Prozent'!B26</f>
        <v>254</v>
      </c>
      <c r="B382" s="56">
        <f>'2020_1-2-2_Download_Prozent'!$K$7</f>
        <v>2012</v>
      </c>
      <c r="C382" s="56" t="str">
        <f>VLOOKUP(A382,[1]Tabelle1!$A$1:$B$68,2,FALSE)</f>
        <v>Hildesheim</v>
      </c>
      <c r="D382" s="56" t="str">
        <f>VLOOKUP(A382,[2]Tabelle1!$A$2:$C$53,3,FALSE)</f>
        <v>K03254</v>
      </c>
      <c r="E382" s="41">
        <f>'2020_1-2-2_Download_Prozent'!K26</f>
        <v>5.2362619402171937</v>
      </c>
    </row>
    <row r="383" spans="1:5" x14ac:dyDescent="0.25">
      <c r="A383" s="56">
        <f>'2020_1-2-2_Download_Prozent'!B27</f>
        <v>255</v>
      </c>
      <c r="B383" s="56">
        <f>'2020_1-2-2_Download_Prozent'!$K$7</f>
        <v>2012</v>
      </c>
      <c r="C383" s="56" t="str">
        <f>VLOOKUP(A383,[1]Tabelle1!$A$1:$B$68,2,FALSE)</f>
        <v>Holzminden</v>
      </c>
      <c r="D383" s="56" t="str">
        <f>VLOOKUP(A383,[2]Tabelle1!$A$2:$C$53,3,FALSE)</f>
        <v>K03255</v>
      </c>
      <c r="E383" s="41">
        <f>'2020_1-2-2_Download_Prozent'!K27</f>
        <v>4.23963896824411</v>
      </c>
    </row>
    <row r="384" spans="1:5" x14ac:dyDescent="0.25">
      <c r="A384" s="56">
        <f>'2020_1-2-2_Download_Prozent'!B28</f>
        <v>256</v>
      </c>
      <c r="B384" s="56">
        <f>'2020_1-2-2_Download_Prozent'!$K$7</f>
        <v>2012</v>
      </c>
      <c r="C384" s="56" t="str">
        <f>VLOOKUP(A384,[1]Tabelle1!$A$1:$B$68,2,FALSE)</f>
        <v>Nienburg (Weser)</v>
      </c>
      <c r="D384" s="56" t="str">
        <f>VLOOKUP(A384,[2]Tabelle1!$A$2:$C$53,3,FALSE)</f>
        <v>K03256</v>
      </c>
      <c r="E384" s="41">
        <f>'2020_1-2-2_Download_Prozent'!K28</f>
        <v>4.4699521730089415</v>
      </c>
    </row>
    <row r="385" spans="1:5" x14ac:dyDescent="0.25">
      <c r="A385" s="56">
        <f>'2020_1-2-2_Download_Prozent'!B29</f>
        <v>257</v>
      </c>
      <c r="B385" s="56">
        <f>'2020_1-2-2_Download_Prozent'!$K$7</f>
        <v>2012</v>
      </c>
      <c r="C385" s="56" t="str">
        <f>VLOOKUP(A385,[1]Tabelle1!$A$1:$B$68,2,FALSE)</f>
        <v>Schaumburg</v>
      </c>
      <c r="D385" s="56" t="str">
        <f>VLOOKUP(A385,[2]Tabelle1!$A$2:$C$53,3,FALSE)</f>
        <v>K03257</v>
      </c>
      <c r="E385" s="41">
        <f>'2020_1-2-2_Download_Prozent'!K29</f>
        <v>5.4415883208685001</v>
      </c>
    </row>
    <row r="386" spans="1:5" x14ac:dyDescent="0.25">
      <c r="A386" s="56">
        <f>'2020_1-2-2_Download_Prozent'!B30</f>
        <v>2</v>
      </c>
      <c r="B386" s="56">
        <f>'2020_1-2-2_Download_Prozent'!$K$7</f>
        <v>2012</v>
      </c>
      <c r="C386" s="56" t="str">
        <f>VLOOKUP(A386,[1]Tabelle1!$A$1:$B$68,2,FALSE)</f>
        <v>Stat. Region Hannover</v>
      </c>
      <c r="D386" s="56" t="str">
        <f>VLOOKUP(A386,[2]Tabelle1!$A$2:$C$53,3,FALSE)</f>
        <v>K032</v>
      </c>
      <c r="E386" s="41">
        <f>'2020_1-2-2_Download_Prozent'!K30</f>
        <v>8.1265683690775496</v>
      </c>
    </row>
    <row r="387" spans="1:5" x14ac:dyDescent="0.25">
      <c r="A387" s="56">
        <f>'2020_1-2-2_Download_Prozent'!B31</f>
        <v>351</v>
      </c>
      <c r="B387" s="56">
        <f>'2020_1-2-2_Download_Prozent'!$K$7</f>
        <v>2012</v>
      </c>
      <c r="C387" s="56" t="str">
        <f>VLOOKUP(A387,[1]Tabelle1!$A$1:$B$68,2,FALSE)</f>
        <v>Celle</v>
      </c>
      <c r="D387" s="56" t="str">
        <f>VLOOKUP(A387,[2]Tabelle1!$A$2:$C$53,3,FALSE)</f>
        <v>K03351</v>
      </c>
      <c r="E387" s="41">
        <f>'2020_1-2-2_Download_Prozent'!K31</f>
        <v>4.5297257919479135</v>
      </c>
    </row>
    <row r="388" spans="1:5" x14ac:dyDescent="0.25">
      <c r="A388" s="56">
        <f>'2020_1-2-2_Download_Prozent'!B32</f>
        <v>352</v>
      </c>
      <c r="B388" s="56">
        <f>'2020_1-2-2_Download_Prozent'!$K$7</f>
        <v>2012</v>
      </c>
      <c r="C388" s="56" t="str">
        <f>VLOOKUP(A388,[1]Tabelle1!$A$1:$B$68,2,FALSE)</f>
        <v>Cuxhaven</v>
      </c>
      <c r="D388" s="56" t="str">
        <f>VLOOKUP(A388,[2]Tabelle1!$A$2:$C$53,3,FALSE)</f>
        <v>K03352</v>
      </c>
      <c r="E388" s="41">
        <f>'2020_1-2-2_Download_Prozent'!K32</f>
        <v>4.1365931733803363</v>
      </c>
    </row>
    <row r="389" spans="1:5" x14ac:dyDescent="0.25">
      <c r="A389" s="56">
        <f>'2020_1-2-2_Download_Prozent'!B33</f>
        <v>353</v>
      </c>
      <c r="B389" s="56">
        <f>'2020_1-2-2_Download_Prozent'!$K$7</f>
        <v>2012</v>
      </c>
      <c r="C389" s="56" t="str">
        <f>VLOOKUP(A389,[1]Tabelle1!$A$1:$B$68,2,FALSE)</f>
        <v>Harburg</v>
      </c>
      <c r="D389" s="56" t="str">
        <f>VLOOKUP(A389,[2]Tabelle1!$A$2:$C$53,3,FALSE)</f>
        <v>K03353</v>
      </c>
      <c r="E389" s="41">
        <f>'2020_1-2-2_Download_Prozent'!K33</f>
        <v>4.7005171525017877</v>
      </c>
    </row>
    <row r="390" spans="1:5" x14ac:dyDescent="0.25">
      <c r="A390" s="56">
        <f>'2020_1-2-2_Download_Prozent'!B34</f>
        <v>354</v>
      </c>
      <c r="B390" s="56">
        <f>'2020_1-2-2_Download_Prozent'!$K$7</f>
        <v>2012</v>
      </c>
      <c r="C390" s="56" t="str">
        <f>VLOOKUP(A390,[1]Tabelle1!$A$1:$B$68,2,FALSE)</f>
        <v>Lüchow-Dannenberg</v>
      </c>
      <c r="D390" s="56" t="str">
        <f>VLOOKUP(A390,[2]Tabelle1!$A$2:$C$53,3,FALSE)</f>
        <v>K03354</v>
      </c>
      <c r="E390" s="41">
        <f>'2020_1-2-2_Download_Prozent'!K34</f>
        <v>3.2721550032701114</v>
      </c>
    </row>
    <row r="391" spans="1:5" x14ac:dyDescent="0.25">
      <c r="A391" s="56">
        <f>'2020_1-2-2_Download_Prozent'!B35</f>
        <v>355</v>
      </c>
      <c r="B391" s="56">
        <f>'2020_1-2-2_Download_Prozent'!$K$7</f>
        <v>2012</v>
      </c>
      <c r="C391" s="56" t="str">
        <f>VLOOKUP(A391,[1]Tabelle1!$A$1:$B$68,2,FALSE)</f>
        <v>Lüneburg</v>
      </c>
      <c r="D391" s="56" t="str">
        <f>VLOOKUP(A391,[2]Tabelle1!$A$2:$C$53,3,FALSE)</f>
        <v>K03355</v>
      </c>
      <c r="E391" s="41">
        <f>'2020_1-2-2_Download_Prozent'!K35</f>
        <v>3.9814393076747896</v>
      </c>
    </row>
    <row r="392" spans="1:5" x14ac:dyDescent="0.25">
      <c r="A392" s="56">
        <f>'2020_1-2-2_Download_Prozent'!B36</f>
        <v>356</v>
      </c>
      <c r="B392" s="56">
        <f>'2020_1-2-2_Download_Prozent'!$K$7</f>
        <v>2012</v>
      </c>
      <c r="C392" s="56" t="str">
        <f>VLOOKUP(A392,[1]Tabelle1!$A$1:$B$68,2,FALSE)</f>
        <v>Osterholz</v>
      </c>
      <c r="D392" s="56" t="str">
        <f>VLOOKUP(A392,[2]Tabelle1!$A$2:$C$53,3,FALSE)</f>
        <v>K03356</v>
      </c>
      <c r="E392" s="41">
        <f>'2020_1-2-2_Download_Prozent'!K36</f>
        <v>3.7729208778515737</v>
      </c>
    </row>
    <row r="393" spans="1:5" x14ac:dyDescent="0.25">
      <c r="A393" s="56">
        <f>'2020_1-2-2_Download_Prozent'!B37</f>
        <v>357</v>
      </c>
      <c r="B393" s="56">
        <f>'2020_1-2-2_Download_Prozent'!$K$7</f>
        <v>2012</v>
      </c>
      <c r="C393" s="56" t="str">
        <f>VLOOKUP(A393,[1]Tabelle1!$A$1:$B$68,2,FALSE)</f>
        <v>Rotenburg (Wümme)</v>
      </c>
      <c r="D393" s="56" t="str">
        <f>VLOOKUP(A393,[2]Tabelle1!$A$2:$C$53,3,FALSE)</f>
        <v>K03357</v>
      </c>
      <c r="E393" s="41">
        <f>'2020_1-2-2_Download_Prozent'!K37</f>
        <v>4.1148473235257752</v>
      </c>
    </row>
    <row r="394" spans="1:5" x14ac:dyDescent="0.25">
      <c r="A394" s="56">
        <f>'2020_1-2-2_Download_Prozent'!B38</f>
        <v>358</v>
      </c>
      <c r="B394" s="56">
        <f>'2020_1-2-2_Download_Prozent'!$K$7</f>
        <v>2012</v>
      </c>
      <c r="C394" s="56" t="str">
        <f>VLOOKUP(A394,[1]Tabelle1!$A$1:$B$68,2,FALSE)</f>
        <v>Heidekreis</v>
      </c>
      <c r="D394" s="56" t="str">
        <f>VLOOKUP(A394,[2]Tabelle1!$A$2:$C$53,3,FALSE)</f>
        <v>K03358</v>
      </c>
      <c r="E394" s="41">
        <f>'2020_1-2-2_Download_Prozent'!K38</f>
        <v>4.6769584303096368</v>
      </c>
    </row>
    <row r="395" spans="1:5" x14ac:dyDescent="0.25">
      <c r="A395" s="56">
        <f>'2020_1-2-2_Download_Prozent'!B39</f>
        <v>359</v>
      </c>
      <c r="B395" s="56">
        <f>'2020_1-2-2_Download_Prozent'!$K$7</f>
        <v>2012</v>
      </c>
      <c r="C395" s="56" t="str">
        <f>VLOOKUP(A395,[1]Tabelle1!$A$1:$B$68,2,FALSE)</f>
        <v>Stade</v>
      </c>
      <c r="D395" s="56" t="str">
        <f>VLOOKUP(A395,[2]Tabelle1!$A$2:$C$53,3,FALSE)</f>
        <v>K03359</v>
      </c>
      <c r="E395" s="41">
        <f>'2020_1-2-2_Download_Prozent'!K39</f>
        <v>4.8289142349281589</v>
      </c>
    </row>
    <row r="396" spans="1:5" x14ac:dyDescent="0.25">
      <c r="A396" s="56">
        <f>'2020_1-2-2_Download_Prozent'!B40</f>
        <v>360</v>
      </c>
      <c r="B396" s="56">
        <f>'2020_1-2-2_Download_Prozent'!$K$7</f>
        <v>2012</v>
      </c>
      <c r="C396" s="56" t="str">
        <f>VLOOKUP(A396,[1]Tabelle1!$A$1:$B$68,2,FALSE)</f>
        <v>Uelzen</v>
      </c>
      <c r="D396" s="56" t="str">
        <f>VLOOKUP(A396,[2]Tabelle1!$A$2:$C$53,3,FALSE)</f>
        <v>K03360</v>
      </c>
      <c r="E396" s="41">
        <f>'2020_1-2-2_Download_Prozent'!K40</f>
        <v>2.8383314834969453</v>
      </c>
    </row>
    <row r="397" spans="1:5" x14ac:dyDescent="0.25">
      <c r="A397" s="56">
        <f>'2020_1-2-2_Download_Prozent'!B41</f>
        <v>361</v>
      </c>
      <c r="B397" s="56">
        <f>'2020_1-2-2_Download_Prozent'!$K$7</f>
        <v>2012</v>
      </c>
      <c r="C397" s="56" t="str">
        <f>VLOOKUP(A397,[1]Tabelle1!$A$1:$B$68,2,FALSE)</f>
        <v>Verden</v>
      </c>
      <c r="D397" s="56" t="str">
        <f>VLOOKUP(A397,[2]Tabelle1!$A$2:$C$53,3,FALSE)</f>
        <v>K03361</v>
      </c>
      <c r="E397" s="41">
        <f>'2020_1-2-2_Download_Prozent'!K41</f>
        <v>5.0473400994482667</v>
      </c>
    </row>
    <row r="398" spans="1:5" x14ac:dyDescent="0.25">
      <c r="A398" s="56">
        <f>'2020_1-2-2_Download_Prozent'!B42</f>
        <v>3</v>
      </c>
      <c r="B398" s="56">
        <f>'2020_1-2-2_Download_Prozent'!$K$7</f>
        <v>2012</v>
      </c>
      <c r="C398" s="56" t="str">
        <f>VLOOKUP(A398,[1]Tabelle1!$A$1:$B$68,2,FALSE)</f>
        <v>Stat. Region Lüneburg</v>
      </c>
      <c r="D398" s="56" t="str">
        <f>VLOOKUP(A398,[2]Tabelle1!$A$2:$C$53,3,FALSE)</f>
        <v>K033</v>
      </c>
      <c r="E398" s="41">
        <f>'2020_1-2-2_Download_Prozent'!K42</f>
        <v>4.3165968145516311</v>
      </c>
    </row>
    <row r="399" spans="1:5" x14ac:dyDescent="0.25">
      <c r="A399" s="56">
        <f>'2020_1-2-2_Download_Prozent'!B43</f>
        <v>401</v>
      </c>
      <c r="B399" s="56">
        <f>'2020_1-2-2_Download_Prozent'!$K$7</f>
        <v>2012</v>
      </c>
      <c r="C399" s="56" t="str">
        <f>VLOOKUP(A399,[1]Tabelle1!$A$1:$B$68,2,FALSE)</f>
        <v>Delmenhorst  Stadt</v>
      </c>
      <c r="D399" s="56" t="str">
        <f>VLOOKUP(A399,[2]Tabelle1!$A$2:$C$53,3,FALSE)</f>
        <v>K03401</v>
      </c>
      <c r="E399" s="41">
        <f>'2020_1-2-2_Download_Prozent'!K43</f>
        <v>8.990596292873839</v>
      </c>
    </row>
    <row r="400" spans="1:5" x14ac:dyDescent="0.25">
      <c r="A400" s="56">
        <f>'2020_1-2-2_Download_Prozent'!B44</f>
        <v>402</v>
      </c>
      <c r="B400" s="56">
        <f>'2020_1-2-2_Download_Prozent'!$K$7</f>
        <v>2012</v>
      </c>
      <c r="C400" s="56" t="str">
        <f>VLOOKUP(A400,[1]Tabelle1!$A$1:$B$68,2,FALSE)</f>
        <v>Emden  Stadt</v>
      </c>
      <c r="D400" s="56" t="str">
        <f>VLOOKUP(A400,[2]Tabelle1!$A$2:$C$53,3,FALSE)</f>
        <v>K03402</v>
      </c>
      <c r="E400" s="41">
        <f>'2020_1-2-2_Download_Prozent'!K44</f>
        <v>5.5958674197503573</v>
      </c>
    </row>
    <row r="401" spans="1:5" x14ac:dyDescent="0.25">
      <c r="A401" s="56">
        <f>'2020_1-2-2_Download_Prozent'!B45</f>
        <v>403</v>
      </c>
      <c r="B401" s="56">
        <f>'2020_1-2-2_Download_Prozent'!$K$7</f>
        <v>2012</v>
      </c>
      <c r="C401" s="56" t="str">
        <f>VLOOKUP(A401,[1]Tabelle1!$A$1:$B$68,2,FALSE)</f>
        <v>Oldenburg(Oldb)  Stadt</v>
      </c>
      <c r="D401" s="56" t="str">
        <f>VLOOKUP(A401,[2]Tabelle1!$A$2:$C$53,3,FALSE)</f>
        <v>K03403</v>
      </c>
      <c r="E401" s="41">
        <f>'2020_1-2-2_Download_Prozent'!K45</f>
        <v>6.345724766478841</v>
      </c>
    </row>
    <row r="402" spans="1:5" x14ac:dyDescent="0.25">
      <c r="A402" s="56">
        <f>'2020_1-2-2_Download_Prozent'!B46</f>
        <v>404</v>
      </c>
      <c r="B402" s="56">
        <f>'2020_1-2-2_Download_Prozent'!$K$7</f>
        <v>2012</v>
      </c>
      <c r="C402" s="56" t="str">
        <f>VLOOKUP(A402,[1]Tabelle1!$A$1:$B$68,2,FALSE)</f>
        <v>Osnabrück  Stadt</v>
      </c>
      <c r="D402" s="56" t="str">
        <f>VLOOKUP(A402,[2]Tabelle1!$A$2:$C$53,3,FALSE)</f>
        <v>K03404</v>
      </c>
      <c r="E402" s="41">
        <f>'2020_1-2-2_Download_Prozent'!K46</f>
        <v>10.271485943775101</v>
      </c>
    </row>
    <row r="403" spans="1:5" x14ac:dyDescent="0.25">
      <c r="A403" s="56">
        <f>'2020_1-2-2_Download_Prozent'!B47</f>
        <v>405</v>
      </c>
      <c r="B403" s="56">
        <f>'2020_1-2-2_Download_Prozent'!$K$7</f>
        <v>2012</v>
      </c>
      <c r="C403" s="56" t="str">
        <f>VLOOKUP(A403,[1]Tabelle1!$A$1:$B$68,2,FALSE)</f>
        <v>Wilhelmshaven  Stadt</v>
      </c>
      <c r="D403" s="56" t="str">
        <f>VLOOKUP(A403,[2]Tabelle1!$A$2:$C$53,3,FALSE)</f>
        <v>K03405</v>
      </c>
      <c r="E403" s="41">
        <f>'2020_1-2-2_Download_Prozent'!K47</f>
        <v>5.8775883467241492</v>
      </c>
    </row>
    <row r="404" spans="1:5" x14ac:dyDescent="0.25">
      <c r="A404" s="56">
        <f>'2020_1-2-2_Download_Prozent'!B48</f>
        <v>451</v>
      </c>
      <c r="B404" s="56">
        <f>'2020_1-2-2_Download_Prozent'!$K$7</f>
        <v>2012</v>
      </c>
      <c r="C404" s="56" t="str">
        <f>VLOOKUP(A404,[1]Tabelle1!$A$1:$B$68,2,FALSE)</f>
        <v>Ammerland</v>
      </c>
      <c r="D404" s="56" t="str">
        <f>VLOOKUP(A404,[2]Tabelle1!$A$2:$C$53,3,FALSE)</f>
        <v>K03451</v>
      </c>
      <c r="E404" s="41">
        <f>'2020_1-2-2_Download_Prozent'!K48</f>
        <v>3.6138375714201318</v>
      </c>
    </row>
    <row r="405" spans="1:5" x14ac:dyDescent="0.25">
      <c r="A405" s="56">
        <f>'2020_1-2-2_Download_Prozent'!B49</f>
        <v>452</v>
      </c>
      <c r="B405" s="56">
        <f>'2020_1-2-2_Download_Prozent'!$K$7</f>
        <v>2012</v>
      </c>
      <c r="C405" s="56" t="str">
        <f>VLOOKUP(A405,[1]Tabelle1!$A$1:$B$68,2,FALSE)</f>
        <v>Aurich</v>
      </c>
      <c r="D405" s="56" t="str">
        <f>VLOOKUP(A405,[2]Tabelle1!$A$2:$C$53,3,FALSE)</f>
        <v>K03452</v>
      </c>
      <c r="E405" s="41">
        <f>'2020_1-2-2_Download_Prozent'!K49</f>
        <v>3.0727528887412747</v>
      </c>
    </row>
    <row r="406" spans="1:5" x14ac:dyDescent="0.25">
      <c r="A406" s="56">
        <f>'2020_1-2-2_Download_Prozent'!B50</f>
        <v>453</v>
      </c>
      <c r="B406" s="56">
        <f>'2020_1-2-2_Download_Prozent'!$K$7</f>
        <v>2012</v>
      </c>
      <c r="C406" s="56" t="str">
        <f>VLOOKUP(A406,[1]Tabelle1!$A$1:$B$68,2,FALSE)</f>
        <v>Cloppenburg</v>
      </c>
      <c r="D406" s="56" t="str">
        <f>VLOOKUP(A406,[2]Tabelle1!$A$2:$C$53,3,FALSE)</f>
        <v>K03453</v>
      </c>
      <c r="E406" s="41">
        <f>'2020_1-2-2_Download_Prozent'!K50</f>
        <v>6.6861209875463175</v>
      </c>
    </row>
    <row r="407" spans="1:5" x14ac:dyDescent="0.25">
      <c r="A407" s="56">
        <f>'2020_1-2-2_Download_Prozent'!B51</f>
        <v>454</v>
      </c>
      <c r="B407" s="56">
        <f>'2020_1-2-2_Download_Prozent'!$K$7</f>
        <v>2012</v>
      </c>
      <c r="C407" s="56" t="str">
        <f>VLOOKUP(A407,[1]Tabelle1!$A$1:$B$68,2,FALSE)</f>
        <v>Emsland</v>
      </c>
      <c r="D407" s="56" t="str">
        <f>VLOOKUP(A407,[2]Tabelle1!$A$2:$C$53,3,FALSE)</f>
        <v>K03454</v>
      </c>
      <c r="E407" s="41">
        <f>'2020_1-2-2_Download_Prozent'!K51</f>
        <v>6.7481740742516507</v>
      </c>
    </row>
    <row r="408" spans="1:5" x14ac:dyDescent="0.25">
      <c r="A408" s="56">
        <f>'2020_1-2-2_Download_Prozent'!B52</f>
        <v>455</v>
      </c>
      <c r="B408" s="56">
        <f>'2020_1-2-2_Download_Prozent'!$K$7</f>
        <v>2012</v>
      </c>
      <c r="C408" s="56" t="str">
        <f>VLOOKUP(A408,[1]Tabelle1!$A$1:$B$68,2,FALSE)</f>
        <v>Friesland</v>
      </c>
      <c r="D408" s="56" t="str">
        <f>VLOOKUP(A408,[2]Tabelle1!$A$2:$C$53,3,FALSE)</f>
        <v>K03455</v>
      </c>
      <c r="E408" s="41">
        <f>'2020_1-2-2_Download_Prozent'!K52</f>
        <v>2.7607960791969344</v>
      </c>
    </row>
    <row r="409" spans="1:5" x14ac:dyDescent="0.25">
      <c r="A409" s="56">
        <f>'2020_1-2-2_Download_Prozent'!B53</f>
        <v>456</v>
      </c>
      <c r="B409" s="56">
        <f>'2020_1-2-2_Download_Prozent'!$K$7</f>
        <v>2012</v>
      </c>
      <c r="C409" s="56" t="str">
        <f>VLOOKUP(A409,[1]Tabelle1!$A$1:$B$68,2,FALSE)</f>
        <v>Grafschaft Bentheim</v>
      </c>
      <c r="D409" s="56" t="str">
        <f>VLOOKUP(A409,[2]Tabelle1!$A$2:$C$53,3,FALSE)</f>
        <v>K03456</v>
      </c>
      <c r="E409" s="41">
        <f>'2020_1-2-2_Download_Prozent'!K53</f>
        <v>12.546015024092419</v>
      </c>
    </row>
    <row r="410" spans="1:5" x14ac:dyDescent="0.25">
      <c r="A410" s="56">
        <f>'2020_1-2-2_Download_Prozent'!B54</f>
        <v>457</v>
      </c>
      <c r="B410" s="56">
        <f>'2020_1-2-2_Download_Prozent'!$K$7</f>
        <v>2012</v>
      </c>
      <c r="C410" s="56" t="str">
        <f>VLOOKUP(A410,[1]Tabelle1!$A$1:$B$68,2,FALSE)</f>
        <v>Leer</v>
      </c>
      <c r="D410" s="56" t="str">
        <f>VLOOKUP(A410,[2]Tabelle1!$A$2:$C$53,3,FALSE)</f>
        <v>K03457</v>
      </c>
      <c r="E410" s="41">
        <f>'2020_1-2-2_Download_Prozent'!K54</f>
        <v>4.7910500481114724</v>
      </c>
    </row>
    <row r="411" spans="1:5" x14ac:dyDescent="0.25">
      <c r="A411" s="56">
        <f>'2020_1-2-2_Download_Prozent'!B55</f>
        <v>458</v>
      </c>
      <c r="B411" s="56">
        <f>'2020_1-2-2_Download_Prozent'!$K$7</f>
        <v>2012</v>
      </c>
      <c r="C411" s="56" t="str">
        <f>VLOOKUP(A411,[1]Tabelle1!$A$1:$B$68,2,FALSE)</f>
        <v>Oldenburg</v>
      </c>
      <c r="D411" s="56" t="str">
        <f>VLOOKUP(A411,[2]Tabelle1!$A$2:$C$53,3,FALSE)</f>
        <v>K03458</v>
      </c>
      <c r="E411" s="41">
        <f>'2020_1-2-2_Download_Prozent'!K55</f>
        <v>5.0457289116758233</v>
      </c>
    </row>
    <row r="412" spans="1:5" x14ac:dyDescent="0.25">
      <c r="A412" s="56">
        <f>'2020_1-2-2_Download_Prozent'!B56</f>
        <v>459</v>
      </c>
      <c r="B412" s="56">
        <f>'2020_1-2-2_Download_Prozent'!$K$7</f>
        <v>2012</v>
      </c>
      <c r="C412" s="56" t="str">
        <f>VLOOKUP(A412,[1]Tabelle1!$A$1:$B$68,2,FALSE)</f>
        <v>Osnabrück</v>
      </c>
      <c r="D412" s="56" t="str">
        <f>VLOOKUP(A412,[2]Tabelle1!$A$2:$C$53,3,FALSE)</f>
        <v>K03459</v>
      </c>
      <c r="E412" s="41">
        <f>'2020_1-2-2_Download_Prozent'!K56</f>
        <v>5.5107235392815968</v>
      </c>
    </row>
    <row r="413" spans="1:5" x14ac:dyDescent="0.25">
      <c r="A413" s="56">
        <f>'2020_1-2-2_Download_Prozent'!B57</f>
        <v>460</v>
      </c>
      <c r="B413" s="56">
        <f>'2020_1-2-2_Download_Prozent'!$K$7</f>
        <v>2012</v>
      </c>
      <c r="C413" s="56" t="str">
        <f>VLOOKUP(A413,[1]Tabelle1!$A$1:$B$68,2,FALSE)</f>
        <v>Vechta</v>
      </c>
      <c r="D413" s="56" t="str">
        <f>VLOOKUP(A413,[2]Tabelle1!$A$2:$C$53,3,FALSE)</f>
        <v>K03460</v>
      </c>
      <c r="E413" s="41">
        <f>'2020_1-2-2_Download_Prozent'!K57</f>
        <v>8.379164106637095</v>
      </c>
    </row>
    <row r="414" spans="1:5" x14ac:dyDescent="0.25">
      <c r="A414" s="56">
        <f>'2020_1-2-2_Download_Prozent'!B58</f>
        <v>461</v>
      </c>
      <c r="B414" s="56">
        <f>'2020_1-2-2_Download_Prozent'!$K$7</f>
        <v>2012</v>
      </c>
      <c r="C414" s="56" t="str">
        <f>VLOOKUP(A414,[1]Tabelle1!$A$1:$B$68,2,FALSE)</f>
        <v>Wesermarsch</v>
      </c>
      <c r="D414" s="56" t="str">
        <f>VLOOKUP(A414,[2]Tabelle1!$A$2:$C$53,3,FALSE)</f>
        <v>K03461</v>
      </c>
      <c r="E414" s="41">
        <f>'2020_1-2-2_Download_Prozent'!K58</f>
        <v>5.2386508987276441</v>
      </c>
    </row>
    <row r="415" spans="1:5" x14ac:dyDescent="0.25">
      <c r="A415" s="56">
        <f>'2020_1-2-2_Download_Prozent'!B59</f>
        <v>462</v>
      </c>
      <c r="B415" s="56">
        <f>'2020_1-2-2_Download_Prozent'!$K$7</f>
        <v>2012</v>
      </c>
      <c r="C415" s="56" t="str">
        <f>VLOOKUP(A415,[1]Tabelle1!$A$1:$B$68,2,FALSE)</f>
        <v>Wittmund</v>
      </c>
      <c r="D415" s="56" t="str">
        <f>VLOOKUP(A415,[2]Tabelle1!$A$2:$C$53,3,FALSE)</f>
        <v>K03462</v>
      </c>
      <c r="E415" s="41">
        <f>'2020_1-2-2_Download_Prozent'!K59</f>
        <v>2.5655583549199816</v>
      </c>
    </row>
    <row r="416" spans="1:5" x14ac:dyDescent="0.25">
      <c r="A416" s="56">
        <f>'2020_1-2-2_Download_Prozent'!B60</f>
        <v>4</v>
      </c>
      <c r="B416" s="56">
        <f>'2020_1-2-2_Download_Prozent'!$K$7</f>
        <v>2012</v>
      </c>
      <c r="C416" s="56" t="str">
        <f>VLOOKUP(A416,[1]Tabelle1!$A$1:$B$68,2,FALSE)</f>
        <v>Stat. Region Weser-Ems</v>
      </c>
      <c r="D416" s="56" t="str">
        <f>VLOOKUP(A416,[2]Tabelle1!$A$2:$C$53,3,FALSE)</f>
        <v>K034</v>
      </c>
      <c r="E416" s="41">
        <f>'2020_1-2-2_Download_Prozent'!K60</f>
        <v>6.2256035017535387</v>
      </c>
    </row>
    <row r="417" spans="1:5" x14ac:dyDescent="0.25">
      <c r="A417" s="56">
        <f>'2020_1-2-2_Download_Prozent'!B61</f>
        <v>0</v>
      </c>
      <c r="B417" s="56">
        <f>'2020_1-2-2_Download_Prozent'!$K$7</f>
        <v>2012</v>
      </c>
      <c r="C417" s="56" t="str">
        <f>VLOOKUP(A417,[1]Tabelle1!$A$1:$B$68,2,FALSE)</f>
        <v>Niedersachsen</v>
      </c>
      <c r="D417" s="56" t="str">
        <f>VLOOKUP(A417,[2]Tabelle1!$A$2:$C$53,3,FALSE)</f>
        <v>K030</v>
      </c>
      <c r="E417" s="41">
        <f>'2020_1-2-2_Download_Prozent'!K61</f>
        <v>6.3256500357694021</v>
      </c>
    </row>
    <row r="418" spans="1:5" x14ac:dyDescent="0.25">
      <c r="A418" s="56">
        <f>'2020_1-2-2_Download_Prozent'!B10</f>
        <v>101</v>
      </c>
      <c r="B418" s="56">
        <f>'2020_1-2-2_Download_Prozent'!$L$7</f>
        <v>2013</v>
      </c>
      <c r="C418" s="56" t="str">
        <f>VLOOKUP(A418,[1]Tabelle1!$A$1:$B$68,2,FALSE)</f>
        <v>Braunschweig  Stadt</v>
      </c>
      <c r="D418" s="56" t="str">
        <f>VLOOKUP(A418,[2]Tabelle1!$A$2:$C$53,3,FALSE)</f>
        <v>K03101</v>
      </c>
      <c r="E418" s="41">
        <f>'2020_1-2-2_Download_Prozent'!L10</f>
        <v>8.9480517904597789</v>
      </c>
    </row>
    <row r="419" spans="1:5" x14ac:dyDescent="0.25">
      <c r="A419" s="56">
        <f>'2020_1-2-2_Download_Prozent'!B11</f>
        <v>102</v>
      </c>
      <c r="B419" s="56">
        <f>'2020_1-2-2_Download_Prozent'!$L$7</f>
        <v>2013</v>
      </c>
      <c r="C419" s="56" t="str">
        <f>VLOOKUP(A419,[1]Tabelle1!$A$1:$B$68,2,FALSE)</f>
        <v>Salzgitter  Stadt</v>
      </c>
      <c r="D419" s="56" t="str">
        <f>VLOOKUP(A419,[2]Tabelle1!$A$2:$C$53,3,FALSE)</f>
        <v>K03102</v>
      </c>
      <c r="E419" s="41">
        <f>'2020_1-2-2_Download_Prozent'!L11</f>
        <v>10.790553682902736</v>
      </c>
    </row>
    <row r="420" spans="1:5" x14ac:dyDescent="0.25">
      <c r="A420" s="56">
        <f>'2020_1-2-2_Download_Prozent'!B12</f>
        <v>103</v>
      </c>
      <c r="B420" s="56">
        <f>'2020_1-2-2_Download_Prozent'!$L$7</f>
        <v>2013</v>
      </c>
      <c r="C420" s="56" t="str">
        <f>VLOOKUP(A420,[1]Tabelle1!$A$1:$B$68,2,FALSE)</f>
        <v>Wolfsburg  Stadt</v>
      </c>
      <c r="D420" s="56" t="str">
        <f>VLOOKUP(A420,[2]Tabelle1!$A$2:$C$53,3,FALSE)</f>
        <v>K03103</v>
      </c>
      <c r="E420" s="41">
        <f>'2020_1-2-2_Download_Prozent'!L12</f>
        <v>11.446466923083205</v>
      </c>
    </row>
    <row r="421" spans="1:5" x14ac:dyDescent="0.25">
      <c r="A421" s="56">
        <f>'2020_1-2-2_Download_Prozent'!B13</f>
        <v>151</v>
      </c>
      <c r="B421" s="56">
        <f>'2020_1-2-2_Download_Prozent'!$L$7</f>
        <v>2013</v>
      </c>
      <c r="C421" s="56" t="str">
        <f>VLOOKUP(A421,[1]Tabelle1!$A$1:$B$68,2,FALSE)</f>
        <v>Gifhorn</v>
      </c>
      <c r="D421" s="56" t="str">
        <f>VLOOKUP(A421,[2]Tabelle1!$A$2:$C$53,3,FALSE)</f>
        <v>K03151</v>
      </c>
      <c r="E421" s="41">
        <f>'2020_1-2-2_Download_Prozent'!L13</f>
        <v>4.6601545414783496</v>
      </c>
    </row>
    <row r="422" spans="1:5" x14ac:dyDescent="0.25">
      <c r="A422" s="56">
        <f>'2020_1-2-2_Download_Prozent'!B14</f>
        <v>153</v>
      </c>
      <c r="B422" s="56">
        <f>'2020_1-2-2_Download_Prozent'!$L$7</f>
        <v>2013</v>
      </c>
      <c r="C422" s="56" t="str">
        <f>VLOOKUP(A422,[1]Tabelle1!$A$1:$B$68,2,FALSE)</f>
        <v>Goslar</v>
      </c>
      <c r="D422" s="56" t="str">
        <f>VLOOKUP(A422,[2]Tabelle1!$A$2:$C$53,3,FALSE)</f>
        <v>K03153</v>
      </c>
      <c r="E422" s="41">
        <f>'2020_1-2-2_Download_Prozent'!L14</f>
        <v>5.7656729520506698</v>
      </c>
    </row>
    <row r="423" spans="1:5" x14ac:dyDescent="0.25">
      <c r="A423" s="56">
        <f>'2020_1-2-2_Download_Prozent'!B15</f>
        <v>154</v>
      </c>
      <c r="B423" s="56">
        <f>'2020_1-2-2_Download_Prozent'!$L$7</f>
        <v>2013</v>
      </c>
      <c r="C423" s="56" t="str">
        <f>VLOOKUP(A423,[1]Tabelle1!$A$1:$B$68,2,FALSE)</f>
        <v>Helmstedt</v>
      </c>
      <c r="D423" s="56" t="str">
        <f>VLOOKUP(A423,[2]Tabelle1!$A$2:$C$53,3,FALSE)</f>
        <v>K03154</v>
      </c>
      <c r="E423" s="41">
        <f>'2020_1-2-2_Download_Prozent'!L15</f>
        <v>4.0719728387688976</v>
      </c>
    </row>
    <row r="424" spans="1:5" x14ac:dyDescent="0.25">
      <c r="A424" s="56">
        <f>'2020_1-2-2_Download_Prozent'!B16</f>
        <v>155</v>
      </c>
      <c r="B424" s="56">
        <f>'2020_1-2-2_Download_Prozent'!$L$7</f>
        <v>2013</v>
      </c>
      <c r="C424" s="56" t="str">
        <f>VLOOKUP(A424,[1]Tabelle1!$A$1:$B$68,2,FALSE)</f>
        <v>Northeim</v>
      </c>
      <c r="D424" s="56" t="str">
        <f>VLOOKUP(A424,[2]Tabelle1!$A$2:$C$53,3,FALSE)</f>
        <v>K03155</v>
      </c>
      <c r="E424" s="41">
        <f>'2020_1-2-2_Download_Prozent'!L16</f>
        <v>4.0145253636910461</v>
      </c>
    </row>
    <row r="425" spans="1:5" x14ac:dyDescent="0.25">
      <c r="A425" s="56">
        <f>'2020_1-2-2_Download_Prozent'!B17</f>
        <v>157</v>
      </c>
      <c r="B425" s="56">
        <f>'2020_1-2-2_Download_Prozent'!$L$7</f>
        <v>2013</v>
      </c>
      <c r="C425" s="56" t="str">
        <f>VLOOKUP(A425,[1]Tabelle1!$A$1:$B$68,2,FALSE)</f>
        <v>Peine</v>
      </c>
      <c r="D425" s="56" t="str">
        <f>VLOOKUP(A425,[2]Tabelle1!$A$2:$C$53,3,FALSE)</f>
        <v>K03157</v>
      </c>
      <c r="E425" s="41">
        <f>'2020_1-2-2_Download_Prozent'!L17</f>
        <v>5.2817199013423286</v>
      </c>
    </row>
    <row r="426" spans="1:5" x14ac:dyDescent="0.25">
      <c r="A426" s="56">
        <f>'2020_1-2-2_Download_Prozent'!B18</f>
        <v>158</v>
      </c>
      <c r="B426" s="56">
        <f>'2020_1-2-2_Download_Prozent'!$L$7</f>
        <v>2013</v>
      </c>
      <c r="C426" s="56" t="str">
        <f>VLOOKUP(A426,[1]Tabelle1!$A$1:$B$68,2,FALSE)</f>
        <v>Wolfenbüttel</v>
      </c>
      <c r="D426" s="56" t="str">
        <f>VLOOKUP(A426,[2]Tabelle1!$A$2:$C$53,3,FALSE)</f>
        <v>K03158</v>
      </c>
      <c r="E426" s="41">
        <f>'2020_1-2-2_Download_Prozent'!L18</f>
        <v>4.2126772310258547</v>
      </c>
    </row>
    <row r="427" spans="1:5" x14ac:dyDescent="0.25">
      <c r="A427" s="56">
        <f>'2020_1-2-2_Download_Prozent'!B19</f>
        <v>159</v>
      </c>
      <c r="B427" s="56">
        <f>'2020_1-2-2_Download_Prozent'!$L$7</f>
        <v>2013</v>
      </c>
      <c r="C427" s="56" t="str">
        <f>VLOOKUP(A427,[1]Tabelle1!$A$1:$B$68,2,FALSE)</f>
        <v>Göttingen</v>
      </c>
      <c r="D427" s="56" t="str">
        <f>VLOOKUP(A427,[2]Tabelle1!$A$2:$C$53,3,FALSE)</f>
        <v>K03159</v>
      </c>
      <c r="E427" s="41">
        <f>'2020_1-2-2_Download_Prozent'!L19</f>
        <v>6.4703018047496021</v>
      </c>
    </row>
    <row r="428" spans="1:5" x14ac:dyDescent="0.25">
      <c r="A428" s="56">
        <f>'2020_1-2-2_Download_Prozent'!B20</f>
        <v>1</v>
      </c>
      <c r="B428" s="56">
        <f>'2020_1-2-2_Download_Prozent'!$L$7</f>
        <v>2013</v>
      </c>
      <c r="C428" s="56" t="str">
        <f>VLOOKUP(A428,[1]Tabelle1!$A$1:$B$68,2,FALSE)</f>
        <v>Stat. Region Braunschweig</v>
      </c>
      <c r="D428" s="56" t="str">
        <f>VLOOKUP(A428,[2]Tabelle1!$A$2:$C$53,3,FALSE)</f>
        <v>K031</v>
      </c>
      <c r="E428" s="41">
        <f>'2020_1-2-2_Download_Prozent'!L20</f>
        <v>6.6382379982424684</v>
      </c>
    </row>
    <row r="429" spans="1:5" x14ac:dyDescent="0.25">
      <c r="A429" s="56">
        <f>'2020_1-2-2_Download_Prozent'!B21</f>
        <v>241</v>
      </c>
      <c r="B429" s="56">
        <f>'2020_1-2-2_Download_Prozent'!$L$7</f>
        <v>2013</v>
      </c>
      <c r="C429" s="56" t="str">
        <f>VLOOKUP(A429,[1]Tabelle1!$A$1:$B$68,2,FALSE)</f>
        <v>Hannover  Region</v>
      </c>
      <c r="D429" s="56" t="str">
        <f>VLOOKUP(A429,[2]Tabelle1!$A$2:$C$53,3,FALSE)</f>
        <v>K03241</v>
      </c>
      <c r="E429" s="41">
        <f>'2020_1-2-2_Download_Prozent'!L21</f>
        <v>11.340692400176504</v>
      </c>
    </row>
    <row r="430" spans="1:5" x14ac:dyDescent="0.25">
      <c r="A430" s="56">
        <f>'2020_1-2-2_Download_Prozent'!B22</f>
        <v>241001</v>
      </c>
      <c r="B430" s="56">
        <f>'2020_1-2-2_Download_Prozent'!$L$7</f>
        <v>2013</v>
      </c>
      <c r="C430" s="56" t="str">
        <f>VLOOKUP(A430,[1]Tabelle1!$A$1:$B$68,2,FALSE)</f>
        <v xml:space="preserve">   dav. Hannover  Lhst.</v>
      </c>
      <c r="D430" s="56" t="str">
        <f>VLOOKUP(A430,[2]Tabelle1!$A$2:$C$53,3,FALSE)</f>
        <v>K03241001</v>
      </c>
      <c r="E430" s="41">
        <f>'2020_1-2-2_Download_Prozent'!L22</f>
        <v>15.958571412036591</v>
      </c>
    </row>
    <row r="431" spans="1:5" x14ac:dyDescent="0.25">
      <c r="A431" s="56">
        <f>'2020_1-2-2_Download_Prozent'!B23</f>
        <v>241999</v>
      </c>
      <c r="B431" s="56">
        <f>'2020_1-2-2_Download_Prozent'!$L$7</f>
        <v>2013</v>
      </c>
      <c r="C431" s="56" t="str">
        <f>VLOOKUP(A431,[1]Tabelle1!$A$1:$B$68,2,FALSE)</f>
        <v xml:space="preserve">   dav. Hannover  Umland</v>
      </c>
      <c r="D431" s="56" t="str">
        <f>VLOOKUP(A431,[2]Tabelle1!$A$2:$C$53,3,FALSE)</f>
        <v>K03241999</v>
      </c>
      <c r="E431" s="41">
        <f>'2020_1-2-2_Download_Prozent'!L23</f>
        <v>7.3585188142529194</v>
      </c>
    </row>
    <row r="432" spans="1:5" x14ac:dyDescent="0.25">
      <c r="A432" s="56">
        <f>'2020_1-2-2_Download_Prozent'!B24</f>
        <v>251</v>
      </c>
      <c r="B432" s="56">
        <f>'2020_1-2-2_Download_Prozent'!$L$7</f>
        <v>2013</v>
      </c>
      <c r="C432" s="56" t="str">
        <f>VLOOKUP(A432,[1]Tabelle1!$A$1:$B$68,2,FALSE)</f>
        <v>Diepholz</v>
      </c>
      <c r="D432" s="56" t="str">
        <f>VLOOKUP(A432,[2]Tabelle1!$A$2:$C$53,3,FALSE)</f>
        <v>K03251</v>
      </c>
      <c r="E432" s="41">
        <f>'2020_1-2-2_Download_Prozent'!L24</f>
        <v>5.1253840108594702</v>
      </c>
    </row>
    <row r="433" spans="1:5" x14ac:dyDescent="0.25">
      <c r="A433" s="56">
        <f>'2020_1-2-2_Download_Prozent'!B25</f>
        <v>252</v>
      </c>
      <c r="B433" s="56">
        <f>'2020_1-2-2_Download_Prozent'!$L$7</f>
        <v>2013</v>
      </c>
      <c r="C433" s="56" t="str">
        <f>VLOOKUP(A433,[1]Tabelle1!$A$1:$B$68,2,FALSE)</f>
        <v>Hameln-Pyrmont</v>
      </c>
      <c r="D433" s="56" t="str">
        <f>VLOOKUP(A433,[2]Tabelle1!$A$2:$C$53,3,FALSE)</f>
        <v>K03252</v>
      </c>
      <c r="E433" s="41">
        <f>'2020_1-2-2_Download_Prozent'!L25</f>
        <v>7.2545768332712939</v>
      </c>
    </row>
    <row r="434" spans="1:5" x14ac:dyDescent="0.25">
      <c r="A434" s="56">
        <f>'2020_1-2-2_Download_Prozent'!B26</f>
        <v>254</v>
      </c>
      <c r="B434" s="56">
        <f>'2020_1-2-2_Download_Prozent'!$L$7</f>
        <v>2013</v>
      </c>
      <c r="C434" s="56" t="str">
        <f>VLOOKUP(A434,[1]Tabelle1!$A$1:$B$68,2,FALSE)</f>
        <v>Hildesheim</v>
      </c>
      <c r="D434" s="56" t="str">
        <f>VLOOKUP(A434,[2]Tabelle1!$A$2:$C$53,3,FALSE)</f>
        <v>K03254</v>
      </c>
      <c r="E434" s="41">
        <f>'2020_1-2-2_Download_Prozent'!L26</f>
        <v>5.5926912162728266</v>
      </c>
    </row>
    <row r="435" spans="1:5" x14ac:dyDescent="0.25">
      <c r="A435" s="56">
        <f>'2020_1-2-2_Download_Prozent'!B27</f>
        <v>255</v>
      </c>
      <c r="B435" s="56">
        <f>'2020_1-2-2_Download_Prozent'!$L$7</f>
        <v>2013</v>
      </c>
      <c r="C435" s="56" t="str">
        <f>VLOOKUP(A435,[1]Tabelle1!$A$1:$B$68,2,FALSE)</f>
        <v>Holzminden</v>
      </c>
      <c r="D435" s="56" t="str">
        <f>VLOOKUP(A435,[2]Tabelle1!$A$2:$C$53,3,FALSE)</f>
        <v>K03255</v>
      </c>
      <c r="E435" s="41">
        <f>'2020_1-2-2_Download_Prozent'!L27</f>
        <v>4.3045758726713697</v>
      </c>
    </row>
    <row r="436" spans="1:5" x14ac:dyDescent="0.25">
      <c r="A436" s="56">
        <f>'2020_1-2-2_Download_Prozent'!B28</f>
        <v>256</v>
      </c>
      <c r="B436" s="56">
        <f>'2020_1-2-2_Download_Prozent'!$L$7</f>
        <v>2013</v>
      </c>
      <c r="C436" s="56" t="str">
        <f>VLOOKUP(A436,[1]Tabelle1!$A$1:$B$68,2,FALSE)</f>
        <v>Nienburg (Weser)</v>
      </c>
      <c r="D436" s="56" t="str">
        <f>VLOOKUP(A436,[2]Tabelle1!$A$2:$C$53,3,FALSE)</f>
        <v>K03256</v>
      </c>
      <c r="E436" s="41">
        <f>'2020_1-2-2_Download_Prozent'!L28</f>
        <v>4.8636606368066211</v>
      </c>
    </row>
    <row r="437" spans="1:5" x14ac:dyDescent="0.25">
      <c r="A437" s="56">
        <f>'2020_1-2-2_Download_Prozent'!B29</f>
        <v>257</v>
      </c>
      <c r="B437" s="56">
        <f>'2020_1-2-2_Download_Prozent'!$L$7</f>
        <v>2013</v>
      </c>
      <c r="C437" s="56" t="str">
        <f>VLOOKUP(A437,[1]Tabelle1!$A$1:$B$68,2,FALSE)</f>
        <v>Schaumburg</v>
      </c>
      <c r="D437" s="56" t="str">
        <f>VLOOKUP(A437,[2]Tabelle1!$A$2:$C$53,3,FALSE)</f>
        <v>K03257</v>
      </c>
      <c r="E437" s="41">
        <f>'2020_1-2-2_Download_Prozent'!L29</f>
        <v>5.6902679323131897</v>
      </c>
    </row>
    <row r="438" spans="1:5" x14ac:dyDescent="0.25">
      <c r="A438" s="56">
        <f>'2020_1-2-2_Download_Prozent'!B30</f>
        <v>2</v>
      </c>
      <c r="B438" s="56">
        <f>'2020_1-2-2_Download_Prozent'!$L$7</f>
        <v>2013</v>
      </c>
      <c r="C438" s="56" t="str">
        <f>VLOOKUP(A438,[1]Tabelle1!$A$1:$B$68,2,FALSE)</f>
        <v>Stat. Region Hannover</v>
      </c>
      <c r="D438" s="56" t="str">
        <f>VLOOKUP(A438,[2]Tabelle1!$A$2:$C$53,3,FALSE)</f>
        <v>K032</v>
      </c>
      <c r="E438" s="41">
        <f>'2020_1-2-2_Download_Prozent'!L30</f>
        <v>8.6500793919619028</v>
      </c>
    </row>
    <row r="439" spans="1:5" x14ac:dyDescent="0.25">
      <c r="A439" s="56">
        <f>'2020_1-2-2_Download_Prozent'!B31</f>
        <v>351</v>
      </c>
      <c r="B439" s="56">
        <f>'2020_1-2-2_Download_Prozent'!$L$7</f>
        <v>2013</v>
      </c>
      <c r="C439" s="56" t="str">
        <f>VLOOKUP(A439,[1]Tabelle1!$A$1:$B$68,2,FALSE)</f>
        <v>Celle</v>
      </c>
      <c r="D439" s="56" t="str">
        <f>VLOOKUP(A439,[2]Tabelle1!$A$2:$C$53,3,FALSE)</f>
        <v>K03351</v>
      </c>
      <c r="E439" s="41">
        <f>'2020_1-2-2_Download_Prozent'!L31</f>
        <v>4.8526932191031724</v>
      </c>
    </row>
    <row r="440" spans="1:5" x14ac:dyDescent="0.25">
      <c r="A440" s="56">
        <f>'2020_1-2-2_Download_Prozent'!B32</f>
        <v>352</v>
      </c>
      <c r="B440" s="56">
        <f>'2020_1-2-2_Download_Prozent'!$L$7</f>
        <v>2013</v>
      </c>
      <c r="C440" s="56" t="str">
        <f>VLOOKUP(A440,[1]Tabelle1!$A$1:$B$68,2,FALSE)</f>
        <v>Cuxhaven</v>
      </c>
      <c r="D440" s="56" t="str">
        <f>VLOOKUP(A440,[2]Tabelle1!$A$2:$C$53,3,FALSE)</f>
        <v>K03352</v>
      </c>
      <c r="E440" s="41">
        <f>'2020_1-2-2_Download_Prozent'!L32</f>
        <v>4.4047261796375512</v>
      </c>
    </row>
    <row r="441" spans="1:5" x14ac:dyDescent="0.25">
      <c r="A441" s="56">
        <f>'2020_1-2-2_Download_Prozent'!B33</f>
        <v>353</v>
      </c>
      <c r="B441" s="56">
        <f>'2020_1-2-2_Download_Prozent'!$L$7</f>
        <v>2013</v>
      </c>
      <c r="C441" s="56" t="str">
        <f>VLOOKUP(A441,[1]Tabelle1!$A$1:$B$68,2,FALSE)</f>
        <v>Harburg</v>
      </c>
      <c r="D441" s="56" t="str">
        <f>VLOOKUP(A441,[2]Tabelle1!$A$2:$C$53,3,FALSE)</f>
        <v>K03353</v>
      </c>
      <c r="E441" s="41">
        <f>'2020_1-2-2_Download_Prozent'!L33</f>
        <v>4.7971968658258906</v>
      </c>
    </row>
    <row r="442" spans="1:5" x14ac:dyDescent="0.25">
      <c r="A442" s="56">
        <f>'2020_1-2-2_Download_Prozent'!B34</f>
        <v>354</v>
      </c>
      <c r="B442" s="56">
        <f>'2020_1-2-2_Download_Prozent'!$L$7</f>
        <v>2013</v>
      </c>
      <c r="C442" s="56" t="str">
        <f>VLOOKUP(A442,[1]Tabelle1!$A$1:$B$68,2,FALSE)</f>
        <v>Lüchow-Dannenberg</v>
      </c>
      <c r="D442" s="56" t="str">
        <f>VLOOKUP(A442,[2]Tabelle1!$A$2:$C$53,3,FALSE)</f>
        <v>K03354</v>
      </c>
      <c r="E442" s="41">
        <f>'2020_1-2-2_Download_Prozent'!L34</f>
        <v>3.8668584343538113</v>
      </c>
    </row>
    <row r="443" spans="1:5" x14ac:dyDescent="0.25">
      <c r="A443" s="56">
        <f>'2020_1-2-2_Download_Prozent'!B35</f>
        <v>355</v>
      </c>
      <c r="B443" s="56">
        <f>'2020_1-2-2_Download_Prozent'!$L$7</f>
        <v>2013</v>
      </c>
      <c r="C443" s="56" t="str">
        <f>VLOOKUP(A443,[1]Tabelle1!$A$1:$B$68,2,FALSE)</f>
        <v>Lüneburg</v>
      </c>
      <c r="D443" s="56" t="str">
        <f>VLOOKUP(A443,[2]Tabelle1!$A$2:$C$53,3,FALSE)</f>
        <v>K03355</v>
      </c>
      <c r="E443" s="41">
        <f>'2020_1-2-2_Download_Prozent'!L35</f>
        <v>4.2517555325445464</v>
      </c>
    </row>
    <row r="444" spans="1:5" x14ac:dyDescent="0.25">
      <c r="A444" s="56">
        <f>'2020_1-2-2_Download_Prozent'!B36</f>
        <v>356</v>
      </c>
      <c r="B444" s="56">
        <f>'2020_1-2-2_Download_Prozent'!$L$7</f>
        <v>2013</v>
      </c>
      <c r="C444" s="56" t="str">
        <f>VLOOKUP(A444,[1]Tabelle1!$A$1:$B$68,2,FALSE)</f>
        <v>Osterholz</v>
      </c>
      <c r="D444" s="56" t="str">
        <f>VLOOKUP(A444,[2]Tabelle1!$A$2:$C$53,3,FALSE)</f>
        <v>K03356</v>
      </c>
      <c r="E444" s="41">
        <f>'2020_1-2-2_Download_Prozent'!L36</f>
        <v>4.0484478995689113</v>
      </c>
    </row>
    <row r="445" spans="1:5" x14ac:dyDescent="0.25">
      <c r="A445" s="56">
        <f>'2020_1-2-2_Download_Prozent'!B37</f>
        <v>357</v>
      </c>
      <c r="B445" s="56">
        <f>'2020_1-2-2_Download_Prozent'!$L$7</f>
        <v>2013</v>
      </c>
      <c r="C445" s="56" t="str">
        <f>VLOOKUP(A445,[1]Tabelle1!$A$1:$B$68,2,FALSE)</f>
        <v>Rotenburg (Wümme)</v>
      </c>
      <c r="D445" s="56" t="str">
        <f>VLOOKUP(A445,[2]Tabelle1!$A$2:$C$53,3,FALSE)</f>
        <v>K03357</v>
      </c>
      <c r="E445" s="41">
        <f>'2020_1-2-2_Download_Prozent'!L37</f>
        <v>4.4659905274381924</v>
      </c>
    </row>
    <row r="446" spans="1:5" x14ac:dyDescent="0.25">
      <c r="A446" s="56">
        <f>'2020_1-2-2_Download_Prozent'!B38</f>
        <v>358</v>
      </c>
      <c r="B446" s="56">
        <f>'2020_1-2-2_Download_Prozent'!$L$7</f>
        <v>2013</v>
      </c>
      <c r="C446" s="56" t="str">
        <f>VLOOKUP(A446,[1]Tabelle1!$A$1:$B$68,2,FALSE)</f>
        <v>Heidekreis</v>
      </c>
      <c r="D446" s="56" t="str">
        <f>VLOOKUP(A446,[2]Tabelle1!$A$2:$C$53,3,FALSE)</f>
        <v>K03358</v>
      </c>
      <c r="E446" s="41">
        <f>'2020_1-2-2_Download_Prozent'!L38</f>
        <v>5.3284012594402981</v>
      </c>
    </row>
    <row r="447" spans="1:5" x14ac:dyDescent="0.25">
      <c r="A447" s="56">
        <f>'2020_1-2-2_Download_Prozent'!B39</f>
        <v>359</v>
      </c>
      <c r="B447" s="56">
        <f>'2020_1-2-2_Download_Prozent'!$L$7</f>
        <v>2013</v>
      </c>
      <c r="C447" s="56" t="str">
        <f>VLOOKUP(A447,[1]Tabelle1!$A$1:$B$68,2,FALSE)</f>
        <v>Stade</v>
      </c>
      <c r="D447" s="56" t="str">
        <f>VLOOKUP(A447,[2]Tabelle1!$A$2:$C$53,3,FALSE)</f>
        <v>K03359</v>
      </c>
      <c r="E447" s="41">
        <f>'2020_1-2-2_Download_Prozent'!L39</f>
        <v>5.3786968999979647</v>
      </c>
    </row>
    <row r="448" spans="1:5" x14ac:dyDescent="0.25">
      <c r="A448" s="56">
        <f>'2020_1-2-2_Download_Prozent'!B40</f>
        <v>360</v>
      </c>
      <c r="B448" s="56">
        <f>'2020_1-2-2_Download_Prozent'!$L$7</f>
        <v>2013</v>
      </c>
      <c r="C448" s="56" t="str">
        <f>VLOOKUP(A448,[1]Tabelle1!$A$1:$B$68,2,FALSE)</f>
        <v>Uelzen</v>
      </c>
      <c r="D448" s="56" t="str">
        <f>VLOOKUP(A448,[2]Tabelle1!$A$2:$C$53,3,FALSE)</f>
        <v>K03360</v>
      </c>
      <c r="E448" s="41">
        <f>'2020_1-2-2_Download_Prozent'!L40</f>
        <v>3.2818658235523408</v>
      </c>
    </row>
    <row r="449" spans="1:5" x14ac:dyDescent="0.25">
      <c r="A449" s="56">
        <f>'2020_1-2-2_Download_Prozent'!B41</f>
        <v>361</v>
      </c>
      <c r="B449" s="56">
        <f>'2020_1-2-2_Download_Prozent'!$L$7</f>
        <v>2013</v>
      </c>
      <c r="C449" s="56" t="str">
        <f>VLOOKUP(A449,[1]Tabelle1!$A$1:$B$68,2,FALSE)</f>
        <v>Verden</v>
      </c>
      <c r="D449" s="56" t="str">
        <f>VLOOKUP(A449,[2]Tabelle1!$A$2:$C$53,3,FALSE)</f>
        <v>K03361</v>
      </c>
      <c r="E449" s="41">
        <f>'2020_1-2-2_Download_Prozent'!L41</f>
        <v>5.3299511546969249</v>
      </c>
    </row>
    <row r="450" spans="1:5" x14ac:dyDescent="0.25">
      <c r="A450" s="56">
        <f>'2020_1-2-2_Download_Prozent'!B42</f>
        <v>3</v>
      </c>
      <c r="B450" s="56">
        <f>'2020_1-2-2_Download_Prozent'!$L$7</f>
        <v>2013</v>
      </c>
      <c r="C450" s="56" t="str">
        <f>VLOOKUP(A450,[1]Tabelle1!$A$1:$B$68,2,FALSE)</f>
        <v>Stat. Region Lüneburg</v>
      </c>
      <c r="D450" s="56" t="str">
        <f>VLOOKUP(A450,[2]Tabelle1!$A$2:$C$53,3,FALSE)</f>
        <v>K033</v>
      </c>
      <c r="E450" s="41">
        <f>'2020_1-2-2_Download_Prozent'!L42</f>
        <v>4.6605224886375813</v>
      </c>
    </row>
    <row r="451" spans="1:5" x14ac:dyDescent="0.25">
      <c r="A451" s="56">
        <f>'2020_1-2-2_Download_Prozent'!B43</f>
        <v>401</v>
      </c>
      <c r="B451" s="56">
        <f>'2020_1-2-2_Download_Prozent'!$L$7</f>
        <v>2013</v>
      </c>
      <c r="C451" s="56" t="str">
        <f>VLOOKUP(A451,[1]Tabelle1!$A$1:$B$68,2,FALSE)</f>
        <v>Delmenhorst  Stadt</v>
      </c>
      <c r="D451" s="56" t="str">
        <f>VLOOKUP(A451,[2]Tabelle1!$A$2:$C$53,3,FALSE)</f>
        <v>K03401</v>
      </c>
      <c r="E451" s="41">
        <f>'2020_1-2-2_Download_Prozent'!L43</f>
        <v>9.6729325338951018</v>
      </c>
    </row>
    <row r="452" spans="1:5" x14ac:dyDescent="0.25">
      <c r="A452" s="56">
        <f>'2020_1-2-2_Download_Prozent'!B44</f>
        <v>402</v>
      </c>
      <c r="B452" s="56">
        <f>'2020_1-2-2_Download_Prozent'!$L$7</f>
        <v>2013</v>
      </c>
      <c r="C452" s="56" t="str">
        <f>VLOOKUP(A452,[1]Tabelle1!$A$1:$B$68,2,FALSE)</f>
        <v>Emden  Stadt</v>
      </c>
      <c r="D452" s="56" t="str">
        <f>VLOOKUP(A452,[2]Tabelle1!$A$2:$C$53,3,FALSE)</f>
        <v>K03402</v>
      </c>
      <c r="E452" s="41">
        <f>'2020_1-2-2_Download_Prozent'!L44</f>
        <v>6.4651536453103038</v>
      </c>
    </row>
    <row r="453" spans="1:5" x14ac:dyDescent="0.25">
      <c r="A453" s="56">
        <f>'2020_1-2-2_Download_Prozent'!B45</f>
        <v>403</v>
      </c>
      <c r="B453" s="56">
        <f>'2020_1-2-2_Download_Prozent'!$L$7</f>
        <v>2013</v>
      </c>
      <c r="C453" s="56" t="str">
        <f>VLOOKUP(A453,[1]Tabelle1!$A$1:$B$68,2,FALSE)</f>
        <v>Oldenburg(Oldb)  Stadt</v>
      </c>
      <c r="D453" s="56" t="str">
        <f>VLOOKUP(A453,[2]Tabelle1!$A$2:$C$53,3,FALSE)</f>
        <v>K03403</v>
      </c>
      <c r="E453" s="41">
        <f>'2020_1-2-2_Download_Prozent'!L45</f>
        <v>6.752709729966794</v>
      </c>
    </row>
    <row r="454" spans="1:5" x14ac:dyDescent="0.25">
      <c r="A454" s="56">
        <f>'2020_1-2-2_Download_Prozent'!B46</f>
        <v>404</v>
      </c>
      <c r="B454" s="56">
        <f>'2020_1-2-2_Download_Prozent'!$L$7</f>
        <v>2013</v>
      </c>
      <c r="C454" s="56" t="str">
        <f>VLOOKUP(A454,[1]Tabelle1!$A$1:$B$68,2,FALSE)</f>
        <v>Osnabrück  Stadt</v>
      </c>
      <c r="D454" s="56" t="str">
        <f>VLOOKUP(A454,[2]Tabelle1!$A$2:$C$53,3,FALSE)</f>
        <v>K03404</v>
      </c>
      <c r="E454" s="41">
        <f>'2020_1-2-2_Download_Prozent'!L46</f>
        <v>10.620861721523847</v>
      </c>
    </row>
    <row r="455" spans="1:5" x14ac:dyDescent="0.25">
      <c r="A455" s="56">
        <f>'2020_1-2-2_Download_Prozent'!B47</f>
        <v>405</v>
      </c>
      <c r="B455" s="56">
        <f>'2020_1-2-2_Download_Prozent'!$L$7</f>
        <v>2013</v>
      </c>
      <c r="C455" s="56" t="str">
        <f>VLOOKUP(A455,[1]Tabelle1!$A$1:$B$68,2,FALSE)</f>
        <v>Wilhelmshaven  Stadt</v>
      </c>
      <c r="D455" s="56" t="str">
        <f>VLOOKUP(A455,[2]Tabelle1!$A$2:$C$53,3,FALSE)</f>
        <v>K03405</v>
      </c>
      <c r="E455" s="41">
        <f>'2020_1-2-2_Download_Prozent'!L47</f>
        <v>5.863088949926051</v>
      </c>
    </row>
    <row r="456" spans="1:5" x14ac:dyDescent="0.25">
      <c r="A456" s="56">
        <f>'2020_1-2-2_Download_Prozent'!B48</f>
        <v>451</v>
      </c>
      <c r="B456" s="56">
        <f>'2020_1-2-2_Download_Prozent'!$L$7</f>
        <v>2013</v>
      </c>
      <c r="C456" s="56" t="str">
        <f>VLOOKUP(A456,[1]Tabelle1!$A$1:$B$68,2,FALSE)</f>
        <v>Ammerland</v>
      </c>
      <c r="D456" s="56" t="str">
        <f>VLOOKUP(A456,[2]Tabelle1!$A$2:$C$53,3,FALSE)</f>
        <v>K03451</v>
      </c>
      <c r="E456" s="41">
        <f>'2020_1-2-2_Download_Prozent'!L48</f>
        <v>3.754679678627014</v>
      </c>
    </row>
    <row r="457" spans="1:5" x14ac:dyDescent="0.25">
      <c r="A457" s="56">
        <f>'2020_1-2-2_Download_Prozent'!B49</f>
        <v>452</v>
      </c>
      <c r="B457" s="56">
        <f>'2020_1-2-2_Download_Prozent'!$L$7</f>
        <v>2013</v>
      </c>
      <c r="C457" s="56" t="str">
        <f>VLOOKUP(A457,[1]Tabelle1!$A$1:$B$68,2,FALSE)</f>
        <v>Aurich</v>
      </c>
      <c r="D457" s="56" t="str">
        <f>VLOOKUP(A457,[2]Tabelle1!$A$2:$C$53,3,FALSE)</f>
        <v>K03452</v>
      </c>
      <c r="E457" s="41">
        <f>'2020_1-2-2_Download_Prozent'!L49</f>
        <v>3.5224368912315964</v>
      </c>
    </row>
    <row r="458" spans="1:5" x14ac:dyDescent="0.25">
      <c r="A458" s="56">
        <f>'2020_1-2-2_Download_Prozent'!B50</f>
        <v>453</v>
      </c>
      <c r="B458" s="56">
        <f>'2020_1-2-2_Download_Prozent'!$L$7</f>
        <v>2013</v>
      </c>
      <c r="C458" s="56" t="str">
        <f>VLOOKUP(A458,[1]Tabelle1!$A$1:$B$68,2,FALSE)</f>
        <v>Cloppenburg</v>
      </c>
      <c r="D458" s="56" t="str">
        <f>VLOOKUP(A458,[2]Tabelle1!$A$2:$C$53,3,FALSE)</f>
        <v>K03453</v>
      </c>
      <c r="E458" s="41">
        <f>'2020_1-2-2_Download_Prozent'!L50</f>
        <v>7.0497452801917895</v>
      </c>
    </row>
    <row r="459" spans="1:5" x14ac:dyDescent="0.25">
      <c r="A459" s="56">
        <f>'2020_1-2-2_Download_Prozent'!B51</f>
        <v>454</v>
      </c>
      <c r="B459" s="56">
        <f>'2020_1-2-2_Download_Prozent'!$L$7</f>
        <v>2013</v>
      </c>
      <c r="C459" s="56" t="str">
        <f>VLOOKUP(A459,[1]Tabelle1!$A$1:$B$68,2,FALSE)</f>
        <v>Emsland</v>
      </c>
      <c r="D459" s="56" t="str">
        <f>VLOOKUP(A459,[2]Tabelle1!$A$2:$C$53,3,FALSE)</f>
        <v>K03454</v>
      </c>
      <c r="E459" s="41">
        <f>'2020_1-2-2_Download_Prozent'!L51</f>
        <v>7.2202085505070306</v>
      </c>
    </row>
    <row r="460" spans="1:5" x14ac:dyDescent="0.25">
      <c r="A460" s="56">
        <f>'2020_1-2-2_Download_Prozent'!B52</f>
        <v>455</v>
      </c>
      <c r="B460" s="56">
        <f>'2020_1-2-2_Download_Prozent'!$L$7</f>
        <v>2013</v>
      </c>
      <c r="C460" s="56" t="str">
        <f>VLOOKUP(A460,[1]Tabelle1!$A$1:$B$68,2,FALSE)</f>
        <v>Friesland</v>
      </c>
      <c r="D460" s="56" t="str">
        <f>VLOOKUP(A460,[2]Tabelle1!$A$2:$C$53,3,FALSE)</f>
        <v>K03455</v>
      </c>
      <c r="E460" s="41">
        <f>'2020_1-2-2_Download_Prozent'!L52</f>
        <v>2.901342012297488</v>
      </c>
    </row>
    <row r="461" spans="1:5" x14ac:dyDescent="0.25">
      <c r="A461" s="56">
        <f>'2020_1-2-2_Download_Prozent'!B53</f>
        <v>456</v>
      </c>
      <c r="B461" s="56">
        <f>'2020_1-2-2_Download_Prozent'!$L$7</f>
        <v>2013</v>
      </c>
      <c r="C461" s="56" t="str">
        <f>VLOOKUP(A461,[1]Tabelle1!$A$1:$B$68,2,FALSE)</f>
        <v>Grafschaft Bentheim</v>
      </c>
      <c r="D461" s="56" t="str">
        <f>VLOOKUP(A461,[2]Tabelle1!$A$2:$C$53,3,FALSE)</f>
        <v>K03456</v>
      </c>
      <c r="E461" s="41">
        <f>'2020_1-2-2_Download_Prozent'!L53</f>
        <v>12.943790302069152</v>
      </c>
    </row>
    <row r="462" spans="1:5" x14ac:dyDescent="0.25">
      <c r="A462" s="56">
        <f>'2020_1-2-2_Download_Prozent'!B54</f>
        <v>457</v>
      </c>
      <c r="B462" s="56">
        <f>'2020_1-2-2_Download_Prozent'!$L$7</f>
        <v>2013</v>
      </c>
      <c r="C462" s="56" t="str">
        <f>VLOOKUP(A462,[1]Tabelle1!$A$1:$B$68,2,FALSE)</f>
        <v>Leer</v>
      </c>
      <c r="D462" s="56" t="str">
        <f>VLOOKUP(A462,[2]Tabelle1!$A$2:$C$53,3,FALSE)</f>
        <v>K03457</v>
      </c>
      <c r="E462" s="41">
        <f>'2020_1-2-2_Download_Prozent'!L54</f>
        <v>5.0900529151900571</v>
      </c>
    </row>
    <row r="463" spans="1:5" x14ac:dyDescent="0.25">
      <c r="A463" s="56">
        <f>'2020_1-2-2_Download_Prozent'!B55</f>
        <v>458</v>
      </c>
      <c r="B463" s="56">
        <f>'2020_1-2-2_Download_Prozent'!$L$7</f>
        <v>2013</v>
      </c>
      <c r="C463" s="56" t="str">
        <f>VLOOKUP(A463,[1]Tabelle1!$A$1:$B$68,2,FALSE)</f>
        <v>Oldenburg</v>
      </c>
      <c r="D463" s="56" t="str">
        <f>VLOOKUP(A463,[2]Tabelle1!$A$2:$C$53,3,FALSE)</f>
        <v>K03458</v>
      </c>
      <c r="E463" s="41">
        <f>'2020_1-2-2_Download_Prozent'!L55</f>
        <v>5.6289653198492582</v>
      </c>
    </row>
    <row r="464" spans="1:5" x14ac:dyDescent="0.25">
      <c r="A464" s="56">
        <f>'2020_1-2-2_Download_Prozent'!B56</f>
        <v>459</v>
      </c>
      <c r="B464" s="56">
        <f>'2020_1-2-2_Download_Prozent'!$L$7</f>
        <v>2013</v>
      </c>
      <c r="C464" s="56" t="str">
        <f>VLOOKUP(A464,[1]Tabelle1!$A$1:$B$68,2,FALSE)</f>
        <v>Osnabrück</v>
      </c>
      <c r="D464" s="56" t="str">
        <f>VLOOKUP(A464,[2]Tabelle1!$A$2:$C$53,3,FALSE)</f>
        <v>K03459</v>
      </c>
      <c r="E464" s="41">
        <f>'2020_1-2-2_Download_Prozent'!L56</f>
        <v>5.8660812670210278</v>
      </c>
    </row>
    <row r="465" spans="1:5" x14ac:dyDescent="0.25">
      <c r="A465" s="56">
        <f>'2020_1-2-2_Download_Prozent'!B57</f>
        <v>460</v>
      </c>
      <c r="B465" s="56">
        <f>'2020_1-2-2_Download_Prozent'!$L$7</f>
        <v>2013</v>
      </c>
      <c r="C465" s="56" t="str">
        <f>VLOOKUP(A465,[1]Tabelle1!$A$1:$B$68,2,FALSE)</f>
        <v>Vechta</v>
      </c>
      <c r="D465" s="56" t="str">
        <f>VLOOKUP(A465,[2]Tabelle1!$A$2:$C$53,3,FALSE)</f>
        <v>K03460</v>
      </c>
      <c r="E465" s="41">
        <f>'2020_1-2-2_Download_Prozent'!L57</f>
        <v>8.7958684830238187</v>
      </c>
    </row>
    <row r="466" spans="1:5" x14ac:dyDescent="0.25">
      <c r="A466" s="56">
        <f>'2020_1-2-2_Download_Prozent'!B58</f>
        <v>461</v>
      </c>
      <c r="B466" s="56">
        <f>'2020_1-2-2_Download_Prozent'!$L$7</f>
        <v>2013</v>
      </c>
      <c r="C466" s="56" t="str">
        <f>VLOOKUP(A466,[1]Tabelle1!$A$1:$B$68,2,FALSE)</f>
        <v>Wesermarsch</v>
      </c>
      <c r="D466" s="56" t="str">
        <f>VLOOKUP(A466,[2]Tabelle1!$A$2:$C$53,3,FALSE)</f>
        <v>K03461</v>
      </c>
      <c r="E466" s="41">
        <f>'2020_1-2-2_Download_Prozent'!L58</f>
        <v>5.5644988798955319</v>
      </c>
    </row>
    <row r="467" spans="1:5" x14ac:dyDescent="0.25">
      <c r="A467" s="56">
        <f>'2020_1-2-2_Download_Prozent'!B59</f>
        <v>462</v>
      </c>
      <c r="B467" s="56">
        <f>'2020_1-2-2_Download_Prozent'!$L$7</f>
        <v>2013</v>
      </c>
      <c r="C467" s="56" t="str">
        <f>VLOOKUP(A467,[1]Tabelle1!$A$1:$B$68,2,FALSE)</f>
        <v>Wittmund</v>
      </c>
      <c r="D467" s="56" t="str">
        <f>VLOOKUP(A467,[2]Tabelle1!$A$2:$C$53,3,FALSE)</f>
        <v>K03462</v>
      </c>
      <c r="E467" s="41">
        <f>'2020_1-2-2_Download_Prozent'!L59</f>
        <v>2.9273049645390072</v>
      </c>
    </row>
    <row r="468" spans="1:5" x14ac:dyDescent="0.25">
      <c r="A468" s="56">
        <f>'2020_1-2-2_Download_Prozent'!B60</f>
        <v>4</v>
      </c>
      <c r="B468" s="56">
        <f>'2020_1-2-2_Download_Prozent'!$L$7</f>
        <v>2013</v>
      </c>
      <c r="C468" s="56" t="str">
        <f>VLOOKUP(A468,[1]Tabelle1!$A$1:$B$68,2,FALSE)</f>
        <v>Stat. Region Weser-Ems</v>
      </c>
      <c r="D468" s="56" t="str">
        <f>VLOOKUP(A468,[2]Tabelle1!$A$2:$C$53,3,FALSE)</f>
        <v>K034</v>
      </c>
      <c r="E468" s="41">
        <f>'2020_1-2-2_Download_Prozent'!L60</f>
        <v>6.6110462751574284</v>
      </c>
    </row>
    <row r="469" spans="1:5" x14ac:dyDescent="0.25">
      <c r="A469" s="56">
        <f>'2020_1-2-2_Download_Prozent'!B61</f>
        <v>0</v>
      </c>
      <c r="B469" s="56">
        <f>'2020_1-2-2_Download_Prozent'!$L$7</f>
        <v>2013</v>
      </c>
      <c r="C469" s="56" t="str">
        <f>VLOOKUP(A469,[1]Tabelle1!$A$1:$B$68,2,FALSE)</f>
        <v>Niedersachsen</v>
      </c>
      <c r="D469" s="56" t="str">
        <f>VLOOKUP(A469,[2]Tabelle1!$A$2:$C$53,3,FALSE)</f>
        <v>K030</v>
      </c>
      <c r="E469" s="41">
        <f>'2020_1-2-2_Download_Prozent'!L61</f>
        <v>6.7477699610515751</v>
      </c>
    </row>
    <row r="470" spans="1:5" x14ac:dyDescent="0.25">
      <c r="A470" s="56">
        <f>'2020_1-2-2_Download_Prozent'!B10</f>
        <v>101</v>
      </c>
      <c r="B470" s="56">
        <f>'2020_1-2-2_Download_Prozent'!$M$7</f>
        <v>2014</v>
      </c>
      <c r="C470" s="56" t="str">
        <f>VLOOKUP(A470,[1]Tabelle1!$A$1:$B$68,2,FALSE)</f>
        <v>Braunschweig  Stadt</v>
      </c>
      <c r="D470" s="56" t="str">
        <f>VLOOKUP(A470,[2]Tabelle1!$A$2:$C$53,3,FALSE)</f>
        <v>K03101</v>
      </c>
      <c r="E470" s="41">
        <f>'2020_1-2-2_Download_Prozent'!M10</f>
        <v>9.2775913272327788</v>
      </c>
    </row>
    <row r="471" spans="1:5" x14ac:dyDescent="0.25">
      <c r="A471" s="56">
        <f>'2020_1-2-2_Download_Prozent'!B11</f>
        <v>102</v>
      </c>
      <c r="B471" s="56">
        <f>'2020_1-2-2_Download_Prozent'!$M$7</f>
        <v>2014</v>
      </c>
      <c r="C471" s="56" t="str">
        <f>VLOOKUP(A471,[1]Tabelle1!$A$1:$B$68,2,FALSE)</f>
        <v>Salzgitter  Stadt</v>
      </c>
      <c r="D471" s="56" t="str">
        <f>VLOOKUP(A471,[2]Tabelle1!$A$2:$C$53,3,FALSE)</f>
        <v>K03102</v>
      </c>
      <c r="E471" s="41">
        <f>'2020_1-2-2_Download_Prozent'!M11</f>
        <v>11.741406139482248</v>
      </c>
    </row>
    <row r="472" spans="1:5" x14ac:dyDescent="0.25">
      <c r="A472" s="56">
        <f>'2020_1-2-2_Download_Prozent'!B12</f>
        <v>103</v>
      </c>
      <c r="B472" s="56">
        <f>'2020_1-2-2_Download_Prozent'!$M$7</f>
        <v>2014</v>
      </c>
      <c r="C472" s="56" t="str">
        <f>VLOOKUP(A472,[1]Tabelle1!$A$1:$B$68,2,FALSE)</f>
        <v>Wolfsburg  Stadt</v>
      </c>
      <c r="D472" s="56" t="str">
        <f>VLOOKUP(A472,[2]Tabelle1!$A$2:$C$53,3,FALSE)</f>
        <v>K03103</v>
      </c>
      <c r="E472" s="41">
        <f>'2020_1-2-2_Download_Prozent'!M12</f>
        <v>12.374519414437481</v>
      </c>
    </row>
    <row r="473" spans="1:5" x14ac:dyDescent="0.25">
      <c r="A473" s="56">
        <f>'2020_1-2-2_Download_Prozent'!B13</f>
        <v>151</v>
      </c>
      <c r="B473" s="56">
        <f>'2020_1-2-2_Download_Prozent'!$M$7</f>
        <v>2014</v>
      </c>
      <c r="C473" s="56" t="str">
        <f>VLOOKUP(A473,[1]Tabelle1!$A$1:$B$68,2,FALSE)</f>
        <v>Gifhorn</v>
      </c>
      <c r="D473" s="56" t="str">
        <f>VLOOKUP(A473,[2]Tabelle1!$A$2:$C$53,3,FALSE)</f>
        <v>K03151</v>
      </c>
      <c r="E473" s="41">
        <f>'2020_1-2-2_Download_Prozent'!M13</f>
        <v>5.1384888229464298</v>
      </c>
    </row>
    <row r="474" spans="1:5" x14ac:dyDescent="0.25">
      <c r="A474" s="56">
        <f>'2020_1-2-2_Download_Prozent'!B14</f>
        <v>153</v>
      </c>
      <c r="B474" s="56">
        <f>'2020_1-2-2_Download_Prozent'!$M$7</f>
        <v>2014</v>
      </c>
      <c r="C474" s="56" t="str">
        <f>VLOOKUP(A474,[1]Tabelle1!$A$1:$B$68,2,FALSE)</f>
        <v>Goslar</v>
      </c>
      <c r="D474" s="56" t="str">
        <f>VLOOKUP(A474,[2]Tabelle1!$A$2:$C$53,3,FALSE)</f>
        <v>K03153</v>
      </c>
      <c r="E474" s="41">
        <f>'2020_1-2-2_Download_Prozent'!M14</f>
        <v>6.2904353908025872</v>
      </c>
    </row>
    <row r="475" spans="1:5" x14ac:dyDescent="0.25">
      <c r="A475" s="56">
        <f>'2020_1-2-2_Download_Prozent'!B15</f>
        <v>154</v>
      </c>
      <c r="B475" s="56">
        <f>'2020_1-2-2_Download_Prozent'!$M$7</f>
        <v>2014</v>
      </c>
      <c r="C475" s="56" t="str">
        <f>VLOOKUP(A475,[1]Tabelle1!$A$1:$B$68,2,FALSE)</f>
        <v>Helmstedt</v>
      </c>
      <c r="D475" s="56" t="str">
        <f>VLOOKUP(A475,[2]Tabelle1!$A$2:$C$53,3,FALSE)</f>
        <v>K03154</v>
      </c>
      <c r="E475" s="41">
        <f>'2020_1-2-2_Download_Prozent'!M15</f>
        <v>4.5100541206494471</v>
      </c>
    </row>
    <row r="476" spans="1:5" x14ac:dyDescent="0.25">
      <c r="A476" s="56">
        <f>'2020_1-2-2_Download_Prozent'!B16</f>
        <v>155</v>
      </c>
      <c r="B476" s="56">
        <f>'2020_1-2-2_Download_Prozent'!$M$7</f>
        <v>2014</v>
      </c>
      <c r="C476" s="56" t="str">
        <f>VLOOKUP(A476,[1]Tabelle1!$A$1:$B$68,2,FALSE)</f>
        <v>Northeim</v>
      </c>
      <c r="D476" s="56" t="str">
        <f>VLOOKUP(A476,[2]Tabelle1!$A$2:$C$53,3,FALSE)</f>
        <v>K03155</v>
      </c>
      <c r="E476" s="41">
        <f>'2020_1-2-2_Download_Prozent'!M16</f>
        <v>4.4240319629588143</v>
      </c>
    </row>
    <row r="477" spans="1:5" x14ac:dyDescent="0.25">
      <c r="A477" s="56">
        <f>'2020_1-2-2_Download_Prozent'!B17</f>
        <v>157</v>
      </c>
      <c r="B477" s="56">
        <f>'2020_1-2-2_Download_Prozent'!$M$7</f>
        <v>2014</v>
      </c>
      <c r="C477" s="56" t="str">
        <f>VLOOKUP(A477,[1]Tabelle1!$A$1:$B$68,2,FALSE)</f>
        <v>Peine</v>
      </c>
      <c r="D477" s="56" t="str">
        <f>VLOOKUP(A477,[2]Tabelle1!$A$2:$C$53,3,FALSE)</f>
        <v>K03157</v>
      </c>
      <c r="E477" s="41">
        <f>'2020_1-2-2_Download_Prozent'!M17</f>
        <v>5.6668785078215329</v>
      </c>
    </row>
    <row r="478" spans="1:5" x14ac:dyDescent="0.25">
      <c r="A478" s="56">
        <f>'2020_1-2-2_Download_Prozent'!B18</f>
        <v>158</v>
      </c>
      <c r="B478" s="56">
        <f>'2020_1-2-2_Download_Prozent'!$M$7</f>
        <v>2014</v>
      </c>
      <c r="C478" s="56" t="str">
        <f>VLOOKUP(A478,[1]Tabelle1!$A$1:$B$68,2,FALSE)</f>
        <v>Wolfenbüttel</v>
      </c>
      <c r="D478" s="56" t="str">
        <f>VLOOKUP(A478,[2]Tabelle1!$A$2:$C$53,3,FALSE)</f>
        <v>K03158</v>
      </c>
      <c r="E478" s="41">
        <f>'2020_1-2-2_Download_Prozent'!M18</f>
        <v>4.525346773857625</v>
      </c>
    </row>
    <row r="479" spans="1:5" x14ac:dyDescent="0.25">
      <c r="A479" s="56">
        <f>'2020_1-2-2_Download_Prozent'!B19</f>
        <v>159</v>
      </c>
      <c r="B479" s="56">
        <f>'2020_1-2-2_Download_Prozent'!$M$7</f>
        <v>2014</v>
      </c>
      <c r="C479" s="56" t="str">
        <f>VLOOKUP(A479,[1]Tabelle1!$A$1:$B$68,2,FALSE)</f>
        <v>Göttingen</v>
      </c>
      <c r="D479" s="56" t="str">
        <f>VLOOKUP(A479,[2]Tabelle1!$A$2:$C$53,3,FALSE)</f>
        <v>K03159</v>
      </c>
      <c r="E479" s="41">
        <f>'2020_1-2-2_Download_Prozent'!M19</f>
        <v>6.9077142033245584</v>
      </c>
    </row>
    <row r="480" spans="1:5" x14ac:dyDescent="0.25">
      <c r="A480" s="56">
        <f>'2020_1-2-2_Download_Prozent'!B20</f>
        <v>1</v>
      </c>
      <c r="B480" s="56">
        <f>'2020_1-2-2_Download_Prozent'!$M$7</f>
        <v>2014</v>
      </c>
      <c r="C480" s="56" t="str">
        <f>VLOOKUP(A480,[1]Tabelle1!$A$1:$B$68,2,FALSE)</f>
        <v>Stat. Region Braunschweig</v>
      </c>
      <c r="D480" s="56" t="str">
        <f>VLOOKUP(A480,[2]Tabelle1!$A$2:$C$53,3,FALSE)</f>
        <v>K031</v>
      </c>
      <c r="E480" s="41">
        <f>'2020_1-2-2_Download_Prozent'!M20</f>
        <v>7.1235141673956832</v>
      </c>
    </row>
    <row r="481" spans="1:5" x14ac:dyDescent="0.25">
      <c r="A481" s="56">
        <f>'2020_1-2-2_Download_Prozent'!B21</f>
        <v>241</v>
      </c>
      <c r="B481" s="56">
        <f>'2020_1-2-2_Download_Prozent'!$M$7</f>
        <v>2014</v>
      </c>
      <c r="C481" s="56" t="str">
        <f>VLOOKUP(A481,[1]Tabelle1!$A$1:$B$68,2,FALSE)</f>
        <v>Hannover  Region</v>
      </c>
      <c r="D481" s="56" t="str">
        <f>VLOOKUP(A481,[2]Tabelle1!$A$2:$C$53,3,FALSE)</f>
        <v>K03241</v>
      </c>
      <c r="E481" s="41">
        <f>'2020_1-2-2_Download_Prozent'!M21</f>
        <v>12.103592346704941</v>
      </c>
    </row>
    <row r="482" spans="1:5" x14ac:dyDescent="0.25">
      <c r="A482" s="56">
        <f>'2020_1-2-2_Download_Prozent'!B22</f>
        <v>241001</v>
      </c>
      <c r="B482" s="56">
        <f>'2020_1-2-2_Download_Prozent'!$M$7</f>
        <v>2014</v>
      </c>
      <c r="C482" s="56" t="str">
        <f>VLOOKUP(A482,[1]Tabelle1!$A$1:$B$68,2,FALSE)</f>
        <v xml:space="preserve">   dav. Hannover  Lhst.</v>
      </c>
      <c r="D482" s="56" t="str">
        <f>VLOOKUP(A482,[2]Tabelle1!$A$2:$C$53,3,FALSE)</f>
        <v>K03241001</v>
      </c>
      <c r="E482" s="41">
        <f>'2020_1-2-2_Download_Prozent'!M22</f>
        <v>16.90868952452248</v>
      </c>
    </row>
    <row r="483" spans="1:5" x14ac:dyDescent="0.25">
      <c r="A483" s="56">
        <f>'2020_1-2-2_Download_Prozent'!B23</f>
        <v>241999</v>
      </c>
      <c r="B483" s="56">
        <f>'2020_1-2-2_Download_Prozent'!$M$7</f>
        <v>2014</v>
      </c>
      <c r="C483" s="56" t="str">
        <f>VLOOKUP(A483,[1]Tabelle1!$A$1:$B$68,2,FALSE)</f>
        <v xml:space="preserve">   dav. Hannover  Umland</v>
      </c>
      <c r="D483" s="56" t="str">
        <f>VLOOKUP(A483,[2]Tabelle1!$A$2:$C$53,3,FALSE)</f>
        <v>K03241999</v>
      </c>
      <c r="E483" s="41">
        <f>'2020_1-2-2_Download_Prozent'!M23</f>
        <v>7.9405024859570306</v>
      </c>
    </row>
    <row r="484" spans="1:5" x14ac:dyDescent="0.25">
      <c r="A484" s="56">
        <f>'2020_1-2-2_Download_Prozent'!B24</f>
        <v>251</v>
      </c>
      <c r="B484" s="56">
        <f>'2020_1-2-2_Download_Prozent'!$M$7</f>
        <v>2014</v>
      </c>
      <c r="C484" s="56" t="str">
        <f>VLOOKUP(A484,[1]Tabelle1!$A$1:$B$68,2,FALSE)</f>
        <v>Diepholz</v>
      </c>
      <c r="D484" s="56" t="str">
        <f>VLOOKUP(A484,[2]Tabelle1!$A$2:$C$53,3,FALSE)</f>
        <v>K03251</v>
      </c>
      <c r="E484" s="41">
        <f>'2020_1-2-2_Download_Prozent'!M24</f>
        <v>5.5098937435158906</v>
      </c>
    </row>
    <row r="485" spans="1:5" x14ac:dyDescent="0.25">
      <c r="A485" s="56">
        <f>'2020_1-2-2_Download_Prozent'!B25</f>
        <v>252</v>
      </c>
      <c r="B485" s="56">
        <f>'2020_1-2-2_Download_Prozent'!$M$7</f>
        <v>2014</v>
      </c>
      <c r="C485" s="56" t="str">
        <f>VLOOKUP(A485,[1]Tabelle1!$A$1:$B$68,2,FALSE)</f>
        <v>Hameln-Pyrmont</v>
      </c>
      <c r="D485" s="56" t="str">
        <f>VLOOKUP(A485,[2]Tabelle1!$A$2:$C$53,3,FALSE)</f>
        <v>K03252</v>
      </c>
      <c r="E485" s="41">
        <f>'2020_1-2-2_Download_Prozent'!M25</f>
        <v>7.8917280618078252</v>
      </c>
    </row>
    <row r="486" spans="1:5" x14ac:dyDescent="0.25">
      <c r="A486" s="56">
        <f>'2020_1-2-2_Download_Prozent'!B26</f>
        <v>254</v>
      </c>
      <c r="B486" s="56">
        <f>'2020_1-2-2_Download_Prozent'!$M$7</f>
        <v>2014</v>
      </c>
      <c r="C486" s="56" t="str">
        <f>VLOOKUP(A486,[1]Tabelle1!$A$1:$B$68,2,FALSE)</f>
        <v>Hildesheim</v>
      </c>
      <c r="D486" s="56" t="str">
        <f>VLOOKUP(A486,[2]Tabelle1!$A$2:$C$53,3,FALSE)</f>
        <v>K03254</v>
      </c>
      <c r="E486" s="41">
        <f>'2020_1-2-2_Download_Prozent'!M26</f>
        <v>5.9776947340049684</v>
      </c>
    </row>
    <row r="487" spans="1:5" x14ac:dyDescent="0.25">
      <c r="A487" s="56">
        <f>'2020_1-2-2_Download_Prozent'!B27</f>
        <v>255</v>
      </c>
      <c r="B487" s="56">
        <f>'2020_1-2-2_Download_Prozent'!$M$7</f>
        <v>2014</v>
      </c>
      <c r="C487" s="56" t="str">
        <f>VLOOKUP(A487,[1]Tabelle1!$A$1:$B$68,2,FALSE)</f>
        <v>Holzminden</v>
      </c>
      <c r="D487" s="56" t="str">
        <f>VLOOKUP(A487,[2]Tabelle1!$A$2:$C$53,3,FALSE)</f>
        <v>K03255</v>
      </c>
      <c r="E487" s="41">
        <f>'2020_1-2-2_Download_Prozent'!M27</f>
        <v>4.3828214675662815</v>
      </c>
    </row>
    <row r="488" spans="1:5" x14ac:dyDescent="0.25">
      <c r="A488" s="56">
        <f>'2020_1-2-2_Download_Prozent'!B28</f>
        <v>256</v>
      </c>
      <c r="B488" s="56">
        <f>'2020_1-2-2_Download_Prozent'!$M$7</f>
        <v>2014</v>
      </c>
      <c r="C488" s="56" t="str">
        <f>VLOOKUP(A488,[1]Tabelle1!$A$1:$B$68,2,FALSE)</f>
        <v>Nienburg (Weser)</v>
      </c>
      <c r="D488" s="56" t="str">
        <f>VLOOKUP(A488,[2]Tabelle1!$A$2:$C$53,3,FALSE)</f>
        <v>K03256</v>
      </c>
      <c r="E488" s="41">
        <f>'2020_1-2-2_Download_Prozent'!M28</f>
        <v>5.2653576414140151</v>
      </c>
    </row>
    <row r="489" spans="1:5" x14ac:dyDescent="0.25">
      <c r="A489" s="56">
        <f>'2020_1-2-2_Download_Prozent'!B29</f>
        <v>257</v>
      </c>
      <c r="B489" s="56">
        <f>'2020_1-2-2_Download_Prozent'!$M$7</f>
        <v>2014</v>
      </c>
      <c r="C489" s="56" t="str">
        <f>VLOOKUP(A489,[1]Tabelle1!$A$1:$B$68,2,FALSE)</f>
        <v>Schaumburg</v>
      </c>
      <c r="D489" s="56" t="str">
        <f>VLOOKUP(A489,[2]Tabelle1!$A$2:$C$53,3,FALSE)</f>
        <v>K03257</v>
      </c>
      <c r="E489" s="41">
        <f>'2020_1-2-2_Download_Prozent'!M29</f>
        <v>6.1124051152733134</v>
      </c>
    </row>
    <row r="490" spans="1:5" x14ac:dyDescent="0.25">
      <c r="A490" s="56">
        <f>'2020_1-2-2_Download_Prozent'!B30</f>
        <v>2</v>
      </c>
      <c r="B490" s="56">
        <f>'2020_1-2-2_Download_Prozent'!$M$7</f>
        <v>2014</v>
      </c>
      <c r="C490" s="56" t="str">
        <f>VLOOKUP(A490,[1]Tabelle1!$A$1:$B$68,2,FALSE)</f>
        <v>Stat. Region Hannover</v>
      </c>
      <c r="D490" s="56" t="str">
        <f>VLOOKUP(A490,[2]Tabelle1!$A$2:$C$53,3,FALSE)</f>
        <v>K032</v>
      </c>
      <c r="E490" s="41">
        <f>'2020_1-2-2_Download_Prozent'!M30</f>
        <v>9.2580059030180522</v>
      </c>
    </row>
    <row r="491" spans="1:5" x14ac:dyDescent="0.25">
      <c r="A491" s="56">
        <f>'2020_1-2-2_Download_Prozent'!B31</f>
        <v>351</v>
      </c>
      <c r="B491" s="56">
        <f>'2020_1-2-2_Download_Prozent'!$M$7</f>
        <v>2014</v>
      </c>
      <c r="C491" s="56" t="str">
        <f>VLOOKUP(A491,[1]Tabelle1!$A$1:$B$68,2,FALSE)</f>
        <v>Celle</v>
      </c>
      <c r="D491" s="56" t="str">
        <f>VLOOKUP(A491,[2]Tabelle1!$A$2:$C$53,3,FALSE)</f>
        <v>K03351</v>
      </c>
      <c r="E491" s="41">
        <f>'2020_1-2-2_Download_Prozent'!M31</f>
        <v>5.3946195723133341</v>
      </c>
    </row>
    <row r="492" spans="1:5" x14ac:dyDescent="0.25">
      <c r="A492" s="56">
        <f>'2020_1-2-2_Download_Prozent'!B32</f>
        <v>352</v>
      </c>
      <c r="B492" s="56">
        <f>'2020_1-2-2_Download_Prozent'!$M$7</f>
        <v>2014</v>
      </c>
      <c r="C492" s="56" t="str">
        <f>VLOOKUP(A492,[1]Tabelle1!$A$1:$B$68,2,FALSE)</f>
        <v>Cuxhaven</v>
      </c>
      <c r="D492" s="56" t="str">
        <f>VLOOKUP(A492,[2]Tabelle1!$A$2:$C$53,3,FALSE)</f>
        <v>K03352</v>
      </c>
      <c r="E492" s="41">
        <f>'2020_1-2-2_Download_Prozent'!M32</f>
        <v>4.9733976329737226</v>
      </c>
    </row>
    <row r="493" spans="1:5" x14ac:dyDescent="0.25">
      <c r="A493" s="56">
        <f>'2020_1-2-2_Download_Prozent'!B33</f>
        <v>353</v>
      </c>
      <c r="B493" s="56">
        <f>'2020_1-2-2_Download_Prozent'!$M$7</f>
        <v>2014</v>
      </c>
      <c r="C493" s="56" t="str">
        <f>VLOOKUP(A493,[1]Tabelle1!$A$1:$B$68,2,FALSE)</f>
        <v>Harburg</v>
      </c>
      <c r="D493" s="56" t="str">
        <f>VLOOKUP(A493,[2]Tabelle1!$A$2:$C$53,3,FALSE)</f>
        <v>K03353</v>
      </c>
      <c r="E493" s="41">
        <f>'2020_1-2-2_Download_Prozent'!M33</f>
        <v>4.908258190286257</v>
      </c>
    </row>
    <row r="494" spans="1:5" x14ac:dyDescent="0.25">
      <c r="A494" s="56">
        <f>'2020_1-2-2_Download_Prozent'!B34</f>
        <v>354</v>
      </c>
      <c r="B494" s="56">
        <f>'2020_1-2-2_Download_Prozent'!$M$7</f>
        <v>2014</v>
      </c>
      <c r="C494" s="56" t="str">
        <f>VLOOKUP(A494,[1]Tabelle1!$A$1:$B$68,2,FALSE)</f>
        <v>Lüchow-Dannenberg</v>
      </c>
      <c r="D494" s="56" t="str">
        <f>VLOOKUP(A494,[2]Tabelle1!$A$2:$C$53,3,FALSE)</f>
        <v>K03354</v>
      </c>
      <c r="E494" s="41">
        <f>'2020_1-2-2_Download_Prozent'!M34</f>
        <v>4.6051551469381051</v>
      </c>
    </row>
    <row r="495" spans="1:5" x14ac:dyDescent="0.25">
      <c r="A495" s="56">
        <f>'2020_1-2-2_Download_Prozent'!B35</f>
        <v>355</v>
      </c>
      <c r="B495" s="56">
        <f>'2020_1-2-2_Download_Prozent'!$M$7</f>
        <v>2014</v>
      </c>
      <c r="C495" s="56" t="str">
        <f>VLOOKUP(A495,[1]Tabelle1!$A$1:$B$68,2,FALSE)</f>
        <v>Lüneburg</v>
      </c>
      <c r="D495" s="56" t="str">
        <f>VLOOKUP(A495,[2]Tabelle1!$A$2:$C$53,3,FALSE)</f>
        <v>K03355</v>
      </c>
      <c r="E495" s="41">
        <f>'2020_1-2-2_Download_Prozent'!M35</f>
        <v>4.6956580321352783</v>
      </c>
    </row>
    <row r="496" spans="1:5" x14ac:dyDescent="0.25">
      <c r="A496" s="56">
        <f>'2020_1-2-2_Download_Prozent'!B36</f>
        <v>356</v>
      </c>
      <c r="B496" s="56">
        <f>'2020_1-2-2_Download_Prozent'!$M$7</f>
        <v>2014</v>
      </c>
      <c r="C496" s="56" t="str">
        <f>VLOOKUP(A496,[1]Tabelle1!$A$1:$B$68,2,FALSE)</f>
        <v>Osterholz</v>
      </c>
      <c r="D496" s="56" t="str">
        <f>VLOOKUP(A496,[2]Tabelle1!$A$2:$C$53,3,FALSE)</f>
        <v>K03356</v>
      </c>
      <c r="E496" s="41">
        <f>'2020_1-2-2_Download_Prozent'!M36</f>
        <v>4.5656775860213124</v>
      </c>
    </row>
    <row r="497" spans="1:5" x14ac:dyDescent="0.25">
      <c r="A497" s="56">
        <f>'2020_1-2-2_Download_Prozent'!B37</f>
        <v>357</v>
      </c>
      <c r="B497" s="56">
        <f>'2020_1-2-2_Download_Prozent'!$M$7</f>
        <v>2014</v>
      </c>
      <c r="C497" s="56" t="str">
        <f>VLOOKUP(A497,[1]Tabelle1!$A$1:$B$68,2,FALSE)</f>
        <v>Rotenburg (Wümme)</v>
      </c>
      <c r="D497" s="56" t="str">
        <f>VLOOKUP(A497,[2]Tabelle1!$A$2:$C$53,3,FALSE)</f>
        <v>K03357</v>
      </c>
      <c r="E497" s="41">
        <f>'2020_1-2-2_Download_Prozent'!M37</f>
        <v>4.9196129558458246</v>
      </c>
    </row>
    <row r="498" spans="1:5" x14ac:dyDescent="0.25">
      <c r="A498" s="56">
        <f>'2020_1-2-2_Download_Prozent'!B38</f>
        <v>358</v>
      </c>
      <c r="B498" s="56">
        <f>'2020_1-2-2_Download_Prozent'!$M$7</f>
        <v>2014</v>
      </c>
      <c r="C498" s="56" t="str">
        <f>VLOOKUP(A498,[1]Tabelle1!$A$1:$B$68,2,FALSE)</f>
        <v>Heidekreis</v>
      </c>
      <c r="D498" s="56" t="str">
        <f>VLOOKUP(A498,[2]Tabelle1!$A$2:$C$53,3,FALSE)</f>
        <v>K03358</v>
      </c>
      <c r="E498" s="41">
        <f>'2020_1-2-2_Download_Prozent'!M38</f>
        <v>5.7452276064610865</v>
      </c>
    </row>
    <row r="499" spans="1:5" x14ac:dyDescent="0.25">
      <c r="A499" s="56">
        <f>'2020_1-2-2_Download_Prozent'!B39</f>
        <v>359</v>
      </c>
      <c r="B499" s="56">
        <f>'2020_1-2-2_Download_Prozent'!$M$7</f>
        <v>2014</v>
      </c>
      <c r="C499" s="56" t="str">
        <f>VLOOKUP(A499,[1]Tabelle1!$A$1:$B$68,2,FALSE)</f>
        <v>Stade</v>
      </c>
      <c r="D499" s="56" t="str">
        <f>VLOOKUP(A499,[2]Tabelle1!$A$2:$C$53,3,FALSE)</f>
        <v>K03359</v>
      </c>
      <c r="E499" s="41">
        <f>'2020_1-2-2_Download_Prozent'!M39</f>
        <v>5.8364734005915482</v>
      </c>
    </row>
    <row r="500" spans="1:5" x14ac:dyDescent="0.25">
      <c r="A500" s="56">
        <f>'2020_1-2-2_Download_Prozent'!B40</f>
        <v>360</v>
      </c>
      <c r="B500" s="56">
        <f>'2020_1-2-2_Download_Prozent'!$M$7</f>
        <v>2014</v>
      </c>
      <c r="C500" s="56" t="str">
        <f>VLOOKUP(A500,[1]Tabelle1!$A$1:$B$68,2,FALSE)</f>
        <v>Uelzen</v>
      </c>
      <c r="D500" s="56" t="str">
        <f>VLOOKUP(A500,[2]Tabelle1!$A$2:$C$53,3,FALSE)</f>
        <v>K03360</v>
      </c>
      <c r="E500" s="41">
        <f>'2020_1-2-2_Download_Prozent'!M40</f>
        <v>3.8775355819005113</v>
      </c>
    </row>
    <row r="501" spans="1:5" x14ac:dyDescent="0.25">
      <c r="A501" s="56">
        <f>'2020_1-2-2_Download_Prozent'!B41</f>
        <v>361</v>
      </c>
      <c r="B501" s="56">
        <f>'2020_1-2-2_Download_Prozent'!$M$7</f>
        <v>2014</v>
      </c>
      <c r="C501" s="56" t="str">
        <f>VLOOKUP(A501,[1]Tabelle1!$A$1:$B$68,2,FALSE)</f>
        <v>Verden</v>
      </c>
      <c r="D501" s="56" t="str">
        <f>VLOOKUP(A501,[2]Tabelle1!$A$2:$C$53,3,FALSE)</f>
        <v>K03361</v>
      </c>
      <c r="E501" s="41">
        <f>'2020_1-2-2_Download_Prozent'!M41</f>
        <v>5.7380925571444656</v>
      </c>
    </row>
    <row r="502" spans="1:5" x14ac:dyDescent="0.25">
      <c r="A502" s="56">
        <f>'2020_1-2-2_Download_Prozent'!B42</f>
        <v>3</v>
      </c>
      <c r="B502" s="56">
        <f>'2020_1-2-2_Download_Prozent'!$M$7</f>
        <v>2014</v>
      </c>
      <c r="C502" s="56" t="str">
        <f>VLOOKUP(A502,[1]Tabelle1!$A$1:$B$68,2,FALSE)</f>
        <v>Stat. Region Lüneburg</v>
      </c>
      <c r="D502" s="56" t="str">
        <f>VLOOKUP(A502,[2]Tabelle1!$A$2:$C$53,3,FALSE)</f>
        <v>K033</v>
      </c>
      <c r="E502" s="41">
        <f>'2020_1-2-2_Download_Prozent'!M42</f>
        <v>5.1001510983689125</v>
      </c>
    </row>
    <row r="503" spans="1:5" x14ac:dyDescent="0.25">
      <c r="A503" s="56">
        <f>'2020_1-2-2_Download_Prozent'!B43</f>
        <v>401</v>
      </c>
      <c r="B503" s="56">
        <f>'2020_1-2-2_Download_Prozent'!$M$7</f>
        <v>2014</v>
      </c>
      <c r="C503" s="56" t="str">
        <f>VLOOKUP(A503,[1]Tabelle1!$A$1:$B$68,2,FALSE)</f>
        <v>Delmenhorst  Stadt</v>
      </c>
      <c r="D503" s="56" t="str">
        <f>VLOOKUP(A503,[2]Tabelle1!$A$2:$C$53,3,FALSE)</f>
        <v>K03401</v>
      </c>
      <c r="E503" s="41">
        <f>'2020_1-2-2_Download_Prozent'!M43</f>
        <v>10.880434201379606</v>
      </c>
    </row>
    <row r="504" spans="1:5" x14ac:dyDescent="0.25">
      <c r="A504" s="56">
        <f>'2020_1-2-2_Download_Prozent'!B44</f>
        <v>402</v>
      </c>
      <c r="B504" s="56">
        <f>'2020_1-2-2_Download_Prozent'!$M$7</f>
        <v>2014</v>
      </c>
      <c r="C504" s="56" t="str">
        <f>VLOOKUP(A504,[1]Tabelle1!$A$1:$B$68,2,FALSE)</f>
        <v>Emden  Stadt</v>
      </c>
      <c r="D504" s="56" t="str">
        <f>VLOOKUP(A504,[2]Tabelle1!$A$2:$C$53,3,FALSE)</f>
        <v>K03402</v>
      </c>
      <c r="E504" s="41">
        <f>'2020_1-2-2_Download_Prozent'!M44</f>
        <v>7.2796705054382596</v>
      </c>
    </row>
    <row r="505" spans="1:5" x14ac:dyDescent="0.25">
      <c r="A505" s="56">
        <f>'2020_1-2-2_Download_Prozent'!B45</f>
        <v>403</v>
      </c>
      <c r="B505" s="56">
        <f>'2020_1-2-2_Download_Prozent'!$M$7</f>
        <v>2014</v>
      </c>
      <c r="C505" s="56" t="str">
        <f>VLOOKUP(A505,[1]Tabelle1!$A$1:$B$68,2,FALSE)</f>
        <v>Oldenburg(Oldb)  Stadt</v>
      </c>
      <c r="D505" s="56" t="str">
        <f>VLOOKUP(A505,[2]Tabelle1!$A$2:$C$53,3,FALSE)</f>
        <v>K03403</v>
      </c>
      <c r="E505" s="41">
        <f>'2020_1-2-2_Download_Prozent'!M45</f>
        <v>7.1612794968522184</v>
      </c>
    </row>
    <row r="506" spans="1:5" x14ac:dyDescent="0.25">
      <c r="A506" s="56">
        <f>'2020_1-2-2_Download_Prozent'!B46</f>
        <v>404</v>
      </c>
      <c r="B506" s="56">
        <f>'2020_1-2-2_Download_Prozent'!$M$7</f>
        <v>2014</v>
      </c>
      <c r="C506" s="56" t="str">
        <f>VLOOKUP(A506,[1]Tabelle1!$A$1:$B$68,2,FALSE)</f>
        <v>Osnabrück  Stadt</v>
      </c>
      <c r="D506" s="56" t="str">
        <f>VLOOKUP(A506,[2]Tabelle1!$A$2:$C$53,3,FALSE)</f>
        <v>K03404</v>
      </c>
      <c r="E506" s="41">
        <f>'2020_1-2-2_Download_Prozent'!M46</f>
        <v>11.248143686622432</v>
      </c>
    </row>
    <row r="507" spans="1:5" x14ac:dyDescent="0.25">
      <c r="A507" s="56">
        <f>'2020_1-2-2_Download_Prozent'!B47</f>
        <v>405</v>
      </c>
      <c r="B507" s="56">
        <f>'2020_1-2-2_Download_Prozent'!$M$7</f>
        <v>2014</v>
      </c>
      <c r="C507" s="56" t="str">
        <f>VLOOKUP(A507,[1]Tabelle1!$A$1:$B$68,2,FALSE)</f>
        <v>Wilhelmshaven  Stadt</v>
      </c>
      <c r="D507" s="56" t="str">
        <f>VLOOKUP(A507,[2]Tabelle1!$A$2:$C$53,3,FALSE)</f>
        <v>K03405</v>
      </c>
      <c r="E507" s="41">
        <f>'2020_1-2-2_Download_Prozent'!M47</f>
        <v>6.2197156247517675</v>
      </c>
    </row>
    <row r="508" spans="1:5" x14ac:dyDescent="0.25">
      <c r="A508" s="56">
        <f>'2020_1-2-2_Download_Prozent'!B48</f>
        <v>451</v>
      </c>
      <c r="B508" s="56">
        <f>'2020_1-2-2_Download_Prozent'!$M$7</f>
        <v>2014</v>
      </c>
      <c r="C508" s="56" t="str">
        <f>VLOOKUP(A508,[1]Tabelle1!$A$1:$B$68,2,FALSE)</f>
        <v>Ammerland</v>
      </c>
      <c r="D508" s="56" t="str">
        <f>VLOOKUP(A508,[2]Tabelle1!$A$2:$C$53,3,FALSE)</f>
        <v>K03451</v>
      </c>
      <c r="E508" s="41">
        <f>'2020_1-2-2_Download_Prozent'!M48</f>
        <v>4.1303568301408475</v>
      </c>
    </row>
    <row r="509" spans="1:5" x14ac:dyDescent="0.25">
      <c r="A509" s="56">
        <f>'2020_1-2-2_Download_Prozent'!B49</f>
        <v>452</v>
      </c>
      <c r="B509" s="56">
        <f>'2020_1-2-2_Download_Prozent'!$M$7</f>
        <v>2014</v>
      </c>
      <c r="C509" s="56" t="str">
        <f>VLOOKUP(A509,[1]Tabelle1!$A$1:$B$68,2,FALSE)</f>
        <v>Aurich</v>
      </c>
      <c r="D509" s="56" t="str">
        <f>VLOOKUP(A509,[2]Tabelle1!$A$2:$C$53,3,FALSE)</f>
        <v>K03452</v>
      </c>
      <c r="E509" s="41">
        <f>'2020_1-2-2_Download_Prozent'!M49</f>
        <v>4.2037681251928216</v>
      </c>
    </row>
    <row r="510" spans="1:5" x14ac:dyDescent="0.25">
      <c r="A510" s="56">
        <f>'2020_1-2-2_Download_Prozent'!B50</f>
        <v>453</v>
      </c>
      <c r="B510" s="56">
        <f>'2020_1-2-2_Download_Prozent'!$M$7</f>
        <v>2014</v>
      </c>
      <c r="C510" s="56" t="str">
        <f>VLOOKUP(A510,[1]Tabelle1!$A$1:$B$68,2,FALSE)</f>
        <v>Cloppenburg</v>
      </c>
      <c r="D510" s="56" t="str">
        <f>VLOOKUP(A510,[2]Tabelle1!$A$2:$C$53,3,FALSE)</f>
        <v>K03453</v>
      </c>
      <c r="E510" s="41">
        <f>'2020_1-2-2_Download_Prozent'!M50</f>
        <v>7.9882968894364028</v>
      </c>
    </row>
    <row r="511" spans="1:5" x14ac:dyDescent="0.25">
      <c r="A511" s="56">
        <f>'2020_1-2-2_Download_Prozent'!B51</f>
        <v>454</v>
      </c>
      <c r="B511" s="56">
        <f>'2020_1-2-2_Download_Prozent'!$M$7</f>
        <v>2014</v>
      </c>
      <c r="C511" s="56" t="str">
        <f>VLOOKUP(A511,[1]Tabelle1!$A$1:$B$68,2,FALSE)</f>
        <v>Emsland</v>
      </c>
      <c r="D511" s="56" t="str">
        <f>VLOOKUP(A511,[2]Tabelle1!$A$2:$C$53,3,FALSE)</f>
        <v>K03454</v>
      </c>
      <c r="E511" s="41">
        <f>'2020_1-2-2_Download_Prozent'!M51</f>
        <v>7.9995059491951084</v>
      </c>
    </row>
    <row r="512" spans="1:5" x14ac:dyDescent="0.25">
      <c r="A512" s="56">
        <f>'2020_1-2-2_Download_Prozent'!B52</f>
        <v>455</v>
      </c>
      <c r="B512" s="56">
        <f>'2020_1-2-2_Download_Prozent'!$M$7</f>
        <v>2014</v>
      </c>
      <c r="C512" s="56" t="str">
        <f>VLOOKUP(A512,[1]Tabelle1!$A$1:$B$68,2,FALSE)</f>
        <v>Friesland</v>
      </c>
      <c r="D512" s="56" t="str">
        <f>VLOOKUP(A512,[2]Tabelle1!$A$2:$C$53,3,FALSE)</f>
        <v>K03455</v>
      </c>
      <c r="E512" s="41">
        <f>'2020_1-2-2_Download_Prozent'!M52</f>
        <v>3.1752581573599352</v>
      </c>
    </row>
    <row r="513" spans="1:5" x14ac:dyDescent="0.25">
      <c r="A513" s="56">
        <f>'2020_1-2-2_Download_Prozent'!B53</f>
        <v>456</v>
      </c>
      <c r="B513" s="56">
        <f>'2020_1-2-2_Download_Prozent'!$M$7</f>
        <v>2014</v>
      </c>
      <c r="C513" s="56" t="str">
        <f>VLOOKUP(A513,[1]Tabelle1!$A$1:$B$68,2,FALSE)</f>
        <v>Grafschaft Bentheim</v>
      </c>
      <c r="D513" s="56" t="str">
        <f>VLOOKUP(A513,[2]Tabelle1!$A$2:$C$53,3,FALSE)</f>
        <v>K03456</v>
      </c>
      <c r="E513" s="41">
        <f>'2020_1-2-2_Download_Prozent'!M53</f>
        <v>13.46768009886175</v>
      </c>
    </row>
    <row r="514" spans="1:5" x14ac:dyDescent="0.25">
      <c r="A514" s="56">
        <f>'2020_1-2-2_Download_Prozent'!B54</f>
        <v>457</v>
      </c>
      <c r="B514" s="56">
        <f>'2020_1-2-2_Download_Prozent'!$M$7</f>
        <v>2014</v>
      </c>
      <c r="C514" s="56" t="str">
        <f>VLOOKUP(A514,[1]Tabelle1!$A$1:$B$68,2,FALSE)</f>
        <v>Leer</v>
      </c>
      <c r="D514" s="56" t="str">
        <f>VLOOKUP(A514,[2]Tabelle1!$A$2:$C$53,3,FALSE)</f>
        <v>K03457</v>
      </c>
      <c r="E514" s="41">
        <f>'2020_1-2-2_Download_Prozent'!M54</f>
        <v>5.6173066600727344</v>
      </c>
    </row>
    <row r="515" spans="1:5" x14ac:dyDescent="0.25">
      <c r="A515" s="56">
        <f>'2020_1-2-2_Download_Prozent'!B55</f>
        <v>458</v>
      </c>
      <c r="B515" s="56">
        <f>'2020_1-2-2_Download_Prozent'!$M$7</f>
        <v>2014</v>
      </c>
      <c r="C515" s="56" t="str">
        <f>VLOOKUP(A515,[1]Tabelle1!$A$1:$B$68,2,FALSE)</f>
        <v>Oldenburg</v>
      </c>
      <c r="D515" s="56" t="str">
        <f>VLOOKUP(A515,[2]Tabelle1!$A$2:$C$53,3,FALSE)</f>
        <v>K03458</v>
      </c>
      <c r="E515" s="41">
        <f>'2020_1-2-2_Download_Prozent'!M55</f>
        <v>6.1594031451600184</v>
      </c>
    </row>
    <row r="516" spans="1:5" x14ac:dyDescent="0.25">
      <c r="A516" s="56">
        <f>'2020_1-2-2_Download_Prozent'!B56</f>
        <v>459</v>
      </c>
      <c r="B516" s="56">
        <f>'2020_1-2-2_Download_Prozent'!$M$7</f>
        <v>2014</v>
      </c>
      <c r="C516" s="56" t="str">
        <f>VLOOKUP(A516,[1]Tabelle1!$A$1:$B$68,2,FALSE)</f>
        <v>Osnabrück</v>
      </c>
      <c r="D516" s="56" t="str">
        <f>VLOOKUP(A516,[2]Tabelle1!$A$2:$C$53,3,FALSE)</f>
        <v>K03459</v>
      </c>
      <c r="E516" s="41">
        <f>'2020_1-2-2_Download_Prozent'!M56</f>
        <v>6.2718464288560734</v>
      </c>
    </row>
    <row r="517" spans="1:5" x14ac:dyDescent="0.25">
      <c r="A517" s="56">
        <f>'2020_1-2-2_Download_Prozent'!B57</f>
        <v>460</v>
      </c>
      <c r="B517" s="56">
        <f>'2020_1-2-2_Download_Prozent'!$M$7</f>
        <v>2014</v>
      </c>
      <c r="C517" s="56" t="str">
        <f>VLOOKUP(A517,[1]Tabelle1!$A$1:$B$68,2,FALSE)</f>
        <v>Vechta</v>
      </c>
      <c r="D517" s="56" t="str">
        <f>VLOOKUP(A517,[2]Tabelle1!$A$2:$C$53,3,FALSE)</f>
        <v>K03460</v>
      </c>
      <c r="E517" s="41">
        <f>'2020_1-2-2_Download_Prozent'!M57</f>
        <v>9.8293485284614928</v>
      </c>
    </row>
    <row r="518" spans="1:5" x14ac:dyDescent="0.25">
      <c r="A518" s="56">
        <f>'2020_1-2-2_Download_Prozent'!B58</f>
        <v>461</v>
      </c>
      <c r="B518" s="56">
        <f>'2020_1-2-2_Download_Prozent'!$M$7</f>
        <v>2014</v>
      </c>
      <c r="C518" s="56" t="str">
        <f>VLOOKUP(A518,[1]Tabelle1!$A$1:$B$68,2,FALSE)</f>
        <v>Wesermarsch</v>
      </c>
      <c r="D518" s="56" t="str">
        <f>VLOOKUP(A518,[2]Tabelle1!$A$2:$C$53,3,FALSE)</f>
        <v>K03461</v>
      </c>
      <c r="E518" s="41">
        <f>'2020_1-2-2_Download_Prozent'!M58</f>
        <v>5.9482904297865149</v>
      </c>
    </row>
    <row r="519" spans="1:5" x14ac:dyDescent="0.25">
      <c r="A519" s="56">
        <f>'2020_1-2-2_Download_Prozent'!B59</f>
        <v>462</v>
      </c>
      <c r="B519" s="56">
        <f>'2020_1-2-2_Download_Prozent'!$M$7</f>
        <v>2014</v>
      </c>
      <c r="C519" s="56" t="str">
        <f>VLOOKUP(A519,[1]Tabelle1!$A$1:$B$68,2,FALSE)</f>
        <v>Wittmund</v>
      </c>
      <c r="D519" s="56" t="str">
        <f>VLOOKUP(A519,[2]Tabelle1!$A$2:$C$53,3,FALSE)</f>
        <v>K03462</v>
      </c>
      <c r="E519" s="41">
        <f>'2020_1-2-2_Download_Prozent'!M59</f>
        <v>3.4754771042996868</v>
      </c>
    </row>
    <row r="520" spans="1:5" x14ac:dyDescent="0.25">
      <c r="A520" s="56">
        <f>'2020_1-2-2_Download_Prozent'!B60</f>
        <v>4</v>
      </c>
      <c r="B520" s="56">
        <f>'2020_1-2-2_Download_Prozent'!$M$7</f>
        <v>2014</v>
      </c>
      <c r="C520" s="56" t="str">
        <f>VLOOKUP(A520,[1]Tabelle1!$A$1:$B$68,2,FALSE)</f>
        <v>Stat. Region Weser-Ems</v>
      </c>
      <c r="D520" s="56" t="str">
        <f>VLOOKUP(A520,[2]Tabelle1!$A$2:$C$53,3,FALSE)</f>
        <v>K034</v>
      </c>
      <c r="E520" s="41">
        <f>'2020_1-2-2_Download_Prozent'!M60</f>
        <v>7.2206958795248966</v>
      </c>
    </row>
    <row r="521" spans="1:5" x14ac:dyDescent="0.25">
      <c r="A521" s="56">
        <f>'2020_1-2-2_Download_Prozent'!B61</f>
        <v>0</v>
      </c>
      <c r="B521" s="56">
        <f>'2020_1-2-2_Download_Prozent'!$M$7</f>
        <v>2014</v>
      </c>
      <c r="C521" s="56" t="str">
        <f>VLOOKUP(A521,[1]Tabelle1!$A$1:$B$68,2,FALSE)</f>
        <v>Niedersachsen</v>
      </c>
      <c r="D521" s="56" t="str">
        <f>VLOOKUP(A521,[2]Tabelle1!$A$2:$C$53,3,FALSE)</f>
        <v>K030</v>
      </c>
      <c r="E521" s="41">
        <f>'2020_1-2-2_Download_Prozent'!M61</f>
        <v>7.2953499535374817</v>
      </c>
    </row>
    <row r="522" spans="1:5" x14ac:dyDescent="0.25">
      <c r="A522" s="56">
        <f>'2020_1-2-2_Download_Prozent'!B10</f>
        <v>101</v>
      </c>
      <c r="B522" s="56">
        <f>'2020_1-2-2_Download_Prozent'!$N$7</f>
        <v>2015</v>
      </c>
      <c r="C522" s="56" t="str">
        <f>VLOOKUP(A522,[1]Tabelle1!$A$1:$B$68,2,FALSE)</f>
        <v>Braunschweig  Stadt</v>
      </c>
      <c r="D522" s="56" t="str">
        <f>VLOOKUP(A522,[2]Tabelle1!$A$2:$C$53,3,FALSE)</f>
        <v>K03101</v>
      </c>
      <c r="E522" s="41">
        <f>'2020_1-2-2_Download_Prozent'!N10</f>
        <v>10.386531086392642</v>
      </c>
    </row>
    <row r="523" spans="1:5" x14ac:dyDescent="0.25">
      <c r="A523" s="56">
        <f>'2020_1-2-2_Download_Prozent'!B11</f>
        <v>102</v>
      </c>
      <c r="B523" s="56">
        <f>'2020_1-2-2_Download_Prozent'!$N$7</f>
        <v>2015</v>
      </c>
      <c r="C523" s="56" t="str">
        <f>VLOOKUP(A523,[1]Tabelle1!$A$1:$B$68,2,FALSE)</f>
        <v>Salzgitter  Stadt</v>
      </c>
      <c r="D523" s="56" t="str">
        <f>VLOOKUP(A523,[2]Tabelle1!$A$2:$C$53,3,FALSE)</f>
        <v>K03102</v>
      </c>
      <c r="E523" s="41">
        <f>'2020_1-2-2_Download_Prozent'!N11</f>
        <v>13.409313507256702</v>
      </c>
    </row>
    <row r="524" spans="1:5" x14ac:dyDescent="0.25">
      <c r="A524" s="56">
        <f>'2020_1-2-2_Download_Prozent'!B12</f>
        <v>103</v>
      </c>
      <c r="B524" s="56">
        <f>'2020_1-2-2_Download_Prozent'!$N$7</f>
        <v>2015</v>
      </c>
      <c r="C524" s="56" t="str">
        <f>VLOOKUP(A524,[1]Tabelle1!$A$1:$B$68,2,FALSE)</f>
        <v>Wolfsburg  Stadt</v>
      </c>
      <c r="D524" s="56" t="str">
        <f>VLOOKUP(A524,[2]Tabelle1!$A$2:$C$53,3,FALSE)</f>
        <v>K03103</v>
      </c>
      <c r="E524" s="41">
        <f>'2020_1-2-2_Download_Prozent'!N12</f>
        <v>13.67729453021081</v>
      </c>
    </row>
    <row r="525" spans="1:5" x14ac:dyDescent="0.25">
      <c r="A525" s="56">
        <f>'2020_1-2-2_Download_Prozent'!B13</f>
        <v>151</v>
      </c>
      <c r="B525" s="56">
        <f>'2020_1-2-2_Download_Prozent'!$N$7</f>
        <v>2015</v>
      </c>
      <c r="C525" s="56" t="str">
        <f>VLOOKUP(A525,[1]Tabelle1!$A$1:$B$68,2,FALSE)</f>
        <v>Gifhorn</v>
      </c>
      <c r="D525" s="56" t="str">
        <f>VLOOKUP(A525,[2]Tabelle1!$A$2:$C$53,3,FALSE)</f>
        <v>K03151</v>
      </c>
      <c r="E525" s="41">
        <f>'2020_1-2-2_Download_Prozent'!N13</f>
        <v>5.65827616888149</v>
      </c>
    </row>
    <row r="526" spans="1:5" x14ac:dyDescent="0.25">
      <c r="A526" s="56">
        <f>'2020_1-2-2_Download_Prozent'!B14</f>
        <v>153</v>
      </c>
      <c r="B526" s="56">
        <f>'2020_1-2-2_Download_Prozent'!$N$7</f>
        <v>2015</v>
      </c>
      <c r="C526" s="56" t="str">
        <f>VLOOKUP(A526,[1]Tabelle1!$A$1:$B$68,2,FALSE)</f>
        <v>Goslar</v>
      </c>
      <c r="D526" s="56" t="str">
        <f>VLOOKUP(A526,[2]Tabelle1!$A$2:$C$53,3,FALSE)</f>
        <v>K03153</v>
      </c>
      <c r="E526" s="41">
        <f>'2020_1-2-2_Download_Prozent'!N14</f>
        <v>7.6825139616308338</v>
      </c>
    </row>
    <row r="527" spans="1:5" x14ac:dyDescent="0.25">
      <c r="A527" s="56">
        <f>'2020_1-2-2_Download_Prozent'!B15</f>
        <v>154</v>
      </c>
      <c r="B527" s="56">
        <f>'2020_1-2-2_Download_Prozent'!$N$7</f>
        <v>2015</v>
      </c>
      <c r="C527" s="56" t="str">
        <f>VLOOKUP(A527,[1]Tabelle1!$A$1:$B$68,2,FALSE)</f>
        <v>Helmstedt</v>
      </c>
      <c r="D527" s="56" t="str">
        <f>VLOOKUP(A527,[2]Tabelle1!$A$2:$C$53,3,FALSE)</f>
        <v>K03154</v>
      </c>
      <c r="E527" s="41">
        <f>'2020_1-2-2_Download_Prozent'!N15</f>
        <v>5.7060109289617484</v>
      </c>
    </row>
    <row r="528" spans="1:5" x14ac:dyDescent="0.25">
      <c r="A528" s="56">
        <f>'2020_1-2-2_Download_Prozent'!B16</f>
        <v>155</v>
      </c>
      <c r="B528" s="56">
        <f>'2020_1-2-2_Download_Prozent'!$N$7</f>
        <v>2015</v>
      </c>
      <c r="C528" s="56" t="str">
        <f>VLOOKUP(A528,[1]Tabelle1!$A$1:$B$68,2,FALSE)</f>
        <v>Northeim</v>
      </c>
      <c r="D528" s="56" t="str">
        <f>VLOOKUP(A528,[2]Tabelle1!$A$2:$C$53,3,FALSE)</f>
        <v>K03155</v>
      </c>
      <c r="E528" s="41">
        <f>'2020_1-2-2_Download_Prozent'!N16</f>
        <v>5.310757917210295</v>
      </c>
    </row>
    <row r="529" spans="1:5" x14ac:dyDescent="0.25">
      <c r="A529" s="56">
        <f>'2020_1-2-2_Download_Prozent'!B17</f>
        <v>157</v>
      </c>
      <c r="B529" s="56">
        <f>'2020_1-2-2_Download_Prozent'!$N$7</f>
        <v>2015</v>
      </c>
      <c r="C529" s="56" t="str">
        <f>VLOOKUP(A529,[1]Tabelle1!$A$1:$B$68,2,FALSE)</f>
        <v>Peine</v>
      </c>
      <c r="D529" s="56" t="str">
        <f>VLOOKUP(A529,[2]Tabelle1!$A$2:$C$53,3,FALSE)</f>
        <v>K03157</v>
      </c>
      <c r="E529" s="41">
        <f>'2020_1-2-2_Download_Prozent'!N17</f>
        <v>6.8462817412333727</v>
      </c>
    </row>
    <row r="530" spans="1:5" x14ac:dyDescent="0.25">
      <c r="A530" s="56">
        <f>'2020_1-2-2_Download_Prozent'!B18</f>
        <v>158</v>
      </c>
      <c r="B530" s="56">
        <f>'2020_1-2-2_Download_Prozent'!$N$7</f>
        <v>2015</v>
      </c>
      <c r="C530" s="56" t="str">
        <f>VLOOKUP(A530,[1]Tabelle1!$A$1:$B$68,2,FALSE)</f>
        <v>Wolfenbüttel</v>
      </c>
      <c r="D530" s="56" t="str">
        <f>VLOOKUP(A530,[2]Tabelle1!$A$2:$C$53,3,FALSE)</f>
        <v>K03158</v>
      </c>
      <c r="E530" s="41">
        <f>'2020_1-2-2_Download_Prozent'!N18</f>
        <v>5.5173952934758352</v>
      </c>
    </row>
    <row r="531" spans="1:5" x14ac:dyDescent="0.25">
      <c r="A531" s="56">
        <f>'2020_1-2-2_Download_Prozent'!B19</f>
        <v>159</v>
      </c>
      <c r="B531" s="56">
        <f>'2020_1-2-2_Download_Prozent'!$N$7</f>
        <v>2015</v>
      </c>
      <c r="C531" s="56" t="str">
        <f>VLOOKUP(A531,[1]Tabelle1!$A$1:$B$68,2,FALSE)</f>
        <v>Göttingen</v>
      </c>
      <c r="D531" s="56" t="str">
        <f>VLOOKUP(A531,[2]Tabelle1!$A$2:$C$53,3,FALSE)</f>
        <v>K03159</v>
      </c>
      <c r="E531" s="41">
        <f>'2020_1-2-2_Download_Prozent'!N19</f>
        <v>7.9041139269694183</v>
      </c>
    </row>
    <row r="532" spans="1:5" x14ac:dyDescent="0.25">
      <c r="A532" s="56">
        <f>'2020_1-2-2_Download_Prozent'!B20</f>
        <v>1</v>
      </c>
      <c r="B532" s="56">
        <f>'2020_1-2-2_Download_Prozent'!$N$7</f>
        <v>2015</v>
      </c>
      <c r="C532" s="56" t="str">
        <f>VLOOKUP(A532,[1]Tabelle1!$A$1:$B$68,2,FALSE)</f>
        <v>Stat. Region Braunschweig</v>
      </c>
      <c r="D532" s="56" t="str">
        <f>VLOOKUP(A532,[2]Tabelle1!$A$2:$C$53,3,FALSE)</f>
        <v>K031</v>
      </c>
      <c r="E532" s="41">
        <f>'2020_1-2-2_Download_Prozent'!N20</f>
        <v>8.1927136389006385</v>
      </c>
    </row>
    <row r="533" spans="1:5" x14ac:dyDescent="0.25">
      <c r="A533" s="56">
        <f>'2020_1-2-2_Download_Prozent'!B21</f>
        <v>241</v>
      </c>
      <c r="B533" s="56">
        <f>'2020_1-2-2_Download_Prozent'!$N$7</f>
        <v>2015</v>
      </c>
      <c r="C533" s="56" t="str">
        <f>VLOOKUP(A533,[1]Tabelle1!$A$1:$B$68,2,FALSE)</f>
        <v>Hannover  Region</v>
      </c>
      <c r="D533" s="56" t="str">
        <f>VLOOKUP(A533,[2]Tabelle1!$A$2:$C$53,3,FALSE)</f>
        <v>K03241</v>
      </c>
      <c r="E533" s="41">
        <f>'2020_1-2-2_Download_Prozent'!N21</f>
        <v>13.516694466749557</v>
      </c>
    </row>
    <row r="534" spans="1:5" x14ac:dyDescent="0.25">
      <c r="A534" s="56">
        <f>'2020_1-2-2_Download_Prozent'!B22</f>
        <v>241001</v>
      </c>
      <c r="B534" s="56">
        <f>'2020_1-2-2_Download_Prozent'!$N$7</f>
        <v>2015</v>
      </c>
      <c r="C534" s="56" t="str">
        <f>VLOOKUP(A534,[1]Tabelle1!$A$1:$B$68,2,FALSE)</f>
        <v xml:space="preserve">   dav. Hannover  Lhst.</v>
      </c>
      <c r="D534" s="56" t="str">
        <f>VLOOKUP(A534,[2]Tabelle1!$A$2:$C$53,3,FALSE)</f>
        <v>K03241001</v>
      </c>
      <c r="E534" s="41">
        <f>'2020_1-2-2_Download_Prozent'!N22</f>
        <v>18.294582674857139</v>
      </c>
    </row>
    <row r="535" spans="1:5" x14ac:dyDescent="0.25">
      <c r="A535" s="56">
        <f>'2020_1-2-2_Download_Prozent'!B23</f>
        <v>241999</v>
      </c>
      <c r="B535" s="56">
        <f>'2020_1-2-2_Download_Prozent'!$N$7</f>
        <v>2015</v>
      </c>
      <c r="C535" s="56" t="str">
        <f>VLOOKUP(A535,[1]Tabelle1!$A$1:$B$68,2,FALSE)</f>
        <v xml:space="preserve">   dav. Hannover  Umland</v>
      </c>
      <c r="D535" s="56" t="str">
        <f>VLOOKUP(A535,[2]Tabelle1!$A$2:$C$53,3,FALSE)</f>
        <v>K03241999</v>
      </c>
      <c r="E535" s="41">
        <f>'2020_1-2-2_Download_Prozent'!N23</f>
        <v>9.3642519083221458</v>
      </c>
    </row>
    <row r="536" spans="1:5" x14ac:dyDescent="0.25">
      <c r="A536" s="56">
        <f>'2020_1-2-2_Download_Prozent'!B24</f>
        <v>251</v>
      </c>
      <c r="B536" s="56">
        <f>'2020_1-2-2_Download_Prozent'!$N$7</f>
        <v>2015</v>
      </c>
      <c r="C536" s="56" t="str">
        <f>VLOOKUP(A536,[1]Tabelle1!$A$1:$B$68,2,FALSE)</f>
        <v>Diepholz</v>
      </c>
      <c r="D536" s="56" t="str">
        <f>VLOOKUP(A536,[2]Tabelle1!$A$2:$C$53,3,FALSE)</f>
        <v>K03251</v>
      </c>
      <c r="E536" s="41">
        <f>'2020_1-2-2_Download_Prozent'!N24</f>
        <v>6.4614723146521102</v>
      </c>
    </row>
    <row r="537" spans="1:5" x14ac:dyDescent="0.25">
      <c r="A537" s="56">
        <f>'2020_1-2-2_Download_Prozent'!B25</f>
        <v>252</v>
      </c>
      <c r="B537" s="56">
        <f>'2020_1-2-2_Download_Prozent'!$N$7</f>
        <v>2015</v>
      </c>
      <c r="C537" s="56" t="str">
        <f>VLOOKUP(A537,[1]Tabelle1!$A$1:$B$68,2,FALSE)</f>
        <v>Hameln-Pyrmont</v>
      </c>
      <c r="D537" s="56" t="str">
        <f>VLOOKUP(A537,[2]Tabelle1!$A$2:$C$53,3,FALSE)</f>
        <v>K03252</v>
      </c>
      <c r="E537" s="41">
        <f>'2020_1-2-2_Download_Prozent'!N25</f>
        <v>9.0780342727658976</v>
      </c>
    </row>
    <row r="538" spans="1:5" x14ac:dyDescent="0.25">
      <c r="A538" s="56">
        <f>'2020_1-2-2_Download_Prozent'!B26</f>
        <v>254</v>
      </c>
      <c r="B538" s="56">
        <f>'2020_1-2-2_Download_Prozent'!$N$7</f>
        <v>2015</v>
      </c>
      <c r="C538" s="56" t="str">
        <f>VLOOKUP(A538,[1]Tabelle1!$A$1:$B$68,2,FALSE)</f>
        <v>Hildesheim</v>
      </c>
      <c r="D538" s="56" t="str">
        <f>VLOOKUP(A538,[2]Tabelle1!$A$2:$C$53,3,FALSE)</f>
        <v>K03254</v>
      </c>
      <c r="E538" s="41">
        <f>'2020_1-2-2_Download_Prozent'!N26</f>
        <v>7.0624966161953404</v>
      </c>
    </row>
    <row r="539" spans="1:5" x14ac:dyDescent="0.25">
      <c r="A539" s="56">
        <f>'2020_1-2-2_Download_Prozent'!B27</f>
        <v>255</v>
      </c>
      <c r="B539" s="56">
        <f>'2020_1-2-2_Download_Prozent'!$N$7</f>
        <v>2015</v>
      </c>
      <c r="C539" s="56" t="str">
        <f>VLOOKUP(A539,[1]Tabelle1!$A$1:$B$68,2,FALSE)</f>
        <v>Holzminden</v>
      </c>
      <c r="D539" s="56" t="str">
        <f>VLOOKUP(A539,[2]Tabelle1!$A$2:$C$53,3,FALSE)</f>
        <v>K03255</v>
      </c>
      <c r="E539" s="41">
        <f>'2020_1-2-2_Download_Prozent'!N27</f>
        <v>5.3796452643771193</v>
      </c>
    </row>
    <row r="540" spans="1:5" x14ac:dyDescent="0.25">
      <c r="A540" s="56">
        <f>'2020_1-2-2_Download_Prozent'!B28</f>
        <v>256</v>
      </c>
      <c r="B540" s="56">
        <f>'2020_1-2-2_Download_Prozent'!$N$7</f>
        <v>2015</v>
      </c>
      <c r="C540" s="56" t="str">
        <f>VLOOKUP(A540,[1]Tabelle1!$A$1:$B$68,2,FALSE)</f>
        <v>Nienburg (Weser)</v>
      </c>
      <c r="D540" s="56" t="str">
        <f>VLOOKUP(A540,[2]Tabelle1!$A$2:$C$53,3,FALSE)</f>
        <v>K03256</v>
      </c>
      <c r="E540" s="41">
        <f>'2020_1-2-2_Download_Prozent'!N28</f>
        <v>6.1774653491610847</v>
      </c>
    </row>
    <row r="541" spans="1:5" x14ac:dyDescent="0.25">
      <c r="A541" s="56">
        <f>'2020_1-2-2_Download_Prozent'!B29</f>
        <v>257</v>
      </c>
      <c r="B541" s="56">
        <f>'2020_1-2-2_Download_Prozent'!$N$7</f>
        <v>2015</v>
      </c>
      <c r="C541" s="56" t="str">
        <f>VLOOKUP(A541,[1]Tabelle1!$A$1:$B$68,2,FALSE)</f>
        <v>Schaumburg</v>
      </c>
      <c r="D541" s="56" t="str">
        <f>VLOOKUP(A541,[2]Tabelle1!$A$2:$C$53,3,FALSE)</f>
        <v>K03257</v>
      </c>
      <c r="E541" s="41">
        <f>'2020_1-2-2_Download_Prozent'!N29</f>
        <v>6.8601718243857466</v>
      </c>
    </row>
    <row r="542" spans="1:5" x14ac:dyDescent="0.25">
      <c r="A542" s="56">
        <f>'2020_1-2-2_Download_Prozent'!B30</f>
        <v>2</v>
      </c>
      <c r="B542" s="56">
        <f>'2020_1-2-2_Download_Prozent'!$N$7</f>
        <v>2015</v>
      </c>
      <c r="C542" s="56" t="str">
        <f>VLOOKUP(A542,[1]Tabelle1!$A$1:$B$68,2,FALSE)</f>
        <v>Stat. Region Hannover</v>
      </c>
      <c r="D542" s="56" t="str">
        <f>VLOOKUP(A542,[2]Tabelle1!$A$2:$C$53,3,FALSE)</f>
        <v>K032</v>
      </c>
      <c r="E542" s="41">
        <f>'2020_1-2-2_Download_Prozent'!N30</f>
        <v>10.485112250209868</v>
      </c>
    </row>
    <row r="543" spans="1:5" x14ac:dyDescent="0.25">
      <c r="A543" s="56">
        <f>'2020_1-2-2_Download_Prozent'!B31</f>
        <v>351</v>
      </c>
      <c r="B543" s="56">
        <f>'2020_1-2-2_Download_Prozent'!$N$7</f>
        <v>2015</v>
      </c>
      <c r="C543" s="56" t="str">
        <f>VLOOKUP(A543,[1]Tabelle1!$A$1:$B$68,2,FALSE)</f>
        <v>Celle</v>
      </c>
      <c r="D543" s="56" t="str">
        <f>VLOOKUP(A543,[2]Tabelle1!$A$2:$C$53,3,FALSE)</f>
        <v>K03351</v>
      </c>
      <c r="E543" s="41">
        <f>'2020_1-2-2_Download_Prozent'!N31</f>
        <v>6.166173140567845</v>
      </c>
    </row>
    <row r="544" spans="1:5" x14ac:dyDescent="0.25">
      <c r="A544" s="56">
        <f>'2020_1-2-2_Download_Prozent'!B32</f>
        <v>352</v>
      </c>
      <c r="B544" s="56">
        <f>'2020_1-2-2_Download_Prozent'!$N$7</f>
        <v>2015</v>
      </c>
      <c r="C544" s="56" t="str">
        <f>VLOOKUP(A544,[1]Tabelle1!$A$1:$B$68,2,FALSE)</f>
        <v>Cuxhaven</v>
      </c>
      <c r="D544" s="56" t="str">
        <f>VLOOKUP(A544,[2]Tabelle1!$A$2:$C$53,3,FALSE)</f>
        <v>K03352</v>
      </c>
      <c r="E544" s="41">
        <f>'2020_1-2-2_Download_Prozent'!N32</f>
        <v>5.9882990161683569</v>
      </c>
    </row>
    <row r="545" spans="1:5" x14ac:dyDescent="0.25">
      <c r="A545" s="56">
        <f>'2020_1-2-2_Download_Prozent'!B33</f>
        <v>353</v>
      </c>
      <c r="B545" s="56">
        <f>'2020_1-2-2_Download_Prozent'!$N$7</f>
        <v>2015</v>
      </c>
      <c r="C545" s="56" t="str">
        <f>VLOOKUP(A545,[1]Tabelle1!$A$1:$B$68,2,FALSE)</f>
        <v>Harburg</v>
      </c>
      <c r="D545" s="56" t="str">
        <f>VLOOKUP(A545,[2]Tabelle1!$A$2:$C$53,3,FALSE)</f>
        <v>K03353</v>
      </c>
      <c r="E545" s="41">
        <f>'2020_1-2-2_Download_Prozent'!N33</f>
        <v>5.2764365916766751</v>
      </c>
    </row>
    <row r="546" spans="1:5" x14ac:dyDescent="0.25">
      <c r="A546" s="56">
        <f>'2020_1-2-2_Download_Prozent'!B34</f>
        <v>354</v>
      </c>
      <c r="B546" s="56">
        <f>'2020_1-2-2_Download_Prozent'!$N$7</f>
        <v>2015</v>
      </c>
      <c r="C546" s="56" t="str">
        <f>VLOOKUP(A546,[1]Tabelle1!$A$1:$B$68,2,FALSE)</f>
        <v>Lüchow-Dannenberg</v>
      </c>
      <c r="D546" s="56" t="str">
        <f>VLOOKUP(A546,[2]Tabelle1!$A$2:$C$53,3,FALSE)</f>
        <v>K03354</v>
      </c>
      <c r="E546" s="41">
        <f>'2020_1-2-2_Download_Prozent'!N34</f>
        <v>5.5198691350143632</v>
      </c>
    </row>
    <row r="547" spans="1:5" x14ac:dyDescent="0.25">
      <c r="A547" s="56">
        <f>'2020_1-2-2_Download_Prozent'!B35</f>
        <v>355</v>
      </c>
      <c r="B547" s="56">
        <f>'2020_1-2-2_Download_Prozent'!$N$7</f>
        <v>2015</v>
      </c>
      <c r="C547" s="56" t="str">
        <f>VLOOKUP(A547,[1]Tabelle1!$A$1:$B$68,2,FALSE)</f>
        <v>Lüneburg</v>
      </c>
      <c r="D547" s="56" t="str">
        <f>VLOOKUP(A547,[2]Tabelle1!$A$2:$C$53,3,FALSE)</f>
        <v>K03355</v>
      </c>
      <c r="E547" s="41">
        <f>'2020_1-2-2_Download_Prozent'!N35</f>
        <v>5.2114055522662257</v>
      </c>
    </row>
    <row r="548" spans="1:5" x14ac:dyDescent="0.25">
      <c r="A548" s="56">
        <f>'2020_1-2-2_Download_Prozent'!B36</f>
        <v>356</v>
      </c>
      <c r="B548" s="56">
        <f>'2020_1-2-2_Download_Prozent'!$N$7</f>
        <v>2015</v>
      </c>
      <c r="C548" s="56" t="str">
        <f>VLOOKUP(A548,[1]Tabelle1!$A$1:$B$68,2,FALSE)</f>
        <v>Osterholz</v>
      </c>
      <c r="D548" s="56" t="str">
        <f>VLOOKUP(A548,[2]Tabelle1!$A$2:$C$53,3,FALSE)</f>
        <v>K03356</v>
      </c>
      <c r="E548" s="41">
        <f>'2020_1-2-2_Download_Prozent'!N36</f>
        <v>5.3557435793588608</v>
      </c>
    </row>
    <row r="549" spans="1:5" x14ac:dyDescent="0.25">
      <c r="A549" s="56">
        <f>'2020_1-2-2_Download_Prozent'!B37</f>
        <v>357</v>
      </c>
      <c r="B549" s="56">
        <f>'2020_1-2-2_Download_Prozent'!$N$7</f>
        <v>2015</v>
      </c>
      <c r="C549" s="56" t="str">
        <f>VLOOKUP(A549,[1]Tabelle1!$A$1:$B$68,2,FALSE)</f>
        <v>Rotenburg (Wümme)</v>
      </c>
      <c r="D549" s="56" t="str">
        <f>VLOOKUP(A549,[2]Tabelle1!$A$2:$C$53,3,FALSE)</f>
        <v>K03357</v>
      </c>
      <c r="E549" s="41">
        <f>'2020_1-2-2_Download_Prozent'!N37</f>
        <v>5.9582366020838817</v>
      </c>
    </row>
    <row r="550" spans="1:5" x14ac:dyDescent="0.25">
      <c r="A550" s="56">
        <f>'2020_1-2-2_Download_Prozent'!B38</f>
        <v>358</v>
      </c>
      <c r="B550" s="56">
        <f>'2020_1-2-2_Download_Prozent'!$N$7</f>
        <v>2015</v>
      </c>
      <c r="C550" s="56" t="str">
        <f>VLOOKUP(A550,[1]Tabelle1!$A$1:$B$68,2,FALSE)</f>
        <v>Heidekreis</v>
      </c>
      <c r="D550" s="56" t="str">
        <f>VLOOKUP(A550,[2]Tabelle1!$A$2:$C$53,3,FALSE)</f>
        <v>K03358</v>
      </c>
      <c r="E550" s="41">
        <f>'2020_1-2-2_Download_Prozent'!N38</f>
        <v>6.6916671419608731</v>
      </c>
    </row>
    <row r="551" spans="1:5" x14ac:dyDescent="0.25">
      <c r="A551" s="56">
        <f>'2020_1-2-2_Download_Prozent'!B39</f>
        <v>359</v>
      </c>
      <c r="B551" s="56">
        <f>'2020_1-2-2_Download_Prozent'!$N$7</f>
        <v>2015</v>
      </c>
      <c r="C551" s="56" t="str">
        <f>VLOOKUP(A551,[1]Tabelle1!$A$1:$B$68,2,FALSE)</f>
        <v>Stade</v>
      </c>
      <c r="D551" s="56" t="str">
        <f>VLOOKUP(A551,[2]Tabelle1!$A$2:$C$53,3,FALSE)</f>
        <v>K03359</v>
      </c>
      <c r="E551" s="41">
        <f>'2020_1-2-2_Download_Prozent'!N39</f>
        <v>7.3400181950873264</v>
      </c>
    </row>
    <row r="552" spans="1:5" x14ac:dyDescent="0.25">
      <c r="A552" s="56">
        <f>'2020_1-2-2_Download_Prozent'!B40</f>
        <v>360</v>
      </c>
      <c r="B552" s="56">
        <f>'2020_1-2-2_Download_Prozent'!$N$7</f>
        <v>2015</v>
      </c>
      <c r="C552" s="56" t="str">
        <f>VLOOKUP(A552,[1]Tabelle1!$A$1:$B$68,2,FALSE)</f>
        <v>Uelzen</v>
      </c>
      <c r="D552" s="56" t="str">
        <f>VLOOKUP(A552,[2]Tabelle1!$A$2:$C$53,3,FALSE)</f>
        <v>K03360</v>
      </c>
      <c r="E552" s="41">
        <f>'2020_1-2-2_Download_Prozent'!N40</f>
        <v>4.4925964501616003</v>
      </c>
    </row>
    <row r="553" spans="1:5" x14ac:dyDescent="0.25">
      <c r="A553" s="56">
        <f>'2020_1-2-2_Download_Prozent'!B41</f>
        <v>361</v>
      </c>
      <c r="B553" s="56">
        <f>'2020_1-2-2_Download_Prozent'!$N$7</f>
        <v>2015</v>
      </c>
      <c r="C553" s="56" t="str">
        <f>VLOOKUP(A553,[1]Tabelle1!$A$1:$B$68,2,FALSE)</f>
        <v>Verden</v>
      </c>
      <c r="D553" s="56" t="str">
        <f>VLOOKUP(A553,[2]Tabelle1!$A$2:$C$53,3,FALSE)</f>
        <v>K03361</v>
      </c>
      <c r="E553" s="41">
        <f>'2020_1-2-2_Download_Prozent'!N41</f>
        <v>6.8157005458799063</v>
      </c>
    </row>
    <row r="554" spans="1:5" x14ac:dyDescent="0.25">
      <c r="A554" s="56">
        <f>'2020_1-2-2_Download_Prozent'!B42</f>
        <v>3</v>
      </c>
      <c r="B554" s="56">
        <f>'2020_1-2-2_Download_Prozent'!$N$7</f>
        <v>2015</v>
      </c>
      <c r="C554" s="56" t="str">
        <f>VLOOKUP(A554,[1]Tabelle1!$A$1:$B$68,2,FALSE)</f>
        <v>Stat. Region Lüneburg</v>
      </c>
      <c r="D554" s="56" t="str">
        <f>VLOOKUP(A554,[2]Tabelle1!$A$2:$C$53,3,FALSE)</f>
        <v>K033</v>
      </c>
      <c r="E554" s="41">
        <f>'2020_1-2-2_Download_Prozent'!N42</f>
        <v>5.9621675454081817</v>
      </c>
    </row>
    <row r="555" spans="1:5" x14ac:dyDescent="0.25">
      <c r="A555" s="56">
        <f>'2020_1-2-2_Download_Prozent'!B43</f>
        <v>401</v>
      </c>
      <c r="B555" s="56">
        <f>'2020_1-2-2_Download_Prozent'!$N$7</f>
        <v>2015</v>
      </c>
      <c r="C555" s="56" t="str">
        <f>VLOOKUP(A555,[1]Tabelle1!$A$1:$B$68,2,FALSE)</f>
        <v>Delmenhorst  Stadt</v>
      </c>
      <c r="D555" s="56" t="str">
        <f>VLOOKUP(A555,[2]Tabelle1!$A$2:$C$53,3,FALSE)</f>
        <v>K03401</v>
      </c>
      <c r="E555" s="41">
        <f>'2020_1-2-2_Download_Prozent'!N43</f>
        <v>13.140206752879211</v>
      </c>
    </row>
    <row r="556" spans="1:5" x14ac:dyDescent="0.25">
      <c r="A556" s="56">
        <f>'2020_1-2-2_Download_Prozent'!B44</f>
        <v>402</v>
      </c>
      <c r="B556" s="56">
        <f>'2020_1-2-2_Download_Prozent'!$N$7</f>
        <v>2015</v>
      </c>
      <c r="C556" s="56" t="str">
        <f>VLOOKUP(A556,[1]Tabelle1!$A$1:$B$68,2,FALSE)</f>
        <v>Emden  Stadt</v>
      </c>
      <c r="D556" s="56" t="str">
        <f>VLOOKUP(A556,[2]Tabelle1!$A$2:$C$53,3,FALSE)</f>
        <v>K03402</v>
      </c>
      <c r="E556" s="41">
        <f>'2020_1-2-2_Download_Prozent'!N44</f>
        <v>9.0267092752593996</v>
      </c>
    </row>
    <row r="557" spans="1:5" x14ac:dyDescent="0.25">
      <c r="A557" s="56">
        <f>'2020_1-2-2_Download_Prozent'!B45</f>
        <v>403</v>
      </c>
      <c r="B557" s="56">
        <f>'2020_1-2-2_Download_Prozent'!$N$7</f>
        <v>2015</v>
      </c>
      <c r="C557" s="56" t="str">
        <f>VLOOKUP(A557,[1]Tabelle1!$A$1:$B$68,2,FALSE)</f>
        <v>Oldenburg(Oldb)  Stadt</v>
      </c>
      <c r="D557" s="56" t="str">
        <f>VLOOKUP(A557,[2]Tabelle1!$A$2:$C$53,3,FALSE)</f>
        <v>K03403</v>
      </c>
      <c r="E557" s="41">
        <f>'2020_1-2-2_Download_Prozent'!N45</f>
        <v>8.2884697552340842</v>
      </c>
    </row>
    <row r="558" spans="1:5" x14ac:dyDescent="0.25">
      <c r="A558" s="56">
        <f>'2020_1-2-2_Download_Prozent'!B46</f>
        <v>404</v>
      </c>
      <c r="B558" s="56">
        <f>'2020_1-2-2_Download_Prozent'!$N$7</f>
        <v>2015</v>
      </c>
      <c r="C558" s="56" t="str">
        <f>VLOOKUP(A558,[1]Tabelle1!$A$1:$B$68,2,FALSE)</f>
        <v>Osnabrück  Stadt</v>
      </c>
      <c r="D558" s="56" t="str">
        <f>VLOOKUP(A558,[2]Tabelle1!$A$2:$C$53,3,FALSE)</f>
        <v>K03404</v>
      </c>
      <c r="E558" s="41">
        <f>'2020_1-2-2_Download_Prozent'!N46</f>
        <v>11.958522933689649</v>
      </c>
    </row>
    <row r="559" spans="1:5" x14ac:dyDescent="0.25">
      <c r="A559" s="56">
        <f>'2020_1-2-2_Download_Prozent'!B47</f>
        <v>405</v>
      </c>
      <c r="B559" s="56">
        <f>'2020_1-2-2_Download_Prozent'!$N$7</f>
        <v>2015</v>
      </c>
      <c r="C559" s="56" t="str">
        <f>VLOOKUP(A559,[1]Tabelle1!$A$1:$B$68,2,FALSE)</f>
        <v>Wilhelmshaven  Stadt</v>
      </c>
      <c r="D559" s="56" t="str">
        <f>VLOOKUP(A559,[2]Tabelle1!$A$2:$C$53,3,FALSE)</f>
        <v>K03405</v>
      </c>
      <c r="E559" s="41">
        <f>'2020_1-2-2_Download_Prozent'!N47</f>
        <v>7.8676228699256532</v>
      </c>
    </row>
    <row r="560" spans="1:5" x14ac:dyDescent="0.25">
      <c r="A560" s="56">
        <f>'2020_1-2-2_Download_Prozent'!B48</f>
        <v>451</v>
      </c>
      <c r="B560" s="56">
        <f>'2020_1-2-2_Download_Prozent'!$N$7</f>
        <v>2015</v>
      </c>
      <c r="C560" s="56" t="str">
        <f>VLOOKUP(A560,[1]Tabelle1!$A$1:$B$68,2,FALSE)</f>
        <v>Ammerland</v>
      </c>
      <c r="D560" s="56" t="str">
        <f>VLOOKUP(A560,[2]Tabelle1!$A$2:$C$53,3,FALSE)</f>
        <v>K03451</v>
      </c>
      <c r="E560" s="41">
        <f>'2020_1-2-2_Download_Prozent'!N48</f>
        <v>5.0100877012393461</v>
      </c>
    </row>
    <row r="561" spans="1:5" x14ac:dyDescent="0.25">
      <c r="A561" s="56">
        <f>'2020_1-2-2_Download_Prozent'!B49</f>
        <v>452</v>
      </c>
      <c r="B561" s="56">
        <f>'2020_1-2-2_Download_Prozent'!$N$7</f>
        <v>2015</v>
      </c>
      <c r="C561" s="56" t="str">
        <f>VLOOKUP(A561,[1]Tabelle1!$A$1:$B$68,2,FALSE)</f>
        <v>Aurich</v>
      </c>
      <c r="D561" s="56" t="str">
        <f>VLOOKUP(A561,[2]Tabelle1!$A$2:$C$53,3,FALSE)</f>
        <v>K03452</v>
      </c>
      <c r="E561" s="41">
        <f>'2020_1-2-2_Download_Prozent'!N49</f>
        <v>5.1739174097114677</v>
      </c>
    </row>
    <row r="562" spans="1:5" x14ac:dyDescent="0.25">
      <c r="A562" s="56">
        <f>'2020_1-2-2_Download_Prozent'!B50</f>
        <v>453</v>
      </c>
      <c r="B562" s="56">
        <f>'2020_1-2-2_Download_Prozent'!$N$7</f>
        <v>2015</v>
      </c>
      <c r="C562" s="56" t="str">
        <f>VLOOKUP(A562,[1]Tabelle1!$A$1:$B$68,2,FALSE)</f>
        <v>Cloppenburg</v>
      </c>
      <c r="D562" s="56" t="str">
        <f>VLOOKUP(A562,[2]Tabelle1!$A$2:$C$53,3,FALSE)</f>
        <v>K03453</v>
      </c>
      <c r="E562" s="41">
        <f>'2020_1-2-2_Download_Prozent'!N50</f>
        <v>9.0406352058470016</v>
      </c>
    </row>
    <row r="563" spans="1:5" x14ac:dyDescent="0.25">
      <c r="A563" s="56">
        <f>'2020_1-2-2_Download_Prozent'!B51</f>
        <v>454</v>
      </c>
      <c r="B563" s="56">
        <f>'2020_1-2-2_Download_Prozent'!$N$7</f>
        <v>2015</v>
      </c>
      <c r="C563" s="56" t="str">
        <f>VLOOKUP(A563,[1]Tabelle1!$A$1:$B$68,2,FALSE)</f>
        <v>Emsland</v>
      </c>
      <c r="D563" s="56" t="str">
        <f>VLOOKUP(A563,[2]Tabelle1!$A$2:$C$53,3,FALSE)</f>
        <v>K03454</v>
      </c>
      <c r="E563" s="41">
        <f>'2020_1-2-2_Download_Prozent'!N51</f>
        <v>9.46044921875</v>
      </c>
    </row>
    <row r="564" spans="1:5" x14ac:dyDescent="0.25">
      <c r="A564" s="56">
        <f>'2020_1-2-2_Download_Prozent'!B52</f>
        <v>455</v>
      </c>
      <c r="B564" s="56">
        <f>'2020_1-2-2_Download_Prozent'!$N$7</f>
        <v>2015</v>
      </c>
      <c r="C564" s="56" t="str">
        <f>VLOOKUP(A564,[1]Tabelle1!$A$1:$B$68,2,FALSE)</f>
        <v>Friesland</v>
      </c>
      <c r="D564" s="56" t="str">
        <f>VLOOKUP(A564,[2]Tabelle1!$A$2:$C$53,3,FALSE)</f>
        <v>K03455</v>
      </c>
      <c r="E564" s="41">
        <f>'2020_1-2-2_Download_Prozent'!N52</f>
        <v>4.0623084780388155</v>
      </c>
    </row>
    <row r="565" spans="1:5" x14ac:dyDescent="0.25">
      <c r="A565" s="56">
        <f>'2020_1-2-2_Download_Prozent'!B53</f>
        <v>456</v>
      </c>
      <c r="B565" s="56">
        <f>'2020_1-2-2_Download_Prozent'!$N$7</f>
        <v>2015</v>
      </c>
      <c r="C565" s="56" t="str">
        <f>VLOOKUP(A565,[1]Tabelle1!$A$1:$B$68,2,FALSE)</f>
        <v>Grafschaft Bentheim</v>
      </c>
      <c r="D565" s="56" t="str">
        <f>VLOOKUP(A565,[2]Tabelle1!$A$2:$C$53,3,FALSE)</f>
        <v>K03456</v>
      </c>
      <c r="E565" s="41">
        <f>'2020_1-2-2_Download_Prozent'!N53</f>
        <v>14.616473293921658</v>
      </c>
    </row>
    <row r="566" spans="1:5" x14ac:dyDescent="0.25">
      <c r="A566" s="56">
        <f>'2020_1-2-2_Download_Prozent'!B54</f>
        <v>457</v>
      </c>
      <c r="B566" s="56">
        <f>'2020_1-2-2_Download_Prozent'!$N$7</f>
        <v>2015</v>
      </c>
      <c r="C566" s="56" t="str">
        <f>VLOOKUP(A566,[1]Tabelle1!$A$1:$B$68,2,FALSE)</f>
        <v>Leer</v>
      </c>
      <c r="D566" s="56" t="str">
        <f>VLOOKUP(A566,[2]Tabelle1!$A$2:$C$53,3,FALSE)</f>
        <v>K03457</v>
      </c>
      <c r="E566" s="41">
        <f>'2020_1-2-2_Download_Prozent'!N54</f>
        <v>6.4763530450975244</v>
      </c>
    </row>
    <row r="567" spans="1:5" x14ac:dyDescent="0.25">
      <c r="A567" s="56">
        <f>'2020_1-2-2_Download_Prozent'!B55</f>
        <v>458</v>
      </c>
      <c r="B567" s="56">
        <f>'2020_1-2-2_Download_Prozent'!$N$7</f>
        <v>2015</v>
      </c>
      <c r="C567" s="56" t="str">
        <f>VLOOKUP(A567,[1]Tabelle1!$A$1:$B$68,2,FALSE)</f>
        <v>Oldenburg</v>
      </c>
      <c r="D567" s="56" t="str">
        <f>VLOOKUP(A567,[2]Tabelle1!$A$2:$C$53,3,FALSE)</f>
        <v>K03458</v>
      </c>
      <c r="E567" s="41">
        <f>'2020_1-2-2_Download_Prozent'!N55</f>
        <v>7.2880380691714359</v>
      </c>
    </row>
    <row r="568" spans="1:5" x14ac:dyDescent="0.25">
      <c r="A568" s="56">
        <f>'2020_1-2-2_Download_Prozent'!B56</f>
        <v>459</v>
      </c>
      <c r="B568" s="56">
        <f>'2020_1-2-2_Download_Prozent'!$N$7</f>
        <v>2015</v>
      </c>
      <c r="C568" s="56" t="str">
        <f>VLOOKUP(A568,[1]Tabelle1!$A$1:$B$68,2,FALSE)</f>
        <v>Osnabrück</v>
      </c>
      <c r="D568" s="56" t="str">
        <f>VLOOKUP(A568,[2]Tabelle1!$A$2:$C$53,3,FALSE)</f>
        <v>K03459</v>
      </c>
      <c r="E568" s="41">
        <f>'2020_1-2-2_Download_Prozent'!N56</f>
        <v>6.8887033308292311</v>
      </c>
    </row>
    <row r="569" spans="1:5" x14ac:dyDescent="0.25">
      <c r="A569" s="56">
        <f>'2020_1-2-2_Download_Prozent'!B57</f>
        <v>460</v>
      </c>
      <c r="B569" s="56">
        <f>'2020_1-2-2_Download_Prozent'!$N$7</f>
        <v>2015</v>
      </c>
      <c r="C569" s="56" t="str">
        <f>VLOOKUP(A569,[1]Tabelle1!$A$1:$B$68,2,FALSE)</f>
        <v>Vechta</v>
      </c>
      <c r="D569" s="56" t="str">
        <f>VLOOKUP(A569,[2]Tabelle1!$A$2:$C$53,3,FALSE)</f>
        <v>K03460</v>
      </c>
      <c r="E569" s="41">
        <f>'2020_1-2-2_Download_Prozent'!N57</f>
        <v>11.385693354416608</v>
      </c>
    </row>
    <row r="570" spans="1:5" x14ac:dyDescent="0.25">
      <c r="A570" s="56">
        <f>'2020_1-2-2_Download_Prozent'!B58</f>
        <v>461</v>
      </c>
      <c r="B570" s="56">
        <f>'2020_1-2-2_Download_Prozent'!$N$7</f>
        <v>2015</v>
      </c>
      <c r="C570" s="56" t="str">
        <f>VLOOKUP(A570,[1]Tabelle1!$A$1:$B$68,2,FALSE)</f>
        <v>Wesermarsch</v>
      </c>
      <c r="D570" s="56" t="str">
        <f>VLOOKUP(A570,[2]Tabelle1!$A$2:$C$53,3,FALSE)</f>
        <v>K03461</v>
      </c>
      <c r="E570" s="41">
        <f>'2020_1-2-2_Download_Prozent'!N58</f>
        <v>7.2042492632145141</v>
      </c>
    </row>
    <row r="571" spans="1:5" x14ac:dyDescent="0.25">
      <c r="A571" s="56">
        <f>'2020_1-2-2_Download_Prozent'!B59</f>
        <v>462</v>
      </c>
      <c r="B571" s="56">
        <f>'2020_1-2-2_Download_Prozent'!$N$7</f>
        <v>2015</v>
      </c>
      <c r="C571" s="56" t="str">
        <f>VLOOKUP(A571,[1]Tabelle1!$A$1:$B$68,2,FALSE)</f>
        <v>Wittmund</v>
      </c>
      <c r="D571" s="56" t="str">
        <f>VLOOKUP(A571,[2]Tabelle1!$A$2:$C$53,3,FALSE)</f>
        <v>K03462</v>
      </c>
      <c r="E571" s="41">
        <f>'2020_1-2-2_Download_Prozent'!N59</f>
        <v>4.474139891207388</v>
      </c>
    </row>
    <row r="572" spans="1:5" x14ac:dyDescent="0.25">
      <c r="A572" s="56">
        <f>'2020_1-2-2_Download_Prozent'!B60</f>
        <v>4</v>
      </c>
      <c r="B572" s="56">
        <f>'2020_1-2-2_Download_Prozent'!$N$7</f>
        <v>2015</v>
      </c>
      <c r="C572" s="56" t="str">
        <f>VLOOKUP(A572,[1]Tabelle1!$A$1:$B$68,2,FALSE)</f>
        <v>Stat. Region Weser-Ems</v>
      </c>
      <c r="D572" s="56" t="str">
        <f>VLOOKUP(A572,[2]Tabelle1!$A$2:$C$53,3,FALSE)</f>
        <v>K034</v>
      </c>
      <c r="E572" s="41">
        <f>'2020_1-2-2_Download_Prozent'!N60</f>
        <v>8.3309830717064823</v>
      </c>
    </row>
    <row r="573" spans="1:5" x14ac:dyDescent="0.25">
      <c r="A573" s="56">
        <f>'2020_1-2-2_Download_Prozent'!B61</f>
        <v>0</v>
      </c>
      <c r="B573" s="56">
        <f>'2020_1-2-2_Download_Prozent'!$N$7</f>
        <v>2015</v>
      </c>
      <c r="C573" s="56" t="str">
        <f>VLOOKUP(A573,[1]Tabelle1!$A$1:$B$68,2,FALSE)</f>
        <v>Niedersachsen</v>
      </c>
      <c r="D573" s="56" t="str">
        <f>VLOOKUP(A573,[2]Tabelle1!$A$2:$C$53,3,FALSE)</f>
        <v>K030</v>
      </c>
      <c r="E573" s="41">
        <f>'2020_1-2-2_Download_Prozent'!N61</f>
        <v>8.3745500434675701</v>
      </c>
    </row>
    <row r="574" spans="1:5" x14ac:dyDescent="0.25">
      <c r="A574" s="56">
        <f>'2020_1-2-2_Download_Prozent'!B10</f>
        <v>101</v>
      </c>
      <c r="B574" s="56">
        <f>'2020_1-2-2_Download_Prozent'!$O$7</f>
        <v>2016</v>
      </c>
      <c r="C574" s="56" t="str">
        <f>VLOOKUP(A574,[1]Tabelle1!$A$1:$B$68,2,FALSE)</f>
        <v>Braunschweig  Stadt</v>
      </c>
      <c r="D574" s="56" t="str">
        <f>VLOOKUP(A574,[2]Tabelle1!$A$2:$C$53,3,FALSE)</f>
        <v>K03101</v>
      </c>
      <c r="E574" s="41">
        <f>'2020_1-2-2_Download_Prozent'!O10</f>
        <v>11.340467372027652</v>
      </c>
    </row>
    <row r="575" spans="1:5" x14ac:dyDescent="0.25">
      <c r="A575" s="56">
        <f>'2020_1-2-2_Download_Prozent'!B11</f>
        <v>102</v>
      </c>
      <c r="B575" s="56">
        <f>'2020_1-2-2_Download_Prozent'!$O$7</f>
        <v>2016</v>
      </c>
      <c r="C575" s="56" t="str">
        <f>VLOOKUP(A575,[1]Tabelle1!$A$1:$B$68,2,FALSE)</f>
        <v>Salzgitter  Stadt</v>
      </c>
      <c r="D575" s="56" t="str">
        <f>VLOOKUP(A575,[2]Tabelle1!$A$2:$C$53,3,FALSE)</f>
        <v>K03102</v>
      </c>
      <c r="E575" s="41">
        <f>'2020_1-2-2_Download_Prozent'!O11</f>
        <v>16.287571864027473</v>
      </c>
    </row>
    <row r="576" spans="1:5" x14ac:dyDescent="0.25">
      <c r="A576" s="56">
        <f>'2020_1-2-2_Download_Prozent'!B12</f>
        <v>103</v>
      </c>
      <c r="B576" s="56">
        <f>'2020_1-2-2_Download_Prozent'!$O$7</f>
        <v>2016</v>
      </c>
      <c r="C576" s="56" t="str">
        <f>VLOOKUP(A576,[1]Tabelle1!$A$1:$B$68,2,FALSE)</f>
        <v>Wolfsburg  Stadt</v>
      </c>
      <c r="D576" s="56" t="str">
        <f>VLOOKUP(A576,[2]Tabelle1!$A$2:$C$53,3,FALSE)</f>
        <v>K03103</v>
      </c>
      <c r="E576" s="41">
        <f>'2020_1-2-2_Download_Prozent'!O12</f>
        <v>14.341169729398187</v>
      </c>
    </row>
    <row r="577" spans="1:5" x14ac:dyDescent="0.25">
      <c r="A577" s="56">
        <f>'2020_1-2-2_Download_Prozent'!B13</f>
        <v>151</v>
      </c>
      <c r="B577" s="56">
        <f>'2020_1-2-2_Download_Prozent'!$O$7</f>
        <v>2016</v>
      </c>
      <c r="C577" s="56" t="str">
        <f>VLOOKUP(A577,[1]Tabelle1!$A$1:$B$68,2,FALSE)</f>
        <v>Gifhorn</v>
      </c>
      <c r="D577" s="56" t="str">
        <f>VLOOKUP(A577,[2]Tabelle1!$A$2:$C$53,3,FALSE)</f>
        <v>K03151</v>
      </c>
      <c r="E577" s="41">
        <f>'2020_1-2-2_Download_Prozent'!O13</f>
        <v>6.2031828508317641</v>
      </c>
    </row>
    <row r="578" spans="1:5" x14ac:dyDescent="0.25">
      <c r="A578" s="56">
        <f>'2020_1-2-2_Download_Prozent'!B14</f>
        <v>153</v>
      </c>
      <c r="B578" s="56">
        <f>'2020_1-2-2_Download_Prozent'!$O$7</f>
        <v>2016</v>
      </c>
      <c r="C578" s="56" t="str">
        <f>VLOOKUP(A578,[1]Tabelle1!$A$1:$B$68,2,FALSE)</f>
        <v>Goslar</v>
      </c>
      <c r="D578" s="56" t="str">
        <f>VLOOKUP(A578,[2]Tabelle1!$A$2:$C$53,3,FALSE)</f>
        <v>K03153</v>
      </c>
      <c r="E578" s="41">
        <f>'2020_1-2-2_Download_Prozent'!O14</f>
        <v>8.5121648946578823</v>
      </c>
    </row>
    <row r="579" spans="1:5" x14ac:dyDescent="0.25">
      <c r="A579" s="56">
        <f>'2020_1-2-2_Download_Prozent'!B15</f>
        <v>154</v>
      </c>
      <c r="B579" s="56">
        <f>'2020_1-2-2_Download_Prozent'!$O$7</f>
        <v>2016</v>
      </c>
      <c r="C579" s="56" t="str">
        <f>VLOOKUP(A579,[1]Tabelle1!$A$1:$B$68,2,FALSE)</f>
        <v>Helmstedt</v>
      </c>
      <c r="D579" s="56" t="str">
        <f>VLOOKUP(A579,[2]Tabelle1!$A$2:$C$53,3,FALSE)</f>
        <v>K03154</v>
      </c>
      <c r="E579" s="41">
        <f>'2020_1-2-2_Download_Prozent'!O15</f>
        <v>6.7659292563993958</v>
      </c>
    </row>
    <row r="580" spans="1:5" x14ac:dyDescent="0.25">
      <c r="A580" s="56">
        <f>'2020_1-2-2_Download_Prozent'!B16</f>
        <v>155</v>
      </c>
      <c r="B580" s="56">
        <f>'2020_1-2-2_Download_Prozent'!$O$7</f>
        <v>2016</v>
      </c>
      <c r="C580" s="56" t="str">
        <f>VLOOKUP(A580,[1]Tabelle1!$A$1:$B$68,2,FALSE)</f>
        <v>Northeim</v>
      </c>
      <c r="D580" s="56" t="str">
        <f>VLOOKUP(A580,[2]Tabelle1!$A$2:$C$53,3,FALSE)</f>
        <v>K03155</v>
      </c>
      <c r="E580" s="41">
        <f>'2020_1-2-2_Download_Prozent'!O16</f>
        <v>6.1709452885263074</v>
      </c>
    </row>
    <row r="581" spans="1:5" x14ac:dyDescent="0.25">
      <c r="A581" s="56">
        <f>'2020_1-2-2_Download_Prozent'!B17</f>
        <v>157</v>
      </c>
      <c r="B581" s="56">
        <f>'2020_1-2-2_Download_Prozent'!$O$7</f>
        <v>2016</v>
      </c>
      <c r="C581" s="56" t="str">
        <f>VLOOKUP(A581,[1]Tabelle1!$A$1:$B$68,2,FALSE)</f>
        <v>Peine</v>
      </c>
      <c r="D581" s="56" t="str">
        <f>VLOOKUP(A581,[2]Tabelle1!$A$2:$C$53,3,FALSE)</f>
        <v>K03157</v>
      </c>
      <c r="E581" s="41">
        <f>'2020_1-2-2_Download_Prozent'!O17</f>
        <v>7.4523044992066412</v>
      </c>
    </row>
    <row r="582" spans="1:5" x14ac:dyDescent="0.25">
      <c r="A582" s="56">
        <f>'2020_1-2-2_Download_Prozent'!B18</f>
        <v>158</v>
      </c>
      <c r="B582" s="56">
        <f>'2020_1-2-2_Download_Prozent'!$O$7</f>
        <v>2016</v>
      </c>
      <c r="C582" s="56" t="str">
        <f>VLOOKUP(A582,[1]Tabelle1!$A$1:$B$68,2,FALSE)</f>
        <v>Wolfenbüttel</v>
      </c>
      <c r="D582" s="56" t="str">
        <f>VLOOKUP(A582,[2]Tabelle1!$A$2:$C$53,3,FALSE)</f>
        <v>K03158</v>
      </c>
      <c r="E582" s="41">
        <f>'2020_1-2-2_Download_Prozent'!O18</f>
        <v>6.0295771852047899</v>
      </c>
    </row>
    <row r="583" spans="1:5" x14ac:dyDescent="0.25">
      <c r="A583" s="56">
        <f>'2020_1-2-2_Download_Prozent'!B19</f>
        <v>159</v>
      </c>
      <c r="B583" s="56">
        <f>'2020_1-2-2_Download_Prozent'!$O$7</f>
        <v>2016</v>
      </c>
      <c r="C583" s="56" t="str">
        <f>VLOOKUP(A583,[1]Tabelle1!$A$1:$B$68,2,FALSE)</f>
        <v>Göttingen</v>
      </c>
      <c r="D583" s="56" t="str">
        <f>VLOOKUP(A583,[2]Tabelle1!$A$2:$C$53,3,FALSE)</f>
        <v>K03159</v>
      </c>
      <c r="E583" s="41">
        <f>'2020_1-2-2_Download_Prozent'!O19</f>
        <v>8.5932614852686946</v>
      </c>
    </row>
    <row r="584" spans="1:5" x14ac:dyDescent="0.25">
      <c r="A584" s="56">
        <f>'2020_1-2-2_Download_Prozent'!B20</f>
        <v>1</v>
      </c>
      <c r="B584" s="56">
        <f>'2020_1-2-2_Download_Prozent'!$O$7</f>
        <v>2016</v>
      </c>
      <c r="C584" s="56" t="str">
        <f>VLOOKUP(A584,[1]Tabelle1!$A$1:$B$68,2,FALSE)</f>
        <v>Stat. Region Braunschweig</v>
      </c>
      <c r="D584" s="56" t="str">
        <f>VLOOKUP(A584,[2]Tabelle1!$A$2:$C$53,3,FALSE)</f>
        <v>K031</v>
      </c>
      <c r="E584" s="41">
        <f>'2020_1-2-2_Download_Prozent'!O20</f>
        <v>9.0971535006383135</v>
      </c>
    </row>
    <row r="585" spans="1:5" x14ac:dyDescent="0.25">
      <c r="A585" s="56">
        <f>'2020_1-2-2_Download_Prozent'!B21</f>
        <v>241</v>
      </c>
      <c r="B585" s="56">
        <f>'2020_1-2-2_Download_Prozent'!$O$7</f>
        <v>2016</v>
      </c>
      <c r="C585" s="56" t="str">
        <f>VLOOKUP(A585,[1]Tabelle1!$A$1:$B$68,2,FALSE)</f>
        <v>Hannover  Region</v>
      </c>
      <c r="D585" s="56" t="str">
        <f>VLOOKUP(A585,[2]Tabelle1!$A$2:$C$53,3,FALSE)</f>
        <v>K03241</v>
      </c>
      <c r="E585" s="41">
        <f>'2020_1-2-2_Download_Prozent'!O21</f>
        <v>14.689213893967093</v>
      </c>
    </row>
    <row r="586" spans="1:5" x14ac:dyDescent="0.25">
      <c r="A586" s="56">
        <f>'2020_1-2-2_Download_Prozent'!B22</f>
        <v>241001</v>
      </c>
      <c r="B586" s="56">
        <f>'2020_1-2-2_Download_Prozent'!$O$7</f>
        <v>2016</v>
      </c>
      <c r="C586" s="56" t="str">
        <f>VLOOKUP(A586,[1]Tabelle1!$A$1:$B$68,2,FALSE)</f>
        <v xml:space="preserve">   dav. Hannover  Lhst.</v>
      </c>
      <c r="D586" s="56" t="str">
        <f>VLOOKUP(A586,[2]Tabelle1!$A$2:$C$53,3,FALSE)</f>
        <v>K03241001</v>
      </c>
      <c r="E586" s="41">
        <f>'2020_1-2-2_Download_Prozent'!O22</f>
        <v>19.604439406677876</v>
      </c>
    </row>
    <row r="587" spans="1:5" x14ac:dyDescent="0.25">
      <c r="A587" s="56">
        <f>'2020_1-2-2_Download_Prozent'!B23</f>
        <v>241999</v>
      </c>
      <c r="B587" s="56">
        <f>'2020_1-2-2_Download_Prozent'!$O$7</f>
        <v>2016</v>
      </c>
      <c r="C587" s="56" t="str">
        <f>VLOOKUP(A587,[1]Tabelle1!$A$1:$B$68,2,FALSE)</f>
        <v xml:space="preserve">   dav. Hannover  Umland</v>
      </c>
      <c r="D587" s="56" t="str">
        <f>VLOOKUP(A587,[2]Tabelle1!$A$2:$C$53,3,FALSE)</f>
        <v>K03241999</v>
      </c>
      <c r="E587" s="41">
        <f>'2020_1-2-2_Download_Prozent'!O23</f>
        <v>10.436220032606084</v>
      </c>
    </row>
    <row r="588" spans="1:5" x14ac:dyDescent="0.25">
      <c r="A588" s="56">
        <f>'2020_1-2-2_Download_Prozent'!B24</f>
        <v>251</v>
      </c>
      <c r="B588" s="56">
        <f>'2020_1-2-2_Download_Prozent'!$O$7</f>
        <v>2016</v>
      </c>
      <c r="C588" s="56" t="str">
        <f>VLOOKUP(A588,[1]Tabelle1!$A$1:$B$68,2,FALSE)</f>
        <v>Diepholz</v>
      </c>
      <c r="D588" s="56" t="str">
        <f>VLOOKUP(A588,[2]Tabelle1!$A$2:$C$53,3,FALSE)</f>
        <v>K03251</v>
      </c>
      <c r="E588" s="41">
        <f>'2020_1-2-2_Download_Prozent'!O24</f>
        <v>7.2251513376293692</v>
      </c>
    </row>
    <row r="589" spans="1:5" x14ac:dyDescent="0.25">
      <c r="A589" s="56">
        <f>'2020_1-2-2_Download_Prozent'!B25</f>
        <v>252</v>
      </c>
      <c r="B589" s="56">
        <f>'2020_1-2-2_Download_Prozent'!$O$7</f>
        <v>2016</v>
      </c>
      <c r="C589" s="56" t="str">
        <f>VLOOKUP(A589,[1]Tabelle1!$A$1:$B$68,2,FALSE)</f>
        <v>Hameln-Pyrmont</v>
      </c>
      <c r="D589" s="56" t="str">
        <f>VLOOKUP(A589,[2]Tabelle1!$A$2:$C$53,3,FALSE)</f>
        <v>K03252</v>
      </c>
      <c r="E589" s="41">
        <f>'2020_1-2-2_Download_Prozent'!O25</f>
        <v>10.160860621185041</v>
      </c>
    </row>
    <row r="590" spans="1:5" x14ac:dyDescent="0.25">
      <c r="A590" s="56">
        <f>'2020_1-2-2_Download_Prozent'!B26</f>
        <v>254</v>
      </c>
      <c r="B590" s="56">
        <f>'2020_1-2-2_Download_Prozent'!$O$7</f>
        <v>2016</v>
      </c>
      <c r="C590" s="56" t="str">
        <f>VLOOKUP(A590,[1]Tabelle1!$A$1:$B$68,2,FALSE)</f>
        <v>Hildesheim</v>
      </c>
      <c r="D590" s="56" t="str">
        <f>VLOOKUP(A590,[2]Tabelle1!$A$2:$C$53,3,FALSE)</f>
        <v>K03254</v>
      </c>
      <c r="E590" s="41">
        <f>'2020_1-2-2_Download_Prozent'!O26</f>
        <v>7.9029931482149287</v>
      </c>
    </row>
    <row r="591" spans="1:5" x14ac:dyDescent="0.25">
      <c r="A591" s="56">
        <f>'2020_1-2-2_Download_Prozent'!B27</f>
        <v>255</v>
      </c>
      <c r="B591" s="56">
        <f>'2020_1-2-2_Download_Prozent'!$O$7</f>
        <v>2016</v>
      </c>
      <c r="C591" s="56" t="str">
        <f>VLOOKUP(A591,[1]Tabelle1!$A$1:$B$68,2,FALSE)</f>
        <v>Holzminden</v>
      </c>
      <c r="D591" s="56" t="str">
        <f>VLOOKUP(A591,[2]Tabelle1!$A$2:$C$53,3,FALSE)</f>
        <v>K03255</v>
      </c>
      <c r="E591" s="41">
        <f>'2020_1-2-2_Download_Prozent'!O27</f>
        <v>6.0131450146832615</v>
      </c>
    </row>
    <row r="592" spans="1:5" x14ac:dyDescent="0.25">
      <c r="A592" s="56">
        <f>'2020_1-2-2_Download_Prozent'!B28</f>
        <v>256</v>
      </c>
      <c r="B592" s="56">
        <f>'2020_1-2-2_Download_Prozent'!$O$7</f>
        <v>2016</v>
      </c>
      <c r="C592" s="56" t="str">
        <f>VLOOKUP(A592,[1]Tabelle1!$A$1:$B$68,2,FALSE)</f>
        <v>Nienburg (Weser)</v>
      </c>
      <c r="D592" s="56" t="str">
        <f>VLOOKUP(A592,[2]Tabelle1!$A$2:$C$53,3,FALSE)</f>
        <v>K03256</v>
      </c>
      <c r="E592" s="41">
        <f>'2020_1-2-2_Download_Prozent'!O28</f>
        <v>7.7199739924117106</v>
      </c>
    </row>
    <row r="593" spans="1:5" x14ac:dyDescent="0.25">
      <c r="A593" s="56">
        <f>'2020_1-2-2_Download_Prozent'!B29</f>
        <v>257</v>
      </c>
      <c r="B593" s="56">
        <f>'2020_1-2-2_Download_Prozent'!$O$7</f>
        <v>2016</v>
      </c>
      <c r="C593" s="56" t="str">
        <f>VLOOKUP(A593,[1]Tabelle1!$A$1:$B$68,2,FALSE)</f>
        <v>Schaumburg</v>
      </c>
      <c r="D593" s="56" t="str">
        <f>VLOOKUP(A593,[2]Tabelle1!$A$2:$C$53,3,FALSE)</f>
        <v>K03257</v>
      </c>
      <c r="E593" s="41">
        <f>'2020_1-2-2_Download_Prozent'!O29</f>
        <v>7.9941122728656984</v>
      </c>
    </row>
    <row r="594" spans="1:5" x14ac:dyDescent="0.25">
      <c r="A594" s="56">
        <f>'2020_1-2-2_Download_Prozent'!B30</f>
        <v>2</v>
      </c>
      <c r="B594" s="56">
        <f>'2020_1-2-2_Download_Prozent'!$O$7</f>
        <v>2016</v>
      </c>
      <c r="C594" s="56" t="str">
        <f>VLOOKUP(A594,[1]Tabelle1!$A$1:$B$68,2,FALSE)</f>
        <v>Stat. Region Hannover</v>
      </c>
      <c r="D594" s="56" t="str">
        <f>VLOOKUP(A594,[2]Tabelle1!$A$2:$C$53,3,FALSE)</f>
        <v>K032</v>
      </c>
      <c r="E594" s="41">
        <f>'2020_1-2-2_Download_Prozent'!O30</f>
        <v>11.567185800214581</v>
      </c>
    </row>
    <row r="595" spans="1:5" x14ac:dyDescent="0.25">
      <c r="A595" s="56">
        <f>'2020_1-2-2_Download_Prozent'!B31</f>
        <v>351</v>
      </c>
      <c r="B595" s="56">
        <f>'2020_1-2-2_Download_Prozent'!$O$7</f>
        <v>2016</v>
      </c>
      <c r="C595" s="56" t="str">
        <f>VLOOKUP(A595,[1]Tabelle1!$A$1:$B$68,2,FALSE)</f>
        <v>Celle</v>
      </c>
      <c r="D595" s="56" t="str">
        <f>VLOOKUP(A595,[2]Tabelle1!$A$2:$C$53,3,FALSE)</f>
        <v>K03351</v>
      </c>
      <c r="E595" s="41">
        <f>'2020_1-2-2_Download_Prozent'!O31</f>
        <v>7.1060155855805345</v>
      </c>
    </row>
    <row r="596" spans="1:5" x14ac:dyDescent="0.25">
      <c r="A596" s="56">
        <f>'2020_1-2-2_Download_Prozent'!B32</f>
        <v>352</v>
      </c>
      <c r="B596" s="56">
        <f>'2020_1-2-2_Download_Prozent'!$O$7</f>
        <v>2016</v>
      </c>
      <c r="C596" s="56" t="str">
        <f>VLOOKUP(A596,[1]Tabelle1!$A$1:$B$68,2,FALSE)</f>
        <v>Cuxhaven</v>
      </c>
      <c r="D596" s="56" t="str">
        <f>VLOOKUP(A596,[2]Tabelle1!$A$2:$C$53,3,FALSE)</f>
        <v>K03352</v>
      </c>
      <c r="E596" s="41">
        <f>'2020_1-2-2_Download_Prozent'!O32</f>
        <v>6.6517340313081998</v>
      </c>
    </row>
    <row r="597" spans="1:5" x14ac:dyDescent="0.25">
      <c r="A597" s="56">
        <f>'2020_1-2-2_Download_Prozent'!B33</f>
        <v>353</v>
      </c>
      <c r="B597" s="56">
        <f>'2020_1-2-2_Download_Prozent'!$O$7</f>
        <v>2016</v>
      </c>
      <c r="C597" s="56" t="str">
        <f>VLOOKUP(A597,[1]Tabelle1!$A$1:$B$68,2,FALSE)</f>
        <v>Harburg</v>
      </c>
      <c r="D597" s="56" t="str">
        <f>VLOOKUP(A597,[2]Tabelle1!$A$2:$C$53,3,FALSE)</f>
        <v>K03353</v>
      </c>
      <c r="E597" s="41">
        <f>'2020_1-2-2_Download_Prozent'!O33</f>
        <v>6.3976574546790985</v>
      </c>
    </row>
    <row r="598" spans="1:5" x14ac:dyDescent="0.25">
      <c r="A598" s="56">
        <f>'2020_1-2-2_Download_Prozent'!B34</f>
        <v>354</v>
      </c>
      <c r="B598" s="56">
        <f>'2020_1-2-2_Download_Prozent'!$O$7</f>
        <v>2016</v>
      </c>
      <c r="C598" s="56" t="str">
        <f>VLOOKUP(A598,[1]Tabelle1!$A$1:$B$68,2,FALSE)</f>
        <v>Lüchow-Dannenberg</v>
      </c>
      <c r="D598" s="56" t="str">
        <f>VLOOKUP(A598,[2]Tabelle1!$A$2:$C$53,3,FALSE)</f>
        <v>K03354</v>
      </c>
      <c r="E598" s="41">
        <f>'2020_1-2-2_Download_Prozent'!O34</f>
        <v>5.7859703020993347</v>
      </c>
    </row>
    <row r="599" spans="1:5" x14ac:dyDescent="0.25">
      <c r="A599" s="56">
        <f>'2020_1-2-2_Download_Prozent'!B35</f>
        <v>355</v>
      </c>
      <c r="B599" s="56">
        <f>'2020_1-2-2_Download_Prozent'!$O$7</f>
        <v>2016</v>
      </c>
      <c r="C599" s="56" t="str">
        <f>VLOOKUP(A599,[1]Tabelle1!$A$1:$B$68,2,FALSE)</f>
        <v>Lüneburg</v>
      </c>
      <c r="D599" s="56" t="str">
        <f>VLOOKUP(A599,[2]Tabelle1!$A$2:$C$53,3,FALSE)</f>
        <v>K03355</v>
      </c>
      <c r="E599" s="41">
        <f>'2020_1-2-2_Download_Prozent'!O35</f>
        <v>6.4976184576415852</v>
      </c>
    </row>
    <row r="600" spans="1:5" x14ac:dyDescent="0.25">
      <c r="A600" s="56">
        <f>'2020_1-2-2_Download_Prozent'!B36</f>
        <v>356</v>
      </c>
      <c r="B600" s="56">
        <f>'2020_1-2-2_Download_Prozent'!$O$7</f>
        <v>2016</v>
      </c>
      <c r="C600" s="56" t="str">
        <f>VLOOKUP(A600,[1]Tabelle1!$A$1:$B$68,2,FALSE)</f>
        <v>Osterholz</v>
      </c>
      <c r="D600" s="56" t="str">
        <f>VLOOKUP(A600,[2]Tabelle1!$A$2:$C$53,3,FALSE)</f>
        <v>K03356</v>
      </c>
      <c r="E600" s="41">
        <f>'2020_1-2-2_Download_Prozent'!O36</f>
        <v>5.5104485558365504</v>
      </c>
    </row>
    <row r="601" spans="1:5" x14ac:dyDescent="0.25">
      <c r="A601" s="56">
        <f>'2020_1-2-2_Download_Prozent'!B37</f>
        <v>357</v>
      </c>
      <c r="B601" s="56">
        <f>'2020_1-2-2_Download_Prozent'!$O$7</f>
        <v>2016</v>
      </c>
      <c r="C601" s="56" t="str">
        <f>VLOOKUP(A601,[1]Tabelle1!$A$1:$B$68,2,FALSE)</f>
        <v>Rotenburg (Wümme)</v>
      </c>
      <c r="D601" s="56" t="str">
        <f>VLOOKUP(A601,[2]Tabelle1!$A$2:$C$53,3,FALSE)</f>
        <v>K03357</v>
      </c>
      <c r="E601" s="41">
        <f>'2020_1-2-2_Download_Prozent'!O37</f>
        <v>6.561711921259457</v>
      </c>
    </row>
    <row r="602" spans="1:5" x14ac:dyDescent="0.25">
      <c r="A602" s="56">
        <f>'2020_1-2-2_Download_Prozent'!B38</f>
        <v>358</v>
      </c>
      <c r="B602" s="56">
        <f>'2020_1-2-2_Download_Prozent'!$O$7</f>
        <v>2016</v>
      </c>
      <c r="C602" s="56" t="str">
        <f>VLOOKUP(A602,[1]Tabelle1!$A$1:$B$68,2,FALSE)</f>
        <v>Heidekreis</v>
      </c>
      <c r="D602" s="56" t="str">
        <f>VLOOKUP(A602,[2]Tabelle1!$A$2:$C$53,3,FALSE)</f>
        <v>K03358</v>
      </c>
      <c r="E602" s="41">
        <f>'2020_1-2-2_Download_Prozent'!O38</f>
        <v>7.9775997020932241</v>
      </c>
    </row>
    <row r="603" spans="1:5" x14ac:dyDescent="0.25">
      <c r="A603" s="56">
        <f>'2020_1-2-2_Download_Prozent'!B39</f>
        <v>359</v>
      </c>
      <c r="B603" s="56">
        <f>'2020_1-2-2_Download_Prozent'!$O$7</f>
        <v>2016</v>
      </c>
      <c r="C603" s="56" t="str">
        <f>VLOOKUP(A603,[1]Tabelle1!$A$1:$B$68,2,FALSE)</f>
        <v>Stade</v>
      </c>
      <c r="D603" s="56" t="str">
        <f>VLOOKUP(A603,[2]Tabelle1!$A$2:$C$53,3,FALSE)</f>
        <v>K03359</v>
      </c>
      <c r="E603" s="41">
        <f>'2020_1-2-2_Download_Prozent'!O39</f>
        <v>8.1061109513087821</v>
      </c>
    </row>
    <row r="604" spans="1:5" x14ac:dyDescent="0.25">
      <c r="A604" s="56">
        <f>'2020_1-2-2_Download_Prozent'!B40</f>
        <v>360</v>
      </c>
      <c r="B604" s="56">
        <f>'2020_1-2-2_Download_Prozent'!$O$7</f>
        <v>2016</v>
      </c>
      <c r="C604" s="56" t="str">
        <f>VLOOKUP(A604,[1]Tabelle1!$A$1:$B$68,2,FALSE)</f>
        <v>Uelzen</v>
      </c>
      <c r="D604" s="56" t="str">
        <f>VLOOKUP(A604,[2]Tabelle1!$A$2:$C$53,3,FALSE)</f>
        <v>K03360</v>
      </c>
      <c r="E604" s="41">
        <f>'2020_1-2-2_Download_Prozent'!O40</f>
        <v>5.4001140263121092</v>
      </c>
    </row>
    <row r="605" spans="1:5" x14ac:dyDescent="0.25">
      <c r="A605" s="56">
        <f>'2020_1-2-2_Download_Prozent'!B41</f>
        <v>361</v>
      </c>
      <c r="B605" s="56">
        <f>'2020_1-2-2_Download_Prozent'!$O$7</f>
        <v>2016</v>
      </c>
      <c r="C605" s="56" t="str">
        <f>VLOOKUP(A605,[1]Tabelle1!$A$1:$B$68,2,FALSE)</f>
        <v>Verden</v>
      </c>
      <c r="D605" s="56" t="str">
        <f>VLOOKUP(A605,[2]Tabelle1!$A$2:$C$53,3,FALSE)</f>
        <v>K03361</v>
      </c>
      <c r="E605" s="41">
        <f>'2020_1-2-2_Download_Prozent'!O41</f>
        <v>7.4019817140501463</v>
      </c>
    </row>
    <row r="606" spans="1:5" x14ac:dyDescent="0.25">
      <c r="A606" s="56">
        <f>'2020_1-2-2_Download_Prozent'!B42</f>
        <v>3</v>
      </c>
      <c r="B606" s="56">
        <f>'2020_1-2-2_Download_Prozent'!$O$7</f>
        <v>2016</v>
      </c>
      <c r="C606" s="56" t="str">
        <f>VLOOKUP(A606,[1]Tabelle1!$A$1:$B$68,2,FALSE)</f>
        <v>Stat. Region Lüneburg</v>
      </c>
      <c r="D606" s="56" t="str">
        <f>VLOOKUP(A606,[2]Tabelle1!$A$2:$C$53,3,FALSE)</f>
        <v>K033</v>
      </c>
      <c r="E606" s="41">
        <f>'2020_1-2-2_Download_Prozent'!O42</f>
        <v>6.8089052170111133</v>
      </c>
    </row>
    <row r="607" spans="1:5" x14ac:dyDescent="0.25">
      <c r="A607" s="56">
        <f>'2020_1-2-2_Download_Prozent'!B43</f>
        <v>401</v>
      </c>
      <c r="B607" s="56">
        <f>'2020_1-2-2_Download_Prozent'!$O$7</f>
        <v>2016</v>
      </c>
      <c r="C607" s="56" t="str">
        <f>VLOOKUP(A607,[1]Tabelle1!$A$1:$B$68,2,FALSE)</f>
        <v>Delmenhorst  Stadt</v>
      </c>
      <c r="D607" s="56" t="str">
        <f>VLOOKUP(A607,[2]Tabelle1!$A$2:$C$53,3,FALSE)</f>
        <v>K03401</v>
      </c>
      <c r="E607" s="41">
        <f>'2020_1-2-2_Download_Prozent'!O43</f>
        <v>14.569407489129729</v>
      </c>
    </row>
    <row r="608" spans="1:5" x14ac:dyDescent="0.25">
      <c r="A608" s="56">
        <f>'2020_1-2-2_Download_Prozent'!B44</f>
        <v>402</v>
      </c>
      <c r="B608" s="56">
        <f>'2020_1-2-2_Download_Prozent'!$O$7</f>
        <v>2016</v>
      </c>
      <c r="C608" s="56" t="str">
        <f>VLOOKUP(A608,[1]Tabelle1!$A$1:$B$68,2,FALSE)</f>
        <v>Emden  Stadt</v>
      </c>
      <c r="D608" s="56" t="str">
        <f>VLOOKUP(A608,[2]Tabelle1!$A$2:$C$53,3,FALSE)</f>
        <v>K03402</v>
      </c>
      <c r="E608" s="41">
        <f>'2020_1-2-2_Download_Prozent'!O44</f>
        <v>9.8146020679000117</v>
      </c>
    </row>
    <row r="609" spans="1:5" x14ac:dyDescent="0.25">
      <c r="A609" s="56">
        <f>'2020_1-2-2_Download_Prozent'!B45</f>
        <v>403</v>
      </c>
      <c r="B609" s="56">
        <f>'2020_1-2-2_Download_Prozent'!$O$7</f>
        <v>2016</v>
      </c>
      <c r="C609" s="56" t="str">
        <f>VLOOKUP(A609,[1]Tabelle1!$A$1:$B$68,2,FALSE)</f>
        <v>Oldenburg(Oldb)  Stadt</v>
      </c>
      <c r="D609" s="56" t="str">
        <f>VLOOKUP(A609,[2]Tabelle1!$A$2:$C$53,3,FALSE)</f>
        <v>K03403</v>
      </c>
      <c r="E609" s="41">
        <f>'2020_1-2-2_Download_Prozent'!O45</f>
        <v>9.3174261213799934</v>
      </c>
    </row>
    <row r="610" spans="1:5" x14ac:dyDescent="0.25">
      <c r="A610" s="56">
        <f>'2020_1-2-2_Download_Prozent'!B46</f>
        <v>404</v>
      </c>
      <c r="B610" s="56">
        <f>'2020_1-2-2_Download_Prozent'!$O$7</f>
        <v>2016</v>
      </c>
      <c r="C610" s="56" t="str">
        <f>VLOOKUP(A610,[1]Tabelle1!$A$1:$B$68,2,FALSE)</f>
        <v>Osnabrück  Stadt</v>
      </c>
      <c r="D610" s="56" t="str">
        <f>VLOOKUP(A610,[2]Tabelle1!$A$2:$C$53,3,FALSE)</f>
        <v>K03404</v>
      </c>
      <c r="E610" s="41">
        <f>'2020_1-2-2_Download_Prozent'!O46</f>
        <v>13.930029865301396</v>
      </c>
    </row>
    <row r="611" spans="1:5" x14ac:dyDescent="0.25">
      <c r="A611" s="56">
        <f>'2020_1-2-2_Download_Prozent'!B47</f>
        <v>405</v>
      </c>
      <c r="B611" s="56">
        <f>'2020_1-2-2_Download_Prozent'!$O$7</f>
        <v>2016</v>
      </c>
      <c r="C611" s="56" t="str">
        <f>VLOOKUP(A611,[1]Tabelle1!$A$1:$B$68,2,FALSE)</f>
        <v>Wilhelmshaven  Stadt</v>
      </c>
      <c r="D611" s="56" t="str">
        <f>VLOOKUP(A611,[2]Tabelle1!$A$2:$C$53,3,FALSE)</f>
        <v>K03405</v>
      </c>
      <c r="E611" s="41">
        <f>'2020_1-2-2_Download_Prozent'!O47</f>
        <v>9.0878072466240614</v>
      </c>
    </row>
    <row r="612" spans="1:5" x14ac:dyDescent="0.25">
      <c r="A612" s="56">
        <f>'2020_1-2-2_Download_Prozent'!B48</f>
        <v>451</v>
      </c>
      <c r="B612" s="56">
        <f>'2020_1-2-2_Download_Prozent'!$O$7</f>
        <v>2016</v>
      </c>
      <c r="C612" s="56" t="str">
        <f>VLOOKUP(A612,[1]Tabelle1!$A$1:$B$68,2,FALSE)</f>
        <v>Ammerland</v>
      </c>
      <c r="D612" s="56" t="str">
        <f>VLOOKUP(A612,[2]Tabelle1!$A$2:$C$53,3,FALSE)</f>
        <v>K03451</v>
      </c>
      <c r="E612" s="41">
        <f>'2020_1-2-2_Download_Prozent'!O48</f>
        <v>5.8110156644770088</v>
      </c>
    </row>
    <row r="613" spans="1:5" x14ac:dyDescent="0.25">
      <c r="A613" s="56">
        <f>'2020_1-2-2_Download_Prozent'!B49</f>
        <v>452</v>
      </c>
      <c r="B613" s="56">
        <f>'2020_1-2-2_Download_Prozent'!$O$7</f>
        <v>2016</v>
      </c>
      <c r="C613" s="56" t="str">
        <f>VLOOKUP(A613,[1]Tabelle1!$A$1:$B$68,2,FALSE)</f>
        <v>Aurich</v>
      </c>
      <c r="D613" s="56" t="str">
        <f>VLOOKUP(A613,[2]Tabelle1!$A$2:$C$53,3,FALSE)</f>
        <v>K03452</v>
      </c>
      <c r="E613" s="41">
        <f>'2020_1-2-2_Download_Prozent'!O49</f>
        <v>5.8164006187324402</v>
      </c>
    </row>
    <row r="614" spans="1:5" x14ac:dyDescent="0.25">
      <c r="A614" s="56">
        <f>'2020_1-2-2_Download_Prozent'!B50</f>
        <v>453</v>
      </c>
      <c r="B614" s="56">
        <f>'2020_1-2-2_Download_Prozent'!$O$7</f>
        <v>2016</v>
      </c>
      <c r="C614" s="56" t="str">
        <f>VLOOKUP(A614,[1]Tabelle1!$A$1:$B$68,2,FALSE)</f>
        <v>Cloppenburg</v>
      </c>
      <c r="D614" s="56" t="str">
        <f>VLOOKUP(A614,[2]Tabelle1!$A$2:$C$53,3,FALSE)</f>
        <v>K03453</v>
      </c>
      <c r="E614" s="41">
        <f>'2020_1-2-2_Download_Prozent'!O50</f>
        <v>10.453203157958175</v>
      </c>
    </row>
    <row r="615" spans="1:5" x14ac:dyDescent="0.25">
      <c r="A615" s="56">
        <f>'2020_1-2-2_Download_Prozent'!B51</f>
        <v>454</v>
      </c>
      <c r="B615" s="56">
        <f>'2020_1-2-2_Download_Prozent'!$O$7</f>
        <v>2016</v>
      </c>
      <c r="C615" s="56" t="str">
        <f>VLOOKUP(A615,[1]Tabelle1!$A$1:$B$68,2,FALSE)</f>
        <v>Emsland</v>
      </c>
      <c r="D615" s="56" t="str">
        <f>VLOOKUP(A615,[2]Tabelle1!$A$2:$C$53,3,FALSE)</f>
        <v>K03454</v>
      </c>
      <c r="E615" s="41">
        <f>'2020_1-2-2_Download_Prozent'!O51</f>
        <v>10.613240569897727</v>
      </c>
    </row>
    <row r="616" spans="1:5" x14ac:dyDescent="0.25">
      <c r="A616" s="56">
        <f>'2020_1-2-2_Download_Prozent'!B52</f>
        <v>455</v>
      </c>
      <c r="B616" s="56">
        <f>'2020_1-2-2_Download_Prozent'!$O$7</f>
        <v>2016</v>
      </c>
      <c r="C616" s="56" t="str">
        <f>VLOOKUP(A616,[1]Tabelle1!$A$1:$B$68,2,FALSE)</f>
        <v>Friesland</v>
      </c>
      <c r="D616" s="56" t="str">
        <f>VLOOKUP(A616,[2]Tabelle1!$A$2:$C$53,3,FALSE)</f>
        <v>K03455</v>
      </c>
      <c r="E616" s="41">
        <f>'2020_1-2-2_Download_Prozent'!O52</f>
        <v>4.8217134611671693</v>
      </c>
    </row>
    <row r="617" spans="1:5" x14ac:dyDescent="0.25">
      <c r="A617" s="56">
        <f>'2020_1-2-2_Download_Prozent'!B53</f>
        <v>456</v>
      </c>
      <c r="B617" s="56">
        <f>'2020_1-2-2_Download_Prozent'!$O$7</f>
        <v>2016</v>
      </c>
      <c r="C617" s="56" t="str">
        <f>VLOOKUP(A617,[1]Tabelle1!$A$1:$B$68,2,FALSE)</f>
        <v>Grafschaft Bentheim</v>
      </c>
      <c r="D617" s="56" t="str">
        <f>VLOOKUP(A617,[2]Tabelle1!$A$2:$C$53,3,FALSE)</f>
        <v>K03456</v>
      </c>
      <c r="E617" s="41">
        <f>'2020_1-2-2_Download_Prozent'!O53</f>
        <v>15.478382558739042</v>
      </c>
    </row>
    <row r="618" spans="1:5" x14ac:dyDescent="0.25">
      <c r="A618" s="56">
        <f>'2020_1-2-2_Download_Prozent'!B54</f>
        <v>457</v>
      </c>
      <c r="B618" s="56">
        <f>'2020_1-2-2_Download_Prozent'!$O$7</f>
        <v>2016</v>
      </c>
      <c r="C618" s="56" t="str">
        <f>VLOOKUP(A618,[1]Tabelle1!$A$1:$B$68,2,FALSE)</f>
        <v>Leer</v>
      </c>
      <c r="D618" s="56" t="str">
        <f>VLOOKUP(A618,[2]Tabelle1!$A$2:$C$53,3,FALSE)</f>
        <v>K03457</v>
      </c>
      <c r="E618" s="41">
        <f>'2020_1-2-2_Download_Prozent'!O54</f>
        <v>7.3223062887437367</v>
      </c>
    </row>
    <row r="619" spans="1:5" x14ac:dyDescent="0.25">
      <c r="A619" s="56">
        <f>'2020_1-2-2_Download_Prozent'!B55</f>
        <v>458</v>
      </c>
      <c r="B619" s="56">
        <f>'2020_1-2-2_Download_Prozent'!$O$7</f>
        <v>2016</v>
      </c>
      <c r="C619" s="56" t="str">
        <f>VLOOKUP(A619,[1]Tabelle1!$A$1:$B$68,2,FALSE)</f>
        <v>Oldenburg</v>
      </c>
      <c r="D619" s="56" t="str">
        <f>VLOOKUP(A619,[2]Tabelle1!$A$2:$C$53,3,FALSE)</f>
        <v>K03458</v>
      </c>
      <c r="E619" s="41">
        <f>'2020_1-2-2_Download_Prozent'!O55</f>
        <v>8.3871366346421183</v>
      </c>
    </row>
    <row r="620" spans="1:5" x14ac:dyDescent="0.25">
      <c r="A620" s="56">
        <f>'2020_1-2-2_Download_Prozent'!B56</f>
        <v>459</v>
      </c>
      <c r="B620" s="56">
        <f>'2020_1-2-2_Download_Prozent'!$O$7</f>
        <v>2016</v>
      </c>
      <c r="C620" s="56" t="str">
        <f>VLOOKUP(A620,[1]Tabelle1!$A$1:$B$68,2,FALSE)</f>
        <v>Osnabrück</v>
      </c>
      <c r="D620" s="56" t="str">
        <f>VLOOKUP(A620,[2]Tabelle1!$A$2:$C$53,3,FALSE)</f>
        <v>K03459</v>
      </c>
      <c r="E620" s="41">
        <f>'2020_1-2-2_Download_Prozent'!O56</f>
        <v>8.1734576826274559</v>
      </c>
    </row>
    <row r="621" spans="1:5" x14ac:dyDescent="0.25">
      <c r="A621" s="56">
        <f>'2020_1-2-2_Download_Prozent'!B57</f>
        <v>460</v>
      </c>
      <c r="B621" s="56">
        <f>'2020_1-2-2_Download_Prozent'!$O$7</f>
        <v>2016</v>
      </c>
      <c r="C621" s="56" t="str">
        <f>VLOOKUP(A621,[1]Tabelle1!$A$1:$B$68,2,FALSE)</f>
        <v>Vechta</v>
      </c>
      <c r="D621" s="56" t="str">
        <f>VLOOKUP(A621,[2]Tabelle1!$A$2:$C$53,3,FALSE)</f>
        <v>K03460</v>
      </c>
      <c r="E621" s="41">
        <f>'2020_1-2-2_Download_Prozent'!O57</f>
        <v>12.647578953397629</v>
      </c>
    </row>
    <row r="622" spans="1:5" x14ac:dyDescent="0.25">
      <c r="A622" s="56">
        <f>'2020_1-2-2_Download_Prozent'!B58</f>
        <v>461</v>
      </c>
      <c r="B622" s="56">
        <f>'2020_1-2-2_Download_Prozent'!$O$7</f>
        <v>2016</v>
      </c>
      <c r="C622" s="56" t="str">
        <f>VLOOKUP(A622,[1]Tabelle1!$A$1:$B$68,2,FALSE)</f>
        <v>Wesermarsch</v>
      </c>
      <c r="D622" s="56" t="str">
        <f>VLOOKUP(A622,[2]Tabelle1!$A$2:$C$53,3,FALSE)</f>
        <v>K03461</v>
      </c>
      <c r="E622" s="41">
        <f>'2020_1-2-2_Download_Prozent'!O58</f>
        <v>8.131538271992115</v>
      </c>
    </row>
    <row r="623" spans="1:5" x14ac:dyDescent="0.25">
      <c r="A623" s="56">
        <f>'2020_1-2-2_Download_Prozent'!B59</f>
        <v>462</v>
      </c>
      <c r="B623" s="56">
        <f>'2020_1-2-2_Download_Prozent'!$O$7</f>
        <v>2016</v>
      </c>
      <c r="C623" s="56" t="str">
        <f>VLOOKUP(A623,[1]Tabelle1!$A$1:$B$68,2,FALSE)</f>
        <v>Wittmund</v>
      </c>
      <c r="D623" s="56" t="str">
        <f>VLOOKUP(A623,[2]Tabelle1!$A$2:$C$53,3,FALSE)</f>
        <v>K03462</v>
      </c>
      <c r="E623" s="41">
        <f>'2020_1-2-2_Download_Prozent'!O59</f>
        <v>4.5006241099840016</v>
      </c>
    </row>
    <row r="624" spans="1:5" x14ac:dyDescent="0.25">
      <c r="A624" s="56">
        <f>'2020_1-2-2_Download_Prozent'!B60</f>
        <v>4</v>
      </c>
      <c r="B624" s="56">
        <f>'2020_1-2-2_Download_Prozent'!$O$7</f>
        <v>2016</v>
      </c>
      <c r="C624" s="56" t="str">
        <f>VLOOKUP(A624,[1]Tabelle1!$A$1:$B$68,2,FALSE)</f>
        <v>Stat. Region Weser-Ems</v>
      </c>
      <c r="D624" s="56" t="str">
        <f>VLOOKUP(A624,[2]Tabelle1!$A$2:$C$53,3,FALSE)</f>
        <v>K034</v>
      </c>
      <c r="E624" s="41">
        <f>'2020_1-2-2_Download_Prozent'!O60</f>
        <v>9.435569627576907</v>
      </c>
    </row>
    <row r="625" spans="1:5" x14ac:dyDescent="0.25">
      <c r="A625" s="56">
        <f>'2020_1-2-2_Download_Prozent'!B61</f>
        <v>0</v>
      </c>
      <c r="B625" s="56">
        <f>'2020_1-2-2_Download_Prozent'!$O$7</f>
        <v>2016</v>
      </c>
      <c r="C625" s="56" t="str">
        <f>VLOOKUP(A625,[1]Tabelle1!$A$1:$B$68,2,FALSE)</f>
        <v>Niedersachsen</v>
      </c>
      <c r="D625" s="56" t="str">
        <f>VLOOKUP(A625,[2]Tabelle1!$A$2:$C$53,3,FALSE)</f>
        <v>K030</v>
      </c>
      <c r="E625" s="41">
        <f>'2020_1-2-2_Download_Prozent'!O61</f>
        <v>9.3784865622032587</v>
      </c>
    </row>
    <row r="626" spans="1:5" x14ac:dyDescent="0.25">
      <c r="A626" s="56">
        <f>'2020_1-2-2_Download_Prozent'!B10</f>
        <v>101</v>
      </c>
      <c r="B626" s="56">
        <f>'2020_1-2-2_Download_Prozent'!$P$7</f>
        <v>2017</v>
      </c>
      <c r="C626" s="56" t="str">
        <f>VLOOKUP(A626,[1]Tabelle1!$A$1:$B$68,2,FALSE)</f>
        <v>Braunschweig  Stadt</v>
      </c>
      <c r="D626" s="56" t="str">
        <f>VLOOKUP(A626,[2]Tabelle1!$A$2:$C$53,3,FALSE)</f>
        <v>K03101</v>
      </c>
      <c r="E626" s="41">
        <f>'2020_1-2-2_Download_Prozent'!P10</f>
        <v>11.458614725247255</v>
      </c>
    </row>
    <row r="627" spans="1:5" x14ac:dyDescent="0.25">
      <c r="A627" s="56">
        <f>'2020_1-2-2_Download_Prozent'!B11</f>
        <v>102</v>
      </c>
      <c r="B627" s="56">
        <f>'2020_1-2-2_Download_Prozent'!$P$7</f>
        <v>2017</v>
      </c>
      <c r="C627" s="56" t="str">
        <f>VLOOKUP(A627,[1]Tabelle1!$A$1:$B$68,2,FALSE)</f>
        <v>Salzgitter  Stadt</v>
      </c>
      <c r="D627" s="56" t="str">
        <f>VLOOKUP(A627,[2]Tabelle1!$A$2:$C$53,3,FALSE)</f>
        <v>K03102</v>
      </c>
      <c r="E627" s="41">
        <f>'2020_1-2-2_Download_Prozent'!P11</f>
        <v>18.015648314649731</v>
      </c>
    </row>
    <row r="628" spans="1:5" x14ac:dyDescent="0.25">
      <c r="A628" s="56">
        <f>'2020_1-2-2_Download_Prozent'!B12</f>
        <v>103</v>
      </c>
      <c r="B628" s="56">
        <f>'2020_1-2-2_Download_Prozent'!$P$7</f>
        <v>2017</v>
      </c>
      <c r="C628" s="56" t="str">
        <f>VLOOKUP(A628,[1]Tabelle1!$A$1:$B$68,2,FALSE)</f>
        <v>Wolfsburg  Stadt</v>
      </c>
      <c r="D628" s="56" t="str">
        <f>VLOOKUP(A628,[2]Tabelle1!$A$2:$C$53,3,FALSE)</f>
        <v>K03103</v>
      </c>
      <c r="E628" s="41">
        <f>'2020_1-2-2_Download_Prozent'!P12</f>
        <v>14.8651484093807</v>
      </c>
    </row>
    <row r="629" spans="1:5" x14ac:dyDescent="0.25">
      <c r="A629" s="56">
        <f>'2020_1-2-2_Download_Prozent'!B13</f>
        <v>151</v>
      </c>
      <c r="B629" s="56">
        <f>'2020_1-2-2_Download_Prozent'!$P$7</f>
        <v>2017</v>
      </c>
      <c r="C629" s="56" t="str">
        <f>VLOOKUP(A629,[1]Tabelle1!$A$1:$B$68,2,FALSE)</f>
        <v>Gifhorn</v>
      </c>
      <c r="D629" s="56" t="str">
        <f>VLOOKUP(A629,[2]Tabelle1!$A$2:$C$53,3,FALSE)</f>
        <v>K03151</v>
      </c>
      <c r="E629" s="41">
        <f>'2020_1-2-2_Download_Prozent'!P13</f>
        <v>6.3628419170774331</v>
      </c>
    </row>
    <row r="630" spans="1:5" x14ac:dyDescent="0.25">
      <c r="A630" s="56">
        <f>'2020_1-2-2_Download_Prozent'!B14</f>
        <v>153</v>
      </c>
      <c r="B630" s="56">
        <f>'2020_1-2-2_Download_Prozent'!$P$7</f>
        <v>2017</v>
      </c>
      <c r="C630" s="56" t="str">
        <f>VLOOKUP(A630,[1]Tabelle1!$A$1:$B$68,2,FALSE)</f>
        <v>Goslar</v>
      </c>
      <c r="D630" s="56" t="str">
        <f>VLOOKUP(A630,[2]Tabelle1!$A$2:$C$53,3,FALSE)</f>
        <v>K03153</v>
      </c>
      <c r="E630" s="41">
        <f>'2020_1-2-2_Download_Prozent'!P14</f>
        <v>9.2902888131256223</v>
      </c>
    </row>
    <row r="631" spans="1:5" x14ac:dyDescent="0.25">
      <c r="A631" s="56">
        <f>'2020_1-2-2_Download_Prozent'!B15</f>
        <v>154</v>
      </c>
      <c r="B631" s="56">
        <f>'2020_1-2-2_Download_Prozent'!$P$7</f>
        <v>2017</v>
      </c>
      <c r="C631" s="56" t="str">
        <f>VLOOKUP(A631,[1]Tabelle1!$A$1:$B$68,2,FALSE)</f>
        <v>Helmstedt</v>
      </c>
      <c r="D631" s="56" t="str">
        <f>VLOOKUP(A631,[2]Tabelle1!$A$2:$C$53,3,FALSE)</f>
        <v>K03154</v>
      </c>
      <c r="E631" s="41">
        <f>'2020_1-2-2_Download_Prozent'!P15</f>
        <v>6.9941125163541216</v>
      </c>
    </row>
    <row r="632" spans="1:5" x14ac:dyDescent="0.25">
      <c r="A632" s="56">
        <f>'2020_1-2-2_Download_Prozent'!B16</f>
        <v>155</v>
      </c>
      <c r="B632" s="56">
        <f>'2020_1-2-2_Download_Prozent'!$P$7</f>
        <v>2017</v>
      </c>
      <c r="C632" s="56" t="str">
        <f>VLOOKUP(A632,[1]Tabelle1!$A$1:$B$68,2,FALSE)</f>
        <v>Northeim</v>
      </c>
      <c r="D632" s="56" t="str">
        <f>VLOOKUP(A632,[2]Tabelle1!$A$2:$C$53,3,FALSE)</f>
        <v>K03155</v>
      </c>
      <c r="E632" s="41">
        <f>'2020_1-2-2_Download_Prozent'!P16</f>
        <v>6.3436706101649056</v>
      </c>
    </row>
    <row r="633" spans="1:5" x14ac:dyDescent="0.25">
      <c r="A633" s="56">
        <f>'2020_1-2-2_Download_Prozent'!B17</f>
        <v>157</v>
      </c>
      <c r="B633" s="56">
        <f>'2020_1-2-2_Download_Prozent'!$P$7</f>
        <v>2017</v>
      </c>
      <c r="C633" s="56" t="str">
        <f>VLOOKUP(A633,[1]Tabelle1!$A$1:$B$68,2,FALSE)</f>
        <v>Peine</v>
      </c>
      <c r="D633" s="56" t="str">
        <f>VLOOKUP(A633,[2]Tabelle1!$A$2:$C$53,3,FALSE)</f>
        <v>K03157</v>
      </c>
      <c r="E633" s="41">
        <f>'2020_1-2-2_Download_Prozent'!P17</f>
        <v>7.8092196029032444</v>
      </c>
    </row>
    <row r="634" spans="1:5" x14ac:dyDescent="0.25">
      <c r="A634" s="56">
        <f>'2020_1-2-2_Download_Prozent'!B18</f>
        <v>158</v>
      </c>
      <c r="B634" s="56">
        <f>'2020_1-2-2_Download_Prozent'!$P$7</f>
        <v>2017</v>
      </c>
      <c r="C634" s="56" t="str">
        <f>VLOOKUP(A634,[1]Tabelle1!$A$1:$B$68,2,FALSE)</f>
        <v>Wolfenbüttel</v>
      </c>
      <c r="D634" s="56" t="str">
        <f>VLOOKUP(A634,[2]Tabelle1!$A$2:$C$53,3,FALSE)</f>
        <v>K03158</v>
      </c>
      <c r="E634" s="41">
        <f>'2020_1-2-2_Download_Prozent'!P18</f>
        <v>6.0986241769555871</v>
      </c>
    </row>
    <row r="635" spans="1:5" x14ac:dyDescent="0.25">
      <c r="A635" s="56">
        <f>'2020_1-2-2_Download_Prozent'!B19</f>
        <v>159</v>
      </c>
      <c r="B635" s="56">
        <f>'2020_1-2-2_Download_Prozent'!$P$7</f>
        <v>2017</v>
      </c>
      <c r="C635" s="56" t="str">
        <f>VLOOKUP(A635,[1]Tabelle1!$A$1:$B$68,2,FALSE)</f>
        <v>Göttingen</v>
      </c>
      <c r="D635" s="56" t="str">
        <f>VLOOKUP(A635,[2]Tabelle1!$A$2:$C$53,3,FALSE)</f>
        <v>K03159</v>
      </c>
      <c r="E635" s="41">
        <f>'2020_1-2-2_Download_Prozent'!P19</f>
        <v>8.8440568731959868</v>
      </c>
    </row>
    <row r="636" spans="1:5" x14ac:dyDescent="0.25">
      <c r="A636" s="56">
        <f>'2020_1-2-2_Download_Prozent'!B20</f>
        <v>1</v>
      </c>
      <c r="B636" s="56">
        <f>'2020_1-2-2_Download_Prozent'!$P$7</f>
        <v>2017</v>
      </c>
      <c r="C636" s="56" t="str">
        <f>VLOOKUP(A636,[1]Tabelle1!$A$1:$B$68,2,FALSE)</f>
        <v>Stat. Region Braunschweig</v>
      </c>
      <c r="D636" s="56" t="str">
        <f>VLOOKUP(A636,[2]Tabelle1!$A$2:$C$53,3,FALSE)</f>
        <v>K031</v>
      </c>
      <c r="E636" s="41">
        <f>'2020_1-2-2_Download_Prozent'!P20</f>
        <v>9.473383408512948</v>
      </c>
    </row>
    <row r="637" spans="1:5" x14ac:dyDescent="0.25">
      <c r="A637" s="56">
        <f>'2020_1-2-2_Download_Prozent'!B21</f>
        <v>241</v>
      </c>
      <c r="B637" s="56">
        <f>'2020_1-2-2_Download_Prozent'!$P$7</f>
        <v>2017</v>
      </c>
      <c r="C637" s="56" t="str">
        <f>VLOOKUP(A637,[1]Tabelle1!$A$1:$B$68,2,FALSE)</f>
        <v>Hannover  Region</v>
      </c>
      <c r="D637" s="56" t="str">
        <f>VLOOKUP(A637,[2]Tabelle1!$A$2:$C$53,3,FALSE)</f>
        <v>K03241</v>
      </c>
      <c r="E637" s="41">
        <f>'2020_1-2-2_Download_Prozent'!P21</f>
        <v>15.196824777148807</v>
      </c>
    </row>
    <row r="638" spans="1:5" x14ac:dyDescent="0.25">
      <c r="A638" s="56">
        <f>'2020_1-2-2_Download_Prozent'!B22</f>
        <v>241001</v>
      </c>
      <c r="B638" s="56">
        <f>'2020_1-2-2_Download_Prozent'!$P$7</f>
        <v>2017</v>
      </c>
      <c r="C638" s="56" t="str">
        <f>VLOOKUP(A638,[1]Tabelle1!$A$1:$B$68,2,FALSE)</f>
        <v xml:space="preserve">   dav. Hannover  Lhst.</v>
      </c>
      <c r="D638" s="56" t="str">
        <f>VLOOKUP(A638,[2]Tabelle1!$A$2:$C$53,3,FALSE)</f>
        <v>K03241001</v>
      </c>
      <c r="E638" s="41">
        <f>'2020_1-2-2_Download_Prozent'!P22</f>
        <v>20.178073154275864</v>
      </c>
    </row>
    <row r="639" spans="1:5" x14ac:dyDescent="0.25">
      <c r="A639" s="56">
        <f>'2020_1-2-2_Download_Prozent'!B23</f>
        <v>241999</v>
      </c>
      <c r="B639" s="56">
        <f>'2020_1-2-2_Download_Prozent'!$P$7</f>
        <v>2017</v>
      </c>
      <c r="C639" s="56" t="str">
        <f>VLOOKUP(A639,[1]Tabelle1!$A$1:$B$68,2,FALSE)</f>
        <v xml:space="preserve">   dav. Hannover  Umland</v>
      </c>
      <c r="D639" s="56" t="str">
        <f>VLOOKUP(A639,[2]Tabelle1!$A$2:$C$53,3,FALSE)</f>
        <v>K03241999</v>
      </c>
      <c r="E639" s="41">
        <f>'2020_1-2-2_Download_Prozent'!P23</f>
        <v>10.881391937358934</v>
      </c>
    </row>
    <row r="640" spans="1:5" x14ac:dyDescent="0.25">
      <c r="A640" s="56">
        <f>'2020_1-2-2_Download_Prozent'!B24</f>
        <v>251</v>
      </c>
      <c r="B640" s="56">
        <f>'2020_1-2-2_Download_Prozent'!$P$7</f>
        <v>2017</v>
      </c>
      <c r="C640" s="56" t="str">
        <f>VLOOKUP(A640,[1]Tabelle1!$A$1:$B$68,2,FALSE)</f>
        <v>Diepholz</v>
      </c>
      <c r="D640" s="56" t="str">
        <f>VLOOKUP(A640,[2]Tabelle1!$A$2:$C$53,3,FALSE)</f>
        <v>K03251</v>
      </c>
      <c r="E640" s="41">
        <f>'2020_1-2-2_Download_Prozent'!P24</f>
        <v>7.4370868285095275</v>
      </c>
    </row>
    <row r="641" spans="1:5" x14ac:dyDescent="0.25">
      <c r="A641" s="56">
        <f>'2020_1-2-2_Download_Prozent'!B25</f>
        <v>252</v>
      </c>
      <c r="B641" s="56">
        <f>'2020_1-2-2_Download_Prozent'!$P$7</f>
        <v>2017</v>
      </c>
      <c r="C641" s="56" t="str">
        <f>VLOOKUP(A641,[1]Tabelle1!$A$1:$B$68,2,FALSE)</f>
        <v>Hameln-Pyrmont</v>
      </c>
      <c r="D641" s="56" t="str">
        <f>VLOOKUP(A641,[2]Tabelle1!$A$2:$C$53,3,FALSE)</f>
        <v>K03252</v>
      </c>
      <c r="E641" s="41">
        <f>'2020_1-2-2_Download_Prozent'!P25</f>
        <v>10.650995306683928</v>
      </c>
    </row>
    <row r="642" spans="1:5" x14ac:dyDescent="0.25">
      <c r="A642" s="56">
        <f>'2020_1-2-2_Download_Prozent'!B26</f>
        <v>254</v>
      </c>
      <c r="B642" s="56">
        <f>'2020_1-2-2_Download_Prozent'!$P$7</f>
        <v>2017</v>
      </c>
      <c r="C642" s="56" t="str">
        <f>VLOOKUP(A642,[1]Tabelle1!$A$1:$B$68,2,FALSE)</f>
        <v>Hildesheim</v>
      </c>
      <c r="D642" s="56" t="str">
        <f>VLOOKUP(A642,[2]Tabelle1!$A$2:$C$53,3,FALSE)</f>
        <v>K03254</v>
      </c>
      <c r="E642" s="41">
        <f>'2020_1-2-2_Download_Prozent'!P26</f>
        <v>8.232721226142278</v>
      </c>
    </row>
    <row r="643" spans="1:5" x14ac:dyDescent="0.25">
      <c r="A643" s="56">
        <f>'2020_1-2-2_Download_Prozent'!B27</f>
        <v>255</v>
      </c>
      <c r="B643" s="56">
        <f>'2020_1-2-2_Download_Prozent'!$P$7</f>
        <v>2017</v>
      </c>
      <c r="C643" s="56" t="str">
        <f>VLOOKUP(A643,[1]Tabelle1!$A$1:$B$68,2,FALSE)</f>
        <v>Holzminden</v>
      </c>
      <c r="D643" s="56" t="str">
        <f>VLOOKUP(A643,[2]Tabelle1!$A$2:$C$53,3,FALSE)</f>
        <v>K03255</v>
      </c>
      <c r="E643" s="41">
        <f>'2020_1-2-2_Download_Prozent'!P27</f>
        <v>6.114359608680985</v>
      </c>
    </row>
    <row r="644" spans="1:5" x14ac:dyDescent="0.25">
      <c r="A644" s="56">
        <f>'2020_1-2-2_Download_Prozent'!B28</f>
        <v>256</v>
      </c>
      <c r="B644" s="56">
        <f>'2020_1-2-2_Download_Prozent'!$P$7</f>
        <v>2017</v>
      </c>
      <c r="C644" s="56" t="str">
        <f>VLOOKUP(A644,[1]Tabelle1!$A$1:$B$68,2,FALSE)</f>
        <v>Nienburg (Weser)</v>
      </c>
      <c r="D644" s="56" t="str">
        <f>VLOOKUP(A644,[2]Tabelle1!$A$2:$C$53,3,FALSE)</f>
        <v>K03256</v>
      </c>
      <c r="E644" s="41">
        <f>'2020_1-2-2_Download_Prozent'!P28</f>
        <v>8.2407178727257762</v>
      </c>
    </row>
    <row r="645" spans="1:5" x14ac:dyDescent="0.25">
      <c r="A645" s="56">
        <f>'2020_1-2-2_Download_Prozent'!B29</f>
        <v>257</v>
      </c>
      <c r="B645" s="56">
        <f>'2020_1-2-2_Download_Prozent'!$P$7</f>
        <v>2017</v>
      </c>
      <c r="C645" s="56" t="str">
        <f>VLOOKUP(A645,[1]Tabelle1!$A$1:$B$68,2,FALSE)</f>
        <v>Schaumburg</v>
      </c>
      <c r="D645" s="56" t="str">
        <f>VLOOKUP(A645,[2]Tabelle1!$A$2:$C$53,3,FALSE)</f>
        <v>K03257</v>
      </c>
      <c r="E645" s="41">
        <f>'2020_1-2-2_Download_Prozent'!P29</f>
        <v>8.5791377159035491</v>
      </c>
    </row>
    <row r="646" spans="1:5" x14ac:dyDescent="0.25">
      <c r="A646" s="56">
        <f>'2020_1-2-2_Download_Prozent'!B30</f>
        <v>2</v>
      </c>
      <c r="B646" s="56">
        <f>'2020_1-2-2_Download_Prozent'!$P$7</f>
        <v>2017</v>
      </c>
      <c r="C646" s="56" t="str">
        <f>VLOOKUP(A646,[1]Tabelle1!$A$1:$B$68,2,FALSE)</f>
        <v>Stat. Region Hannover</v>
      </c>
      <c r="D646" s="56" t="str">
        <f>VLOOKUP(A646,[2]Tabelle1!$A$2:$C$53,3,FALSE)</f>
        <v>K032</v>
      </c>
      <c r="E646" s="41">
        <f>'2020_1-2-2_Download_Prozent'!P30</f>
        <v>12.019150047571964</v>
      </c>
    </row>
    <row r="647" spans="1:5" x14ac:dyDescent="0.25">
      <c r="A647" s="56">
        <f>'2020_1-2-2_Download_Prozent'!B31</f>
        <v>351</v>
      </c>
      <c r="B647" s="56">
        <f>'2020_1-2-2_Download_Prozent'!$P$7</f>
        <v>2017</v>
      </c>
      <c r="C647" s="56" t="str">
        <f>VLOOKUP(A647,[1]Tabelle1!$A$1:$B$68,2,FALSE)</f>
        <v>Celle</v>
      </c>
      <c r="D647" s="56" t="str">
        <f>VLOOKUP(A647,[2]Tabelle1!$A$2:$C$53,3,FALSE)</f>
        <v>K03351</v>
      </c>
      <c r="E647" s="41">
        <f>'2020_1-2-2_Download_Prozent'!P31</f>
        <v>7.5126983061466523</v>
      </c>
    </row>
    <row r="648" spans="1:5" x14ac:dyDescent="0.25">
      <c r="A648" s="56">
        <f>'2020_1-2-2_Download_Prozent'!B32</f>
        <v>352</v>
      </c>
      <c r="B648" s="56">
        <f>'2020_1-2-2_Download_Prozent'!$P$7</f>
        <v>2017</v>
      </c>
      <c r="C648" s="56" t="str">
        <f>VLOOKUP(A648,[1]Tabelle1!$A$1:$B$68,2,FALSE)</f>
        <v>Cuxhaven</v>
      </c>
      <c r="D648" s="56" t="str">
        <f>VLOOKUP(A648,[2]Tabelle1!$A$2:$C$53,3,FALSE)</f>
        <v>K03352</v>
      </c>
      <c r="E648" s="41">
        <f>'2020_1-2-2_Download_Prozent'!P32</f>
        <v>6.6708732963149924</v>
      </c>
    </row>
    <row r="649" spans="1:5" x14ac:dyDescent="0.25">
      <c r="A649" s="56">
        <f>'2020_1-2-2_Download_Prozent'!B33</f>
        <v>353</v>
      </c>
      <c r="B649" s="56">
        <f>'2020_1-2-2_Download_Prozent'!$P$7</f>
        <v>2017</v>
      </c>
      <c r="C649" s="56" t="str">
        <f>VLOOKUP(A649,[1]Tabelle1!$A$1:$B$68,2,FALSE)</f>
        <v>Harburg</v>
      </c>
      <c r="D649" s="56" t="str">
        <f>VLOOKUP(A649,[2]Tabelle1!$A$2:$C$53,3,FALSE)</f>
        <v>K03353</v>
      </c>
      <c r="E649" s="41">
        <f>'2020_1-2-2_Download_Prozent'!P33</f>
        <v>6.9480062502236484</v>
      </c>
    </row>
    <row r="650" spans="1:5" x14ac:dyDescent="0.25">
      <c r="A650" s="56">
        <f>'2020_1-2-2_Download_Prozent'!B34</f>
        <v>354</v>
      </c>
      <c r="B650" s="56">
        <f>'2020_1-2-2_Download_Prozent'!$P$7</f>
        <v>2017</v>
      </c>
      <c r="C650" s="56" t="str">
        <f>VLOOKUP(A650,[1]Tabelle1!$A$1:$B$68,2,FALSE)</f>
        <v>Lüchow-Dannenberg</v>
      </c>
      <c r="D650" s="56" t="str">
        <f>VLOOKUP(A650,[2]Tabelle1!$A$2:$C$53,3,FALSE)</f>
        <v>K03354</v>
      </c>
      <c r="E650" s="41">
        <f>'2020_1-2-2_Download_Prozent'!P34</f>
        <v>5.3456583328163454</v>
      </c>
    </row>
    <row r="651" spans="1:5" x14ac:dyDescent="0.25">
      <c r="A651" s="56">
        <f>'2020_1-2-2_Download_Prozent'!B35</f>
        <v>355</v>
      </c>
      <c r="B651" s="56">
        <f>'2020_1-2-2_Download_Prozent'!$P$7</f>
        <v>2017</v>
      </c>
      <c r="C651" s="56" t="str">
        <f>VLOOKUP(A651,[1]Tabelle1!$A$1:$B$68,2,FALSE)</f>
        <v>Lüneburg</v>
      </c>
      <c r="D651" s="56" t="str">
        <f>VLOOKUP(A651,[2]Tabelle1!$A$2:$C$53,3,FALSE)</f>
        <v>K03355</v>
      </c>
      <c r="E651" s="41">
        <f>'2020_1-2-2_Download_Prozent'!P35</f>
        <v>6.6172853003881258</v>
      </c>
    </row>
    <row r="652" spans="1:5" x14ac:dyDescent="0.25">
      <c r="A652" s="56">
        <f>'2020_1-2-2_Download_Prozent'!B36</f>
        <v>356</v>
      </c>
      <c r="B652" s="56">
        <f>'2020_1-2-2_Download_Prozent'!$P$7</f>
        <v>2017</v>
      </c>
      <c r="C652" s="56" t="str">
        <f>VLOOKUP(A652,[1]Tabelle1!$A$1:$B$68,2,FALSE)</f>
        <v>Osterholz</v>
      </c>
      <c r="D652" s="56" t="str">
        <f>VLOOKUP(A652,[2]Tabelle1!$A$2:$C$53,3,FALSE)</f>
        <v>K03356</v>
      </c>
      <c r="E652" s="41">
        <f>'2020_1-2-2_Download_Prozent'!P36</f>
        <v>5.6230935856062949</v>
      </c>
    </row>
    <row r="653" spans="1:5" x14ac:dyDescent="0.25">
      <c r="A653" s="56">
        <f>'2020_1-2-2_Download_Prozent'!B37</f>
        <v>357</v>
      </c>
      <c r="B653" s="56">
        <f>'2020_1-2-2_Download_Prozent'!$P$7</f>
        <v>2017</v>
      </c>
      <c r="C653" s="56" t="str">
        <f>VLOOKUP(A653,[1]Tabelle1!$A$1:$B$68,2,FALSE)</f>
        <v>Rotenburg (Wümme)</v>
      </c>
      <c r="D653" s="56" t="str">
        <f>VLOOKUP(A653,[2]Tabelle1!$A$2:$C$53,3,FALSE)</f>
        <v>K03357</v>
      </c>
      <c r="E653" s="41">
        <f>'2020_1-2-2_Download_Prozent'!P37</f>
        <v>6.638021263702969</v>
      </c>
    </row>
    <row r="654" spans="1:5" x14ac:dyDescent="0.25">
      <c r="A654" s="56">
        <f>'2020_1-2-2_Download_Prozent'!B38</f>
        <v>358</v>
      </c>
      <c r="B654" s="56">
        <f>'2020_1-2-2_Download_Prozent'!$P$7</f>
        <v>2017</v>
      </c>
      <c r="C654" s="56" t="str">
        <f>VLOOKUP(A654,[1]Tabelle1!$A$1:$B$68,2,FALSE)</f>
        <v>Heidekreis</v>
      </c>
      <c r="D654" s="56" t="str">
        <f>VLOOKUP(A654,[2]Tabelle1!$A$2:$C$53,3,FALSE)</f>
        <v>K03358</v>
      </c>
      <c r="E654" s="41">
        <f>'2020_1-2-2_Download_Prozent'!P38</f>
        <v>7.8505237277047275</v>
      </c>
    </row>
    <row r="655" spans="1:5" x14ac:dyDescent="0.25">
      <c r="A655" s="56">
        <f>'2020_1-2-2_Download_Prozent'!B39</f>
        <v>359</v>
      </c>
      <c r="B655" s="56">
        <f>'2020_1-2-2_Download_Prozent'!$P$7</f>
        <v>2017</v>
      </c>
      <c r="C655" s="56" t="str">
        <f>VLOOKUP(A655,[1]Tabelle1!$A$1:$B$68,2,FALSE)</f>
        <v>Stade</v>
      </c>
      <c r="D655" s="56" t="str">
        <f>VLOOKUP(A655,[2]Tabelle1!$A$2:$C$53,3,FALSE)</f>
        <v>K03359</v>
      </c>
      <c r="E655" s="41">
        <f>'2020_1-2-2_Download_Prozent'!P39</f>
        <v>8.559243537226271</v>
      </c>
    </row>
    <row r="656" spans="1:5" x14ac:dyDescent="0.25">
      <c r="A656" s="56">
        <f>'2020_1-2-2_Download_Prozent'!B40</f>
        <v>360</v>
      </c>
      <c r="B656" s="56">
        <f>'2020_1-2-2_Download_Prozent'!$P$7</f>
        <v>2017</v>
      </c>
      <c r="C656" s="56" t="str">
        <f>VLOOKUP(A656,[1]Tabelle1!$A$1:$B$68,2,FALSE)</f>
        <v>Uelzen</v>
      </c>
      <c r="D656" s="56" t="str">
        <f>VLOOKUP(A656,[2]Tabelle1!$A$2:$C$53,3,FALSE)</f>
        <v>K03360</v>
      </c>
      <c r="E656" s="41">
        <f>'2020_1-2-2_Download_Prozent'!P40</f>
        <v>5.7523936858449067</v>
      </c>
    </row>
    <row r="657" spans="1:5" x14ac:dyDescent="0.25">
      <c r="A657" s="56">
        <f>'2020_1-2-2_Download_Prozent'!B41</f>
        <v>361</v>
      </c>
      <c r="B657" s="56">
        <f>'2020_1-2-2_Download_Prozent'!$P$7</f>
        <v>2017</v>
      </c>
      <c r="C657" s="56" t="str">
        <f>VLOOKUP(A657,[1]Tabelle1!$A$1:$B$68,2,FALSE)</f>
        <v>Verden</v>
      </c>
      <c r="D657" s="56" t="str">
        <f>VLOOKUP(A657,[2]Tabelle1!$A$2:$C$53,3,FALSE)</f>
        <v>K03361</v>
      </c>
      <c r="E657" s="41">
        <f>'2020_1-2-2_Download_Prozent'!P41</f>
        <v>7.6945603631305373</v>
      </c>
    </row>
    <row r="658" spans="1:5" x14ac:dyDescent="0.25">
      <c r="A658" s="56">
        <f>'2020_1-2-2_Download_Prozent'!B42</f>
        <v>3</v>
      </c>
      <c r="B658" s="56">
        <f>'2020_1-2-2_Download_Prozent'!$P$7</f>
        <v>2017</v>
      </c>
      <c r="C658" s="56" t="str">
        <f>VLOOKUP(A658,[1]Tabelle1!$A$1:$B$68,2,FALSE)</f>
        <v>Stat. Region Lüneburg</v>
      </c>
      <c r="D658" s="56" t="str">
        <f>VLOOKUP(A658,[2]Tabelle1!$A$2:$C$53,3,FALSE)</f>
        <v>K033</v>
      </c>
      <c r="E658" s="41">
        <f>'2020_1-2-2_Download_Prozent'!P42</f>
        <v>7.0356011026309364</v>
      </c>
    </row>
    <row r="659" spans="1:5" x14ac:dyDescent="0.25">
      <c r="A659" s="56">
        <f>'2020_1-2-2_Download_Prozent'!B43</f>
        <v>401</v>
      </c>
      <c r="B659" s="56">
        <f>'2020_1-2-2_Download_Prozent'!$P$7</f>
        <v>2017</v>
      </c>
      <c r="C659" s="56" t="str">
        <f>VLOOKUP(A659,[1]Tabelle1!$A$1:$B$68,2,FALSE)</f>
        <v>Delmenhorst  Stadt</v>
      </c>
      <c r="D659" s="56" t="str">
        <f>VLOOKUP(A659,[2]Tabelle1!$A$2:$C$53,3,FALSE)</f>
        <v>K03401</v>
      </c>
      <c r="E659" s="41">
        <f>'2020_1-2-2_Download_Prozent'!P43</f>
        <v>16.008565420982702</v>
      </c>
    </row>
    <row r="660" spans="1:5" x14ac:dyDescent="0.25">
      <c r="A660" s="56">
        <f>'2020_1-2-2_Download_Prozent'!B44</f>
        <v>402</v>
      </c>
      <c r="B660" s="56">
        <f>'2020_1-2-2_Download_Prozent'!$P$7</f>
        <v>2017</v>
      </c>
      <c r="C660" s="56" t="str">
        <f>VLOOKUP(A660,[1]Tabelle1!$A$1:$B$68,2,FALSE)</f>
        <v>Emden  Stadt</v>
      </c>
      <c r="D660" s="56" t="str">
        <f>VLOOKUP(A660,[2]Tabelle1!$A$2:$C$53,3,FALSE)</f>
        <v>K03402</v>
      </c>
      <c r="E660" s="41">
        <f>'2020_1-2-2_Download_Prozent'!P44</f>
        <v>10.70998083269113</v>
      </c>
    </row>
    <row r="661" spans="1:5" x14ac:dyDescent="0.25">
      <c r="A661" s="56">
        <f>'2020_1-2-2_Download_Prozent'!B45</f>
        <v>403</v>
      </c>
      <c r="B661" s="56">
        <f>'2020_1-2-2_Download_Prozent'!$P$7</f>
        <v>2017</v>
      </c>
      <c r="C661" s="56" t="str">
        <f>VLOOKUP(A661,[1]Tabelle1!$A$1:$B$68,2,FALSE)</f>
        <v>Oldenburg(Oldb)  Stadt</v>
      </c>
      <c r="D661" s="56" t="str">
        <f>VLOOKUP(A661,[2]Tabelle1!$A$2:$C$53,3,FALSE)</f>
        <v>K03403</v>
      </c>
      <c r="E661" s="41">
        <f>'2020_1-2-2_Download_Prozent'!P45</f>
        <v>9.9323082816119133</v>
      </c>
    </row>
    <row r="662" spans="1:5" x14ac:dyDescent="0.25">
      <c r="A662" s="56">
        <f>'2020_1-2-2_Download_Prozent'!B46</f>
        <v>404</v>
      </c>
      <c r="B662" s="56">
        <f>'2020_1-2-2_Download_Prozent'!$P$7</f>
        <v>2017</v>
      </c>
      <c r="C662" s="56" t="str">
        <f>VLOOKUP(A662,[1]Tabelle1!$A$1:$B$68,2,FALSE)</f>
        <v>Osnabrück  Stadt</v>
      </c>
      <c r="D662" s="56" t="str">
        <f>VLOOKUP(A662,[2]Tabelle1!$A$2:$C$53,3,FALSE)</f>
        <v>K03404</v>
      </c>
      <c r="E662" s="41">
        <f>'2020_1-2-2_Download_Prozent'!P46</f>
        <v>14.549137941523599</v>
      </c>
    </row>
    <row r="663" spans="1:5" x14ac:dyDescent="0.25">
      <c r="A663" s="56">
        <f>'2020_1-2-2_Download_Prozent'!B47</f>
        <v>405</v>
      </c>
      <c r="B663" s="56">
        <f>'2020_1-2-2_Download_Prozent'!$P$7</f>
        <v>2017</v>
      </c>
      <c r="C663" s="56" t="str">
        <f>VLOOKUP(A663,[1]Tabelle1!$A$1:$B$68,2,FALSE)</f>
        <v>Wilhelmshaven  Stadt</v>
      </c>
      <c r="D663" s="56" t="str">
        <f>VLOOKUP(A663,[2]Tabelle1!$A$2:$C$53,3,FALSE)</f>
        <v>K03405</v>
      </c>
      <c r="E663" s="41">
        <f>'2020_1-2-2_Download_Prozent'!P47</f>
        <v>10.246868284501284</v>
      </c>
    </row>
    <row r="664" spans="1:5" x14ac:dyDescent="0.25">
      <c r="A664" s="56">
        <f>'2020_1-2-2_Download_Prozent'!B48</f>
        <v>451</v>
      </c>
      <c r="B664" s="56">
        <f>'2020_1-2-2_Download_Prozent'!$P$7</f>
        <v>2017</v>
      </c>
      <c r="C664" s="56" t="str">
        <f>VLOOKUP(A664,[1]Tabelle1!$A$1:$B$68,2,FALSE)</f>
        <v>Ammerland</v>
      </c>
      <c r="D664" s="56" t="str">
        <f>VLOOKUP(A664,[2]Tabelle1!$A$2:$C$53,3,FALSE)</f>
        <v>K03451</v>
      </c>
      <c r="E664" s="41">
        <f>'2020_1-2-2_Download_Prozent'!P48</f>
        <v>6.1599811958468758</v>
      </c>
    </row>
    <row r="665" spans="1:5" x14ac:dyDescent="0.25">
      <c r="A665" s="56">
        <f>'2020_1-2-2_Download_Prozent'!B49</f>
        <v>452</v>
      </c>
      <c r="B665" s="56">
        <f>'2020_1-2-2_Download_Prozent'!$P$7</f>
        <v>2017</v>
      </c>
      <c r="C665" s="56" t="str">
        <f>VLOOKUP(A665,[1]Tabelle1!$A$1:$B$68,2,FALSE)</f>
        <v>Aurich</v>
      </c>
      <c r="D665" s="56" t="str">
        <f>VLOOKUP(A665,[2]Tabelle1!$A$2:$C$53,3,FALSE)</f>
        <v>K03452</v>
      </c>
      <c r="E665" s="41">
        <f>'2020_1-2-2_Download_Prozent'!P49</f>
        <v>5.8963195384024134</v>
      </c>
    </row>
    <row r="666" spans="1:5" x14ac:dyDescent="0.25">
      <c r="A666" s="56">
        <f>'2020_1-2-2_Download_Prozent'!B50</f>
        <v>453</v>
      </c>
      <c r="B666" s="56">
        <f>'2020_1-2-2_Download_Prozent'!$P$7</f>
        <v>2017</v>
      </c>
      <c r="C666" s="56" t="str">
        <f>VLOOKUP(A666,[1]Tabelle1!$A$1:$B$68,2,FALSE)</f>
        <v>Cloppenburg</v>
      </c>
      <c r="D666" s="56" t="str">
        <f>VLOOKUP(A666,[2]Tabelle1!$A$2:$C$53,3,FALSE)</f>
        <v>K03453</v>
      </c>
      <c r="E666" s="41">
        <f>'2020_1-2-2_Download_Prozent'!P50</f>
        <v>10.153342265892512</v>
      </c>
    </row>
    <row r="667" spans="1:5" x14ac:dyDescent="0.25">
      <c r="A667" s="56">
        <f>'2020_1-2-2_Download_Prozent'!B51</f>
        <v>454</v>
      </c>
      <c r="B667" s="56">
        <f>'2020_1-2-2_Download_Prozent'!$P$7</f>
        <v>2017</v>
      </c>
      <c r="C667" s="56" t="str">
        <f>VLOOKUP(A667,[1]Tabelle1!$A$1:$B$68,2,FALSE)</f>
        <v>Emsland</v>
      </c>
      <c r="D667" s="56" t="str">
        <f>VLOOKUP(A667,[2]Tabelle1!$A$2:$C$53,3,FALSE)</f>
        <v>K03454</v>
      </c>
      <c r="E667" s="41">
        <f>'2020_1-2-2_Download_Prozent'!P51</f>
        <v>11.256473321880136</v>
      </c>
    </row>
    <row r="668" spans="1:5" x14ac:dyDescent="0.25">
      <c r="A668" s="56">
        <f>'2020_1-2-2_Download_Prozent'!B52</f>
        <v>455</v>
      </c>
      <c r="B668" s="56">
        <f>'2020_1-2-2_Download_Prozent'!$P$7</f>
        <v>2017</v>
      </c>
      <c r="C668" s="56" t="str">
        <f>VLOOKUP(A668,[1]Tabelle1!$A$1:$B$68,2,FALSE)</f>
        <v>Friesland</v>
      </c>
      <c r="D668" s="56" t="str">
        <f>VLOOKUP(A668,[2]Tabelle1!$A$2:$C$53,3,FALSE)</f>
        <v>K03455</v>
      </c>
      <c r="E668" s="41">
        <f>'2020_1-2-2_Download_Prozent'!P52</f>
        <v>4.8421971596503877</v>
      </c>
    </row>
    <row r="669" spans="1:5" x14ac:dyDescent="0.25">
      <c r="A669" s="56">
        <f>'2020_1-2-2_Download_Prozent'!B53</f>
        <v>456</v>
      </c>
      <c r="B669" s="56">
        <f>'2020_1-2-2_Download_Prozent'!$P$7</f>
        <v>2017</v>
      </c>
      <c r="C669" s="56" t="str">
        <f>VLOOKUP(A669,[1]Tabelle1!$A$1:$B$68,2,FALSE)</f>
        <v>Grafschaft Bentheim</v>
      </c>
      <c r="D669" s="56" t="str">
        <f>VLOOKUP(A669,[2]Tabelle1!$A$2:$C$53,3,FALSE)</f>
        <v>K03456</v>
      </c>
      <c r="E669" s="41">
        <f>'2020_1-2-2_Download_Prozent'!P53</f>
        <v>15.560249965037281</v>
      </c>
    </row>
    <row r="670" spans="1:5" x14ac:dyDescent="0.25">
      <c r="A670" s="56">
        <f>'2020_1-2-2_Download_Prozent'!B54</f>
        <v>457</v>
      </c>
      <c r="B670" s="56">
        <f>'2020_1-2-2_Download_Prozent'!$P$7</f>
        <v>2017</v>
      </c>
      <c r="C670" s="56" t="str">
        <f>VLOOKUP(A670,[1]Tabelle1!$A$1:$B$68,2,FALSE)</f>
        <v>Leer</v>
      </c>
      <c r="D670" s="56" t="str">
        <f>VLOOKUP(A670,[2]Tabelle1!$A$2:$C$53,3,FALSE)</f>
        <v>K03457</v>
      </c>
      <c r="E670" s="41">
        <f>'2020_1-2-2_Download_Prozent'!P54</f>
        <v>7.5201543688515855</v>
      </c>
    </row>
    <row r="671" spans="1:5" x14ac:dyDescent="0.25">
      <c r="A671" s="56">
        <f>'2020_1-2-2_Download_Prozent'!B55</f>
        <v>458</v>
      </c>
      <c r="B671" s="56">
        <f>'2020_1-2-2_Download_Prozent'!$P$7</f>
        <v>2017</v>
      </c>
      <c r="C671" s="56" t="str">
        <f>VLOOKUP(A671,[1]Tabelle1!$A$1:$B$68,2,FALSE)</f>
        <v>Oldenburg</v>
      </c>
      <c r="D671" s="56" t="str">
        <f>VLOOKUP(A671,[2]Tabelle1!$A$2:$C$53,3,FALSE)</f>
        <v>K03458</v>
      </c>
      <c r="E671" s="41">
        <f>'2020_1-2-2_Download_Prozent'!P55</f>
        <v>8.7551183768972631</v>
      </c>
    </row>
    <row r="672" spans="1:5" x14ac:dyDescent="0.25">
      <c r="A672" s="56">
        <f>'2020_1-2-2_Download_Prozent'!B56</f>
        <v>459</v>
      </c>
      <c r="B672" s="56">
        <f>'2020_1-2-2_Download_Prozent'!$P$7</f>
        <v>2017</v>
      </c>
      <c r="C672" s="56" t="str">
        <f>VLOOKUP(A672,[1]Tabelle1!$A$1:$B$68,2,FALSE)</f>
        <v>Osnabrück</v>
      </c>
      <c r="D672" s="56" t="str">
        <f>VLOOKUP(A672,[2]Tabelle1!$A$2:$C$53,3,FALSE)</f>
        <v>K03459</v>
      </c>
      <c r="E672" s="41">
        <f>'2020_1-2-2_Download_Prozent'!P56</f>
        <v>8.684786881563431</v>
      </c>
    </row>
    <row r="673" spans="1:5" x14ac:dyDescent="0.25">
      <c r="A673" s="56">
        <f>'2020_1-2-2_Download_Prozent'!B57</f>
        <v>460</v>
      </c>
      <c r="B673" s="56">
        <f>'2020_1-2-2_Download_Prozent'!$P$7</f>
        <v>2017</v>
      </c>
      <c r="C673" s="56" t="str">
        <f>VLOOKUP(A673,[1]Tabelle1!$A$1:$B$68,2,FALSE)</f>
        <v>Vechta</v>
      </c>
      <c r="D673" s="56" t="str">
        <f>VLOOKUP(A673,[2]Tabelle1!$A$2:$C$53,3,FALSE)</f>
        <v>K03460</v>
      </c>
      <c r="E673" s="41">
        <f>'2020_1-2-2_Download_Prozent'!P57</f>
        <v>13.263127935107445</v>
      </c>
    </row>
    <row r="674" spans="1:5" x14ac:dyDescent="0.25">
      <c r="A674" s="56">
        <f>'2020_1-2-2_Download_Prozent'!B58</f>
        <v>461</v>
      </c>
      <c r="B674" s="56">
        <f>'2020_1-2-2_Download_Prozent'!$P$7</f>
        <v>2017</v>
      </c>
      <c r="C674" s="56" t="str">
        <f>VLOOKUP(A674,[1]Tabelle1!$A$1:$B$68,2,FALSE)</f>
        <v>Wesermarsch</v>
      </c>
      <c r="D674" s="56" t="str">
        <f>VLOOKUP(A674,[2]Tabelle1!$A$2:$C$53,3,FALSE)</f>
        <v>K03461</v>
      </c>
      <c r="E674" s="41">
        <f>'2020_1-2-2_Download_Prozent'!P58</f>
        <v>8.2283031160836639</v>
      </c>
    </row>
    <row r="675" spans="1:5" x14ac:dyDescent="0.25">
      <c r="A675" s="56">
        <f>'2020_1-2-2_Download_Prozent'!B59</f>
        <v>462</v>
      </c>
      <c r="B675" s="56">
        <f>'2020_1-2-2_Download_Prozent'!$P$7</f>
        <v>2017</v>
      </c>
      <c r="C675" s="56" t="str">
        <f>VLOOKUP(A675,[1]Tabelle1!$A$1:$B$68,2,FALSE)</f>
        <v>Wittmund</v>
      </c>
      <c r="D675" s="56" t="str">
        <f>VLOOKUP(A675,[2]Tabelle1!$A$2:$C$53,3,FALSE)</f>
        <v>K03462</v>
      </c>
      <c r="E675" s="41">
        <f>'2020_1-2-2_Download_Prozent'!P59</f>
        <v>4.5742186811443482</v>
      </c>
    </row>
    <row r="676" spans="1:5" x14ac:dyDescent="0.25">
      <c r="A676" s="56">
        <f>'2020_1-2-2_Download_Prozent'!B60</f>
        <v>4</v>
      </c>
      <c r="B676" s="56">
        <f>'2020_1-2-2_Download_Prozent'!$P$7</f>
        <v>2017</v>
      </c>
      <c r="C676" s="56" t="str">
        <f>VLOOKUP(A676,[1]Tabelle1!$A$1:$B$68,2,FALSE)</f>
        <v>Stat. Region Weser-Ems</v>
      </c>
      <c r="D676" s="56" t="str">
        <f>VLOOKUP(A676,[2]Tabelle1!$A$2:$C$53,3,FALSE)</f>
        <v>K034</v>
      </c>
      <c r="E676" s="41">
        <f>'2020_1-2-2_Download_Prozent'!P60</f>
        <v>9.8521452979327684</v>
      </c>
    </row>
    <row r="677" spans="1:5" x14ac:dyDescent="0.25">
      <c r="A677" s="56">
        <f>'2020_1-2-2_Download_Prozent'!B61</f>
        <v>0</v>
      </c>
      <c r="B677" s="56">
        <f>'2020_1-2-2_Download_Prozent'!$P$7</f>
        <v>2017</v>
      </c>
      <c r="C677" s="56" t="str">
        <f>VLOOKUP(A677,[1]Tabelle1!$A$1:$B$68,2,FALSE)</f>
        <v>Niedersachsen</v>
      </c>
      <c r="D677" s="56" t="str">
        <f>VLOOKUP(A677,[2]Tabelle1!$A$2:$C$53,3,FALSE)</f>
        <v>K030</v>
      </c>
      <c r="E677" s="41">
        <f>'2020_1-2-2_Download_Prozent'!P61</f>
        <v>9.7561465695062335</v>
      </c>
    </row>
    <row r="678" spans="1:5" x14ac:dyDescent="0.25">
      <c r="A678" s="56">
        <f>'2020_1-2-2_Download_Prozent'!B10</f>
        <v>101</v>
      </c>
      <c r="B678" s="56">
        <f>'2020_1-2-2_Download_Prozent'!$Q$7</f>
        <v>2018</v>
      </c>
      <c r="C678" s="56" t="str">
        <f>VLOOKUP(A678,[1]Tabelle1!$A$1:$B$68,2,FALSE)</f>
        <v>Braunschweig  Stadt</v>
      </c>
      <c r="D678" s="56" t="str">
        <f>VLOOKUP(A678,[2]Tabelle1!$A$2:$C$53,3,FALSE)</f>
        <v>K03101</v>
      </c>
      <c r="E678" s="41">
        <f>'2020_1-2-2_Download_Prozent'!Q10</f>
        <v>11.973805036005993</v>
      </c>
    </row>
    <row r="679" spans="1:5" x14ac:dyDescent="0.25">
      <c r="A679" s="56">
        <f>'2020_1-2-2_Download_Prozent'!B11</f>
        <v>102</v>
      </c>
      <c r="B679" s="56">
        <f>'2020_1-2-2_Download_Prozent'!$Q$7</f>
        <v>2018</v>
      </c>
      <c r="C679" s="56" t="str">
        <f>VLOOKUP(A679,[1]Tabelle1!$A$1:$B$68,2,FALSE)</f>
        <v>Salzgitter  Stadt</v>
      </c>
      <c r="D679" s="56" t="str">
        <f>VLOOKUP(A679,[2]Tabelle1!$A$2:$C$53,3,FALSE)</f>
        <v>K03102</v>
      </c>
      <c r="E679" s="41">
        <f>'2020_1-2-2_Download_Prozent'!Q11</f>
        <v>18.914128901932386</v>
      </c>
    </row>
    <row r="680" spans="1:5" x14ac:dyDescent="0.25">
      <c r="A680" s="56">
        <f>'2020_1-2-2_Download_Prozent'!B12</f>
        <v>103</v>
      </c>
      <c r="B680" s="56">
        <f>'2020_1-2-2_Download_Prozent'!$Q$7</f>
        <v>2018</v>
      </c>
      <c r="C680" s="56" t="str">
        <f>VLOOKUP(A680,[1]Tabelle1!$A$1:$B$68,2,FALSE)</f>
        <v>Wolfsburg  Stadt</v>
      </c>
      <c r="D680" s="56" t="str">
        <f>VLOOKUP(A680,[2]Tabelle1!$A$2:$C$53,3,FALSE)</f>
        <v>K03103</v>
      </c>
      <c r="E680" s="41">
        <f>'2020_1-2-2_Download_Prozent'!Q12</f>
        <v>15.56572238644876</v>
      </c>
    </row>
    <row r="681" spans="1:5" x14ac:dyDescent="0.25">
      <c r="A681" s="56">
        <f>'2020_1-2-2_Download_Prozent'!B13</f>
        <v>151</v>
      </c>
      <c r="B681" s="56">
        <f>'2020_1-2-2_Download_Prozent'!$Q$7</f>
        <v>2018</v>
      </c>
      <c r="C681" s="56" t="str">
        <f>VLOOKUP(A681,[1]Tabelle1!$A$1:$B$68,2,FALSE)</f>
        <v>Gifhorn</v>
      </c>
      <c r="D681" s="56" t="str">
        <f>VLOOKUP(A681,[2]Tabelle1!$A$2:$C$53,3,FALSE)</f>
        <v>K03151</v>
      </c>
      <c r="E681" s="41">
        <f>'2020_1-2-2_Download_Prozent'!Q13</f>
        <v>6.7132787630741246</v>
      </c>
    </row>
    <row r="682" spans="1:5" x14ac:dyDescent="0.25">
      <c r="A682" s="56">
        <f>'2020_1-2-2_Download_Prozent'!B14</f>
        <v>153</v>
      </c>
      <c r="B682" s="56">
        <f>'2020_1-2-2_Download_Prozent'!$Q$7</f>
        <v>2018</v>
      </c>
      <c r="C682" s="56" t="str">
        <f>VLOOKUP(A682,[1]Tabelle1!$A$1:$B$68,2,FALSE)</f>
        <v>Goslar</v>
      </c>
      <c r="D682" s="56" t="str">
        <f>VLOOKUP(A682,[2]Tabelle1!$A$2:$C$53,3,FALSE)</f>
        <v>K03153</v>
      </c>
      <c r="E682" s="41">
        <f>'2020_1-2-2_Download_Prozent'!Q14</f>
        <v>9.8201643627658477</v>
      </c>
    </row>
    <row r="683" spans="1:5" x14ac:dyDescent="0.25">
      <c r="A683" s="56">
        <f>'2020_1-2-2_Download_Prozent'!B15</f>
        <v>154</v>
      </c>
      <c r="B683" s="56">
        <f>'2020_1-2-2_Download_Prozent'!$Q$7</f>
        <v>2018</v>
      </c>
      <c r="C683" s="56" t="str">
        <f>VLOOKUP(A683,[1]Tabelle1!$A$1:$B$68,2,FALSE)</f>
        <v>Helmstedt</v>
      </c>
      <c r="D683" s="56" t="str">
        <f>VLOOKUP(A683,[2]Tabelle1!$A$2:$C$53,3,FALSE)</f>
        <v>K03154</v>
      </c>
      <c r="E683" s="41">
        <f>'2020_1-2-2_Download_Prozent'!Q15</f>
        <v>7.1024127394394734</v>
      </c>
    </row>
    <row r="684" spans="1:5" x14ac:dyDescent="0.25">
      <c r="A684" s="56">
        <f>'2020_1-2-2_Download_Prozent'!B16</f>
        <v>155</v>
      </c>
      <c r="B684" s="56">
        <f>'2020_1-2-2_Download_Prozent'!$Q$7</f>
        <v>2018</v>
      </c>
      <c r="C684" s="56" t="str">
        <f>VLOOKUP(A684,[1]Tabelle1!$A$1:$B$68,2,FALSE)</f>
        <v>Northeim</v>
      </c>
      <c r="D684" s="56" t="str">
        <f>VLOOKUP(A684,[2]Tabelle1!$A$2:$C$53,3,FALSE)</f>
        <v>K03155</v>
      </c>
      <c r="E684" s="41">
        <f>'2020_1-2-2_Download_Prozent'!Q16</f>
        <v>6.6320189809061123</v>
      </c>
    </row>
    <row r="685" spans="1:5" x14ac:dyDescent="0.25">
      <c r="A685" s="56">
        <f>'2020_1-2-2_Download_Prozent'!B17</f>
        <v>157</v>
      </c>
      <c r="B685" s="56">
        <f>'2020_1-2-2_Download_Prozent'!$Q$7</f>
        <v>2018</v>
      </c>
      <c r="C685" s="56" t="str">
        <f>VLOOKUP(A685,[1]Tabelle1!$A$1:$B$68,2,FALSE)</f>
        <v>Peine</v>
      </c>
      <c r="D685" s="56" t="str">
        <f>VLOOKUP(A685,[2]Tabelle1!$A$2:$C$53,3,FALSE)</f>
        <v>K03157</v>
      </c>
      <c r="E685" s="41">
        <f>'2020_1-2-2_Download_Prozent'!Q17</f>
        <v>8.2372261411562722</v>
      </c>
    </row>
    <row r="686" spans="1:5" x14ac:dyDescent="0.25">
      <c r="A686" s="56">
        <f>'2020_1-2-2_Download_Prozent'!B18</f>
        <v>158</v>
      </c>
      <c r="B686" s="56">
        <f>'2020_1-2-2_Download_Prozent'!$Q$7</f>
        <v>2018</v>
      </c>
      <c r="C686" s="56" t="str">
        <f>VLOOKUP(A686,[1]Tabelle1!$A$1:$B$68,2,FALSE)</f>
        <v>Wolfenbüttel</v>
      </c>
      <c r="D686" s="56" t="str">
        <f>VLOOKUP(A686,[2]Tabelle1!$A$2:$C$53,3,FALSE)</f>
        <v>K03158</v>
      </c>
      <c r="E686" s="41">
        <f>'2020_1-2-2_Download_Prozent'!Q18</f>
        <v>6.2645881960653558</v>
      </c>
    </row>
    <row r="687" spans="1:5" x14ac:dyDescent="0.25">
      <c r="A687" s="56">
        <f>'2020_1-2-2_Download_Prozent'!B19</f>
        <v>159</v>
      </c>
      <c r="B687" s="56">
        <f>'2020_1-2-2_Download_Prozent'!$Q$7</f>
        <v>2018</v>
      </c>
      <c r="C687" s="56" t="str">
        <f>VLOOKUP(A687,[1]Tabelle1!$A$1:$B$68,2,FALSE)</f>
        <v>Göttingen</v>
      </c>
      <c r="D687" s="56" t="str">
        <f>VLOOKUP(A687,[2]Tabelle1!$A$2:$C$53,3,FALSE)</f>
        <v>K03159</v>
      </c>
      <c r="E687" s="41">
        <f>'2020_1-2-2_Download_Prozent'!Q19</f>
        <v>9.1960960027310907</v>
      </c>
    </row>
    <row r="688" spans="1:5" x14ac:dyDescent="0.25">
      <c r="A688" s="56">
        <f>'2020_1-2-2_Download_Prozent'!B20</f>
        <v>1</v>
      </c>
      <c r="B688" s="56">
        <f>'2020_1-2-2_Download_Prozent'!$Q$7</f>
        <v>2018</v>
      </c>
      <c r="C688" s="56" t="str">
        <f>VLOOKUP(A688,[1]Tabelle1!$A$1:$B$68,2,FALSE)</f>
        <v>Stat. Region Braunschweig</v>
      </c>
      <c r="D688" s="56" t="str">
        <f>VLOOKUP(A688,[2]Tabelle1!$A$2:$C$53,3,FALSE)</f>
        <v>K031</v>
      </c>
      <c r="E688" s="41">
        <f>'2020_1-2-2_Download_Prozent'!Q20</f>
        <v>9.908569051789156</v>
      </c>
    </row>
    <row r="689" spans="1:5" x14ac:dyDescent="0.25">
      <c r="A689" s="56">
        <f>'2020_1-2-2_Download_Prozent'!B21</f>
        <v>241</v>
      </c>
      <c r="B689" s="56">
        <f>'2020_1-2-2_Download_Prozent'!$Q$7</f>
        <v>2018</v>
      </c>
      <c r="C689" s="56" t="str">
        <f>VLOOKUP(A689,[1]Tabelle1!$A$1:$B$68,2,FALSE)</f>
        <v>Hannover  Region</v>
      </c>
      <c r="D689" s="56" t="str">
        <f>VLOOKUP(A689,[2]Tabelle1!$A$2:$C$53,3,FALSE)</f>
        <v>K03241</v>
      </c>
      <c r="E689" s="41">
        <f>'2020_1-2-2_Download_Prozent'!Q21</f>
        <v>15.684712825580672</v>
      </c>
    </row>
    <row r="690" spans="1:5" x14ac:dyDescent="0.25">
      <c r="A690" s="56">
        <f>'2020_1-2-2_Download_Prozent'!B22</f>
        <v>241001</v>
      </c>
      <c r="B690" s="56">
        <f>'2020_1-2-2_Download_Prozent'!$Q$7</f>
        <v>2018</v>
      </c>
      <c r="C690" s="56" t="str">
        <f>VLOOKUP(A690,[1]Tabelle1!$A$1:$B$68,2,FALSE)</f>
        <v xml:space="preserve">   dav. Hannover  Lhst.</v>
      </c>
      <c r="D690" s="56" t="str">
        <f>VLOOKUP(A690,[2]Tabelle1!$A$2:$C$53,3,FALSE)</f>
        <v>K03241001</v>
      </c>
      <c r="E690" s="41">
        <f>'2020_1-2-2_Download_Prozent'!Q22</f>
        <v>20.676754610941366</v>
      </c>
    </row>
    <row r="691" spans="1:5" x14ac:dyDescent="0.25">
      <c r="A691" s="56">
        <f>'2020_1-2-2_Download_Prozent'!B23</f>
        <v>241999</v>
      </c>
      <c r="B691" s="56">
        <f>'2020_1-2-2_Download_Prozent'!$Q$7</f>
        <v>2018</v>
      </c>
      <c r="C691" s="56" t="str">
        <f>VLOOKUP(A691,[1]Tabelle1!$A$1:$B$68,2,FALSE)</f>
        <v xml:space="preserve">   dav. Hannover  Umland</v>
      </c>
      <c r="D691" s="56" t="str">
        <f>VLOOKUP(A691,[2]Tabelle1!$A$2:$C$53,3,FALSE)</f>
        <v>K03241999</v>
      </c>
      <c r="E691" s="41">
        <f>'2020_1-2-2_Download_Prozent'!Q23</f>
        <v>11.349256564378361</v>
      </c>
    </row>
    <row r="692" spans="1:5" x14ac:dyDescent="0.25">
      <c r="A692" s="56">
        <f>'2020_1-2-2_Download_Prozent'!B24</f>
        <v>251</v>
      </c>
      <c r="B692" s="56">
        <f>'2020_1-2-2_Download_Prozent'!$Q$7</f>
        <v>2018</v>
      </c>
      <c r="C692" s="56" t="str">
        <f>VLOOKUP(A692,[1]Tabelle1!$A$1:$B$68,2,FALSE)</f>
        <v>Diepholz</v>
      </c>
      <c r="D692" s="56" t="str">
        <f>VLOOKUP(A692,[2]Tabelle1!$A$2:$C$53,3,FALSE)</f>
        <v>K03251</v>
      </c>
      <c r="E692" s="41">
        <f>'2020_1-2-2_Download_Prozent'!Q24</f>
        <v>8.0987246756360491</v>
      </c>
    </row>
    <row r="693" spans="1:5" x14ac:dyDescent="0.25">
      <c r="A693" s="56">
        <f>'2020_1-2-2_Download_Prozent'!B25</f>
        <v>252</v>
      </c>
      <c r="B693" s="56">
        <f>'2020_1-2-2_Download_Prozent'!$Q$7</f>
        <v>2018</v>
      </c>
      <c r="C693" s="56" t="str">
        <f>VLOOKUP(A693,[1]Tabelle1!$A$1:$B$68,2,FALSE)</f>
        <v>Hameln-Pyrmont</v>
      </c>
      <c r="D693" s="56" t="str">
        <f>VLOOKUP(A693,[2]Tabelle1!$A$2:$C$53,3,FALSE)</f>
        <v>K03252</v>
      </c>
      <c r="E693" s="41">
        <f>'2020_1-2-2_Download_Prozent'!Q25</f>
        <v>11.13025801196831</v>
      </c>
    </row>
    <row r="694" spans="1:5" x14ac:dyDescent="0.25">
      <c r="A694" s="56">
        <f>'2020_1-2-2_Download_Prozent'!B26</f>
        <v>254</v>
      </c>
      <c r="B694" s="56">
        <f>'2020_1-2-2_Download_Prozent'!$Q$7</f>
        <v>2018</v>
      </c>
      <c r="C694" s="56" t="str">
        <f>VLOOKUP(A694,[1]Tabelle1!$A$1:$B$68,2,FALSE)</f>
        <v>Hildesheim</v>
      </c>
      <c r="D694" s="56" t="str">
        <f>VLOOKUP(A694,[2]Tabelle1!$A$2:$C$53,3,FALSE)</f>
        <v>K03254</v>
      </c>
      <c r="E694" s="41">
        <f>'2020_1-2-2_Download_Prozent'!Q26</f>
        <v>8.7095164754116148</v>
      </c>
    </row>
    <row r="695" spans="1:5" x14ac:dyDescent="0.25">
      <c r="A695" s="56">
        <f>'2020_1-2-2_Download_Prozent'!B27</f>
        <v>255</v>
      </c>
      <c r="B695" s="56">
        <f>'2020_1-2-2_Download_Prozent'!$Q$7</f>
        <v>2018</v>
      </c>
      <c r="C695" s="56" t="str">
        <f>VLOOKUP(A695,[1]Tabelle1!$A$1:$B$68,2,FALSE)</f>
        <v>Holzminden</v>
      </c>
      <c r="D695" s="56" t="str">
        <f>VLOOKUP(A695,[2]Tabelle1!$A$2:$C$53,3,FALSE)</f>
        <v>K03255</v>
      </c>
      <c r="E695" s="41">
        <f>'2020_1-2-2_Download_Prozent'!Q27</f>
        <v>6.1007396970764356</v>
      </c>
    </row>
    <row r="696" spans="1:5" x14ac:dyDescent="0.25">
      <c r="A696" s="56">
        <f>'2020_1-2-2_Download_Prozent'!B28</f>
        <v>256</v>
      </c>
      <c r="B696" s="56">
        <f>'2020_1-2-2_Download_Prozent'!$Q$7</f>
        <v>2018</v>
      </c>
      <c r="C696" s="56" t="str">
        <f>VLOOKUP(A696,[1]Tabelle1!$A$1:$B$68,2,FALSE)</f>
        <v>Nienburg (Weser)</v>
      </c>
      <c r="D696" s="56" t="str">
        <f>VLOOKUP(A696,[2]Tabelle1!$A$2:$C$53,3,FALSE)</f>
        <v>K03256</v>
      </c>
      <c r="E696" s="41">
        <f>'2020_1-2-2_Download_Prozent'!Q28</f>
        <v>8.592424167531675</v>
      </c>
    </row>
    <row r="697" spans="1:5" x14ac:dyDescent="0.25">
      <c r="A697" s="56">
        <f>'2020_1-2-2_Download_Prozent'!B29</f>
        <v>257</v>
      </c>
      <c r="B697" s="56">
        <f>'2020_1-2-2_Download_Prozent'!$Q$7</f>
        <v>2018</v>
      </c>
      <c r="C697" s="56" t="str">
        <f>VLOOKUP(A697,[1]Tabelle1!$A$1:$B$68,2,FALSE)</f>
        <v>Schaumburg</v>
      </c>
      <c r="D697" s="56" t="str">
        <f>VLOOKUP(A697,[2]Tabelle1!$A$2:$C$53,3,FALSE)</f>
        <v>K03257</v>
      </c>
      <c r="E697" s="41">
        <f>'2020_1-2-2_Download_Prozent'!Q29</f>
        <v>8.86355137817608</v>
      </c>
    </row>
    <row r="698" spans="1:5" x14ac:dyDescent="0.25">
      <c r="A698" s="56">
        <f>'2020_1-2-2_Download_Prozent'!B30</f>
        <v>2</v>
      </c>
      <c r="B698" s="56">
        <f>'2020_1-2-2_Download_Prozent'!$Q$7</f>
        <v>2018</v>
      </c>
      <c r="C698" s="56" t="str">
        <f>VLOOKUP(A698,[1]Tabelle1!$A$1:$B$68,2,FALSE)</f>
        <v>Stat. Region Hannover</v>
      </c>
      <c r="D698" s="56" t="str">
        <f>VLOOKUP(A698,[2]Tabelle1!$A$2:$C$53,3,FALSE)</f>
        <v>K032</v>
      </c>
      <c r="E698" s="41">
        <f>'2020_1-2-2_Download_Prozent'!Q30</f>
        <v>12.489737441302816</v>
      </c>
    </row>
    <row r="699" spans="1:5" x14ac:dyDescent="0.25">
      <c r="A699" s="56">
        <f>'2020_1-2-2_Download_Prozent'!B31</f>
        <v>351</v>
      </c>
      <c r="B699" s="56">
        <f>'2020_1-2-2_Download_Prozent'!$Q$7</f>
        <v>2018</v>
      </c>
      <c r="C699" s="56" t="str">
        <f>VLOOKUP(A699,[1]Tabelle1!$A$1:$B$68,2,FALSE)</f>
        <v>Celle</v>
      </c>
      <c r="D699" s="56" t="str">
        <f>VLOOKUP(A699,[2]Tabelle1!$A$2:$C$53,3,FALSE)</f>
        <v>K03351</v>
      </c>
      <c r="E699" s="41">
        <f>'2020_1-2-2_Download_Prozent'!Q31</f>
        <v>7.8966781419054861</v>
      </c>
    </row>
    <row r="700" spans="1:5" x14ac:dyDescent="0.25">
      <c r="A700" s="56">
        <f>'2020_1-2-2_Download_Prozent'!B32</f>
        <v>352</v>
      </c>
      <c r="B700" s="56">
        <f>'2020_1-2-2_Download_Prozent'!$Q$7</f>
        <v>2018</v>
      </c>
      <c r="C700" s="56" t="str">
        <f>VLOOKUP(A700,[1]Tabelle1!$A$1:$B$68,2,FALSE)</f>
        <v>Cuxhaven</v>
      </c>
      <c r="D700" s="56" t="str">
        <f>VLOOKUP(A700,[2]Tabelle1!$A$2:$C$53,3,FALSE)</f>
        <v>K03352</v>
      </c>
      <c r="E700" s="41">
        <f>'2020_1-2-2_Download_Prozent'!Q32</f>
        <v>6.7276112061267419</v>
      </c>
    </row>
    <row r="701" spans="1:5" x14ac:dyDescent="0.25">
      <c r="A701" s="56">
        <f>'2020_1-2-2_Download_Prozent'!B33</f>
        <v>353</v>
      </c>
      <c r="B701" s="56">
        <f>'2020_1-2-2_Download_Prozent'!$Q$7</f>
        <v>2018</v>
      </c>
      <c r="C701" s="56" t="str">
        <f>VLOOKUP(A701,[1]Tabelle1!$A$1:$B$68,2,FALSE)</f>
        <v>Harburg</v>
      </c>
      <c r="D701" s="56" t="str">
        <f>VLOOKUP(A701,[2]Tabelle1!$A$2:$C$53,3,FALSE)</f>
        <v>K03353</v>
      </c>
      <c r="E701" s="41">
        <f>'2020_1-2-2_Download_Prozent'!Q33</f>
        <v>7.4888438775833146</v>
      </c>
    </row>
    <row r="702" spans="1:5" x14ac:dyDescent="0.25">
      <c r="A702" s="56">
        <f>'2020_1-2-2_Download_Prozent'!B34</f>
        <v>354</v>
      </c>
      <c r="B702" s="56">
        <f>'2020_1-2-2_Download_Prozent'!$Q$7</f>
        <v>2018</v>
      </c>
      <c r="C702" s="56" t="str">
        <f>VLOOKUP(A702,[1]Tabelle1!$A$1:$B$68,2,FALSE)</f>
        <v>Lüchow-Dannenberg</v>
      </c>
      <c r="D702" s="56" t="str">
        <f>VLOOKUP(A702,[2]Tabelle1!$A$2:$C$53,3,FALSE)</f>
        <v>K03354</v>
      </c>
      <c r="E702" s="41">
        <f>'2020_1-2-2_Download_Prozent'!Q34</f>
        <v>5.5034693540393187</v>
      </c>
    </row>
    <row r="703" spans="1:5" x14ac:dyDescent="0.25">
      <c r="A703" s="56">
        <f>'2020_1-2-2_Download_Prozent'!B35</f>
        <v>355</v>
      </c>
      <c r="B703" s="56">
        <f>'2020_1-2-2_Download_Prozent'!$Q$7</f>
        <v>2018</v>
      </c>
      <c r="C703" s="56" t="str">
        <f>VLOOKUP(A703,[1]Tabelle1!$A$1:$B$68,2,FALSE)</f>
        <v>Lüneburg</v>
      </c>
      <c r="D703" s="56" t="str">
        <f>VLOOKUP(A703,[2]Tabelle1!$A$2:$C$53,3,FALSE)</f>
        <v>K03355</v>
      </c>
      <c r="E703" s="41">
        <f>'2020_1-2-2_Download_Prozent'!Q35</f>
        <v>6.9585323822611951</v>
      </c>
    </row>
    <row r="704" spans="1:5" x14ac:dyDescent="0.25">
      <c r="A704" s="56">
        <f>'2020_1-2-2_Download_Prozent'!B36</f>
        <v>356</v>
      </c>
      <c r="B704" s="56">
        <f>'2020_1-2-2_Download_Prozent'!$Q$7</f>
        <v>2018</v>
      </c>
      <c r="C704" s="56" t="str">
        <f>VLOOKUP(A704,[1]Tabelle1!$A$1:$B$68,2,FALSE)</f>
        <v>Osterholz</v>
      </c>
      <c r="D704" s="56" t="str">
        <f>VLOOKUP(A704,[2]Tabelle1!$A$2:$C$53,3,FALSE)</f>
        <v>K03356</v>
      </c>
      <c r="E704" s="41">
        <f>'2020_1-2-2_Download_Prozent'!Q36</f>
        <v>5.7788701251794885</v>
      </c>
    </row>
    <row r="705" spans="1:5" x14ac:dyDescent="0.25">
      <c r="A705" s="56">
        <f>'2020_1-2-2_Download_Prozent'!B37</f>
        <v>357</v>
      </c>
      <c r="B705" s="56">
        <f>'2020_1-2-2_Download_Prozent'!$Q$7</f>
        <v>2018</v>
      </c>
      <c r="C705" s="56" t="str">
        <f>VLOOKUP(A705,[1]Tabelle1!$A$1:$B$68,2,FALSE)</f>
        <v>Rotenburg (Wümme)</v>
      </c>
      <c r="D705" s="56" t="str">
        <f>VLOOKUP(A705,[2]Tabelle1!$A$2:$C$53,3,FALSE)</f>
        <v>K03357</v>
      </c>
      <c r="E705" s="41">
        <f>'2020_1-2-2_Download_Prozent'!Q37</f>
        <v>6.8183903826741306</v>
      </c>
    </row>
    <row r="706" spans="1:5" x14ac:dyDescent="0.25">
      <c r="A706" s="56">
        <f>'2020_1-2-2_Download_Prozent'!B38</f>
        <v>358</v>
      </c>
      <c r="B706" s="56">
        <f>'2020_1-2-2_Download_Prozent'!$Q$7</f>
        <v>2018</v>
      </c>
      <c r="C706" s="56" t="str">
        <f>VLOOKUP(A706,[1]Tabelle1!$A$1:$B$68,2,FALSE)</f>
        <v>Heidekreis</v>
      </c>
      <c r="D706" s="56" t="str">
        <f>VLOOKUP(A706,[2]Tabelle1!$A$2:$C$53,3,FALSE)</f>
        <v>K03358</v>
      </c>
      <c r="E706" s="41">
        <f>'2020_1-2-2_Download_Prozent'!Q38</f>
        <v>8.2608851203892524</v>
      </c>
    </row>
    <row r="707" spans="1:5" x14ac:dyDescent="0.25">
      <c r="A707" s="56">
        <f>'2020_1-2-2_Download_Prozent'!B39</f>
        <v>359</v>
      </c>
      <c r="B707" s="56">
        <f>'2020_1-2-2_Download_Prozent'!$Q$7</f>
        <v>2018</v>
      </c>
      <c r="C707" s="56" t="str">
        <f>VLOOKUP(A707,[1]Tabelle1!$A$1:$B$68,2,FALSE)</f>
        <v>Stade</v>
      </c>
      <c r="D707" s="56" t="str">
        <f>VLOOKUP(A707,[2]Tabelle1!$A$2:$C$53,3,FALSE)</f>
        <v>K03359</v>
      </c>
      <c r="E707" s="41">
        <f>'2020_1-2-2_Download_Prozent'!Q39</f>
        <v>9.1358036848480069</v>
      </c>
    </row>
    <row r="708" spans="1:5" x14ac:dyDescent="0.25">
      <c r="A708" s="56">
        <f>'2020_1-2-2_Download_Prozent'!B40</f>
        <v>360</v>
      </c>
      <c r="B708" s="56">
        <f>'2020_1-2-2_Download_Prozent'!$Q$7</f>
        <v>2018</v>
      </c>
      <c r="C708" s="56" t="str">
        <f>VLOOKUP(A708,[1]Tabelle1!$A$1:$B$68,2,FALSE)</f>
        <v>Uelzen</v>
      </c>
      <c r="D708" s="56" t="str">
        <f>VLOOKUP(A708,[2]Tabelle1!$A$2:$C$53,3,FALSE)</f>
        <v>K03360</v>
      </c>
      <c r="E708" s="41">
        <f>'2020_1-2-2_Download_Prozent'!Q40</f>
        <v>6.054746575638422</v>
      </c>
    </row>
    <row r="709" spans="1:5" x14ac:dyDescent="0.25">
      <c r="A709" s="56">
        <f>'2020_1-2-2_Download_Prozent'!B41</f>
        <v>361</v>
      </c>
      <c r="B709" s="56">
        <f>'2020_1-2-2_Download_Prozent'!$Q$7</f>
        <v>2018</v>
      </c>
      <c r="C709" s="56" t="str">
        <f>VLOOKUP(A709,[1]Tabelle1!$A$1:$B$68,2,FALSE)</f>
        <v>Verden</v>
      </c>
      <c r="D709" s="56" t="str">
        <f>VLOOKUP(A709,[2]Tabelle1!$A$2:$C$53,3,FALSE)</f>
        <v>K03361</v>
      </c>
      <c r="E709" s="41">
        <f>'2020_1-2-2_Download_Prozent'!Q41</f>
        <v>8.0231300076027843</v>
      </c>
    </row>
    <row r="710" spans="1:5" x14ac:dyDescent="0.25">
      <c r="A710" s="56">
        <f>'2020_1-2-2_Download_Prozent'!B42</f>
        <v>3</v>
      </c>
      <c r="B710" s="56">
        <f>'2020_1-2-2_Download_Prozent'!$Q$7</f>
        <v>2018</v>
      </c>
      <c r="C710" s="56" t="str">
        <f>VLOOKUP(A710,[1]Tabelle1!$A$1:$B$68,2,FALSE)</f>
        <v>Stat. Region Lüneburg</v>
      </c>
      <c r="D710" s="56" t="str">
        <f>VLOOKUP(A710,[2]Tabelle1!$A$2:$C$53,3,FALSE)</f>
        <v>K033</v>
      </c>
      <c r="E710" s="41">
        <f>'2020_1-2-2_Download_Prozent'!Q42</f>
        <v>7.3758821308376685</v>
      </c>
    </row>
    <row r="711" spans="1:5" x14ac:dyDescent="0.25">
      <c r="A711" s="56">
        <f>'2020_1-2-2_Download_Prozent'!B43</f>
        <v>401</v>
      </c>
      <c r="B711" s="56">
        <f>'2020_1-2-2_Download_Prozent'!$Q$7</f>
        <v>2018</v>
      </c>
      <c r="C711" s="56" t="str">
        <f>VLOOKUP(A711,[1]Tabelle1!$A$1:$B$68,2,FALSE)</f>
        <v>Delmenhorst  Stadt</v>
      </c>
      <c r="D711" s="56" t="str">
        <f>VLOOKUP(A711,[2]Tabelle1!$A$2:$C$53,3,FALSE)</f>
        <v>K03401</v>
      </c>
      <c r="E711" s="41">
        <f>'2020_1-2-2_Download_Prozent'!Q43</f>
        <v>16.7124099630188</v>
      </c>
    </row>
    <row r="712" spans="1:5" x14ac:dyDescent="0.25">
      <c r="A712" s="56">
        <f>'2020_1-2-2_Download_Prozent'!B44</f>
        <v>402</v>
      </c>
      <c r="B712" s="56">
        <f>'2020_1-2-2_Download_Prozent'!$Q$7</f>
        <v>2018</v>
      </c>
      <c r="C712" s="56" t="str">
        <f>VLOOKUP(A712,[1]Tabelle1!$A$1:$B$68,2,FALSE)</f>
        <v>Emden  Stadt</v>
      </c>
      <c r="D712" s="56" t="str">
        <f>VLOOKUP(A712,[2]Tabelle1!$A$2:$C$53,3,FALSE)</f>
        <v>K03402</v>
      </c>
      <c r="E712" s="41">
        <f>'2020_1-2-2_Download_Prozent'!Q44</f>
        <v>11.017033569080585</v>
      </c>
    </row>
    <row r="713" spans="1:5" x14ac:dyDescent="0.25">
      <c r="A713" s="56">
        <f>'2020_1-2-2_Download_Prozent'!B45</f>
        <v>403</v>
      </c>
      <c r="B713" s="56">
        <f>'2020_1-2-2_Download_Prozent'!$Q$7</f>
        <v>2018</v>
      </c>
      <c r="C713" s="56" t="str">
        <f>VLOOKUP(A713,[1]Tabelle1!$A$1:$B$68,2,FALSE)</f>
        <v>Oldenburg(Oldb)  Stadt</v>
      </c>
      <c r="D713" s="56" t="str">
        <f>VLOOKUP(A713,[2]Tabelle1!$A$2:$C$53,3,FALSE)</f>
        <v>K03403</v>
      </c>
      <c r="E713" s="41">
        <f>'2020_1-2-2_Download_Prozent'!Q45</f>
        <v>10.323405267225493</v>
      </c>
    </row>
    <row r="714" spans="1:5" x14ac:dyDescent="0.25">
      <c r="A714" s="56">
        <f>'2020_1-2-2_Download_Prozent'!B46</f>
        <v>404</v>
      </c>
      <c r="B714" s="56">
        <f>'2020_1-2-2_Download_Prozent'!$Q$7</f>
        <v>2018</v>
      </c>
      <c r="C714" s="56" t="str">
        <f>VLOOKUP(A714,[1]Tabelle1!$A$1:$B$68,2,FALSE)</f>
        <v>Osnabrück  Stadt</v>
      </c>
      <c r="D714" s="56" t="str">
        <f>VLOOKUP(A714,[2]Tabelle1!$A$2:$C$53,3,FALSE)</f>
        <v>K03404</v>
      </c>
      <c r="E714" s="41">
        <f>'2020_1-2-2_Download_Prozent'!Q46</f>
        <v>14.852987593172603</v>
      </c>
    </row>
    <row r="715" spans="1:5" x14ac:dyDescent="0.25">
      <c r="A715" s="56">
        <f>'2020_1-2-2_Download_Prozent'!B47</f>
        <v>405</v>
      </c>
      <c r="B715" s="56">
        <f>'2020_1-2-2_Download_Prozent'!$Q$7</f>
        <v>2018</v>
      </c>
      <c r="C715" s="56" t="str">
        <f>VLOOKUP(A715,[1]Tabelle1!$A$1:$B$68,2,FALSE)</f>
        <v>Wilhelmshaven  Stadt</v>
      </c>
      <c r="D715" s="56" t="str">
        <f>VLOOKUP(A715,[2]Tabelle1!$A$2:$C$53,3,FALSE)</f>
        <v>K03405</v>
      </c>
      <c r="E715" s="41">
        <f>'2020_1-2-2_Download_Prozent'!Q47</f>
        <v>11.025459503395474</v>
      </c>
    </row>
    <row r="716" spans="1:5" x14ac:dyDescent="0.25">
      <c r="A716" s="56">
        <f>'2020_1-2-2_Download_Prozent'!B48</f>
        <v>451</v>
      </c>
      <c r="B716" s="56">
        <f>'2020_1-2-2_Download_Prozent'!$Q$7</f>
        <v>2018</v>
      </c>
      <c r="C716" s="56" t="str">
        <f>VLOOKUP(A716,[1]Tabelle1!$A$1:$B$68,2,FALSE)</f>
        <v>Ammerland</v>
      </c>
      <c r="D716" s="56" t="str">
        <f>VLOOKUP(A716,[2]Tabelle1!$A$2:$C$53,3,FALSE)</f>
        <v>K03451</v>
      </c>
      <c r="E716" s="41">
        <f>'2020_1-2-2_Download_Prozent'!Q48</f>
        <v>6.5083702073812573</v>
      </c>
    </row>
    <row r="717" spans="1:5" x14ac:dyDescent="0.25">
      <c r="A717" s="56">
        <f>'2020_1-2-2_Download_Prozent'!B49</f>
        <v>452</v>
      </c>
      <c r="B717" s="56">
        <f>'2020_1-2-2_Download_Prozent'!$Q$7</f>
        <v>2018</v>
      </c>
      <c r="C717" s="56" t="str">
        <f>VLOOKUP(A717,[1]Tabelle1!$A$1:$B$68,2,FALSE)</f>
        <v>Aurich</v>
      </c>
      <c r="D717" s="56" t="str">
        <f>VLOOKUP(A717,[2]Tabelle1!$A$2:$C$53,3,FALSE)</f>
        <v>K03452</v>
      </c>
      <c r="E717" s="41">
        <f>'2020_1-2-2_Download_Prozent'!Q49</f>
        <v>6.0653786186844219</v>
      </c>
    </row>
    <row r="718" spans="1:5" x14ac:dyDescent="0.25">
      <c r="A718" s="56">
        <f>'2020_1-2-2_Download_Prozent'!B50</f>
        <v>453</v>
      </c>
      <c r="B718" s="56">
        <f>'2020_1-2-2_Download_Prozent'!$Q$7</f>
        <v>2018</v>
      </c>
      <c r="C718" s="56" t="str">
        <f>VLOOKUP(A718,[1]Tabelle1!$A$1:$B$68,2,FALSE)</f>
        <v>Cloppenburg</v>
      </c>
      <c r="D718" s="56" t="str">
        <f>VLOOKUP(A718,[2]Tabelle1!$A$2:$C$53,3,FALSE)</f>
        <v>K03453</v>
      </c>
      <c r="E718" s="41">
        <f>'2020_1-2-2_Download_Prozent'!Q50</f>
        <v>11.169308170158491</v>
      </c>
    </row>
    <row r="719" spans="1:5" x14ac:dyDescent="0.25">
      <c r="A719" s="56">
        <f>'2020_1-2-2_Download_Prozent'!B51</f>
        <v>454</v>
      </c>
      <c r="B719" s="56">
        <f>'2020_1-2-2_Download_Prozent'!$Q$7</f>
        <v>2018</v>
      </c>
      <c r="C719" s="56" t="str">
        <f>VLOOKUP(A719,[1]Tabelle1!$A$1:$B$68,2,FALSE)</f>
        <v>Emsland</v>
      </c>
      <c r="D719" s="56" t="str">
        <f>VLOOKUP(A719,[2]Tabelle1!$A$2:$C$53,3,FALSE)</f>
        <v>K03454</v>
      </c>
      <c r="E719" s="41">
        <f>'2020_1-2-2_Download_Prozent'!Q51</f>
        <v>11.922052957559641</v>
      </c>
    </row>
    <row r="720" spans="1:5" x14ac:dyDescent="0.25">
      <c r="A720" s="56">
        <f>'2020_1-2-2_Download_Prozent'!B52</f>
        <v>455</v>
      </c>
      <c r="B720" s="56">
        <f>'2020_1-2-2_Download_Prozent'!$Q$7</f>
        <v>2018</v>
      </c>
      <c r="C720" s="56" t="str">
        <f>VLOOKUP(A720,[1]Tabelle1!$A$1:$B$68,2,FALSE)</f>
        <v>Friesland</v>
      </c>
      <c r="D720" s="56" t="str">
        <f>VLOOKUP(A720,[2]Tabelle1!$A$2:$C$53,3,FALSE)</f>
        <v>K03455</v>
      </c>
      <c r="E720" s="41">
        <f>'2020_1-2-2_Download_Prozent'!Q52</f>
        <v>4.9055453991468614</v>
      </c>
    </row>
    <row r="721" spans="1:5" x14ac:dyDescent="0.25">
      <c r="A721" s="56">
        <f>'2020_1-2-2_Download_Prozent'!B53</f>
        <v>456</v>
      </c>
      <c r="B721" s="56">
        <f>'2020_1-2-2_Download_Prozent'!$Q$7</f>
        <v>2018</v>
      </c>
      <c r="C721" s="56" t="str">
        <f>VLOOKUP(A721,[1]Tabelle1!$A$1:$B$68,2,FALSE)</f>
        <v>Grafschaft Bentheim</v>
      </c>
      <c r="D721" s="56" t="str">
        <f>VLOOKUP(A721,[2]Tabelle1!$A$2:$C$53,3,FALSE)</f>
        <v>K03456</v>
      </c>
      <c r="E721" s="41">
        <f>'2020_1-2-2_Download_Prozent'!Q53</f>
        <v>15.786273633626594</v>
      </c>
    </row>
    <row r="722" spans="1:5" x14ac:dyDescent="0.25">
      <c r="A722" s="56">
        <f>'2020_1-2-2_Download_Prozent'!B54</f>
        <v>457</v>
      </c>
      <c r="B722" s="56">
        <f>'2020_1-2-2_Download_Prozent'!$Q$7</f>
        <v>2018</v>
      </c>
      <c r="C722" s="56" t="str">
        <f>VLOOKUP(A722,[1]Tabelle1!$A$1:$B$68,2,FALSE)</f>
        <v>Leer</v>
      </c>
      <c r="D722" s="56" t="str">
        <f>VLOOKUP(A722,[2]Tabelle1!$A$2:$C$53,3,FALSE)</f>
        <v>K03457</v>
      </c>
      <c r="E722" s="41">
        <f>'2020_1-2-2_Download_Prozent'!Q54</f>
        <v>8.0148873145710766</v>
      </c>
    </row>
    <row r="723" spans="1:5" x14ac:dyDescent="0.25">
      <c r="A723" s="56">
        <f>'2020_1-2-2_Download_Prozent'!B55</f>
        <v>458</v>
      </c>
      <c r="B723" s="56">
        <f>'2020_1-2-2_Download_Prozent'!$Q$7</f>
        <v>2018</v>
      </c>
      <c r="C723" s="56" t="str">
        <f>VLOOKUP(A723,[1]Tabelle1!$A$1:$B$68,2,FALSE)</f>
        <v>Oldenburg</v>
      </c>
      <c r="D723" s="56" t="str">
        <f>VLOOKUP(A723,[2]Tabelle1!$A$2:$C$53,3,FALSE)</f>
        <v>K03458</v>
      </c>
      <c r="E723" s="41">
        <f>'2020_1-2-2_Download_Prozent'!Q55</f>
        <v>8.9093619375461017</v>
      </c>
    </row>
    <row r="724" spans="1:5" x14ac:dyDescent="0.25">
      <c r="A724" s="56">
        <f>'2020_1-2-2_Download_Prozent'!B56</f>
        <v>459</v>
      </c>
      <c r="B724" s="56">
        <f>'2020_1-2-2_Download_Prozent'!$Q$7</f>
        <v>2018</v>
      </c>
      <c r="C724" s="56" t="str">
        <f>VLOOKUP(A724,[1]Tabelle1!$A$1:$B$68,2,FALSE)</f>
        <v>Osnabrück</v>
      </c>
      <c r="D724" s="56" t="str">
        <f>VLOOKUP(A724,[2]Tabelle1!$A$2:$C$53,3,FALSE)</f>
        <v>K03459</v>
      </c>
      <c r="E724" s="41">
        <f>'2020_1-2-2_Download_Prozent'!Q56</f>
        <v>9.12988361322315</v>
      </c>
    </row>
    <row r="725" spans="1:5" x14ac:dyDescent="0.25">
      <c r="A725" s="56">
        <f>'2020_1-2-2_Download_Prozent'!B57</f>
        <v>460</v>
      </c>
      <c r="B725" s="56">
        <f>'2020_1-2-2_Download_Prozent'!$Q$7</f>
        <v>2018</v>
      </c>
      <c r="C725" s="56" t="str">
        <f>VLOOKUP(A725,[1]Tabelle1!$A$1:$B$68,2,FALSE)</f>
        <v>Vechta</v>
      </c>
      <c r="D725" s="56" t="str">
        <f>VLOOKUP(A725,[2]Tabelle1!$A$2:$C$53,3,FALSE)</f>
        <v>K03460</v>
      </c>
      <c r="E725" s="41">
        <f>'2020_1-2-2_Download_Prozent'!Q57</f>
        <v>13.976186104323506</v>
      </c>
    </row>
    <row r="726" spans="1:5" x14ac:dyDescent="0.25">
      <c r="A726" s="56">
        <f>'2020_1-2-2_Download_Prozent'!B58</f>
        <v>461</v>
      </c>
      <c r="B726" s="56">
        <f>'2020_1-2-2_Download_Prozent'!$Q$7</f>
        <v>2018</v>
      </c>
      <c r="C726" s="56" t="str">
        <f>VLOOKUP(A726,[1]Tabelle1!$A$1:$B$68,2,FALSE)</f>
        <v>Wesermarsch</v>
      </c>
      <c r="D726" s="56" t="str">
        <f>VLOOKUP(A726,[2]Tabelle1!$A$2:$C$53,3,FALSE)</f>
        <v>K03461</v>
      </c>
      <c r="E726" s="41">
        <f>'2020_1-2-2_Download_Prozent'!Q58</f>
        <v>8.4119425889149664</v>
      </c>
    </row>
    <row r="727" spans="1:5" x14ac:dyDescent="0.25">
      <c r="A727" s="56">
        <f>'2020_1-2-2_Download_Prozent'!B59</f>
        <v>462</v>
      </c>
      <c r="B727" s="56">
        <f>'2020_1-2-2_Download_Prozent'!$Q$7</f>
        <v>2018</v>
      </c>
      <c r="C727" s="56" t="str">
        <f>VLOOKUP(A727,[1]Tabelle1!$A$1:$B$68,2,FALSE)</f>
        <v>Wittmund</v>
      </c>
      <c r="D727" s="56" t="str">
        <f>VLOOKUP(A727,[2]Tabelle1!$A$2:$C$53,3,FALSE)</f>
        <v>K03462</v>
      </c>
      <c r="E727" s="41">
        <f>'2020_1-2-2_Download_Prozent'!Q59</f>
        <v>4.7027179072465808</v>
      </c>
    </row>
    <row r="728" spans="1:5" x14ac:dyDescent="0.25">
      <c r="A728" s="56">
        <f>'2020_1-2-2_Download_Prozent'!B60</f>
        <v>4</v>
      </c>
      <c r="B728" s="56">
        <f>'2020_1-2-2_Download_Prozent'!$Q$7</f>
        <v>2018</v>
      </c>
      <c r="C728" s="56" t="str">
        <f>VLOOKUP(A728,[1]Tabelle1!$A$1:$B$68,2,FALSE)</f>
        <v>Stat. Region Weser-Ems</v>
      </c>
      <c r="D728" s="56" t="str">
        <f>VLOOKUP(A728,[2]Tabelle1!$A$2:$C$53,3,FALSE)</f>
        <v>K034</v>
      </c>
      <c r="E728" s="41">
        <f>'2020_1-2-2_Download_Prozent'!Q60</f>
        <v>10.303789638831789</v>
      </c>
    </row>
    <row r="729" spans="1:5" x14ac:dyDescent="0.25">
      <c r="A729" s="56">
        <f>'2020_1-2-2_Download_Prozent'!B61</f>
        <v>0</v>
      </c>
      <c r="B729" s="56">
        <f>'2020_1-2-2_Download_Prozent'!$Q$7</f>
        <v>2018</v>
      </c>
      <c r="C729" s="56" t="str">
        <f>VLOOKUP(A729,[1]Tabelle1!$A$1:$B$68,2,FALSE)</f>
        <v>Niedersachsen</v>
      </c>
      <c r="D729" s="56" t="str">
        <f>VLOOKUP(A729,[2]Tabelle1!$A$2:$C$53,3,FALSE)</f>
        <v>K030</v>
      </c>
      <c r="E729" s="41">
        <f>'2020_1-2-2_Download_Prozent'!Q61</f>
        <v>10.18584774996342</v>
      </c>
    </row>
    <row r="730" spans="1:5" x14ac:dyDescent="0.25">
      <c r="A730" s="56">
        <f>'2020_1-2-2_Download_Prozent'!B10</f>
        <v>101</v>
      </c>
      <c r="B730" s="56">
        <f>'2020_1-2-2_Download_Prozent'!$R$7</f>
        <v>2019</v>
      </c>
      <c r="C730" s="56" t="str">
        <f>VLOOKUP(A730,[1]Tabelle1!$A$1:$B$68,2,FALSE)</f>
        <v>Braunschweig  Stadt</v>
      </c>
      <c r="D730" s="56" t="str">
        <f>VLOOKUP(A730,[2]Tabelle1!$A$2:$C$53,3,FALSE)</f>
        <v>K03101</v>
      </c>
      <c r="E730" s="41">
        <f>'2020_1-2-2_Download_Prozent'!R10</f>
        <v>12.607956504655061</v>
      </c>
    </row>
    <row r="731" spans="1:5" x14ac:dyDescent="0.25">
      <c r="A731" s="56">
        <f>'2020_1-2-2_Download_Prozent'!B11</f>
        <v>102</v>
      </c>
      <c r="B731" s="56">
        <f>'2020_1-2-2_Download_Prozent'!$R$7</f>
        <v>2019</v>
      </c>
      <c r="C731" s="56" t="str">
        <f>VLOOKUP(A731,[1]Tabelle1!$A$1:$B$68,2,FALSE)</f>
        <v>Salzgitter  Stadt</v>
      </c>
      <c r="D731" s="56" t="str">
        <f>VLOOKUP(A731,[2]Tabelle1!$A$2:$C$53,3,FALSE)</f>
        <v>K03102</v>
      </c>
      <c r="E731" s="41">
        <f>'2020_1-2-2_Download_Prozent'!R11</f>
        <v>19.344909915524831</v>
      </c>
    </row>
    <row r="732" spans="1:5" x14ac:dyDescent="0.25">
      <c r="A732" s="56">
        <f>'2020_1-2-2_Download_Prozent'!B12</f>
        <v>103</v>
      </c>
      <c r="B732" s="56">
        <f>'2020_1-2-2_Download_Prozent'!$R$7</f>
        <v>2019</v>
      </c>
      <c r="C732" s="56" t="str">
        <f>VLOOKUP(A732,[1]Tabelle1!$A$1:$B$68,2,FALSE)</f>
        <v>Wolfsburg  Stadt</v>
      </c>
      <c r="D732" s="56" t="str">
        <f>VLOOKUP(A732,[2]Tabelle1!$A$2:$C$53,3,FALSE)</f>
        <v>K03103</v>
      </c>
      <c r="E732" s="41">
        <f>'2020_1-2-2_Download_Prozent'!R12</f>
        <v>16.20956653882336</v>
      </c>
    </row>
    <row r="733" spans="1:5" x14ac:dyDescent="0.25">
      <c r="A733" s="56">
        <f>'2020_1-2-2_Download_Prozent'!B13</f>
        <v>151</v>
      </c>
      <c r="B733" s="56">
        <f>'2020_1-2-2_Download_Prozent'!$R$7</f>
        <v>2019</v>
      </c>
      <c r="C733" s="56" t="str">
        <f>VLOOKUP(A733,[1]Tabelle1!$A$1:$B$68,2,FALSE)</f>
        <v>Gifhorn</v>
      </c>
      <c r="D733" s="56" t="str">
        <f>VLOOKUP(A733,[2]Tabelle1!$A$2:$C$53,3,FALSE)</f>
        <v>K03151</v>
      </c>
      <c r="E733" s="41">
        <f>'2020_1-2-2_Download_Prozent'!R13</f>
        <v>6.9849254771332916</v>
      </c>
    </row>
    <row r="734" spans="1:5" x14ac:dyDescent="0.25">
      <c r="A734" s="56">
        <f>'2020_1-2-2_Download_Prozent'!B14</f>
        <v>153</v>
      </c>
      <c r="B734" s="56">
        <f>'2020_1-2-2_Download_Prozent'!$R$7</f>
        <v>2019</v>
      </c>
      <c r="C734" s="56" t="str">
        <f>VLOOKUP(A734,[1]Tabelle1!$A$1:$B$68,2,FALSE)</f>
        <v>Goslar</v>
      </c>
      <c r="D734" s="56" t="str">
        <f>VLOOKUP(A734,[2]Tabelle1!$A$2:$C$53,3,FALSE)</f>
        <v>K03153</v>
      </c>
      <c r="E734" s="41">
        <f>'2020_1-2-2_Download_Prozent'!R14</f>
        <v>10.286737299327914</v>
      </c>
    </row>
    <row r="735" spans="1:5" x14ac:dyDescent="0.25">
      <c r="A735" s="56">
        <f>'2020_1-2-2_Download_Prozent'!B15</f>
        <v>154</v>
      </c>
      <c r="B735" s="56">
        <f>'2020_1-2-2_Download_Prozent'!$R$7</f>
        <v>2019</v>
      </c>
      <c r="C735" s="56" t="str">
        <f>VLOOKUP(A735,[1]Tabelle1!$A$1:$B$68,2,FALSE)</f>
        <v>Helmstedt</v>
      </c>
      <c r="D735" s="56" t="str">
        <f>VLOOKUP(A735,[2]Tabelle1!$A$2:$C$53,3,FALSE)</f>
        <v>K03154</v>
      </c>
      <c r="E735" s="41">
        <f>'2020_1-2-2_Download_Prozent'!R15</f>
        <v>7.157956997491703</v>
      </c>
    </row>
    <row r="736" spans="1:5" x14ac:dyDescent="0.25">
      <c r="A736" s="56">
        <f>'2020_1-2-2_Download_Prozent'!B16</f>
        <v>155</v>
      </c>
      <c r="B736" s="56">
        <f>'2020_1-2-2_Download_Prozent'!$R$7</f>
        <v>2019</v>
      </c>
      <c r="C736" s="56" t="str">
        <f>VLOOKUP(A736,[1]Tabelle1!$A$1:$B$68,2,FALSE)</f>
        <v>Northeim</v>
      </c>
      <c r="D736" s="56" t="str">
        <f>VLOOKUP(A736,[2]Tabelle1!$A$2:$C$53,3,FALSE)</f>
        <v>K03155</v>
      </c>
      <c r="E736" s="41">
        <f>'2020_1-2-2_Download_Prozent'!R16</f>
        <v>6.9735797709490868</v>
      </c>
    </row>
    <row r="737" spans="1:5" x14ac:dyDescent="0.25">
      <c r="A737" s="56">
        <f>'2020_1-2-2_Download_Prozent'!B17</f>
        <v>157</v>
      </c>
      <c r="B737" s="56">
        <f>'2020_1-2-2_Download_Prozent'!$R$7</f>
        <v>2019</v>
      </c>
      <c r="C737" s="56" t="str">
        <f>VLOOKUP(A737,[1]Tabelle1!$A$1:$B$68,2,FALSE)</f>
        <v>Peine</v>
      </c>
      <c r="D737" s="56" t="str">
        <f>VLOOKUP(A737,[2]Tabelle1!$A$2:$C$53,3,FALSE)</f>
        <v>K03157</v>
      </c>
      <c r="E737" s="41">
        <f>'2020_1-2-2_Download_Prozent'!R17</f>
        <v>8.4124005014799597</v>
      </c>
    </row>
    <row r="738" spans="1:5" x14ac:dyDescent="0.25">
      <c r="A738" s="56">
        <f>'2020_1-2-2_Download_Prozent'!B18</f>
        <v>158</v>
      </c>
      <c r="B738" s="56">
        <f>'2020_1-2-2_Download_Prozent'!$R$7</f>
        <v>2019</v>
      </c>
      <c r="C738" s="56" t="str">
        <f>VLOOKUP(A738,[1]Tabelle1!$A$1:$B$68,2,FALSE)</f>
        <v>Wolfenbüttel</v>
      </c>
      <c r="D738" s="56" t="str">
        <f>VLOOKUP(A738,[2]Tabelle1!$A$2:$C$53,3,FALSE)</f>
        <v>K03158</v>
      </c>
      <c r="E738" s="41">
        <f>'2020_1-2-2_Download_Prozent'!R18</f>
        <v>6.4160438715286485</v>
      </c>
    </row>
    <row r="739" spans="1:5" x14ac:dyDescent="0.25">
      <c r="A739" s="56">
        <f>'2020_1-2-2_Download_Prozent'!B19</f>
        <v>159</v>
      </c>
      <c r="B739" s="56">
        <f>'2020_1-2-2_Download_Prozent'!$R$7</f>
        <v>2019</v>
      </c>
      <c r="C739" s="56" t="str">
        <f>VLOOKUP(A739,[1]Tabelle1!$A$1:$B$68,2,FALSE)</f>
        <v>Göttingen</v>
      </c>
      <c r="D739" s="56" t="str">
        <f>VLOOKUP(A739,[2]Tabelle1!$A$2:$C$53,3,FALSE)</f>
        <v>K03159</v>
      </c>
      <c r="E739" s="41">
        <f>'2020_1-2-2_Download_Prozent'!R19</f>
        <v>9.8423204443612917</v>
      </c>
    </row>
    <row r="740" spans="1:5" x14ac:dyDescent="0.25">
      <c r="A740" s="56">
        <f>'2020_1-2-2_Download_Prozent'!B20</f>
        <v>1</v>
      </c>
      <c r="B740" s="56">
        <f>'2020_1-2-2_Download_Prozent'!$R$7</f>
        <v>2019</v>
      </c>
      <c r="C740" s="56" t="str">
        <f>VLOOKUP(A740,[1]Tabelle1!$A$1:$B$68,2,FALSE)</f>
        <v>Stat. Region Braunschweig</v>
      </c>
      <c r="D740" s="56" t="str">
        <f>VLOOKUP(A740,[2]Tabelle1!$A$2:$C$53,3,FALSE)</f>
        <v>K031</v>
      </c>
      <c r="E740" s="41">
        <f>'2020_1-2-2_Download_Prozent'!R20</f>
        <v>10.345288097463898</v>
      </c>
    </row>
    <row r="741" spans="1:5" x14ac:dyDescent="0.25">
      <c r="A741" s="56">
        <f>'2020_1-2-2_Download_Prozent'!B21</f>
        <v>241</v>
      </c>
      <c r="B741" s="56">
        <f>'2020_1-2-2_Download_Prozent'!$R$7</f>
        <v>2019</v>
      </c>
      <c r="C741" s="56" t="str">
        <f>VLOOKUP(A741,[1]Tabelle1!$A$1:$B$68,2,FALSE)</f>
        <v>Hannover  Region</v>
      </c>
      <c r="D741" s="56" t="str">
        <f>VLOOKUP(A741,[2]Tabelle1!$A$2:$C$53,3,FALSE)</f>
        <v>K03241</v>
      </c>
      <c r="E741" s="41">
        <f>'2020_1-2-2_Download_Prozent'!R21</f>
        <v>16.014829986647825</v>
      </c>
    </row>
    <row r="742" spans="1:5" x14ac:dyDescent="0.25">
      <c r="A742" s="56">
        <f>'2020_1-2-2_Download_Prozent'!B22</f>
        <v>241001</v>
      </c>
      <c r="B742" s="56">
        <f>'2020_1-2-2_Download_Prozent'!$R$7</f>
        <v>2019</v>
      </c>
      <c r="C742" s="56" t="str">
        <f>VLOOKUP(A742,[1]Tabelle1!$A$1:$B$68,2,FALSE)</f>
        <v xml:space="preserve">   dav. Hannover  Lhst.</v>
      </c>
      <c r="D742" s="56" t="str">
        <f>VLOOKUP(A742,[2]Tabelle1!$A$2:$C$53,3,FALSE)</f>
        <v>K03241001</v>
      </c>
      <c r="E742" s="41">
        <f>'2020_1-2-2_Download_Prozent'!R22</f>
        <v>21.12771802393258</v>
      </c>
    </row>
    <row r="743" spans="1:5" x14ac:dyDescent="0.25">
      <c r="A743" s="56">
        <f>'2020_1-2-2_Download_Prozent'!B23</f>
        <v>241999</v>
      </c>
      <c r="B743" s="56">
        <f>'2020_1-2-2_Download_Prozent'!$R$7</f>
        <v>2019</v>
      </c>
      <c r="C743" s="56" t="str">
        <f>VLOOKUP(A743,[1]Tabelle1!$A$1:$B$68,2,FALSE)</f>
        <v xml:space="preserve">   dav. Hannover  Umland</v>
      </c>
      <c r="D743" s="56" t="str">
        <f>VLOOKUP(A743,[2]Tabelle1!$A$2:$C$53,3,FALSE)</f>
        <v>K03241999</v>
      </c>
      <c r="E743" s="41">
        <f>'2020_1-2-2_Download_Prozent'!R23</f>
        <v>11.588384204840452</v>
      </c>
    </row>
    <row r="744" spans="1:5" x14ac:dyDescent="0.25">
      <c r="A744" s="56">
        <f>'2020_1-2-2_Download_Prozent'!B24</f>
        <v>251</v>
      </c>
      <c r="B744" s="56">
        <f>'2020_1-2-2_Download_Prozent'!$R$7</f>
        <v>2019</v>
      </c>
      <c r="C744" s="56" t="str">
        <f>VLOOKUP(A744,[1]Tabelle1!$A$1:$B$68,2,FALSE)</f>
        <v>Diepholz</v>
      </c>
      <c r="D744" s="56" t="str">
        <f>VLOOKUP(A744,[2]Tabelle1!$A$2:$C$53,3,FALSE)</f>
        <v>K03251</v>
      </c>
      <c r="E744" s="41">
        <f>'2020_1-2-2_Download_Prozent'!R24</f>
        <v>8.5425793107895842</v>
      </c>
    </row>
    <row r="745" spans="1:5" x14ac:dyDescent="0.25">
      <c r="A745" s="56">
        <f>'2020_1-2-2_Download_Prozent'!B25</f>
        <v>252</v>
      </c>
      <c r="B745" s="56">
        <f>'2020_1-2-2_Download_Prozent'!$R$7</f>
        <v>2019</v>
      </c>
      <c r="C745" s="56" t="str">
        <f>VLOOKUP(A745,[1]Tabelle1!$A$1:$B$68,2,FALSE)</f>
        <v>Hameln-Pyrmont</v>
      </c>
      <c r="D745" s="56" t="str">
        <f>VLOOKUP(A745,[2]Tabelle1!$A$2:$C$53,3,FALSE)</f>
        <v>K03252</v>
      </c>
      <c r="E745" s="41">
        <f>'2020_1-2-2_Download_Prozent'!R25</f>
        <v>11.383449232239867</v>
      </c>
    </row>
    <row r="746" spans="1:5" x14ac:dyDescent="0.25">
      <c r="A746" s="56">
        <f>'2020_1-2-2_Download_Prozent'!B26</f>
        <v>254</v>
      </c>
      <c r="B746" s="56">
        <f>'2020_1-2-2_Download_Prozent'!$R$7</f>
        <v>2019</v>
      </c>
      <c r="C746" s="56" t="str">
        <f>VLOOKUP(A746,[1]Tabelle1!$A$1:$B$68,2,FALSE)</f>
        <v>Hildesheim</v>
      </c>
      <c r="D746" s="56" t="str">
        <f>VLOOKUP(A746,[2]Tabelle1!$A$2:$C$53,3,FALSE)</f>
        <v>K03254</v>
      </c>
      <c r="E746" s="41">
        <f>'2020_1-2-2_Download_Prozent'!R26</f>
        <v>9.0621680317021802</v>
      </c>
    </row>
    <row r="747" spans="1:5" x14ac:dyDescent="0.25">
      <c r="A747" s="56">
        <f>'2020_1-2-2_Download_Prozent'!B27</f>
        <v>255</v>
      </c>
      <c r="B747" s="56">
        <f>'2020_1-2-2_Download_Prozent'!$R$7</f>
        <v>2019</v>
      </c>
      <c r="C747" s="56" t="str">
        <f>VLOOKUP(A747,[1]Tabelle1!$A$1:$B$68,2,FALSE)</f>
        <v>Holzminden</v>
      </c>
      <c r="D747" s="56" t="str">
        <f>VLOOKUP(A747,[2]Tabelle1!$A$2:$C$53,3,FALSE)</f>
        <v>K03255</v>
      </c>
      <c r="E747" s="41">
        <f>'2020_1-2-2_Download_Prozent'!R27</f>
        <v>6.0674444349825425</v>
      </c>
    </row>
    <row r="748" spans="1:5" x14ac:dyDescent="0.25">
      <c r="A748" s="56">
        <f>'2020_1-2-2_Download_Prozent'!B28</f>
        <v>256</v>
      </c>
      <c r="B748" s="56">
        <f>'2020_1-2-2_Download_Prozent'!$R$7</f>
        <v>2019</v>
      </c>
      <c r="C748" s="56" t="str">
        <f>VLOOKUP(A748,[1]Tabelle1!$A$1:$B$68,2,FALSE)</f>
        <v>Nienburg (Weser)</v>
      </c>
      <c r="D748" s="56" t="str">
        <f>VLOOKUP(A748,[2]Tabelle1!$A$2:$C$53,3,FALSE)</f>
        <v>K03256</v>
      </c>
      <c r="E748" s="41">
        <f>'2020_1-2-2_Download_Prozent'!R28</f>
        <v>8.5221187906746856</v>
      </c>
    </row>
    <row r="749" spans="1:5" x14ac:dyDescent="0.25">
      <c r="A749" s="56">
        <f>'2020_1-2-2_Download_Prozent'!B29</f>
        <v>257</v>
      </c>
      <c r="B749" s="56">
        <f>'2020_1-2-2_Download_Prozent'!$R$7</f>
        <v>2019</v>
      </c>
      <c r="C749" s="56" t="str">
        <f>VLOOKUP(A749,[1]Tabelle1!$A$1:$B$68,2,FALSE)</f>
        <v>Schaumburg</v>
      </c>
      <c r="D749" s="56" t="str">
        <f>VLOOKUP(A749,[2]Tabelle1!$A$2:$C$53,3,FALSE)</f>
        <v>K03257</v>
      </c>
      <c r="E749" s="41">
        <f>'2020_1-2-2_Download_Prozent'!R29</f>
        <v>9.0324420225573441</v>
      </c>
    </row>
    <row r="750" spans="1:5" x14ac:dyDescent="0.25">
      <c r="A750" s="56">
        <f>'2020_1-2-2_Download_Prozent'!B30</f>
        <v>2</v>
      </c>
      <c r="B750" s="56">
        <f>'2020_1-2-2_Download_Prozent'!$R$7</f>
        <v>2019</v>
      </c>
      <c r="C750" s="56" t="str">
        <f>VLOOKUP(A750,[1]Tabelle1!$A$1:$B$68,2,FALSE)</f>
        <v>Stat. Region Hannover</v>
      </c>
      <c r="D750" s="56" t="str">
        <f>VLOOKUP(A750,[2]Tabelle1!$A$2:$C$53,3,FALSE)</f>
        <v>K032</v>
      </c>
      <c r="E750" s="41">
        <f>'2020_1-2-2_Download_Prozent'!R30</f>
        <v>12.784198026475652</v>
      </c>
    </row>
    <row r="751" spans="1:5" x14ac:dyDescent="0.25">
      <c r="A751" s="56">
        <f>'2020_1-2-2_Download_Prozent'!B31</f>
        <v>351</v>
      </c>
      <c r="B751" s="56">
        <f>'2020_1-2-2_Download_Prozent'!$R$7</f>
        <v>2019</v>
      </c>
      <c r="C751" s="56" t="str">
        <f>VLOOKUP(A751,[1]Tabelle1!$A$1:$B$68,2,FALSE)</f>
        <v>Celle</v>
      </c>
      <c r="D751" s="56" t="str">
        <f>VLOOKUP(A751,[2]Tabelle1!$A$2:$C$53,3,FALSE)</f>
        <v>K03351</v>
      </c>
      <c r="E751" s="41">
        <f>'2020_1-2-2_Download_Prozent'!R31</f>
        <v>8.0050946589874368</v>
      </c>
    </row>
    <row r="752" spans="1:5" x14ac:dyDescent="0.25">
      <c r="A752" s="56">
        <f>'2020_1-2-2_Download_Prozent'!B32</f>
        <v>352</v>
      </c>
      <c r="B752" s="56">
        <f>'2020_1-2-2_Download_Prozent'!$R$7</f>
        <v>2019</v>
      </c>
      <c r="C752" s="56" t="str">
        <f>VLOOKUP(A752,[1]Tabelle1!$A$1:$B$68,2,FALSE)</f>
        <v>Cuxhaven</v>
      </c>
      <c r="D752" s="56" t="str">
        <f>VLOOKUP(A752,[2]Tabelle1!$A$2:$C$53,3,FALSE)</f>
        <v>K03352</v>
      </c>
      <c r="E752" s="41">
        <f>'2020_1-2-2_Download_Prozent'!R32</f>
        <v>6.7386057221341362</v>
      </c>
    </row>
    <row r="753" spans="1:5" x14ac:dyDescent="0.25">
      <c r="A753" s="56">
        <f>'2020_1-2-2_Download_Prozent'!B33</f>
        <v>353</v>
      </c>
      <c r="B753" s="56">
        <f>'2020_1-2-2_Download_Prozent'!$R$7</f>
        <v>2019</v>
      </c>
      <c r="C753" s="56" t="str">
        <f>VLOOKUP(A753,[1]Tabelle1!$A$1:$B$68,2,FALSE)</f>
        <v>Harburg</v>
      </c>
      <c r="D753" s="56" t="str">
        <f>VLOOKUP(A753,[2]Tabelle1!$A$2:$C$53,3,FALSE)</f>
        <v>K03353</v>
      </c>
      <c r="E753" s="41">
        <f>'2020_1-2-2_Download_Prozent'!R33</f>
        <v>8.3657258745986152</v>
      </c>
    </row>
    <row r="754" spans="1:5" x14ac:dyDescent="0.25">
      <c r="A754" s="56">
        <f>'2020_1-2-2_Download_Prozent'!B34</f>
        <v>354</v>
      </c>
      <c r="B754" s="56">
        <f>'2020_1-2-2_Download_Prozent'!$R$7</f>
        <v>2019</v>
      </c>
      <c r="C754" s="56" t="str">
        <f>VLOOKUP(A754,[1]Tabelle1!$A$1:$B$68,2,FALSE)</f>
        <v>Lüchow-Dannenberg</v>
      </c>
      <c r="D754" s="56" t="str">
        <f>VLOOKUP(A754,[2]Tabelle1!$A$2:$C$53,3,FALSE)</f>
        <v>K03354</v>
      </c>
      <c r="E754" s="41">
        <f>'2020_1-2-2_Download_Prozent'!R34</f>
        <v>5.7527059406758649</v>
      </c>
    </row>
    <row r="755" spans="1:5" x14ac:dyDescent="0.25">
      <c r="A755" s="56">
        <f>'2020_1-2-2_Download_Prozent'!B35</f>
        <v>355</v>
      </c>
      <c r="B755" s="56">
        <f>'2020_1-2-2_Download_Prozent'!$R$7</f>
        <v>2019</v>
      </c>
      <c r="C755" s="56" t="str">
        <f>VLOOKUP(A755,[1]Tabelle1!$A$1:$B$68,2,FALSE)</f>
        <v>Lüneburg</v>
      </c>
      <c r="D755" s="56" t="str">
        <f>VLOOKUP(A755,[2]Tabelle1!$A$2:$C$53,3,FALSE)</f>
        <v>K03355</v>
      </c>
      <c r="E755" s="41">
        <f>'2020_1-2-2_Download_Prozent'!R35</f>
        <v>7.125052270295809</v>
      </c>
    </row>
    <row r="756" spans="1:5" x14ac:dyDescent="0.25">
      <c r="A756" s="56">
        <f>'2020_1-2-2_Download_Prozent'!B36</f>
        <v>356</v>
      </c>
      <c r="B756" s="56">
        <f>'2020_1-2-2_Download_Prozent'!$R$7</f>
        <v>2019</v>
      </c>
      <c r="C756" s="56" t="str">
        <f>VLOOKUP(A756,[1]Tabelle1!$A$1:$B$68,2,FALSE)</f>
        <v>Osterholz</v>
      </c>
      <c r="D756" s="56" t="str">
        <f>VLOOKUP(A756,[2]Tabelle1!$A$2:$C$53,3,FALSE)</f>
        <v>K03356</v>
      </c>
      <c r="E756" s="41">
        <f>'2020_1-2-2_Download_Prozent'!R36</f>
        <v>5.8940734498981815</v>
      </c>
    </row>
    <row r="757" spans="1:5" x14ac:dyDescent="0.25">
      <c r="A757" s="56">
        <f>'2020_1-2-2_Download_Prozent'!B37</f>
        <v>357</v>
      </c>
      <c r="B757" s="56">
        <f>'2020_1-2-2_Download_Prozent'!$R$7</f>
        <v>2019</v>
      </c>
      <c r="C757" s="56" t="str">
        <f>VLOOKUP(A757,[1]Tabelle1!$A$1:$B$68,2,FALSE)</f>
        <v>Rotenburg (Wümme)</v>
      </c>
      <c r="D757" s="56" t="str">
        <f>VLOOKUP(A757,[2]Tabelle1!$A$2:$C$53,3,FALSE)</f>
        <v>K03357</v>
      </c>
      <c r="E757" s="41">
        <f>'2020_1-2-2_Download_Prozent'!R37</f>
        <v>7.0734268723058698</v>
      </c>
    </row>
    <row r="758" spans="1:5" x14ac:dyDescent="0.25">
      <c r="A758" s="56">
        <f>'2020_1-2-2_Download_Prozent'!B38</f>
        <v>358</v>
      </c>
      <c r="B758" s="56">
        <f>'2020_1-2-2_Download_Prozent'!$R$7</f>
        <v>2019</v>
      </c>
      <c r="C758" s="56" t="str">
        <f>VLOOKUP(A758,[1]Tabelle1!$A$1:$B$68,2,FALSE)</f>
        <v>Heidekreis</v>
      </c>
      <c r="D758" s="56" t="str">
        <f>VLOOKUP(A758,[2]Tabelle1!$A$2:$C$53,3,FALSE)</f>
        <v>K03358</v>
      </c>
      <c r="E758" s="41">
        <f>'2020_1-2-2_Download_Prozent'!R38</f>
        <v>8.9036275617922414</v>
      </c>
    </row>
    <row r="759" spans="1:5" x14ac:dyDescent="0.25">
      <c r="A759" s="56">
        <f>'2020_1-2-2_Download_Prozent'!B39</f>
        <v>359</v>
      </c>
      <c r="B759" s="56">
        <f>'2020_1-2-2_Download_Prozent'!$R$7</f>
        <v>2019</v>
      </c>
      <c r="C759" s="56" t="str">
        <f>VLOOKUP(A759,[1]Tabelle1!$A$1:$B$68,2,FALSE)</f>
        <v>Stade</v>
      </c>
      <c r="D759" s="56" t="str">
        <f>VLOOKUP(A759,[2]Tabelle1!$A$2:$C$53,3,FALSE)</f>
        <v>K03359</v>
      </c>
      <c r="E759" s="41">
        <f>'2020_1-2-2_Download_Prozent'!R39</f>
        <v>9.4786613988421209</v>
      </c>
    </row>
    <row r="760" spans="1:5" x14ac:dyDescent="0.25">
      <c r="A760" s="56">
        <f>'2020_1-2-2_Download_Prozent'!B40</f>
        <v>360</v>
      </c>
      <c r="B760" s="56">
        <f>'2020_1-2-2_Download_Prozent'!$R$7</f>
        <v>2019</v>
      </c>
      <c r="C760" s="56" t="str">
        <f>VLOOKUP(A760,[1]Tabelle1!$A$1:$B$68,2,FALSE)</f>
        <v>Uelzen</v>
      </c>
      <c r="D760" s="56" t="str">
        <f>VLOOKUP(A760,[2]Tabelle1!$A$2:$C$53,3,FALSE)</f>
        <v>K03360</v>
      </c>
      <c r="E760" s="41">
        <f>'2020_1-2-2_Download_Prozent'!R40</f>
        <v>6.2399203368366365</v>
      </c>
    </row>
    <row r="761" spans="1:5" x14ac:dyDescent="0.25">
      <c r="A761" s="56">
        <f>'2020_1-2-2_Download_Prozent'!B41</f>
        <v>361</v>
      </c>
      <c r="B761" s="56">
        <f>'2020_1-2-2_Download_Prozent'!$R$7</f>
        <v>2019</v>
      </c>
      <c r="C761" s="56" t="str">
        <f>VLOOKUP(A761,[1]Tabelle1!$A$1:$B$68,2,FALSE)</f>
        <v>Verden</v>
      </c>
      <c r="D761" s="56" t="str">
        <f>VLOOKUP(A761,[2]Tabelle1!$A$2:$C$53,3,FALSE)</f>
        <v>K03361</v>
      </c>
      <c r="E761" s="41">
        <f>'2020_1-2-2_Download_Prozent'!R41</f>
        <v>8.1490232110432927</v>
      </c>
    </row>
    <row r="762" spans="1:5" x14ac:dyDescent="0.25">
      <c r="A762" s="56">
        <f>'2020_1-2-2_Download_Prozent'!B42</f>
        <v>3</v>
      </c>
      <c r="B762" s="56">
        <f>'2020_1-2-2_Download_Prozent'!$R$7</f>
        <v>2019</v>
      </c>
      <c r="C762" s="56" t="str">
        <f>VLOOKUP(A762,[1]Tabelle1!$A$1:$B$68,2,FALSE)</f>
        <v>Stat. Region Lüneburg</v>
      </c>
      <c r="D762" s="56" t="str">
        <f>VLOOKUP(A762,[2]Tabelle1!$A$2:$C$53,3,FALSE)</f>
        <v>K033</v>
      </c>
      <c r="E762" s="41">
        <f>'2020_1-2-2_Download_Prozent'!R42</f>
        <v>7.6917564645127614</v>
      </c>
    </row>
    <row r="763" spans="1:5" x14ac:dyDescent="0.25">
      <c r="A763" s="56">
        <f>'2020_1-2-2_Download_Prozent'!B43</f>
        <v>401</v>
      </c>
      <c r="B763" s="56">
        <f>'2020_1-2-2_Download_Prozent'!$R$7</f>
        <v>2019</v>
      </c>
      <c r="C763" s="56" t="str">
        <f>VLOOKUP(A763,[1]Tabelle1!$A$1:$B$68,2,FALSE)</f>
        <v>Delmenhorst  Stadt</v>
      </c>
      <c r="D763" s="56" t="str">
        <f>VLOOKUP(A763,[2]Tabelle1!$A$2:$C$53,3,FALSE)</f>
        <v>K03401</v>
      </c>
      <c r="E763" s="41">
        <f>'2020_1-2-2_Download_Prozent'!R43</f>
        <v>17.045088255392667</v>
      </c>
    </row>
    <row r="764" spans="1:5" x14ac:dyDescent="0.25">
      <c r="A764" s="56">
        <f>'2020_1-2-2_Download_Prozent'!B44</f>
        <v>402</v>
      </c>
      <c r="B764" s="56">
        <f>'2020_1-2-2_Download_Prozent'!$R$7</f>
        <v>2019</v>
      </c>
      <c r="C764" s="56" t="str">
        <f>VLOOKUP(A764,[1]Tabelle1!$A$1:$B$68,2,FALSE)</f>
        <v>Emden  Stadt</v>
      </c>
      <c r="D764" s="56" t="str">
        <f>VLOOKUP(A764,[2]Tabelle1!$A$2:$C$53,3,FALSE)</f>
        <v>K03402</v>
      </c>
      <c r="E764" s="41">
        <f>'2020_1-2-2_Download_Prozent'!R44</f>
        <v>11.369783423156292</v>
      </c>
    </row>
    <row r="765" spans="1:5" x14ac:dyDescent="0.25">
      <c r="A765" s="56">
        <f>'2020_1-2-2_Download_Prozent'!B45</f>
        <v>403</v>
      </c>
      <c r="B765" s="56">
        <f>'2020_1-2-2_Download_Prozent'!$R$7</f>
        <v>2019</v>
      </c>
      <c r="C765" s="56" t="str">
        <f>VLOOKUP(A765,[1]Tabelle1!$A$1:$B$68,2,FALSE)</f>
        <v>Oldenburg(Oldb)  Stadt</v>
      </c>
      <c r="D765" s="56" t="str">
        <f>VLOOKUP(A765,[2]Tabelle1!$A$2:$C$53,3,FALSE)</f>
        <v>K03403</v>
      </c>
      <c r="E765" s="41">
        <f>'2020_1-2-2_Download_Prozent'!R45</f>
        <v>10.814599265423446</v>
      </c>
    </row>
    <row r="766" spans="1:5" x14ac:dyDescent="0.25">
      <c r="A766" s="56">
        <f>'2020_1-2-2_Download_Prozent'!B46</f>
        <v>404</v>
      </c>
      <c r="B766" s="56">
        <f>'2020_1-2-2_Download_Prozent'!$R$7</f>
        <v>2019</v>
      </c>
      <c r="C766" s="56" t="str">
        <f>VLOOKUP(A766,[1]Tabelle1!$A$1:$B$68,2,FALSE)</f>
        <v>Osnabrück  Stadt</v>
      </c>
      <c r="D766" s="56" t="str">
        <f>VLOOKUP(A766,[2]Tabelle1!$A$2:$C$53,3,FALSE)</f>
        <v>K03404</v>
      </c>
      <c r="E766" s="41">
        <f>'2020_1-2-2_Download_Prozent'!R46</f>
        <v>15.303992108973622</v>
      </c>
    </row>
    <row r="767" spans="1:5" x14ac:dyDescent="0.25">
      <c r="A767" s="56">
        <f>'2020_1-2-2_Download_Prozent'!B47</f>
        <v>405</v>
      </c>
      <c r="B767" s="56">
        <f>'2020_1-2-2_Download_Prozent'!$R$7</f>
        <v>2019</v>
      </c>
      <c r="C767" s="56" t="str">
        <f>VLOOKUP(A767,[1]Tabelle1!$A$1:$B$68,2,FALSE)</f>
        <v>Wilhelmshaven  Stadt</v>
      </c>
      <c r="D767" s="56" t="str">
        <f>VLOOKUP(A767,[2]Tabelle1!$A$2:$C$53,3,FALSE)</f>
        <v>K03405</v>
      </c>
      <c r="E767" s="41">
        <f>'2020_1-2-2_Download_Prozent'!R47</f>
        <v>11.545689915756547</v>
      </c>
    </row>
    <row r="768" spans="1:5" x14ac:dyDescent="0.25">
      <c r="A768" s="56">
        <f>'2020_1-2-2_Download_Prozent'!B48</f>
        <v>451</v>
      </c>
      <c r="B768" s="56">
        <f>'2020_1-2-2_Download_Prozent'!$R$7</f>
        <v>2019</v>
      </c>
      <c r="C768" s="56" t="str">
        <f>VLOOKUP(A768,[1]Tabelle1!$A$1:$B$68,2,FALSE)</f>
        <v>Ammerland</v>
      </c>
      <c r="D768" s="56" t="str">
        <f>VLOOKUP(A768,[2]Tabelle1!$A$2:$C$53,3,FALSE)</f>
        <v>K03451</v>
      </c>
      <c r="E768" s="41">
        <f>'2020_1-2-2_Download_Prozent'!R48</f>
        <v>6.8277016474583325</v>
      </c>
    </row>
    <row r="769" spans="1:5" x14ac:dyDescent="0.25">
      <c r="A769" s="56">
        <f>'2020_1-2-2_Download_Prozent'!B49</f>
        <v>452</v>
      </c>
      <c r="B769" s="56">
        <f>'2020_1-2-2_Download_Prozent'!$R$7</f>
        <v>2019</v>
      </c>
      <c r="C769" s="56" t="str">
        <f>VLOOKUP(A769,[1]Tabelle1!$A$1:$B$68,2,FALSE)</f>
        <v>Aurich</v>
      </c>
      <c r="D769" s="56" t="str">
        <f>VLOOKUP(A769,[2]Tabelle1!$A$2:$C$53,3,FALSE)</f>
        <v>K03452</v>
      </c>
      <c r="E769" s="41">
        <f>'2020_1-2-2_Download_Prozent'!R49</f>
        <v>6.0518519299503408</v>
      </c>
    </row>
    <row r="770" spans="1:5" x14ac:dyDescent="0.25">
      <c r="A770" s="56">
        <f>'2020_1-2-2_Download_Prozent'!B50</f>
        <v>453</v>
      </c>
      <c r="B770" s="56">
        <f>'2020_1-2-2_Download_Prozent'!$R$7</f>
        <v>2019</v>
      </c>
      <c r="C770" s="56" t="str">
        <f>VLOOKUP(A770,[1]Tabelle1!$A$1:$B$68,2,FALSE)</f>
        <v>Cloppenburg</v>
      </c>
      <c r="D770" s="56" t="str">
        <f>VLOOKUP(A770,[2]Tabelle1!$A$2:$C$53,3,FALSE)</f>
        <v>K03453</v>
      </c>
      <c r="E770" s="41">
        <f>'2020_1-2-2_Download_Prozent'!R50</f>
        <v>11.067365041422059</v>
      </c>
    </row>
    <row r="771" spans="1:5" x14ac:dyDescent="0.25">
      <c r="A771" s="56">
        <f>'2020_1-2-2_Download_Prozent'!B51</f>
        <v>454</v>
      </c>
      <c r="B771" s="56">
        <f>'2020_1-2-2_Download_Prozent'!$R$7</f>
        <v>2019</v>
      </c>
      <c r="C771" s="56" t="str">
        <f>VLOOKUP(A771,[1]Tabelle1!$A$1:$B$68,2,FALSE)</f>
        <v>Emsland</v>
      </c>
      <c r="D771" s="56" t="str">
        <f>VLOOKUP(A771,[2]Tabelle1!$A$2:$C$53,3,FALSE)</f>
        <v>K03454</v>
      </c>
      <c r="E771" s="41">
        <f>'2020_1-2-2_Download_Prozent'!R51</f>
        <v>12.365653884032616</v>
      </c>
    </row>
    <row r="772" spans="1:5" x14ac:dyDescent="0.25">
      <c r="A772" s="56">
        <f>'2020_1-2-2_Download_Prozent'!B52</f>
        <v>455</v>
      </c>
      <c r="B772" s="56">
        <f>'2020_1-2-2_Download_Prozent'!$R$7</f>
        <v>2019</v>
      </c>
      <c r="C772" s="56" t="str">
        <f>VLOOKUP(A772,[1]Tabelle1!$A$1:$B$68,2,FALSE)</f>
        <v>Friesland</v>
      </c>
      <c r="D772" s="56" t="str">
        <f>VLOOKUP(A772,[2]Tabelle1!$A$2:$C$53,3,FALSE)</f>
        <v>K03455</v>
      </c>
      <c r="E772" s="41">
        <f>'2020_1-2-2_Download_Prozent'!R52</f>
        <v>4.9035500081050412</v>
      </c>
    </row>
    <row r="773" spans="1:5" x14ac:dyDescent="0.25">
      <c r="A773" s="56">
        <f>'2020_1-2-2_Download_Prozent'!B53</f>
        <v>456</v>
      </c>
      <c r="B773" s="56">
        <f>'2020_1-2-2_Download_Prozent'!$R$7</f>
        <v>2019</v>
      </c>
      <c r="C773" s="56" t="str">
        <f>VLOOKUP(A773,[1]Tabelle1!$A$1:$B$68,2,FALSE)</f>
        <v>Grafschaft Bentheim</v>
      </c>
      <c r="D773" s="56" t="str">
        <f>VLOOKUP(A773,[2]Tabelle1!$A$2:$C$53,3,FALSE)</f>
        <v>K03456</v>
      </c>
      <c r="E773" s="41">
        <f>'2020_1-2-2_Download_Prozent'!R53</f>
        <v>16.061299776906139</v>
      </c>
    </row>
    <row r="774" spans="1:5" x14ac:dyDescent="0.25">
      <c r="A774" s="56">
        <f>'2020_1-2-2_Download_Prozent'!B54</f>
        <v>457</v>
      </c>
      <c r="B774" s="56">
        <f>'2020_1-2-2_Download_Prozent'!$R$7</f>
        <v>2019</v>
      </c>
      <c r="C774" s="56" t="str">
        <f>VLOOKUP(A774,[1]Tabelle1!$A$1:$B$68,2,FALSE)</f>
        <v>Leer</v>
      </c>
      <c r="D774" s="56" t="str">
        <f>VLOOKUP(A774,[2]Tabelle1!$A$2:$C$53,3,FALSE)</f>
        <v>K03457</v>
      </c>
      <c r="E774" s="41">
        <f>'2020_1-2-2_Download_Prozent'!R54</f>
        <v>8.69954789289981</v>
      </c>
    </row>
    <row r="775" spans="1:5" x14ac:dyDescent="0.25">
      <c r="A775" s="56">
        <f>'2020_1-2-2_Download_Prozent'!B55</f>
        <v>458</v>
      </c>
      <c r="B775" s="56">
        <f>'2020_1-2-2_Download_Prozent'!$R$7</f>
        <v>2019</v>
      </c>
      <c r="C775" s="56" t="str">
        <f>VLOOKUP(A775,[1]Tabelle1!$A$1:$B$68,2,FALSE)</f>
        <v>Oldenburg</v>
      </c>
      <c r="D775" s="56" t="str">
        <f>VLOOKUP(A775,[2]Tabelle1!$A$2:$C$53,3,FALSE)</f>
        <v>K03458</v>
      </c>
      <c r="E775" s="41">
        <f>'2020_1-2-2_Download_Prozent'!R55</f>
        <v>9.5691038276415306</v>
      </c>
    </row>
    <row r="776" spans="1:5" x14ac:dyDescent="0.25">
      <c r="A776" s="56">
        <f>'2020_1-2-2_Download_Prozent'!B56</f>
        <v>459</v>
      </c>
      <c r="B776" s="56">
        <f>'2020_1-2-2_Download_Prozent'!$R$7</f>
        <v>2019</v>
      </c>
      <c r="C776" s="56" t="str">
        <f>VLOOKUP(A776,[1]Tabelle1!$A$1:$B$68,2,FALSE)</f>
        <v>Osnabrück</v>
      </c>
      <c r="D776" s="56" t="str">
        <f>VLOOKUP(A776,[2]Tabelle1!$A$2:$C$53,3,FALSE)</f>
        <v>K03459</v>
      </c>
      <c r="E776" s="41">
        <f>'2020_1-2-2_Download_Prozent'!R56</f>
        <v>9.3400915996425375</v>
      </c>
    </row>
    <row r="777" spans="1:5" x14ac:dyDescent="0.25">
      <c r="A777" s="56">
        <f>'2020_1-2-2_Download_Prozent'!B57</f>
        <v>460</v>
      </c>
      <c r="B777" s="56">
        <f>'2020_1-2-2_Download_Prozent'!$R$7</f>
        <v>2019</v>
      </c>
      <c r="C777" s="56" t="str">
        <f>VLOOKUP(A777,[1]Tabelle1!$A$1:$B$68,2,FALSE)</f>
        <v>Vechta</v>
      </c>
      <c r="D777" s="56" t="str">
        <f>VLOOKUP(A777,[2]Tabelle1!$A$2:$C$53,3,FALSE)</f>
        <v>K03460</v>
      </c>
      <c r="E777" s="41">
        <f>'2020_1-2-2_Download_Prozent'!R57</f>
        <v>14.504880473903119</v>
      </c>
    </row>
    <row r="778" spans="1:5" x14ac:dyDescent="0.25">
      <c r="A778" s="56">
        <f>'2020_1-2-2_Download_Prozent'!B58</f>
        <v>461</v>
      </c>
      <c r="B778" s="56">
        <f>'2020_1-2-2_Download_Prozent'!$R$7</f>
        <v>2019</v>
      </c>
      <c r="C778" s="56" t="str">
        <f>VLOOKUP(A778,[1]Tabelle1!$A$1:$B$68,2,FALSE)</f>
        <v>Wesermarsch</v>
      </c>
      <c r="D778" s="56" t="str">
        <f>VLOOKUP(A778,[2]Tabelle1!$A$2:$C$53,3,FALSE)</f>
        <v>K03461</v>
      </c>
      <c r="E778" s="41">
        <f>'2020_1-2-2_Download_Prozent'!R58</f>
        <v>8.7827235474075156</v>
      </c>
    </row>
    <row r="779" spans="1:5" x14ac:dyDescent="0.25">
      <c r="A779" s="56">
        <f>'2020_1-2-2_Download_Prozent'!B59</f>
        <v>462</v>
      </c>
      <c r="B779" s="56">
        <f>'2020_1-2-2_Download_Prozent'!$R$7</f>
        <v>2019</v>
      </c>
      <c r="C779" s="56" t="str">
        <f>VLOOKUP(A779,[1]Tabelle1!$A$1:$B$68,2,FALSE)</f>
        <v>Wittmund</v>
      </c>
      <c r="D779" s="56" t="str">
        <f>VLOOKUP(A779,[2]Tabelle1!$A$2:$C$53,3,FALSE)</f>
        <v>K03462</v>
      </c>
      <c r="E779" s="41">
        <f>'2020_1-2-2_Download_Prozent'!R59</f>
        <v>4.8220496785300213</v>
      </c>
    </row>
    <row r="780" spans="1:5" x14ac:dyDescent="0.25">
      <c r="A780" s="56">
        <f>'2020_1-2-2_Download_Prozent'!B60</f>
        <v>4</v>
      </c>
      <c r="B780" s="56">
        <f>'2020_1-2-2_Download_Prozent'!$R$7</f>
        <v>2019</v>
      </c>
      <c r="C780" s="56" t="str">
        <f>VLOOKUP(A780,[1]Tabelle1!$A$1:$B$68,2,FALSE)</f>
        <v>Stat. Region Weser-Ems</v>
      </c>
      <c r="D780" s="56" t="str">
        <f>VLOOKUP(A780,[2]Tabelle1!$A$2:$C$53,3,FALSE)</f>
        <v>K034</v>
      </c>
      <c r="E780" s="41">
        <f>'2020_1-2-2_Download_Prozent'!R60</f>
        <v>10.635585812589063</v>
      </c>
    </row>
    <row r="781" spans="1:5" x14ac:dyDescent="0.25">
      <c r="A781" s="56">
        <f>'2020_1-2-2_Download_Prozent'!B61</f>
        <v>0</v>
      </c>
      <c r="B781" s="56">
        <f>'2020_1-2-2_Download_Prozent'!$R$7</f>
        <v>2019</v>
      </c>
      <c r="C781" s="56" t="str">
        <f>VLOOKUP(A781,[1]Tabelle1!$A$1:$B$68,2,FALSE)</f>
        <v>Niedersachsen</v>
      </c>
      <c r="D781" s="56" t="str">
        <f>VLOOKUP(A781,[2]Tabelle1!$A$2:$C$53,3,FALSE)</f>
        <v>K030</v>
      </c>
      <c r="E781" s="41">
        <f>'2020_1-2-2_Download_Prozent'!R61</f>
        <v>10.522970353312298</v>
      </c>
    </row>
    <row r="782" spans="1:5" x14ac:dyDescent="0.25">
      <c r="A782" s="56">
        <f>'2020_1-2-2_Download_Prozent'!B10</f>
        <v>101</v>
      </c>
      <c r="B782" s="56">
        <f>'2020_1-2-2_Download_Prozent'!$S$7</f>
        <v>2020</v>
      </c>
      <c r="C782" s="56" t="str">
        <f>VLOOKUP(A782,[1]Tabelle1!$A$1:$B$68,2,FALSE)</f>
        <v>Braunschweig  Stadt</v>
      </c>
      <c r="D782" s="56" t="str">
        <f>VLOOKUP(A782,[2]Tabelle1!$A$2:$C$53,3,FALSE)</f>
        <v>K03101</v>
      </c>
      <c r="E782" s="41">
        <f>'2020_1-2-2_Download_Prozent'!S10</f>
        <v>12.5</v>
      </c>
    </row>
    <row r="783" spans="1:5" x14ac:dyDescent="0.25">
      <c r="A783" s="56">
        <f>'2020_1-2-2_Download_Prozent'!B11</f>
        <v>102</v>
      </c>
      <c r="B783" s="56">
        <f>'2020_1-2-2_Download_Prozent'!$S$7</f>
        <v>2020</v>
      </c>
      <c r="C783" s="56" t="str">
        <f>VLOOKUP(A783,[1]Tabelle1!$A$1:$B$68,2,FALSE)</f>
        <v>Salzgitter  Stadt</v>
      </c>
      <c r="D783" s="56" t="str">
        <f>VLOOKUP(A783,[2]Tabelle1!$A$2:$C$53,3,FALSE)</f>
        <v>K03102</v>
      </c>
      <c r="E783" s="41">
        <f>'2020_1-2-2_Download_Prozent'!S11</f>
        <v>20</v>
      </c>
    </row>
    <row r="784" spans="1:5" x14ac:dyDescent="0.25">
      <c r="A784" s="56">
        <f>'2020_1-2-2_Download_Prozent'!B12</f>
        <v>103</v>
      </c>
      <c r="B784" s="56">
        <f>'2020_1-2-2_Download_Prozent'!$S$7</f>
        <v>2020</v>
      </c>
      <c r="C784" s="56" t="str">
        <f>VLOOKUP(A784,[1]Tabelle1!$A$1:$B$68,2,FALSE)</f>
        <v>Wolfsburg  Stadt</v>
      </c>
      <c r="D784" s="56" t="str">
        <f>VLOOKUP(A784,[2]Tabelle1!$A$2:$C$53,3,FALSE)</f>
        <v>K03103</v>
      </c>
      <c r="E784" s="41">
        <f>'2020_1-2-2_Download_Prozent'!S12</f>
        <v>16.399999999999999</v>
      </c>
    </row>
    <row r="785" spans="1:5" x14ac:dyDescent="0.25">
      <c r="A785" s="56">
        <f>'2020_1-2-2_Download_Prozent'!B13</f>
        <v>151</v>
      </c>
      <c r="B785" s="56">
        <f>'2020_1-2-2_Download_Prozent'!$S$7</f>
        <v>2020</v>
      </c>
      <c r="C785" s="56" t="str">
        <f>VLOOKUP(A785,[1]Tabelle1!$A$1:$B$68,2,FALSE)</f>
        <v>Gifhorn</v>
      </c>
      <c r="D785" s="56" t="str">
        <f>VLOOKUP(A785,[2]Tabelle1!$A$2:$C$53,3,FALSE)</f>
        <v>K03151</v>
      </c>
      <c r="E785" s="41">
        <f>'2020_1-2-2_Download_Prozent'!S13</f>
        <v>7.3</v>
      </c>
    </row>
    <row r="786" spans="1:5" x14ac:dyDescent="0.25">
      <c r="A786" s="56">
        <f>'2020_1-2-2_Download_Prozent'!B14</f>
        <v>153</v>
      </c>
      <c r="B786" s="56">
        <f>'2020_1-2-2_Download_Prozent'!$S$7</f>
        <v>2020</v>
      </c>
      <c r="C786" s="56" t="str">
        <f>VLOOKUP(A786,[1]Tabelle1!$A$1:$B$68,2,FALSE)</f>
        <v>Goslar</v>
      </c>
      <c r="D786" s="56" t="str">
        <f>VLOOKUP(A786,[2]Tabelle1!$A$2:$C$53,3,FALSE)</f>
        <v>K03153</v>
      </c>
      <c r="E786" s="41">
        <f>'2020_1-2-2_Download_Prozent'!S14</f>
        <v>10.3</v>
      </c>
    </row>
    <row r="787" spans="1:5" x14ac:dyDescent="0.25">
      <c r="A787" s="56">
        <f>'2020_1-2-2_Download_Prozent'!B15</f>
        <v>154</v>
      </c>
      <c r="B787" s="56">
        <f>'2020_1-2-2_Download_Prozent'!$S$7</f>
        <v>2020</v>
      </c>
      <c r="C787" s="56" t="str">
        <f>VLOOKUP(A787,[1]Tabelle1!$A$1:$B$68,2,FALSE)</f>
        <v>Helmstedt</v>
      </c>
      <c r="D787" s="56" t="str">
        <f>VLOOKUP(A787,[2]Tabelle1!$A$2:$C$53,3,FALSE)</f>
        <v>K03154</v>
      </c>
      <c r="E787" s="41">
        <f>'2020_1-2-2_Download_Prozent'!S15</f>
        <v>7.4</v>
      </c>
    </row>
    <row r="788" spans="1:5" x14ac:dyDescent="0.25">
      <c r="A788" s="56">
        <f>'2020_1-2-2_Download_Prozent'!B16</f>
        <v>155</v>
      </c>
      <c r="B788" s="56">
        <f>'2020_1-2-2_Download_Prozent'!$S$7</f>
        <v>2020</v>
      </c>
      <c r="C788" s="56" t="str">
        <f>VLOOKUP(A788,[1]Tabelle1!$A$1:$B$68,2,FALSE)</f>
        <v>Northeim</v>
      </c>
      <c r="D788" s="56" t="str">
        <f>VLOOKUP(A788,[2]Tabelle1!$A$2:$C$53,3,FALSE)</f>
        <v>K03155</v>
      </c>
      <c r="E788" s="41">
        <f>'2020_1-2-2_Download_Prozent'!S16</f>
        <v>7.1</v>
      </c>
    </row>
    <row r="789" spans="1:5" x14ac:dyDescent="0.25">
      <c r="A789" s="56">
        <f>'2020_1-2-2_Download_Prozent'!B17</f>
        <v>157</v>
      </c>
      <c r="B789" s="56">
        <f>'2020_1-2-2_Download_Prozent'!$S$7</f>
        <v>2020</v>
      </c>
      <c r="C789" s="56" t="str">
        <f>VLOOKUP(A789,[1]Tabelle1!$A$1:$B$68,2,FALSE)</f>
        <v>Peine</v>
      </c>
      <c r="D789" s="56" t="str">
        <f>VLOOKUP(A789,[2]Tabelle1!$A$2:$C$53,3,FALSE)</f>
        <v>K03157</v>
      </c>
      <c r="E789" s="41">
        <f>'2020_1-2-2_Download_Prozent'!S17</f>
        <v>8.8000000000000007</v>
      </c>
    </row>
    <row r="790" spans="1:5" x14ac:dyDescent="0.25">
      <c r="A790" s="56">
        <f>'2020_1-2-2_Download_Prozent'!B18</f>
        <v>158</v>
      </c>
      <c r="B790" s="56">
        <f>'2020_1-2-2_Download_Prozent'!$S$7</f>
        <v>2020</v>
      </c>
      <c r="C790" s="56" t="str">
        <f>VLOOKUP(A790,[1]Tabelle1!$A$1:$B$68,2,FALSE)</f>
        <v>Wolfenbüttel</v>
      </c>
      <c r="D790" s="56" t="str">
        <f>VLOOKUP(A790,[2]Tabelle1!$A$2:$C$53,3,FALSE)</f>
        <v>K03158</v>
      </c>
      <c r="E790" s="41">
        <f>'2020_1-2-2_Download_Prozent'!S18</f>
        <v>6.6</v>
      </c>
    </row>
    <row r="791" spans="1:5" x14ac:dyDescent="0.25">
      <c r="A791" s="56">
        <f>'2020_1-2-2_Download_Prozent'!B19</f>
        <v>159</v>
      </c>
      <c r="B791" s="56">
        <f>'2020_1-2-2_Download_Prozent'!$S$7</f>
        <v>2020</v>
      </c>
      <c r="C791" s="56" t="str">
        <f>VLOOKUP(A791,[1]Tabelle1!$A$1:$B$68,2,FALSE)</f>
        <v>Göttingen</v>
      </c>
      <c r="D791" s="56" t="str">
        <f>VLOOKUP(A791,[2]Tabelle1!$A$2:$C$53,3,FALSE)</f>
        <v>K03159</v>
      </c>
      <c r="E791" s="41">
        <f>'2020_1-2-2_Download_Prozent'!S19</f>
        <v>10</v>
      </c>
    </row>
    <row r="792" spans="1:5" x14ac:dyDescent="0.25">
      <c r="A792" s="56">
        <f>'2020_1-2-2_Download_Prozent'!B20</f>
        <v>1</v>
      </c>
      <c r="B792" s="56">
        <f>'2020_1-2-2_Download_Prozent'!$S$7</f>
        <v>2020</v>
      </c>
      <c r="C792" s="56" t="str">
        <f>VLOOKUP(A792,[1]Tabelle1!$A$1:$B$68,2,FALSE)</f>
        <v>Stat. Region Braunschweig</v>
      </c>
      <c r="D792" s="56" t="str">
        <f>VLOOKUP(A792,[2]Tabelle1!$A$2:$C$53,3,FALSE)</f>
        <v>K031</v>
      </c>
      <c r="E792" s="41">
        <f>'2020_1-2-2_Download_Prozent'!S20</f>
        <v>10.5</v>
      </c>
    </row>
    <row r="793" spans="1:5" x14ac:dyDescent="0.25">
      <c r="A793" s="56">
        <f>'2020_1-2-2_Download_Prozent'!B21</f>
        <v>241</v>
      </c>
      <c r="B793" s="56">
        <f>'2020_1-2-2_Download_Prozent'!$S$7</f>
        <v>2020</v>
      </c>
      <c r="C793" s="56" t="str">
        <f>VLOOKUP(A793,[1]Tabelle1!$A$1:$B$68,2,FALSE)</f>
        <v>Hannover  Region</v>
      </c>
      <c r="D793" s="56" t="str">
        <f>VLOOKUP(A793,[2]Tabelle1!$A$2:$C$53,3,FALSE)</f>
        <v>K03241</v>
      </c>
      <c r="E793" s="41">
        <f>'2020_1-2-2_Download_Prozent'!S21</f>
        <v>16.100000000000001</v>
      </c>
    </row>
    <row r="794" spans="1:5" x14ac:dyDescent="0.25">
      <c r="A794" s="56">
        <f>'2020_1-2-2_Download_Prozent'!B22</f>
        <v>241001</v>
      </c>
      <c r="B794" s="56">
        <f>'2020_1-2-2_Download_Prozent'!$S$7</f>
        <v>2020</v>
      </c>
      <c r="C794" s="56" t="str">
        <f>VLOOKUP(A794,[1]Tabelle1!$A$1:$B$68,2,FALSE)</f>
        <v xml:space="preserve">   dav. Hannover  Lhst.</v>
      </c>
      <c r="D794" s="56" t="str">
        <f>VLOOKUP(A794,[2]Tabelle1!$A$2:$C$53,3,FALSE)</f>
        <v>K03241001</v>
      </c>
      <c r="E794" s="41">
        <f>'2020_1-2-2_Download_Prozent'!S22</f>
        <v>21</v>
      </c>
    </row>
    <row r="795" spans="1:5" x14ac:dyDescent="0.25">
      <c r="A795" s="56">
        <f>'2020_1-2-2_Download_Prozent'!B23</f>
        <v>241999</v>
      </c>
      <c r="B795" s="56">
        <f>'2020_1-2-2_Download_Prozent'!$S$7</f>
        <v>2020</v>
      </c>
      <c r="C795" s="56" t="str">
        <f>VLOOKUP(A795,[1]Tabelle1!$A$1:$B$68,2,FALSE)</f>
        <v xml:space="preserve">   dav. Hannover  Umland</v>
      </c>
      <c r="D795" s="56" t="str">
        <f>VLOOKUP(A795,[2]Tabelle1!$A$2:$C$53,3,FALSE)</f>
        <v>K03241999</v>
      </c>
      <c r="E795" s="41">
        <f>'2020_1-2-2_Download_Prozent'!S23</f>
        <v>11.838443474047976</v>
      </c>
    </row>
    <row r="796" spans="1:5" x14ac:dyDescent="0.25">
      <c r="A796" s="56">
        <f>'2020_1-2-2_Download_Prozent'!B24</f>
        <v>251</v>
      </c>
      <c r="B796" s="56">
        <f>'2020_1-2-2_Download_Prozent'!$S$7</f>
        <v>2020</v>
      </c>
      <c r="C796" s="56" t="str">
        <f>VLOOKUP(A796,[1]Tabelle1!$A$1:$B$68,2,FALSE)</f>
        <v>Diepholz</v>
      </c>
      <c r="D796" s="56" t="str">
        <f>VLOOKUP(A796,[2]Tabelle1!$A$2:$C$53,3,FALSE)</f>
        <v>K03251</v>
      </c>
      <c r="E796" s="41">
        <f>'2020_1-2-2_Download_Prozent'!S24</f>
        <v>8.9</v>
      </c>
    </row>
    <row r="797" spans="1:5" x14ac:dyDescent="0.25">
      <c r="A797" s="56">
        <f>'2020_1-2-2_Download_Prozent'!B25</f>
        <v>252</v>
      </c>
      <c r="B797" s="56">
        <f>'2020_1-2-2_Download_Prozent'!$S$7</f>
        <v>2020</v>
      </c>
      <c r="C797" s="56" t="str">
        <f>VLOOKUP(A797,[1]Tabelle1!$A$1:$B$68,2,FALSE)</f>
        <v>Hameln-Pyrmont</v>
      </c>
      <c r="D797" s="56" t="str">
        <f>VLOOKUP(A797,[2]Tabelle1!$A$2:$C$53,3,FALSE)</f>
        <v>K03252</v>
      </c>
      <c r="E797" s="41">
        <f>'2020_1-2-2_Download_Prozent'!S25</f>
        <v>11.8</v>
      </c>
    </row>
    <row r="798" spans="1:5" x14ac:dyDescent="0.25">
      <c r="A798" s="56">
        <f>'2020_1-2-2_Download_Prozent'!B26</f>
        <v>254</v>
      </c>
      <c r="B798" s="56">
        <f>'2020_1-2-2_Download_Prozent'!$S$7</f>
        <v>2020</v>
      </c>
      <c r="C798" s="56" t="str">
        <f>VLOOKUP(A798,[1]Tabelle1!$A$1:$B$68,2,FALSE)</f>
        <v>Hildesheim</v>
      </c>
      <c r="D798" s="56" t="str">
        <f>VLOOKUP(A798,[2]Tabelle1!$A$2:$C$53,3,FALSE)</f>
        <v>K03254</v>
      </c>
      <c r="E798" s="41">
        <f>'2020_1-2-2_Download_Prozent'!S26</f>
        <v>9.3000000000000007</v>
      </c>
    </row>
    <row r="799" spans="1:5" x14ac:dyDescent="0.25">
      <c r="A799" s="56">
        <f>'2020_1-2-2_Download_Prozent'!B27</f>
        <v>255</v>
      </c>
      <c r="B799" s="56">
        <f>'2020_1-2-2_Download_Prozent'!$S$7</f>
        <v>2020</v>
      </c>
      <c r="C799" s="56" t="str">
        <f>VLOOKUP(A799,[1]Tabelle1!$A$1:$B$68,2,FALSE)</f>
        <v>Holzminden</v>
      </c>
      <c r="D799" s="56" t="str">
        <f>VLOOKUP(A799,[2]Tabelle1!$A$2:$C$53,3,FALSE)</f>
        <v>K03255</v>
      </c>
      <c r="E799" s="41">
        <f>'2020_1-2-2_Download_Prozent'!S27</f>
        <v>6.4</v>
      </c>
    </row>
    <row r="800" spans="1:5" x14ac:dyDescent="0.25">
      <c r="A800" s="56">
        <f>'2020_1-2-2_Download_Prozent'!B28</f>
        <v>256</v>
      </c>
      <c r="B800" s="56">
        <f>'2020_1-2-2_Download_Prozent'!$S$7</f>
        <v>2020</v>
      </c>
      <c r="C800" s="56" t="str">
        <f>VLOOKUP(A800,[1]Tabelle1!$A$1:$B$68,2,FALSE)</f>
        <v>Nienburg (Weser)</v>
      </c>
      <c r="D800" s="56" t="str">
        <f>VLOOKUP(A800,[2]Tabelle1!$A$2:$C$53,3,FALSE)</f>
        <v>K03256</v>
      </c>
      <c r="E800" s="41">
        <f>'2020_1-2-2_Download_Prozent'!S28</f>
        <v>8.6999999999999993</v>
      </c>
    </row>
    <row r="801" spans="1:5" x14ac:dyDescent="0.25">
      <c r="A801" s="56">
        <f>'2020_1-2-2_Download_Prozent'!B29</f>
        <v>257</v>
      </c>
      <c r="B801" s="56">
        <f>'2020_1-2-2_Download_Prozent'!$S$7</f>
        <v>2020</v>
      </c>
      <c r="C801" s="56" t="str">
        <f>VLOOKUP(A801,[1]Tabelle1!$A$1:$B$68,2,FALSE)</f>
        <v>Schaumburg</v>
      </c>
      <c r="D801" s="56" t="str">
        <f>VLOOKUP(A801,[2]Tabelle1!$A$2:$C$53,3,FALSE)</f>
        <v>K03257</v>
      </c>
      <c r="E801" s="41">
        <f>'2020_1-2-2_Download_Prozent'!S29</f>
        <v>9.3000000000000007</v>
      </c>
    </row>
    <row r="802" spans="1:5" x14ac:dyDescent="0.25">
      <c r="A802" s="56">
        <f>'2020_1-2-2_Download_Prozent'!B30</f>
        <v>2</v>
      </c>
      <c r="B802" s="56">
        <f>'2020_1-2-2_Download_Prozent'!$S$7</f>
        <v>2020</v>
      </c>
      <c r="C802" s="56" t="str">
        <f>VLOOKUP(A802,[1]Tabelle1!$A$1:$B$68,2,FALSE)</f>
        <v>Stat. Region Hannover</v>
      </c>
      <c r="D802" s="56" t="str">
        <f>VLOOKUP(A802,[2]Tabelle1!$A$2:$C$53,3,FALSE)</f>
        <v>K032</v>
      </c>
      <c r="E802" s="41">
        <f>'2020_1-2-2_Download_Prozent'!S30</f>
        <v>12.9</v>
      </c>
    </row>
    <row r="803" spans="1:5" x14ac:dyDescent="0.25">
      <c r="A803" s="56">
        <f>'2020_1-2-2_Download_Prozent'!B31</f>
        <v>351</v>
      </c>
      <c r="B803" s="56">
        <f>'2020_1-2-2_Download_Prozent'!$S$7</f>
        <v>2020</v>
      </c>
      <c r="C803" s="56" t="str">
        <f>VLOOKUP(A803,[1]Tabelle1!$A$1:$B$68,2,FALSE)</f>
        <v>Celle</v>
      </c>
      <c r="D803" s="56" t="str">
        <f>VLOOKUP(A803,[2]Tabelle1!$A$2:$C$53,3,FALSE)</f>
        <v>K03351</v>
      </c>
      <c r="E803" s="41">
        <f>'2020_1-2-2_Download_Prozent'!S31</f>
        <v>8</v>
      </c>
    </row>
    <row r="804" spans="1:5" x14ac:dyDescent="0.25">
      <c r="A804" s="56">
        <f>'2020_1-2-2_Download_Prozent'!B32</f>
        <v>352</v>
      </c>
      <c r="B804" s="56">
        <f>'2020_1-2-2_Download_Prozent'!$S$7</f>
        <v>2020</v>
      </c>
      <c r="C804" s="56" t="str">
        <f>VLOOKUP(A804,[1]Tabelle1!$A$1:$B$68,2,FALSE)</f>
        <v>Cuxhaven</v>
      </c>
      <c r="D804" s="56" t="str">
        <f>VLOOKUP(A804,[2]Tabelle1!$A$2:$C$53,3,FALSE)</f>
        <v>K03352</v>
      </c>
      <c r="E804" s="41">
        <f>'2020_1-2-2_Download_Prozent'!S32</f>
        <v>6.7</v>
      </c>
    </row>
    <row r="805" spans="1:5" x14ac:dyDescent="0.25">
      <c r="A805" s="56">
        <f>'2020_1-2-2_Download_Prozent'!B33</f>
        <v>353</v>
      </c>
      <c r="B805" s="56">
        <f>'2020_1-2-2_Download_Prozent'!$S$7</f>
        <v>2020</v>
      </c>
      <c r="C805" s="56" t="str">
        <f>VLOOKUP(A805,[1]Tabelle1!$A$1:$B$68,2,FALSE)</f>
        <v>Harburg</v>
      </c>
      <c r="D805" s="56" t="str">
        <f>VLOOKUP(A805,[2]Tabelle1!$A$2:$C$53,3,FALSE)</f>
        <v>K03353</v>
      </c>
      <c r="E805" s="41">
        <f>'2020_1-2-2_Download_Prozent'!S33</f>
        <v>8.9</v>
      </c>
    </row>
    <row r="806" spans="1:5" x14ac:dyDescent="0.25">
      <c r="A806" s="56">
        <f>'2020_1-2-2_Download_Prozent'!B34</f>
        <v>354</v>
      </c>
      <c r="B806" s="56">
        <f>'2020_1-2-2_Download_Prozent'!$S$7</f>
        <v>2020</v>
      </c>
      <c r="C806" s="56" t="str">
        <f>VLOOKUP(A806,[1]Tabelle1!$A$1:$B$68,2,FALSE)</f>
        <v>Lüchow-Dannenberg</v>
      </c>
      <c r="D806" s="56" t="str">
        <f>VLOOKUP(A806,[2]Tabelle1!$A$2:$C$53,3,FALSE)</f>
        <v>K03354</v>
      </c>
      <c r="E806" s="41">
        <f>'2020_1-2-2_Download_Prozent'!S34</f>
        <v>6</v>
      </c>
    </row>
    <row r="807" spans="1:5" x14ac:dyDescent="0.25">
      <c r="A807" s="56">
        <f>'2020_1-2-2_Download_Prozent'!B35</f>
        <v>355</v>
      </c>
      <c r="B807" s="56">
        <f>'2020_1-2-2_Download_Prozent'!$S$7</f>
        <v>2020</v>
      </c>
      <c r="C807" s="56" t="str">
        <f>VLOOKUP(A807,[1]Tabelle1!$A$1:$B$68,2,FALSE)</f>
        <v>Lüneburg</v>
      </c>
      <c r="D807" s="56" t="str">
        <f>VLOOKUP(A807,[2]Tabelle1!$A$2:$C$53,3,FALSE)</f>
        <v>K03355</v>
      </c>
      <c r="E807" s="41">
        <f>'2020_1-2-2_Download_Prozent'!S35</f>
        <v>7.1</v>
      </c>
    </row>
    <row r="808" spans="1:5" x14ac:dyDescent="0.25">
      <c r="A808" s="56">
        <f>'2020_1-2-2_Download_Prozent'!B36</f>
        <v>356</v>
      </c>
      <c r="B808" s="56">
        <f>'2020_1-2-2_Download_Prozent'!$S$7</f>
        <v>2020</v>
      </c>
      <c r="C808" s="56" t="str">
        <f>VLOOKUP(A808,[1]Tabelle1!$A$1:$B$68,2,FALSE)</f>
        <v>Osterholz</v>
      </c>
      <c r="D808" s="56" t="str">
        <f>VLOOKUP(A808,[2]Tabelle1!$A$2:$C$53,3,FALSE)</f>
        <v>K03356</v>
      </c>
      <c r="E808" s="41">
        <f>'2020_1-2-2_Download_Prozent'!S36</f>
        <v>6.1</v>
      </c>
    </row>
    <row r="809" spans="1:5" x14ac:dyDescent="0.25">
      <c r="A809" s="56">
        <f>'2020_1-2-2_Download_Prozent'!B37</f>
        <v>357</v>
      </c>
      <c r="B809" s="56">
        <f>'2020_1-2-2_Download_Prozent'!$S$7</f>
        <v>2020</v>
      </c>
      <c r="C809" s="56" t="str">
        <f>VLOOKUP(A809,[1]Tabelle1!$A$1:$B$68,2,FALSE)</f>
        <v>Rotenburg (Wümme)</v>
      </c>
      <c r="D809" s="56" t="str">
        <f>VLOOKUP(A809,[2]Tabelle1!$A$2:$C$53,3,FALSE)</f>
        <v>K03357</v>
      </c>
      <c r="E809" s="41">
        <f>'2020_1-2-2_Download_Prozent'!S37</f>
        <v>7.3</v>
      </c>
    </row>
    <row r="810" spans="1:5" x14ac:dyDescent="0.25">
      <c r="A810" s="56">
        <f>'2020_1-2-2_Download_Prozent'!B38</f>
        <v>358</v>
      </c>
      <c r="B810" s="56">
        <f>'2020_1-2-2_Download_Prozent'!$S$7</f>
        <v>2020</v>
      </c>
      <c r="C810" s="56" t="str">
        <f>VLOOKUP(A810,[1]Tabelle1!$A$1:$B$68,2,FALSE)</f>
        <v>Heidekreis</v>
      </c>
      <c r="D810" s="56" t="str">
        <f>VLOOKUP(A810,[2]Tabelle1!$A$2:$C$53,3,FALSE)</f>
        <v>K03358</v>
      </c>
      <c r="E810" s="41">
        <f>'2020_1-2-2_Download_Prozent'!S38</f>
        <v>9</v>
      </c>
    </row>
    <row r="811" spans="1:5" x14ac:dyDescent="0.25">
      <c r="A811" s="56">
        <f>'2020_1-2-2_Download_Prozent'!B39</f>
        <v>359</v>
      </c>
      <c r="B811" s="56">
        <f>'2020_1-2-2_Download_Prozent'!$S$7</f>
        <v>2020</v>
      </c>
      <c r="C811" s="56" t="str">
        <f>VLOOKUP(A811,[1]Tabelle1!$A$1:$B$68,2,FALSE)</f>
        <v>Stade</v>
      </c>
      <c r="D811" s="56" t="str">
        <f>VLOOKUP(A811,[2]Tabelle1!$A$2:$C$53,3,FALSE)</f>
        <v>K03359</v>
      </c>
      <c r="E811" s="41">
        <f>'2020_1-2-2_Download_Prozent'!S39</f>
        <v>9.6999999999999993</v>
      </c>
    </row>
    <row r="812" spans="1:5" x14ac:dyDescent="0.25">
      <c r="A812" s="56">
        <f>'2020_1-2-2_Download_Prozent'!B40</f>
        <v>360</v>
      </c>
      <c r="B812" s="56">
        <f>'2020_1-2-2_Download_Prozent'!$S$7</f>
        <v>2020</v>
      </c>
      <c r="C812" s="56" t="str">
        <f>VLOOKUP(A812,[1]Tabelle1!$A$1:$B$68,2,FALSE)</f>
        <v>Uelzen</v>
      </c>
      <c r="D812" s="56" t="str">
        <f>VLOOKUP(A812,[2]Tabelle1!$A$2:$C$53,3,FALSE)</f>
        <v>K03360</v>
      </c>
      <c r="E812" s="41">
        <f>'2020_1-2-2_Download_Prozent'!S40</f>
        <v>6.5</v>
      </c>
    </row>
    <row r="813" spans="1:5" x14ac:dyDescent="0.25">
      <c r="A813" s="56">
        <f>'2020_1-2-2_Download_Prozent'!B41</f>
        <v>361</v>
      </c>
      <c r="B813" s="56">
        <f>'2020_1-2-2_Download_Prozent'!$S$7</f>
        <v>2020</v>
      </c>
      <c r="C813" s="56" t="str">
        <f>VLOOKUP(A813,[1]Tabelle1!$A$1:$B$68,2,FALSE)</f>
        <v>Verden</v>
      </c>
      <c r="D813" s="56" t="str">
        <f>VLOOKUP(A813,[2]Tabelle1!$A$2:$C$53,3,FALSE)</f>
        <v>K03361</v>
      </c>
      <c r="E813" s="41">
        <f>'2020_1-2-2_Download_Prozent'!S41</f>
        <v>8.3000000000000007</v>
      </c>
    </row>
    <row r="814" spans="1:5" x14ac:dyDescent="0.25">
      <c r="A814" s="56">
        <f>'2020_1-2-2_Download_Prozent'!B42</f>
        <v>3</v>
      </c>
      <c r="B814" s="56">
        <f>'2020_1-2-2_Download_Prozent'!$S$7</f>
        <v>2020</v>
      </c>
      <c r="C814" s="56" t="str">
        <f>VLOOKUP(A814,[1]Tabelle1!$A$1:$B$68,2,FALSE)</f>
        <v>Stat. Region Lüneburg</v>
      </c>
      <c r="D814" s="56" t="str">
        <f>VLOOKUP(A814,[2]Tabelle1!$A$2:$C$53,3,FALSE)</f>
        <v>K033</v>
      </c>
      <c r="E814" s="41">
        <f>'2020_1-2-2_Download_Prozent'!S42</f>
        <v>7.9</v>
      </c>
    </row>
    <row r="815" spans="1:5" x14ac:dyDescent="0.25">
      <c r="A815" s="56">
        <f>'2020_1-2-2_Download_Prozent'!B43</f>
        <v>401</v>
      </c>
      <c r="B815" s="56">
        <f>'2020_1-2-2_Download_Prozent'!$S$7</f>
        <v>2020</v>
      </c>
      <c r="C815" s="56" t="str">
        <f>VLOOKUP(A815,[1]Tabelle1!$A$1:$B$68,2,FALSE)</f>
        <v>Delmenhorst  Stadt</v>
      </c>
      <c r="D815" s="56" t="str">
        <f>VLOOKUP(A815,[2]Tabelle1!$A$2:$C$53,3,FALSE)</f>
        <v>K03401</v>
      </c>
      <c r="E815" s="41">
        <f>'2020_1-2-2_Download_Prozent'!S43</f>
        <v>17.7</v>
      </c>
    </row>
    <row r="816" spans="1:5" x14ac:dyDescent="0.25">
      <c r="A816" s="56">
        <f>'2020_1-2-2_Download_Prozent'!B44</f>
        <v>402</v>
      </c>
      <c r="B816" s="56">
        <f>'2020_1-2-2_Download_Prozent'!$S$7</f>
        <v>2020</v>
      </c>
      <c r="C816" s="56" t="str">
        <f>VLOOKUP(A816,[1]Tabelle1!$A$1:$B$68,2,FALSE)</f>
        <v>Emden  Stadt</v>
      </c>
      <c r="D816" s="56" t="str">
        <f>VLOOKUP(A816,[2]Tabelle1!$A$2:$C$53,3,FALSE)</f>
        <v>K03402</v>
      </c>
      <c r="E816" s="41">
        <f>'2020_1-2-2_Download_Prozent'!S44</f>
        <v>12.1</v>
      </c>
    </row>
    <row r="817" spans="1:5" x14ac:dyDescent="0.25">
      <c r="A817" s="56">
        <f>'2020_1-2-2_Download_Prozent'!B45</f>
        <v>403</v>
      </c>
      <c r="B817" s="56">
        <f>'2020_1-2-2_Download_Prozent'!$S$7</f>
        <v>2020</v>
      </c>
      <c r="C817" s="56" t="str">
        <f>VLOOKUP(A817,[1]Tabelle1!$A$1:$B$68,2,FALSE)</f>
        <v>Oldenburg(Oldb)  Stadt</v>
      </c>
      <c r="D817" s="56" t="str">
        <f>VLOOKUP(A817,[2]Tabelle1!$A$2:$C$53,3,FALSE)</f>
        <v>K03403</v>
      </c>
      <c r="E817" s="41">
        <f>'2020_1-2-2_Download_Prozent'!S45</f>
        <v>11.3</v>
      </c>
    </row>
    <row r="818" spans="1:5" x14ac:dyDescent="0.25">
      <c r="A818" s="56">
        <f>'2020_1-2-2_Download_Prozent'!B46</f>
        <v>404</v>
      </c>
      <c r="B818" s="56">
        <f>'2020_1-2-2_Download_Prozent'!$S$7</f>
        <v>2020</v>
      </c>
      <c r="C818" s="56" t="str">
        <f>VLOOKUP(A818,[1]Tabelle1!$A$1:$B$68,2,FALSE)</f>
        <v>Osnabrück  Stadt</v>
      </c>
      <c r="D818" s="56" t="str">
        <f>VLOOKUP(A818,[2]Tabelle1!$A$2:$C$53,3,FALSE)</f>
        <v>K03404</v>
      </c>
      <c r="E818" s="41">
        <f>'2020_1-2-2_Download_Prozent'!S46</f>
        <v>15.5</v>
      </c>
    </row>
    <row r="819" spans="1:5" x14ac:dyDescent="0.25">
      <c r="A819" s="56">
        <f>'2020_1-2-2_Download_Prozent'!B47</f>
        <v>405</v>
      </c>
      <c r="B819" s="56">
        <f>'2020_1-2-2_Download_Prozent'!$S$7</f>
        <v>2020</v>
      </c>
      <c r="C819" s="56" t="str">
        <f>VLOOKUP(A819,[1]Tabelle1!$A$1:$B$68,2,FALSE)</f>
        <v>Wilhelmshaven  Stadt</v>
      </c>
      <c r="D819" s="56" t="str">
        <f>VLOOKUP(A819,[2]Tabelle1!$A$2:$C$53,3,FALSE)</f>
        <v>K03405</v>
      </c>
      <c r="E819" s="41">
        <f>'2020_1-2-2_Download_Prozent'!S47</f>
        <v>11.7</v>
      </c>
    </row>
    <row r="820" spans="1:5" x14ac:dyDescent="0.25">
      <c r="A820" s="56">
        <f>'2020_1-2-2_Download_Prozent'!B48</f>
        <v>451</v>
      </c>
      <c r="B820" s="56">
        <f>'2020_1-2-2_Download_Prozent'!$S$7</f>
        <v>2020</v>
      </c>
      <c r="C820" s="56" t="str">
        <f>VLOOKUP(A820,[1]Tabelle1!$A$1:$B$68,2,FALSE)</f>
        <v>Ammerland</v>
      </c>
      <c r="D820" s="56" t="str">
        <f>VLOOKUP(A820,[2]Tabelle1!$A$2:$C$53,3,FALSE)</f>
        <v>K03451</v>
      </c>
      <c r="E820" s="41">
        <f>'2020_1-2-2_Download_Prozent'!S48</f>
        <v>7</v>
      </c>
    </row>
    <row r="821" spans="1:5" x14ac:dyDescent="0.25">
      <c r="A821" s="56">
        <f>'2020_1-2-2_Download_Prozent'!B49</f>
        <v>452</v>
      </c>
      <c r="B821" s="56">
        <f>'2020_1-2-2_Download_Prozent'!$S$7</f>
        <v>2020</v>
      </c>
      <c r="C821" s="56" t="str">
        <f>VLOOKUP(A821,[1]Tabelle1!$A$1:$B$68,2,FALSE)</f>
        <v>Aurich</v>
      </c>
      <c r="D821" s="56" t="str">
        <f>VLOOKUP(A821,[2]Tabelle1!$A$2:$C$53,3,FALSE)</f>
        <v>K03452</v>
      </c>
      <c r="E821" s="41">
        <f>'2020_1-2-2_Download_Prozent'!S49</f>
        <v>6</v>
      </c>
    </row>
    <row r="822" spans="1:5" x14ac:dyDescent="0.25">
      <c r="A822" s="56">
        <f>'2020_1-2-2_Download_Prozent'!B50</f>
        <v>453</v>
      </c>
      <c r="B822" s="56">
        <f>'2020_1-2-2_Download_Prozent'!$S$7</f>
        <v>2020</v>
      </c>
      <c r="C822" s="56" t="str">
        <f>VLOOKUP(A822,[1]Tabelle1!$A$1:$B$68,2,FALSE)</f>
        <v>Cloppenburg</v>
      </c>
      <c r="D822" s="56" t="str">
        <f>VLOOKUP(A822,[2]Tabelle1!$A$2:$C$53,3,FALSE)</f>
        <v>K03453</v>
      </c>
      <c r="E822" s="41">
        <f>'2020_1-2-2_Download_Prozent'!S50</f>
        <v>11.9</v>
      </c>
    </row>
    <row r="823" spans="1:5" x14ac:dyDescent="0.25">
      <c r="A823" s="56">
        <f>'2020_1-2-2_Download_Prozent'!B51</f>
        <v>454</v>
      </c>
      <c r="B823" s="56">
        <f>'2020_1-2-2_Download_Prozent'!$S$7</f>
        <v>2020</v>
      </c>
      <c r="C823" s="56" t="str">
        <f>VLOOKUP(A823,[1]Tabelle1!$A$1:$B$68,2,FALSE)</f>
        <v>Emsland</v>
      </c>
      <c r="D823" s="56" t="str">
        <f>VLOOKUP(A823,[2]Tabelle1!$A$2:$C$53,3,FALSE)</f>
        <v>K03454</v>
      </c>
      <c r="E823" s="41">
        <f>'2020_1-2-2_Download_Prozent'!S51</f>
        <v>12.5</v>
      </c>
    </row>
    <row r="824" spans="1:5" x14ac:dyDescent="0.25">
      <c r="A824" s="56">
        <f>'2020_1-2-2_Download_Prozent'!B52</f>
        <v>455</v>
      </c>
      <c r="B824" s="56">
        <f>'2020_1-2-2_Download_Prozent'!$S$7</f>
        <v>2020</v>
      </c>
      <c r="C824" s="56" t="str">
        <f>VLOOKUP(A824,[1]Tabelle1!$A$1:$B$68,2,FALSE)</f>
        <v>Friesland</v>
      </c>
      <c r="D824" s="56" t="str">
        <f>VLOOKUP(A824,[2]Tabelle1!$A$2:$C$53,3,FALSE)</f>
        <v>K03455</v>
      </c>
      <c r="E824" s="41">
        <f>'2020_1-2-2_Download_Prozent'!S52</f>
        <v>5</v>
      </c>
    </row>
    <row r="825" spans="1:5" x14ac:dyDescent="0.25">
      <c r="A825" s="56">
        <f>'2020_1-2-2_Download_Prozent'!B53</f>
        <v>456</v>
      </c>
      <c r="B825" s="56">
        <f>'2020_1-2-2_Download_Prozent'!$S$7</f>
        <v>2020</v>
      </c>
      <c r="C825" s="56" t="str">
        <f>VLOOKUP(A825,[1]Tabelle1!$A$1:$B$68,2,FALSE)</f>
        <v>Grafschaft Bentheim</v>
      </c>
      <c r="D825" s="56" t="str">
        <f>VLOOKUP(A825,[2]Tabelle1!$A$2:$C$53,3,FALSE)</f>
        <v>K03456</v>
      </c>
      <c r="E825" s="41">
        <f>'2020_1-2-2_Download_Prozent'!S53</f>
        <v>16.3</v>
      </c>
    </row>
    <row r="826" spans="1:5" x14ac:dyDescent="0.25">
      <c r="A826" s="56">
        <f>'2020_1-2-2_Download_Prozent'!B54</f>
        <v>457</v>
      </c>
      <c r="B826" s="56">
        <f>'2020_1-2-2_Download_Prozent'!$S$7</f>
        <v>2020</v>
      </c>
      <c r="C826" s="56" t="str">
        <f>VLOOKUP(A826,[1]Tabelle1!$A$1:$B$68,2,FALSE)</f>
        <v>Leer</v>
      </c>
      <c r="D826" s="56" t="str">
        <f>VLOOKUP(A826,[2]Tabelle1!$A$2:$C$53,3,FALSE)</f>
        <v>K03457</v>
      </c>
      <c r="E826" s="41">
        <f>'2020_1-2-2_Download_Prozent'!S54</f>
        <v>8.9</v>
      </c>
    </row>
    <row r="827" spans="1:5" x14ac:dyDescent="0.25">
      <c r="A827" s="56">
        <f>'2020_1-2-2_Download_Prozent'!B55</f>
        <v>458</v>
      </c>
      <c r="B827" s="56">
        <f>'2020_1-2-2_Download_Prozent'!$S$7</f>
        <v>2020</v>
      </c>
      <c r="C827" s="56" t="str">
        <f>VLOOKUP(A827,[1]Tabelle1!$A$1:$B$68,2,FALSE)</f>
        <v>Oldenburg</v>
      </c>
      <c r="D827" s="56" t="str">
        <f>VLOOKUP(A827,[2]Tabelle1!$A$2:$C$53,3,FALSE)</f>
        <v>K03458</v>
      </c>
      <c r="E827" s="41">
        <f>'2020_1-2-2_Download_Prozent'!S55</f>
        <v>9.8000000000000007</v>
      </c>
    </row>
    <row r="828" spans="1:5" x14ac:dyDescent="0.25">
      <c r="A828" s="56">
        <f>'2020_1-2-2_Download_Prozent'!B56</f>
        <v>459</v>
      </c>
      <c r="B828" s="56">
        <f>'2020_1-2-2_Download_Prozent'!$S$7</f>
        <v>2020</v>
      </c>
      <c r="C828" s="56" t="str">
        <f>VLOOKUP(A828,[1]Tabelle1!$A$1:$B$68,2,FALSE)</f>
        <v>Osnabrück</v>
      </c>
      <c r="D828" s="56" t="str">
        <f>VLOOKUP(A828,[2]Tabelle1!$A$2:$C$53,3,FALSE)</f>
        <v>K03459</v>
      </c>
      <c r="E828" s="41">
        <f>'2020_1-2-2_Download_Prozent'!S56</f>
        <v>9.6999999999999993</v>
      </c>
    </row>
    <row r="829" spans="1:5" x14ac:dyDescent="0.25">
      <c r="A829" s="56">
        <f>'2020_1-2-2_Download_Prozent'!B57</f>
        <v>460</v>
      </c>
      <c r="B829" s="56">
        <f>'2020_1-2-2_Download_Prozent'!$S$7</f>
        <v>2020</v>
      </c>
      <c r="C829" s="56" t="str">
        <f>VLOOKUP(A829,[1]Tabelle1!$A$1:$B$68,2,FALSE)</f>
        <v>Vechta</v>
      </c>
      <c r="D829" s="56" t="str">
        <f>VLOOKUP(A829,[2]Tabelle1!$A$2:$C$53,3,FALSE)</f>
        <v>K03460</v>
      </c>
      <c r="E829" s="41">
        <f>'2020_1-2-2_Download_Prozent'!S57</f>
        <v>14.9</v>
      </c>
    </row>
    <row r="830" spans="1:5" x14ac:dyDescent="0.25">
      <c r="A830" s="56">
        <f>'2020_1-2-2_Download_Prozent'!B58</f>
        <v>461</v>
      </c>
      <c r="B830" s="56">
        <f>'2020_1-2-2_Download_Prozent'!$S$7</f>
        <v>2020</v>
      </c>
      <c r="C830" s="56" t="str">
        <f>VLOOKUP(A830,[1]Tabelle1!$A$1:$B$68,2,FALSE)</f>
        <v>Wesermarsch</v>
      </c>
      <c r="D830" s="56" t="str">
        <f>VLOOKUP(A830,[2]Tabelle1!$A$2:$C$53,3,FALSE)</f>
        <v>K03461</v>
      </c>
      <c r="E830" s="41">
        <f>'2020_1-2-2_Download_Prozent'!S58</f>
        <v>8.8000000000000007</v>
      </c>
    </row>
    <row r="831" spans="1:5" x14ac:dyDescent="0.25">
      <c r="A831" s="56">
        <f>'2020_1-2-2_Download_Prozent'!B59</f>
        <v>462</v>
      </c>
      <c r="B831" s="56">
        <f>'2020_1-2-2_Download_Prozent'!$S$7</f>
        <v>2020</v>
      </c>
      <c r="C831" s="56" t="str">
        <f>VLOOKUP(A831,[1]Tabelle1!$A$1:$B$68,2,FALSE)</f>
        <v>Wittmund</v>
      </c>
      <c r="D831" s="56" t="str">
        <f>VLOOKUP(A831,[2]Tabelle1!$A$2:$C$53,3,FALSE)</f>
        <v>K03462</v>
      </c>
      <c r="E831" s="41">
        <f>'2020_1-2-2_Download_Prozent'!S59</f>
        <v>5.0999999999999996</v>
      </c>
    </row>
    <row r="832" spans="1:5" x14ac:dyDescent="0.25">
      <c r="A832" s="56">
        <f>'2020_1-2-2_Download_Prozent'!B60</f>
        <v>4</v>
      </c>
      <c r="B832" s="56">
        <f>'2020_1-2-2_Download_Prozent'!$S$7</f>
        <v>2020</v>
      </c>
      <c r="C832" s="56" t="str">
        <f>VLOOKUP(A832,[1]Tabelle1!$A$1:$B$68,2,FALSE)</f>
        <v>Stat. Region Weser-Ems</v>
      </c>
      <c r="D832" s="56" t="str">
        <f>VLOOKUP(A832,[2]Tabelle1!$A$2:$C$53,3,FALSE)</f>
        <v>K034</v>
      </c>
      <c r="E832" s="41">
        <f>'2020_1-2-2_Download_Prozent'!S60</f>
        <v>10.9</v>
      </c>
    </row>
    <row r="833" spans="1:5" x14ac:dyDescent="0.25">
      <c r="A833" s="56">
        <f>'2020_1-2-2_Download_Prozent'!B61</f>
        <v>0</v>
      </c>
      <c r="B833" s="56">
        <f>'2020_1-2-2_Download_Prozent'!$S$7</f>
        <v>2020</v>
      </c>
      <c r="C833" s="56" t="str">
        <f>VLOOKUP(A833,[1]Tabelle1!$A$1:$B$68,2,FALSE)</f>
        <v>Niedersachsen</v>
      </c>
      <c r="D833" s="56" t="str">
        <f>VLOOKUP(A833,[2]Tabelle1!$A$2:$C$53,3,FALSE)</f>
        <v>K030</v>
      </c>
      <c r="E833" s="41">
        <f>'2020_1-2-2_Download_Prozent'!S61</f>
        <v>10.7</v>
      </c>
    </row>
    <row r="834" spans="1:5" x14ac:dyDescent="0.25">
      <c r="A834" s="56"/>
      <c r="B834" s="56"/>
      <c r="C834" s="56"/>
      <c r="D834" s="56"/>
      <c r="E834" s="41"/>
    </row>
    <row r="835" spans="1:5" x14ac:dyDescent="0.25">
      <c r="A835" s="56"/>
      <c r="B835" s="56"/>
      <c r="C835" s="56"/>
      <c r="D835" s="56"/>
      <c r="E835" s="41"/>
    </row>
    <row r="836" spans="1:5" x14ac:dyDescent="0.25">
      <c r="A836" s="56"/>
      <c r="B836" s="56"/>
      <c r="C836" s="56"/>
      <c r="D836" s="56"/>
      <c r="E836" s="41"/>
    </row>
    <row r="837" spans="1:5" x14ac:dyDescent="0.25">
      <c r="A837" s="56"/>
      <c r="B837" s="56"/>
      <c r="C837" s="56"/>
      <c r="D837" s="56"/>
      <c r="E837" s="41"/>
    </row>
    <row r="838" spans="1:5" x14ac:dyDescent="0.25">
      <c r="A838" s="56"/>
      <c r="B838" s="56"/>
      <c r="C838" s="56"/>
      <c r="D838" s="56"/>
      <c r="E838" s="41"/>
    </row>
    <row r="839" spans="1:5" x14ac:dyDescent="0.25">
      <c r="A839" s="56"/>
      <c r="B839" s="56"/>
      <c r="C839" s="56"/>
      <c r="D839" s="56"/>
      <c r="E839" s="41"/>
    </row>
    <row r="840" spans="1:5" x14ac:dyDescent="0.25">
      <c r="A840" s="56"/>
      <c r="B840" s="56"/>
      <c r="C840" s="56"/>
      <c r="D840" s="56"/>
      <c r="E840" s="41"/>
    </row>
    <row r="841" spans="1:5" x14ac:dyDescent="0.25">
      <c r="A841" s="56"/>
      <c r="B841" s="56"/>
      <c r="C841" s="56"/>
      <c r="D841" s="56"/>
      <c r="E841" s="41"/>
    </row>
    <row r="842" spans="1:5" x14ac:dyDescent="0.25">
      <c r="A842" s="56"/>
      <c r="B842" s="56"/>
      <c r="C842" s="56"/>
      <c r="D842" s="56"/>
      <c r="E842" s="41"/>
    </row>
    <row r="843" spans="1:5" x14ac:dyDescent="0.25">
      <c r="A843" s="56"/>
      <c r="B843" s="56"/>
      <c r="C843" s="56"/>
      <c r="D843" s="56"/>
      <c r="E843" s="41"/>
    </row>
    <row r="844" spans="1:5" x14ac:dyDescent="0.25">
      <c r="A844" s="56"/>
      <c r="B844" s="56"/>
      <c r="C844" s="56"/>
      <c r="D844" s="56"/>
      <c r="E844" s="4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05856-9981-44FF-9A23-3C080E24A718}">
  <sheetPr codeName="Tabelle5"/>
  <dimension ref="A1:E833"/>
  <sheetViews>
    <sheetView topLeftCell="A822" workbookViewId="0">
      <selection activeCell="E838" sqref="E838"/>
    </sheetView>
  </sheetViews>
  <sheetFormatPr baseColWidth="10" defaultRowHeight="15" x14ac:dyDescent="0.25"/>
  <cols>
    <col min="3" max="3" width="13.85546875" bestFit="1" customWidth="1"/>
  </cols>
  <sheetData>
    <row r="1" spans="1:5" x14ac:dyDescent="0.25">
      <c r="A1" t="s">
        <v>82</v>
      </c>
      <c r="B1" t="s">
        <v>196</v>
      </c>
      <c r="C1" t="s">
        <v>197</v>
      </c>
      <c r="D1" t="s">
        <v>198</v>
      </c>
      <c r="E1" t="s">
        <v>199</v>
      </c>
    </row>
    <row r="2" spans="1:5" x14ac:dyDescent="0.25">
      <c r="A2" s="42">
        <f>'2020_1-2-1_Download_Anzahl'!B10</f>
        <v>101</v>
      </c>
      <c r="B2">
        <f>'2020_1-2-1_Download_Anzahl'!$D$7</f>
        <v>2005</v>
      </c>
      <c r="C2" t="str">
        <f>VLOOKUP(A2,[1]Tabelle1!A$1:B$68,2,FALSE)</f>
        <v>Braunschweig  Stadt</v>
      </c>
      <c r="D2" t="str">
        <f>VLOOKUP(A2,[2]Tabelle1!$A$2:$C$53,3,FALSE)</f>
        <v>K03101</v>
      </c>
      <c r="E2">
        <f>'2020_1-2-1_Download_Anzahl'!D10</f>
        <v>20275</v>
      </c>
    </row>
    <row r="3" spans="1:5" x14ac:dyDescent="0.25">
      <c r="A3" s="42">
        <f>'2020_1-2-1_Download_Anzahl'!B11</f>
        <v>102</v>
      </c>
      <c r="B3" s="56">
        <f>'2020_1-2-1_Download_Anzahl'!$D$7</f>
        <v>2005</v>
      </c>
      <c r="C3" s="56" t="str">
        <f>VLOOKUP(A3,[1]Tabelle1!A$1:B$68,2,FALSE)</f>
        <v>Salzgitter  Stadt</v>
      </c>
      <c r="D3" s="56" t="str">
        <f>VLOOKUP(A3,[2]Tabelle1!$A$2:$C$53,3,FALSE)</f>
        <v>K03102</v>
      </c>
      <c r="E3" s="56">
        <f>'2020_1-2-1_Download_Anzahl'!D11</f>
        <v>10721</v>
      </c>
    </row>
    <row r="4" spans="1:5" x14ac:dyDescent="0.25">
      <c r="A4" s="42">
        <f>'2020_1-2-1_Download_Anzahl'!B12</f>
        <v>103</v>
      </c>
      <c r="B4" s="56">
        <f>'2020_1-2-1_Download_Anzahl'!$D$7</f>
        <v>2005</v>
      </c>
      <c r="C4" s="56" t="str">
        <f>VLOOKUP(A4,[1]Tabelle1!A$1:B$68,2,FALSE)</f>
        <v>Wolfsburg  Stadt</v>
      </c>
      <c r="D4" s="56" t="str">
        <f>VLOOKUP(A4,[2]Tabelle1!$A$2:$C$53,3,FALSE)</f>
        <v>K03103</v>
      </c>
      <c r="E4" s="56">
        <f>'2020_1-2-1_Download_Anzahl'!D12</f>
        <v>11986</v>
      </c>
    </row>
    <row r="5" spans="1:5" x14ac:dyDescent="0.25">
      <c r="A5" s="42">
        <f>'2020_1-2-1_Download_Anzahl'!B13</f>
        <v>151</v>
      </c>
      <c r="B5" s="56">
        <f>'2020_1-2-1_Download_Anzahl'!$D$7</f>
        <v>2005</v>
      </c>
      <c r="C5" s="56" t="str">
        <f>VLOOKUP(A5,[1]Tabelle1!A$1:B$68,2,FALSE)</f>
        <v>Gifhorn</v>
      </c>
      <c r="D5" s="56" t="str">
        <f>VLOOKUP(A5,[2]Tabelle1!$A$2:$C$53,3,FALSE)</f>
        <v>K03151</v>
      </c>
      <c r="E5" s="56">
        <f>'2020_1-2-1_Download_Anzahl'!D13</f>
        <v>7612</v>
      </c>
    </row>
    <row r="6" spans="1:5" x14ac:dyDescent="0.25">
      <c r="A6" s="42">
        <f>'2020_1-2-1_Download_Anzahl'!B14</f>
        <v>153</v>
      </c>
      <c r="B6" s="56">
        <f>'2020_1-2-1_Download_Anzahl'!$D$7</f>
        <v>2005</v>
      </c>
      <c r="C6" s="56" t="str">
        <f>VLOOKUP(A6,[1]Tabelle1!A$1:B$68,2,FALSE)</f>
        <v>Goslar</v>
      </c>
      <c r="D6" s="56" t="str">
        <f>VLOOKUP(A6,[2]Tabelle1!$A$2:$C$53,3,FALSE)</f>
        <v>K03153</v>
      </c>
      <c r="E6" s="56">
        <f>'2020_1-2-1_Download_Anzahl'!D14</f>
        <v>7506</v>
      </c>
    </row>
    <row r="7" spans="1:5" x14ac:dyDescent="0.25">
      <c r="A7" s="42">
        <f>'2020_1-2-1_Download_Anzahl'!B15</f>
        <v>154</v>
      </c>
      <c r="B7" s="56">
        <f>'2020_1-2-1_Download_Anzahl'!$D$7</f>
        <v>2005</v>
      </c>
      <c r="C7" s="56" t="str">
        <f>VLOOKUP(A7,[1]Tabelle1!A$1:B$68,2,FALSE)</f>
        <v>Helmstedt</v>
      </c>
      <c r="D7" s="56" t="str">
        <f>VLOOKUP(A7,[2]Tabelle1!$A$2:$C$53,3,FALSE)</f>
        <v>K03154</v>
      </c>
      <c r="E7" s="56">
        <f>'2020_1-2-1_Download_Anzahl'!D15</f>
        <v>3648</v>
      </c>
    </row>
    <row r="8" spans="1:5" x14ac:dyDescent="0.25">
      <c r="A8" s="42">
        <f>'2020_1-2-1_Download_Anzahl'!B16</f>
        <v>155</v>
      </c>
      <c r="B8" s="56">
        <f>'2020_1-2-1_Download_Anzahl'!$D$7</f>
        <v>2005</v>
      </c>
      <c r="C8" s="56" t="str">
        <f>VLOOKUP(A8,[1]Tabelle1!A$1:B$68,2,FALSE)</f>
        <v>Northeim</v>
      </c>
      <c r="D8" s="56" t="str">
        <f>VLOOKUP(A8,[2]Tabelle1!$A$2:$C$53,3,FALSE)</f>
        <v>K03155</v>
      </c>
      <c r="E8" s="56">
        <f>'2020_1-2-1_Download_Anzahl'!D16</f>
        <v>5806</v>
      </c>
    </row>
    <row r="9" spans="1:5" x14ac:dyDescent="0.25">
      <c r="A9" s="42">
        <f>'2020_1-2-1_Download_Anzahl'!B17</f>
        <v>157</v>
      </c>
      <c r="B9" s="56">
        <f>'2020_1-2-1_Download_Anzahl'!$D$7</f>
        <v>2005</v>
      </c>
      <c r="C9" s="56" t="str">
        <f>VLOOKUP(A9,[1]Tabelle1!A$1:B$68,2,FALSE)</f>
        <v>Peine</v>
      </c>
      <c r="D9" s="56" t="str">
        <f>VLOOKUP(A9,[2]Tabelle1!$A$2:$C$53,3,FALSE)</f>
        <v>K03157</v>
      </c>
      <c r="E9" s="56">
        <f>'2020_1-2-1_Download_Anzahl'!D17</f>
        <v>6834</v>
      </c>
    </row>
    <row r="10" spans="1:5" x14ac:dyDescent="0.25">
      <c r="A10" s="42">
        <f>'2020_1-2-1_Download_Anzahl'!B18</f>
        <v>158</v>
      </c>
      <c r="B10" s="56">
        <f>'2020_1-2-1_Download_Anzahl'!$D$7</f>
        <v>2005</v>
      </c>
      <c r="C10" s="56" t="str">
        <f>VLOOKUP(A10,[1]Tabelle1!A$1:B$68,2,FALSE)</f>
        <v>Wolfenbüttel</v>
      </c>
      <c r="D10" s="56" t="str">
        <f>VLOOKUP(A10,[2]Tabelle1!$A$2:$C$53,3,FALSE)</f>
        <v>K03158</v>
      </c>
      <c r="E10" s="56">
        <f>'2020_1-2-1_Download_Anzahl'!D18</f>
        <v>4886</v>
      </c>
    </row>
    <row r="11" spans="1:5" x14ac:dyDescent="0.25">
      <c r="A11" s="42">
        <f>'2020_1-2-1_Download_Anzahl'!B19</f>
        <v>159</v>
      </c>
      <c r="B11" s="56">
        <f>'2020_1-2-1_Download_Anzahl'!$D$7</f>
        <v>2005</v>
      </c>
      <c r="C11" s="56" t="str">
        <f>VLOOKUP(A11,[1]Tabelle1!A$1:B$68,2,FALSE)</f>
        <v>Göttingen</v>
      </c>
      <c r="D11" s="56" t="str">
        <f>VLOOKUP(A11,[2]Tabelle1!$A$2:$C$53,3,FALSE)</f>
        <v>K03159</v>
      </c>
      <c r="E11" s="56">
        <f>'2020_1-2-1_Download_Anzahl'!D19</f>
        <v>20262</v>
      </c>
    </row>
    <row r="12" spans="1:5" x14ac:dyDescent="0.25">
      <c r="A12" s="42">
        <f>'2020_1-2-1_Download_Anzahl'!B20</f>
        <v>1</v>
      </c>
      <c r="B12" s="56">
        <f>'2020_1-2-1_Download_Anzahl'!$D$7</f>
        <v>2005</v>
      </c>
      <c r="C12" s="56" t="str">
        <f>VLOOKUP(A12,[1]Tabelle1!A$1:B$68,2,FALSE)</f>
        <v>Stat. Region Braunschweig</v>
      </c>
      <c r="D12" s="56" t="str">
        <f>VLOOKUP(A12,[2]Tabelle1!$A$2:$C$53,3,FALSE)</f>
        <v>K031</v>
      </c>
      <c r="E12" s="56">
        <f>'2020_1-2-1_Download_Anzahl'!D20</f>
        <v>99536</v>
      </c>
    </row>
    <row r="13" spans="1:5" x14ac:dyDescent="0.25">
      <c r="A13" s="42">
        <f>'2020_1-2-1_Download_Anzahl'!B21</f>
        <v>241</v>
      </c>
      <c r="B13" s="56">
        <f>'2020_1-2-1_Download_Anzahl'!$D$7</f>
        <v>2005</v>
      </c>
      <c r="C13" s="56" t="str">
        <f>VLOOKUP(A13,[1]Tabelle1!A$1:B$68,2,FALSE)</f>
        <v>Hannover  Region</v>
      </c>
      <c r="D13" s="56" t="str">
        <f>VLOOKUP(A13,[2]Tabelle1!$A$2:$C$53,3,FALSE)</f>
        <v>K03241</v>
      </c>
      <c r="E13" s="56">
        <f>'2020_1-2-1_Download_Anzahl'!D21</f>
        <v>115165</v>
      </c>
    </row>
    <row r="14" spans="1:5" x14ac:dyDescent="0.25">
      <c r="A14" s="42">
        <f>'2020_1-2-1_Download_Anzahl'!B22</f>
        <v>241001</v>
      </c>
      <c r="B14" s="56">
        <f>'2020_1-2-1_Download_Anzahl'!$D$7</f>
        <v>2005</v>
      </c>
      <c r="C14" s="56" t="str">
        <f>VLOOKUP(A14,[1]Tabelle1!A$1:B$68,2,FALSE)</f>
        <v xml:space="preserve">   dav. Hannover  Lhst.</v>
      </c>
      <c r="D14" s="56" t="str">
        <f>VLOOKUP(A14,[2]Tabelle1!$A$2:$C$53,3,FALSE)</f>
        <v>K03241001</v>
      </c>
      <c r="E14" s="56">
        <f>'2020_1-2-1_Download_Anzahl'!D22</f>
        <v>75016</v>
      </c>
    </row>
    <row r="15" spans="1:5" x14ac:dyDescent="0.25">
      <c r="A15" s="42">
        <f>'2020_1-2-1_Download_Anzahl'!B23</f>
        <v>241999</v>
      </c>
      <c r="B15" s="56">
        <f>'2020_1-2-1_Download_Anzahl'!$D$7</f>
        <v>2005</v>
      </c>
      <c r="C15" s="56" t="str">
        <f>VLOOKUP(A15,[1]Tabelle1!A$1:B$68,2,FALSE)</f>
        <v xml:space="preserve">   dav. Hannover  Umland</v>
      </c>
      <c r="D15" s="56" t="str">
        <f>VLOOKUP(A15,[2]Tabelle1!$A$2:$C$53,3,FALSE)</f>
        <v>K03241999</v>
      </c>
      <c r="E15" s="56">
        <f>'2020_1-2-1_Download_Anzahl'!D23</f>
        <v>40149</v>
      </c>
    </row>
    <row r="16" spans="1:5" x14ac:dyDescent="0.25">
      <c r="A16" s="42">
        <f>'2020_1-2-1_Download_Anzahl'!B24</f>
        <v>251</v>
      </c>
      <c r="B16" s="56">
        <f>'2020_1-2-1_Download_Anzahl'!$D$7</f>
        <v>2005</v>
      </c>
      <c r="C16" s="56" t="str">
        <f>VLOOKUP(A16,[1]Tabelle1!A$1:B$68,2,FALSE)</f>
        <v>Diepholz</v>
      </c>
      <c r="D16" s="56" t="str">
        <f>VLOOKUP(A16,[2]Tabelle1!$A$2:$C$53,3,FALSE)</f>
        <v>K03251</v>
      </c>
      <c r="E16" s="56">
        <f>'2020_1-2-1_Download_Anzahl'!D24</f>
        <v>8256</v>
      </c>
    </row>
    <row r="17" spans="1:5" x14ac:dyDescent="0.25">
      <c r="A17" s="42">
        <f>'2020_1-2-1_Download_Anzahl'!B25</f>
        <v>252</v>
      </c>
      <c r="B17" s="56">
        <f>'2020_1-2-1_Download_Anzahl'!$D$7</f>
        <v>2005</v>
      </c>
      <c r="C17" s="56" t="str">
        <f>VLOOKUP(A17,[1]Tabelle1!A$1:B$68,2,FALSE)</f>
        <v>Hameln-Pyrmont</v>
      </c>
      <c r="D17" s="56" t="str">
        <f>VLOOKUP(A17,[2]Tabelle1!$A$2:$C$53,3,FALSE)</f>
        <v>K03252</v>
      </c>
      <c r="E17" s="56">
        <f>'2020_1-2-1_Download_Anzahl'!D25</f>
        <v>11014</v>
      </c>
    </row>
    <row r="18" spans="1:5" x14ac:dyDescent="0.25">
      <c r="A18" s="42">
        <f>'2020_1-2-1_Download_Anzahl'!B26</f>
        <v>254</v>
      </c>
      <c r="B18" s="56">
        <f>'2020_1-2-1_Download_Anzahl'!$D$7</f>
        <v>2005</v>
      </c>
      <c r="C18" s="56" t="str">
        <f>VLOOKUP(A18,[1]Tabelle1!A$1:B$68,2,FALSE)</f>
        <v>Hildesheim</v>
      </c>
      <c r="D18" s="56" t="str">
        <f>VLOOKUP(A18,[2]Tabelle1!$A$2:$C$53,3,FALSE)</f>
        <v>K03254</v>
      </c>
      <c r="E18" s="56">
        <f>'2020_1-2-1_Download_Anzahl'!D26</f>
        <v>14631</v>
      </c>
    </row>
    <row r="19" spans="1:5" x14ac:dyDescent="0.25">
      <c r="A19" s="42">
        <f>'2020_1-2-1_Download_Anzahl'!B27</f>
        <v>255</v>
      </c>
      <c r="B19" s="56">
        <f>'2020_1-2-1_Download_Anzahl'!$D$7</f>
        <v>2005</v>
      </c>
      <c r="C19" s="56" t="str">
        <f>VLOOKUP(A19,[1]Tabelle1!A$1:B$68,2,FALSE)</f>
        <v>Holzminden</v>
      </c>
      <c r="D19" s="56" t="str">
        <f>VLOOKUP(A19,[2]Tabelle1!$A$2:$C$53,3,FALSE)</f>
        <v>K03255</v>
      </c>
      <c r="E19" s="56">
        <f>'2020_1-2-1_Download_Anzahl'!D27</f>
        <v>3433</v>
      </c>
    </row>
    <row r="20" spans="1:5" x14ac:dyDescent="0.25">
      <c r="A20" s="42">
        <f>'2020_1-2-1_Download_Anzahl'!B28</f>
        <v>256</v>
      </c>
      <c r="B20" s="56">
        <f>'2020_1-2-1_Download_Anzahl'!$D$7</f>
        <v>2005</v>
      </c>
      <c r="C20" s="56" t="str">
        <f>VLOOKUP(A20,[1]Tabelle1!A$1:B$68,2,FALSE)</f>
        <v>Nienburg (Weser)</v>
      </c>
      <c r="D20" s="56" t="str">
        <f>VLOOKUP(A20,[2]Tabelle1!$A$2:$C$53,3,FALSE)</f>
        <v>K03256</v>
      </c>
      <c r="E20" s="56">
        <f>'2020_1-2-1_Download_Anzahl'!D28</f>
        <v>5488</v>
      </c>
    </row>
    <row r="21" spans="1:5" x14ac:dyDescent="0.25">
      <c r="A21" s="42">
        <f>'2020_1-2-1_Download_Anzahl'!B29</f>
        <v>257</v>
      </c>
      <c r="B21" s="56">
        <f>'2020_1-2-1_Download_Anzahl'!$D$7</f>
        <v>2005</v>
      </c>
      <c r="C21" s="56" t="str">
        <f>VLOOKUP(A21,[1]Tabelle1!A$1:B$68,2,FALSE)</f>
        <v>Schaumburg</v>
      </c>
      <c r="D21" s="56" t="str">
        <f>VLOOKUP(A21,[2]Tabelle1!$A$2:$C$53,3,FALSE)</f>
        <v>K03257</v>
      </c>
      <c r="E21" s="56">
        <f>'2020_1-2-1_Download_Anzahl'!D29</f>
        <v>9608</v>
      </c>
    </row>
    <row r="22" spans="1:5" x14ac:dyDescent="0.25">
      <c r="A22" s="42">
        <f>'2020_1-2-1_Download_Anzahl'!B30</f>
        <v>2</v>
      </c>
      <c r="B22" s="56">
        <f>'2020_1-2-1_Download_Anzahl'!$D$7</f>
        <v>2005</v>
      </c>
      <c r="C22" s="56" t="str">
        <f>VLOOKUP(A22,[1]Tabelle1!A$1:B$68,2,FALSE)</f>
        <v>Stat. Region Hannover</v>
      </c>
      <c r="D22" s="56" t="str">
        <f>VLOOKUP(A22,[2]Tabelle1!$A$2:$C$53,3,FALSE)</f>
        <v>K032</v>
      </c>
      <c r="E22" s="56">
        <f>'2020_1-2-1_Download_Anzahl'!D30</f>
        <v>167595</v>
      </c>
    </row>
    <row r="23" spans="1:5" x14ac:dyDescent="0.25">
      <c r="A23" s="42">
        <f>'2020_1-2-1_Download_Anzahl'!B31</f>
        <v>351</v>
      </c>
      <c r="B23" s="56">
        <f>'2020_1-2-1_Download_Anzahl'!$D$7</f>
        <v>2005</v>
      </c>
      <c r="C23" s="56" t="str">
        <f>VLOOKUP(A23,[1]Tabelle1!A$1:B$68,2,FALSE)</f>
        <v>Celle</v>
      </c>
      <c r="D23" s="56" t="str">
        <f>VLOOKUP(A23,[2]Tabelle1!$A$2:$C$53,3,FALSE)</f>
        <v>K03351</v>
      </c>
      <c r="E23" s="56">
        <f>'2020_1-2-1_Download_Anzahl'!D31</f>
        <v>7805</v>
      </c>
    </row>
    <row r="24" spans="1:5" x14ac:dyDescent="0.25">
      <c r="A24" s="42">
        <f>'2020_1-2-1_Download_Anzahl'!B32</f>
        <v>352</v>
      </c>
      <c r="B24" s="56">
        <f>'2020_1-2-1_Download_Anzahl'!$D$7</f>
        <v>2005</v>
      </c>
      <c r="C24" s="56" t="str">
        <f>VLOOKUP(A24,[1]Tabelle1!A$1:B$68,2,FALSE)</f>
        <v>Cuxhaven</v>
      </c>
      <c r="D24" s="56" t="str">
        <f>VLOOKUP(A24,[2]Tabelle1!$A$2:$C$53,3,FALSE)</f>
        <v>K03352</v>
      </c>
      <c r="E24" s="56">
        <f>'2020_1-2-1_Download_Anzahl'!D32</f>
        <v>8730</v>
      </c>
    </row>
    <row r="25" spans="1:5" x14ac:dyDescent="0.25">
      <c r="A25" s="42">
        <f>'2020_1-2-1_Download_Anzahl'!B33</f>
        <v>353</v>
      </c>
      <c r="B25" s="56">
        <f>'2020_1-2-1_Download_Anzahl'!$D$7</f>
        <v>2005</v>
      </c>
      <c r="C25" s="56" t="str">
        <f>VLOOKUP(A25,[1]Tabelle1!A$1:B$68,2,FALSE)</f>
        <v>Harburg</v>
      </c>
      <c r="D25" s="56" t="str">
        <f>VLOOKUP(A25,[2]Tabelle1!$A$2:$C$53,3,FALSE)</f>
        <v>K03353</v>
      </c>
      <c r="E25" s="56">
        <f>'2020_1-2-1_Download_Anzahl'!D33</f>
        <v>11011</v>
      </c>
    </row>
    <row r="26" spans="1:5" x14ac:dyDescent="0.25">
      <c r="A26" s="42">
        <f>'2020_1-2-1_Download_Anzahl'!B34</f>
        <v>354</v>
      </c>
      <c r="B26" s="56">
        <f>'2020_1-2-1_Download_Anzahl'!$D$7</f>
        <v>2005</v>
      </c>
      <c r="C26" s="56" t="str">
        <f>VLOOKUP(A26,[1]Tabelle1!A$1:B$68,2,FALSE)</f>
        <v>Lüchow-Dannenberg</v>
      </c>
      <c r="D26" s="56" t="str">
        <f>VLOOKUP(A26,[2]Tabelle1!$A$2:$C$53,3,FALSE)</f>
        <v>K03354</v>
      </c>
      <c r="E26" s="56">
        <f>'2020_1-2-1_Download_Anzahl'!D34</f>
        <v>1273</v>
      </c>
    </row>
    <row r="27" spans="1:5" x14ac:dyDescent="0.25">
      <c r="A27" s="42">
        <f>'2020_1-2-1_Download_Anzahl'!B35</f>
        <v>355</v>
      </c>
      <c r="B27" s="56">
        <f>'2020_1-2-1_Download_Anzahl'!$D$7</f>
        <v>2005</v>
      </c>
      <c r="C27" s="56" t="str">
        <f>VLOOKUP(A27,[1]Tabelle1!A$1:B$68,2,FALSE)</f>
        <v>Lüneburg</v>
      </c>
      <c r="D27" s="56" t="str">
        <f>VLOOKUP(A27,[2]Tabelle1!$A$2:$C$53,3,FALSE)</f>
        <v>K03355</v>
      </c>
      <c r="E27" s="56">
        <f>'2020_1-2-1_Download_Anzahl'!D35</f>
        <v>6903</v>
      </c>
    </row>
    <row r="28" spans="1:5" x14ac:dyDescent="0.25">
      <c r="A28" s="42">
        <f>'2020_1-2-1_Download_Anzahl'!B36</f>
        <v>356</v>
      </c>
      <c r="B28" s="56">
        <f>'2020_1-2-1_Download_Anzahl'!$D$7</f>
        <v>2005</v>
      </c>
      <c r="C28" s="56" t="str">
        <f>VLOOKUP(A28,[1]Tabelle1!A$1:B$68,2,FALSE)</f>
        <v>Osterholz</v>
      </c>
      <c r="D28" s="56" t="str">
        <f>VLOOKUP(A28,[2]Tabelle1!$A$2:$C$53,3,FALSE)</f>
        <v>K03356</v>
      </c>
      <c r="E28" s="56">
        <f>'2020_1-2-1_Download_Anzahl'!D36</f>
        <v>3984</v>
      </c>
    </row>
    <row r="29" spans="1:5" x14ac:dyDescent="0.25">
      <c r="A29" s="42">
        <f>'2020_1-2-1_Download_Anzahl'!B37</f>
        <v>357</v>
      </c>
      <c r="B29" s="56">
        <f>'2020_1-2-1_Download_Anzahl'!$D$7</f>
        <v>2005</v>
      </c>
      <c r="C29" s="56" t="str">
        <f>VLOOKUP(A29,[1]Tabelle1!A$1:B$68,2,FALSE)</f>
        <v>Rotenburg (Wümme)</v>
      </c>
      <c r="D29" s="56" t="str">
        <f>VLOOKUP(A29,[2]Tabelle1!$A$2:$C$53,3,FALSE)</f>
        <v>K03357</v>
      </c>
      <c r="E29" s="56">
        <f>'2020_1-2-1_Download_Anzahl'!D37</f>
        <v>6581</v>
      </c>
    </row>
    <row r="30" spans="1:5" x14ac:dyDescent="0.25">
      <c r="A30" s="42">
        <f>'2020_1-2-1_Download_Anzahl'!B38</f>
        <v>358</v>
      </c>
      <c r="B30" s="56">
        <f>'2020_1-2-1_Download_Anzahl'!$D$7</f>
        <v>2005</v>
      </c>
      <c r="C30" s="56" t="str">
        <f>VLOOKUP(A30,[1]Tabelle1!A$1:B$68,2,FALSE)</f>
        <v>Heidekreis</v>
      </c>
      <c r="D30" s="56" t="str">
        <f>VLOOKUP(A30,[2]Tabelle1!$A$2:$C$53,3,FALSE)</f>
        <v>K03358</v>
      </c>
      <c r="E30" s="56">
        <f>'2020_1-2-1_Download_Anzahl'!D38</f>
        <v>5949</v>
      </c>
    </row>
    <row r="31" spans="1:5" x14ac:dyDescent="0.25">
      <c r="A31" s="42">
        <f>'2020_1-2-1_Download_Anzahl'!B39</f>
        <v>359</v>
      </c>
      <c r="B31" s="56">
        <f>'2020_1-2-1_Download_Anzahl'!$D$7</f>
        <v>2005</v>
      </c>
      <c r="C31" s="56" t="str">
        <f>VLOOKUP(A31,[1]Tabelle1!A$1:B$68,2,FALSE)</f>
        <v>Stade</v>
      </c>
      <c r="D31" s="56" t="str">
        <f>VLOOKUP(A31,[2]Tabelle1!$A$2:$C$53,3,FALSE)</f>
        <v>K03359</v>
      </c>
      <c r="E31" s="56">
        <f>'2020_1-2-1_Download_Anzahl'!D39</f>
        <v>8004</v>
      </c>
    </row>
    <row r="32" spans="1:5" x14ac:dyDescent="0.25">
      <c r="A32" s="42">
        <f>'2020_1-2-1_Download_Anzahl'!B40</f>
        <v>360</v>
      </c>
      <c r="B32" s="56">
        <f>'2020_1-2-1_Download_Anzahl'!$D$7</f>
        <v>2005</v>
      </c>
      <c r="C32" s="56" t="str">
        <f>VLOOKUP(A32,[1]Tabelle1!A$1:B$68,2,FALSE)</f>
        <v>Uelzen</v>
      </c>
      <c r="D32" s="56" t="str">
        <f>VLOOKUP(A32,[2]Tabelle1!$A$2:$C$53,3,FALSE)</f>
        <v>K03360</v>
      </c>
      <c r="E32" s="56">
        <f>'2020_1-2-1_Download_Anzahl'!D40</f>
        <v>2786</v>
      </c>
    </row>
    <row r="33" spans="1:5" x14ac:dyDescent="0.25">
      <c r="A33" s="42">
        <f>'2020_1-2-1_Download_Anzahl'!B41</f>
        <v>361</v>
      </c>
      <c r="B33" s="56">
        <f>'2020_1-2-1_Download_Anzahl'!$D$7</f>
        <v>2005</v>
      </c>
      <c r="C33" s="56" t="str">
        <f>VLOOKUP(A33,[1]Tabelle1!A$1:B$68,2,FALSE)</f>
        <v>Verden</v>
      </c>
      <c r="D33" s="56" t="str">
        <f>VLOOKUP(A33,[2]Tabelle1!$A$2:$C$53,3,FALSE)</f>
        <v>K03361</v>
      </c>
      <c r="E33" s="56">
        <f>'2020_1-2-1_Download_Anzahl'!D41</f>
        <v>6736</v>
      </c>
    </row>
    <row r="34" spans="1:5" x14ac:dyDescent="0.25">
      <c r="A34" s="42">
        <f>'2020_1-2-1_Download_Anzahl'!B42</f>
        <v>3</v>
      </c>
      <c r="B34" s="56">
        <f>'2020_1-2-1_Download_Anzahl'!$D$7</f>
        <v>2005</v>
      </c>
      <c r="C34" s="56" t="str">
        <f>VLOOKUP(A34,[1]Tabelle1!A$1:B$68,2,FALSE)</f>
        <v>Stat. Region Lüneburg</v>
      </c>
      <c r="D34" s="56" t="str">
        <f>VLOOKUP(A34,[2]Tabelle1!$A$2:$C$53,3,FALSE)</f>
        <v>K033</v>
      </c>
      <c r="E34" s="56">
        <f>'2020_1-2-1_Download_Anzahl'!D42</f>
        <v>69762</v>
      </c>
    </row>
    <row r="35" spans="1:5" x14ac:dyDescent="0.25">
      <c r="A35" s="42">
        <f>'2020_1-2-1_Download_Anzahl'!B43</f>
        <v>401</v>
      </c>
      <c r="B35" s="56">
        <f>'2020_1-2-1_Download_Anzahl'!$D$7</f>
        <v>2005</v>
      </c>
      <c r="C35" s="56" t="str">
        <f>VLOOKUP(A35,[1]Tabelle1!A$1:B$68,2,FALSE)</f>
        <v>Delmenhorst  Stadt</v>
      </c>
      <c r="D35" s="56" t="str">
        <f>VLOOKUP(A35,[2]Tabelle1!$A$2:$C$53,3,FALSE)</f>
        <v>K03401</v>
      </c>
      <c r="E35" s="56">
        <f>'2020_1-2-1_Download_Anzahl'!D43</f>
        <v>6751</v>
      </c>
    </row>
    <row r="36" spans="1:5" x14ac:dyDescent="0.25">
      <c r="A36" s="42">
        <f>'2020_1-2-1_Download_Anzahl'!B44</f>
        <v>402</v>
      </c>
      <c r="B36" s="56">
        <f>'2020_1-2-1_Download_Anzahl'!$D$7</f>
        <v>2005</v>
      </c>
      <c r="C36" s="56" t="str">
        <f>VLOOKUP(A36,[1]Tabelle1!A$1:B$68,2,FALSE)</f>
        <v>Emden  Stadt</v>
      </c>
      <c r="D36" s="56" t="str">
        <f>VLOOKUP(A36,[2]Tabelle1!$A$2:$C$53,3,FALSE)</f>
        <v>K03402</v>
      </c>
      <c r="E36" s="56">
        <f>'2020_1-2-1_Download_Anzahl'!D44</f>
        <v>2783</v>
      </c>
    </row>
    <row r="37" spans="1:5" x14ac:dyDescent="0.25">
      <c r="A37" s="42">
        <f>'2020_1-2-1_Download_Anzahl'!B45</f>
        <v>403</v>
      </c>
      <c r="B37" s="56">
        <f>'2020_1-2-1_Download_Anzahl'!$D$7</f>
        <v>2005</v>
      </c>
      <c r="C37" s="56" t="str">
        <f>VLOOKUP(A37,[1]Tabelle1!A$1:B$68,2,FALSE)</f>
        <v>Oldenburg(Oldb)  Stadt</v>
      </c>
      <c r="D37" s="56" t="str">
        <f>VLOOKUP(A37,[2]Tabelle1!$A$2:$C$53,3,FALSE)</f>
        <v>K03403</v>
      </c>
      <c r="E37" s="56">
        <f>'2020_1-2-1_Download_Anzahl'!D45</f>
        <v>9884</v>
      </c>
    </row>
    <row r="38" spans="1:5" x14ac:dyDescent="0.25">
      <c r="A38" s="42">
        <f>'2020_1-2-1_Download_Anzahl'!B46</f>
        <v>404</v>
      </c>
      <c r="B38" s="56">
        <f>'2020_1-2-1_Download_Anzahl'!$D$7</f>
        <v>2005</v>
      </c>
      <c r="C38" s="56" t="str">
        <f>VLOOKUP(A38,[1]Tabelle1!A$1:B$68,2,FALSE)</f>
        <v>Osnabrück  Stadt</v>
      </c>
      <c r="D38" s="56" t="str">
        <f>VLOOKUP(A38,[2]Tabelle1!$A$2:$C$53,3,FALSE)</f>
        <v>K03404</v>
      </c>
      <c r="E38" s="56">
        <f>'2020_1-2-1_Download_Anzahl'!D46</f>
        <v>15137</v>
      </c>
    </row>
    <row r="39" spans="1:5" x14ac:dyDescent="0.25">
      <c r="A39" s="42">
        <f>'2020_1-2-1_Download_Anzahl'!B47</f>
        <v>405</v>
      </c>
      <c r="B39" s="56">
        <f>'2020_1-2-1_Download_Anzahl'!$D$7</f>
        <v>2005</v>
      </c>
      <c r="C39" s="56" t="str">
        <f>VLOOKUP(A39,[1]Tabelle1!A$1:B$68,2,FALSE)</f>
        <v>Wilhelmshaven  Stadt</v>
      </c>
      <c r="D39" s="56" t="str">
        <f>VLOOKUP(A39,[2]Tabelle1!$A$2:$C$53,3,FALSE)</f>
        <v>K03405</v>
      </c>
      <c r="E39" s="56">
        <f>'2020_1-2-1_Download_Anzahl'!D47</f>
        <v>3851</v>
      </c>
    </row>
    <row r="40" spans="1:5" x14ac:dyDescent="0.25">
      <c r="A40" s="42">
        <f>'2020_1-2-1_Download_Anzahl'!B48</f>
        <v>451</v>
      </c>
      <c r="B40" s="56">
        <f>'2020_1-2-1_Download_Anzahl'!$D$7</f>
        <v>2005</v>
      </c>
      <c r="C40" s="56" t="str">
        <f>VLOOKUP(A40,[1]Tabelle1!A$1:B$68,2,FALSE)</f>
        <v>Ammerland</v>
      </c>
      <c r="D40" s="56" t="str">
        <f>VLOOKUP(A40,[2]Tabelle1!$A$2:$C$53,3,FALSE)</f>
        <v>K03451</v>
      </c>
      <c r="E40" s="56">
        <f>'2020_1-2-1_Download_Anzahl'!D48</f>
        <v>3288</v>
      </c>
    </row>
    <row r="41" spans="1:5" x14ac:dyDescent="0.25">
      <c r="A41" s="42">
        <f>'2020_1-2-1_Download_Anzahl'!B49</f>
        <v>452</v>
      </c>
      <c r="B41" s="56">
        <f>'2020_1-2-1_Download_Anzahl'!$D$7</f>
        <v>2005</v>
      </c>
      <c r="C41" s="56" t="str">
        <f>VLOOKUP(A41,[1]Tabelle1!A$1:B$68,2,FALSE)</f>
        <v>Aurich</v>
      </c>
      <c r="D41" s="56" t="str">
        <f>VLOOKUP(A41,[2]Tabelle1!$A$2:$C$53,3,FALSE)</f>
        <v>K03452</v>
      </c>
      <c r="E41" s="56">
        <f>'2020_1-2-1_Download_Anzahl'!D49</f>
        <v>5338</v>
      </c>
    </row>
    <row r="42" spans="1:5" x14ac:dyDescent="0.25">
      <c r="A42" s="42">
        <f>'2020_1-2-1_Download_Anzahl'!B50</f>
        <v>453</v>
      </c>
      <c r="B42" s="56">
        <f>'2020_1-2-1_Download_Anzahl'!$D$7</f>
        <v>2005</v>
      </c>
      <c r="C42" s="56" t="str">
        <f>VLOOKUP(A42,[1]Tabelle1!A$1:B$68,2,FALSE)</f>
        <v>Cloppenburg</v>
      </c>
      <c r="D42" s="56" t="str">
        <f>VLOOKUP(A42,[2]Tabelle1!$A$2:$C$53,3,FALSE)</f>
        <v>K03453</v>
      </c>
      <c r="E42" s="56">
        <f>'2020_1-2-1_Download_Anzahl'!D50</f>
        <v>6341</v>
      </c>
    </row>
    <row r="43" spans="1:5" x14ac:dyDescent="0.25">
      <c r="A43" s="42">
        <f>'2020_1-2-1_Download_Anzahl'!B51</f>
        <v>454</v>
      </c>
      <c r="B43" s="56">
        <f>'2020_1-2-1_Download_Anzahl'!$D$7</f>
        <v>2005</v>
      </c>
      <c r="C43" s="56" t="str">
        <f>VLOOKUP(A43,[1]Tabelle1!A$1:B$68,2,FALSE)</f>
        <v>Emsland</v>
      </c>
      <c r="D43" s="56" t="str">
        <f>VLOOKUP(A43,[2]Tabelle1!$A$2:$C$53,3,FALSE)</f>
        <v>K03454</v>
      </c>
      <c r="E43" s="56">
        <f>'2020_1-2-1_Download_Anzahl'!D51</f>
        <v>12579</v>
      </c>
    </row>
    <row r="44" spans="1:5" x14ac:dyDescent="0.25">
      <c r="A44" s="42">
        <f>'2020_1-2-1_Download_Anzahl'!B52</f>
        <v>455</v>
      </c>
      <c r="B44" s="56">
        <f>'2020_1-2-1_Download_Anzahl'!$D$7</f>
        <v>2005</v>
      </c>
      <c r="C44" s="56" t="str">
        <f>VLOOKUP(A44,[1]Tabelle1!A$1:B$68,2,FALSE)</f>
        <v>Friesland</v>
      </c>
      <c r="D44" s="56" t="str">
        <f>VLOOKUP(A44,[2]Tabelle1!$A$2:$C$53,3,FALSE)</f>
        <v>K03455</v>
      </c>
      <c r="E44" s="56">
        <f>'2020_1-2-1_Download_Anzahl'!D52</f>
        <v>2756</v>
      </c>
    </row>
    <row r="45" spans="1:5" x14ac:dyDescent="0.25">
      <c r="A45" s="42">
        <f>'2020_1-2-1_Download_Anzahl'!B53</f>
        <v>456</v>
      </c>
      <c r="B45" s="56">
        <f>'2020_1-2-1_Download_Anzahl'!$D$7</f>
        <v>2005</v>
      </c>
      <c r="C45" s="56" t="str">
        <f>VLOOKUP(A45,[1]Tabelle1!A$1:B$68,2,FALSE)</f>
        <v>Grafschaft Bentheim</v>
      </c>
      <c r="D45" s="56" t="str">
        <f>VLOOKUP(A45,[2]Tabelle1!$A$2:$C$53,3,FALSE)</f>
        <v>K03456</v>
      </c>
      <c r="E45" s="56">
        <f>'2020_1-2-1_Download_Anzahl'!D53</f>
        <v>13305</v>
      </c>
    </row>
    <row r="46" spans="1:5" x14ac:dyDescent="0.25">
      <c r="A46" s="42">
        <f>'2020_1-2-1_Download_Anzahl'!B54</f>
        <v>457</v>
      </c>
      <c r="B46" s="56">
        <f>'2020_1-2-1_Download_Anzahl'!$D$7</f>
        <v>2005</v>
      </c>
      <c r="C46" s="56" t="str">
        <f>VLOOKUP(A46,[1]Tabelle1!A$1:B$68,2,FALSE)</f>
        <v>Leer</v>
      </c>
      <c r="D46" s="56" t="str">
        <f>VLOOKUP(A46,[2]Tabelle1!$A$2:$C$53,3,FALSE)</f>
        <v>K03457</v>
      </c>
      <c r="E46" s="56">
        <f>'2020_1-2-1_Download_Anzahl'!D54</f>
        <v>6519</v>
      </c>
    </row>
    <row r="47" spans="1:5" x14ac:dyDescent="0.25">
      <c r="A47" s="42">
        <f>'2020_1-2-1_Download_Anzahl'!B55</f>
        <v>458</v>
      </c>
      <c r="B47" s="56">
        <f>'2020_1-2-1_Download_Anzahl'!$D$7</f>
        <v>2005</v>
      </c>
      <c r="C47" s="56" t="str">
        <f>VLOOKUP(A47,[1]Tabelle1!A$1:B$68,2,FALSE)</f>
        <v>Oldenburg</v>
      </c>
      <c r="D47" s="56" t="str">
        <f>VLOOKUP(A47,[2]Tabelle1!$A$2:$C$53,3,FALSE)</f>
        <v>K03458</v>
      </c>
      <c r="E47" s="56">
        <f>'2020_1-2-1_Download_Anzahl'!D55</f>
        <v>4295</v>
      </c>
    </row>
    <row r="48" spans="1:5" x14ac:dyDescent="0.25">
      <c r="A48" s="42">
        <f>'2020_1-2-1_Download_Anzahl'!B56</f>
        <v>459</v>
      </c>
      <c r="B48" s="56">
        <f>'2020_1-2-1_Download_Anzahl'!$D$7</f>
        <v>2005</v>
      </c>
      <c r="C48" s="56" t="str">
        <f>VLOOKUP(A48,[1]Tabelle1!A$1:B$68,2,FALSE)</f>
        <v>Osnabrück</v>
      </c>
      <c r="D48" s="56" t="str">
        <f>VLOOKUP(A48,[2]Tabelle1!$A$2:$C$53,3,FALSE)</f>
        <v>K03459</v>
      </c>
      <c r="E48" s="56">
        <f>'2020_1-2-1_Download_Anzahl'!D56</f>
        <v>16305</v>
      </c>
    </row>
    <row r="49" spans="1:5" x14ac:dyDescent="0.25">
      <c r="A49" s="42">
        <f>'2020_1-2-1_Download_Anzahl'!B57</f>
        <v>460</v>
      </c>
      <c r="B49" s="56">
        <f>'2020_1-2-1_Download_Anzahl'!$D$7</f>
        <v>2005</v>
      </c>
      <c r="C49" s="56" t="str">
        <f>VLOOKUP(A49,[1]Tabelle1!A$1:B$68,2,FALSE)</f>
        <v>Vechta</v>
      </c>
      <c r="D49" s="56" t="str">
        <f>VLOOKUP(A49,[2]Tabelle1!$A$2:$C$53,3,FALSE)</f>
        <v>K03460</v>
      </c>
      <c r="E49" s="56">
        <f>'2020_1-2-1_Download_Anzahl'!D57</f>
        <v>8901</v>
      </c>
    </row>
    <row r="50" spans="1:5" x14ac:dyDescent="0.25">
      <c r="A50" s="42">
        <f>'2020_1-2-1_Download_Anzahl'!B58</f>
        <v>461</v>
      </c>
      <c r="B50" s="56">
        <f>'2020_1-2-1_Download_Anzahl'!$D$7</f>
        <v>2005</v>
      </c>
      <c r="C50" s="56" t="str">
        <f>VLOOKUP(A50,[1]Tabelle1!A$1:B$68,2,FALSE)</f>
        <v>Wesermarsch</v>
      </c>
      <c r="D50" s="56" t="str">
        <f>VLOOKUP(A50,[2]Tabelle1!$A$2:$C$53,3,FALSE)</f>
        <v>K03461</v>
      </c>
      <c r="E50" s="56">
        <f>'2020_1-2-1_Download_Anzahl'!D58</f>
        <v>5233</v>
      </c>
    </row>
    <row r="51" spans="1:5" x14ac:dyDescent="0.25">
      <c r="A51" s="42">
        <f>'2020_1-2-1_Download_Anzahl'!B59</f>
        <v>462</v>
      </c>
      <c r="B51" s="56">
        <f>'2020_1-2-1_Download_Anzahl'!$D$7</f>
        <v>2005</v>
      </c>
      <c r="C51" s="56" t="str">
        <f>VLOOKUP(A51,[1]Tabelle1!A$1:B$68,2,FALSE)</f>
        <v>Wittmund</v>
      </c>
      <c r="D51" s="56" t="str">
        <f>VLOOKUP(A51,[2]Tabelle1!$A$2:$C$53,3,FALSE)</f>
        <v>K03462</v>
      </c>
      <c r="E51" s="56">
        <f>'2020_1-2-1_Download_Anzahl'!D59</f>
        <v>1327</v>
      </c>
    </row>
    <row r="52" spans="1:5" x14ac:dyDescent="0.25">
      <c r="A52" s="42">
        <f>'2020_1-2-1_Download_Anzahl'!B60</f>
        <v>4</v>
      </c>
      <c r="B52" s="56">
        <f>'2020_1-2-1_Download_Anzahl'!$D$7</f>
        <v>2005</v>
      </c>
      <c r="C52" s="56" t="str">
        <f>VLOOKUP(A52,[1]Tabelle1!A$1:B$68,2,FALSE)</f>
        <v>Stat. Region Weser-Ems</v>
      </c>
      <c r="D52" s="56" t="str">
        <f>VLOOKUP(A52,[2]Tabelle1!$A$2:$C$53,3,FALSE)</f>
        <v>K034</v>
      </c>
      <c r="E52" s="56">
        <f>'2020_1-2-1_Download_Anzahl'!D60</f>
        <v>124593</v>
      </c>
    </row>
    <row r="53" spans="1:5" x14ac:dyDescent="0.25">
      <c r="A53" s="42">
        <f>'2020_1-2-1_Download_Anzahl'!B61</f>
        <v>0</v>
      </c>
      <c r="B53" s="56">
        <f>'2020_1-2-1_Download_Anzahl'!$D$7</f>
        <v>2005</v>
      </c>
      <c r="C53" s="56" t="str">
        <f>VLOOKUP(A53,[1]Tabelle1!A$1:B$68,2,FALSE)</f>
        <v>Niedersachsen</v>
      </c>
      <c r="D53" s="56" t="str">
        <f>VLOOKUP(A53,[2]Tabelle1!$A$2:$C$53,3,FALSE)</f>
        <v>K030</v>
      </c>
      <c r="E53" s="56">
        <f>'2020_1-2-1_Download_Anzahl'!D61</f>
        <v>461486</v>
      </c>
    </row>
    <row r="54" spans="1:5" x14ac:dyDescent="0.25">
      <c r="A54" s="42">
        <f>'2020_1-2-1_Download_Anzahl'!B10</f>
        <v>101</v>
      </c>
      <c r="B54" s="56">
        <f>'2020_1-2-1_Download_Anzahl'!$E$7</f>
        <v>2006</v>
      </c>
      <c r="C54" s="56" t="str">
        <f>VLOOKUP(A54,[1]Tabelle1!A$1:B$68,2,FALSE)</f>
        <v>Braunschweig  Stadt</v>
      </c>
      <c r="D54" s="56" t="str">
        <f>VLOOKUP(A54,[2]Tabelle1!$A$2:$C$53,3,FALSE)</f>
        <v>K03101</v>
      </c>
      <c r="E54" s="56">
        <f>'2020_1-2-1_Download_Anzahl'!E10</f>
        <v>20282</v>
      </c>
    </row>
    <row r="55" spans="1:5" x14ac:dyDescent="0.25">
      <c r="A55" s="42">
        <f>'2020_1-2-1_Download_Anzahl'!B11</f>
        <v>102</v>
      </c>
      <c r="B55" s="56">
        <f>'2020_1-2-1_Download_Anzahl'!$E$7</f>
        <v>2006</v>
      </c>
      <c r="C55" s="56" t="str">
        <f>VLOOKUP(A55,[1]Tabelle1!A$1:B$68,2,FALSE)</f>
        <v>Salzgitter  Stadt</v>
      </c>
      <c r="D55" s="56" t="str">
        <f>VLOOKUP(A55,[2]Tabelle1!$A$2:$C$53,3,FALSE)</f>
        <v>K03102</v>
      </c>
      <c r="E55" s="56">
        <f>'2020_1-2-1_Download_Anzahl'!E11</f>
        <v>10474</v>
      </c>
    </row>
    <row r="56" spans="1:5" x14ac:dyDescent="0.25">
      <c r="A56" s="42">
        <f>'2020_1-2-1_Download_Anzahl'!B12</f>
        <v>103</v>
      </c>
      <c r="B56" s="56">
        <f>'2020_1-2-1_Download_Anzahl'!$E$7</f>
        <v>2006</v>
      </c>
      <c r="C56" s="56" t="str">
        <f>VLOOKUP(A56,[1]Tabelle1!A$1:B$68,2,FALSE)</f>
        <v>Wolfsburg  Stadt</v>
      </c>
      <c r="D56" s="56" t="str">
        <f>VLOOKUP(A56,[2]Tabelle1!$A$2:$C$53,3,FALSE)</f>
        <v>K03103</v>
      </c>
      <c r="E56" s="56">
        <f>'2020_1-2-1_Download_Anzahl'!E12</f>
        <v>11941</v>
      </c>
    </row>
    <row r="57" spans="1:5" x14ac:dyDescent="0.25">
      <c r="A57" s="42">
        <f>'2020_1-2-1_Download_Anzahl'!B13</f>
        <v>151</v>
      </c>
      <c r="B57" s="56">
        <f>'2020_1-2-1_Download_Anzahl'!$E$7</f>
        <v>2006</v>
      </c>
      <c r="C57" s="56" t="str">
        <f>VLOOKUP(A57,[1]Tabelle1!A$1:B$68,2,FALSE)</f>
        <v>Gifhorn</v>
      </c>
      <c r="D57" s="56" t="str">
        <f>VLOOKUP(A57,[2]Tabelle1!$A$2:$C$53,3,FALSE)</f>
        <v>K03151</v>
      </c>
      <c r="E57" s="56">
        <f>'2020_1-2-1_Download_Anzahl'!E13</f>
        <v>7371</v>
      </c>
    </row>
    <row r="58" spans="1:5" x14ac:dyDescent="0.25">
      <c r="A58" s="42">
        <f>'2020_1-2-1_Download_Anzahl'!B14</f>
        <v>153</v>
      </c>
      <c r="B58" s="56">
        <f>'2020_1-2-1_Download_Anzahl'!$E$7</f>
        <v>2006</v>
      </c>
      <c r="C58" s="56" t="str">
        <f>VLOOKUP(A58,[1]Tabelle1!A$1:B$68,2,FALSE)</f>
        <v>Goslar</v>
      </c>
      <c r="D58" s="56" t="str">
        <f>VLOOKUP(A58,[2]Tabelle1!$A$2:$C$53,3,FALSE)</f>
        <v>K03153</v>
      </c>
      <c r="E58" s="56">
        <f>'2020_1-2-1_Download_Anzahl'!E14</f>
        <v>7325</v>
      </c>
    </row>
    <row r="59" spans="1:5" x14ac:dyDescent="0.25">
      <c r="A59" s="42">
        <f>'2020_1-2-1_Download_Anzahl'!B15</f>
        <v>154</v>
      </c>
      <c r="B59" s="56">
        <f>'2020_1-2-1_Download_Anzahl'!$E$7</f>
        <v>2006</v>
      </c>
      <c r="C59" s="56" t="str">
        <f>VLOOKUP(A59,[1]Tabelle1!A$1:B$68,2,FALSE)</f>
        <v>Helmstedt</v>
      </c>
      <c r="D59" s="56" t="str">
        <f>VLOOKUP(A59,[2]Tabelle1!$A$2:$C$53,3,FALSE)</f>
        <v>K03154</v>
      </c>
      <c r="E59" s="56">
        <f>'2020_1-2-1_Download_Anzahl'!E15</f>
        <v>3620</v>
      </c>
    </row>
    <row r="60" spans="1:5" x14ac:dyDescent="0.25">
      <c r="A60" s="42">
        <f>'2020_1-2-1_Download_Anzahl'!B16</f>
        <v>155</v>
      </c>
      <c r="B60" s="56">
        <f>'2020_1-2-1_Download_Anzahl'!$E$7</f>
        <v>2006</v>
      </c>
      <c r="C60" s="56" t="str">
        <f>VLOOKUP(A60,[1]Tabelle1!A$1:B$68,2,FALSE)</f>
        <v>Northeim</v>
      </c>
      <c r="D60" s="56" t="str">
        <f>VLOOKUP(A60,[2]Tabelle1!$A$2:$C$53,3,FALSE)</f>
        <v>K03155</v>
      </c>
      <c r="E60" s="56">
        <f>'2020_1-2-1_Download_Anzahl'!E16</f>
        <v>5607</v>
      </c>
    </row>
    <row r="61" spans="1:5" x14ac:dyDescent="0.25">
      <c r="A61" s="42">
        <f>'2020_1-2-1_Download_Anzahl'!B17</f>
        <v>157</v>
      </c>
      <c r="B61" s="56">
        <f>'2020_1-2-1_Download_Anzahl'!$E$7</f>
        <v>2006</v>
      </c>
      <c r="C61" s="56" t="str">
        <f>VLOOKUP(A61,[1]Tabelle1!A$1:B$68,2,FALSE)</f>
        <v>Peine</v>
      </c>
      <c r="D61" s="56" t="str">
        <f>VLOOKUP(A61,[2]Tabelle1!$A$2:$C$53,3,FALSE)</f>
        <v>K03157</v>
      </c>
      <c r="E61" s="56">
        <f>'2020_1-2-1_Download_Anzahl'!E17</f>
        <v>6676</v>
      </c>
    </row>
    <row r="62" spans="1:5" x14ac:dyDescent="0.25">
      <c r="A62" s="42">
        <f>'2020_1-2-1_Download_Anzahl'!B18</f>
        <v>158</v>
      </c>
      <c r="B62" s="56">
        <f>'2020_1-2-1_Download_Anzahl'!$E$7</f>
        <v>2006</v>
      </c>
      <c r="C62" s="56" t="str">
        <f>VLOOKUP(A62,[1]Tabelle1!A$1:B$68,2,FALSE)</f>
        <v>Wolfenbüttel</v>
      </c>
      <c r="D62" s="56" t="str">
        <f>VLOOKUP(A62,[2]Tabelle1!$A$2:$C$53,3,FALSE)</f>
        <v>K03158</v>
      </c>
      <c r="E62" s="56">
        <f>'2020_1-2-1_Download_Anzahl'!E18</f>
        <v>4660</v>
      </c>
    </row>
    <row r="63" spans="1:5" x14ac:dyDescent="0.25">
      <c r="A63" s="42">
        <f>'2020_1-2-1_Download_Anzahl'!B19</f>
        <v>159</v>
      </c>
      <c r="B63" s="56">
        <f>'2020_1-2-1_Download_Anzahl'!$E$7</f>
        <v>2006</v>
      </c>
      <c r="C63" s="56" t="str">
        <f>VLOOKUP(A63,[1]Tabelle1!A$1:B$68,2,FALSE)</f>
        <v>Göttingen</v>
      </c>
      <c r="D63" s="56" t="str">
        <f>VLOOKUP(A63,[2]Tabelle1!$A$2:$C$53,3,FALSE)</f>
        <v>K03159</v>
      </c>
      <c r="E63" s="56">
        <f>'2020_1-2-1_Download_Anzahl'!E19</f>
        <v>19719</v>
      </c>
    </row>
    <row r="64" spans="1:5" x14ac:dyDescent="0.25">
      <c r="A64" s="42">
        <f>'2020_1-2-1_Download_Anzahl'!B20</f>
        <v>1</v>
      </c>
      <c r="B64" s="56">
        <f>'2020_1-2-1_Download_Anzahl'!$E$7</f>
        <v>2006</v>
      </c>
      <c r="C64" s="56" t="str">
        <f>VLOOKUP(A64,[1]Tabelle1!A$1:B$68,2,FALSE)</f>
        <v>Stat. Region Braunschweig</v>
      </c>
      <c r="D64" s="56" t="str">
        <f>VLOOKUP(A64,[2]Tabelle1!$A$2:$C$53,3,FALSE)</f>
        <v>K031</v>
      </c>
      <c r="E64" s="56">
        <f>'2020_1-2-1_Download_Anzahl'!E20</f>
        <v>97675</v>
      </c>
    </row>
    <row r="65" spans="1:5" x14ac:dyDescent="0.25">
      <c r="A65" s="42">
        <f>'2020_1-2-1_Download_Anzahl'!B21</f>
        <v>241</v>
      </c>
      <c r="B65" s="56">
        <f>'2020_1-2-1_Download_Anzahl'!$E$7</f>
        <v>2006</v>
      </c>
      <c r="C65" s="56" t="str">
        <f>VLOOKUP(A65,[1]Tabelle1!A$1:B$68,2,FALSE)</f>
        <v>Hannover  Region</v>
      </c>
      <c r="D65" s="56" t="str">
        <f>VLOOKUP(A65,[2]Tabelle1!$A$2:$C$53,3,FALSE)</f>
        <v>K03241</v>
      </c>
      <c r="E65" s="56">
        <f>'2020_1-2-1_Download_Anzahl'!E21</f>
        <v>115063</v>
      </c>
    </row>
    <row r="66" spans="1:5" x14ac:dyDescent="0.25">
      <c r="A66" s="42">
        <f>'2020_1-2-1_Download_Anzahl'!B22</f>
        <v>241001</v>
      </c>
      <c r="B66" s="56">
        <f>'2020_1-2-1_Download_Anzahl'!$E$7</f>
        <v>2006</v>
      </c>
      <c r="C66" s="56" t="str">
        <f>VLOOKUP(A66,[1]Tabelle1!A$1:B$68,2,FALSE)</f>
        <v xml:space="preserve">   dav. Hannover  Lhst.</v>
      </c>
      <c r="D66" s="56" t="str">
        <f>VLOOKUP(A66,[2]Tabelle1!$A$2:$C$53,3,FALSE)</f>
        <v>K03241001</v>
      </c>
      <c r="E66" s="56">
        <f>'2020_1-2-1_Download_Anzahl'!E22</f>
        <v>74898</v>
      </c>
    </row>
    <row r="67" spans="1:5" x14ac:dyDescent="0.25">
      <c r="A67" s="42">
        <f>'2020_1-2-1_Download_Anzahl'!B23</f>
        <v>241999</v>
      </c>
      <c r="B67" s="56">
        <f>'2020_1-2-1_Download_Anzahl'!$E$7</f>
        <v>2006</v>
      </c>
      <c r="C67" s="56" t="str">
        <f>VLOOKUP(A67,[1]Tabelle1!A$1:B$68,2,FALSE)</f>
        <v xml:space="preserve">   dav. Hannover  Umland</v>
      </c>
      <c r="D67" s="56" t="str">
        <f>VLOOKUP(A67,[2]Tabelle1!$A$2:$C$53,3,FALSE)</f>
        <v>K03241999</v>
      </c>
      <c r="E67" s="56">
        <f>'2020_1-2-1_Download_Anzahl'!E23</f>
        <v>40165</v>
      </c>
    </row>
    <row r="68" spans="1:5" x14ac:dyDescent="0.25">
      <c r="A68" s="42">
        <f>'2020_1-2-1_Download_Anzahl'!B24</f>
        <v>251</v>
      </c>
      <c r="B68" s="56">
        <f>'2020_1-2-1_Download_Anzahl'!$E$7</f>
        <v>2006</v>
      </c>
      <c r="C68" s="56" t="str">
        <f>VLOOKUP(A68,[1]Tabelle1!A$1:B$68,2,FALSE)</f>
        <v>Diepholz</v>
      </c>
      <c r="D68" s="56" t="str">
        <f>VLOOKUP(A68,[2]Tabelle1!$A$2:$C$53,3,FALSE)</f>
        <v>K03251</v>
      </c>
      <c r="E68" s="56">
        <f>'2020_1-2-1_Download_Anzahl'!E24</f>
        <v>8139</v>
      </c>
    </row>
    <row r="69" spans="1:5" x14ac:dyDescent="0.25">
      <c r="A69" s="42">
        <f>'2020_1-2-1_Download_Anzahl'!B25</f>
        <v>252</v>
      </c>
      <c r="B69" s="56">
        <f>'2020_1-2-1_Download_Anzahl'!$E$7</f>
        <v>2006</v>
      </c>
      <c r="C69" s="56" t="str">
        <f>VLOOKUP(A69,[1]Tabelle1!A$1:B$68,2,FALSE)</f>
        <v>Hameln-Pyrmont</v>
      </c>
      <c r="D69" s="56" t="str">
        <f>VLOOKUP(A69,[2]Tabelle1!$A$2:$C$53,3,FALSE)</f>
        <v>K03252</v>
      </c>
      <c r="E69" s="56">
        <f>'2020_1-2-1_Download_Anzahl'!E25</f>
        <v>10617</v>
      </c>
    </row>
    <row r="70" spans="1:5" x14ac:dyDescent="0.25">
      <c r="A70" s="42">
        <f>'2020_1-2-1_Download_Anzahl'!B26</f>
        <v>254</v>
      </c>
      <c r="B70" s="56">
        <f>'2020_1-2-1_Download_Anzahl'!$E$7</f>
        <v>2006</v>
      </c>
      <c r="C70" s="56" t="str">
        <f>VLOOKUP(A70,[1]Tabelle1!A$1:B$68,2,FALSE)</f>
        <v>Hildesheim</v>
      </c>
      <c r="D70" s="56" t="str">
        <f>VLOOKUP(A70,[2]Tabelle1!$A$2:$C$53,3,FALSE)</f>
        <v>K03254</v>
      </c>
      <c r="E70" s="56">
        <f>'2020_1-2-1_Download_Anzahl'!E26</f>
        <v>14237</v>
      </c>
    </row>
    <row r="71" spans="1:5" x14ac:dyDescent="0.25">
      <c r="A71" s="42">
        <f>'2020_1-2-1_Download_Anzahl'!B27</f>
        <v>255</v>
      </c>
      <c r="B71" s="56">
        <f>'2020_1-2-1_Download_Anzahl'!$E$7</f>
        <v>2006</v>
      </c>
      <c r="C71" s="56" t="str">
        <f>VLOOKUP(A71,[1]Tabelle1!A$1:B$68,2,FALSE)</f>
        <v>Holzminden</v>
      </c>
      <c r="D71" s="56" t="str">
        <f>VLOOKUP(A71,[2]Tabelle1!$A$2:$C$53,3,FALSE)</f>
        <v>K03255</v>
      </c>
      <c r="E71" s="56">
        <f>'2020_1-2-1_Download_Anzahl'!E27</f>
        <v>3274</v>
      </c>
    </row>
    <row r="72" spans="1:5" x14ac:dyDescent="0.25">
      <c r="A72" s="42">
        <f>'2020_1-2-1_Download_Anzahl'!B28</f>
        <v>256</v>
      </c>
      <c r="B72" s="56">
        <f>'2020_1-2-1_Download_Anzahl'!$E$7</f>
        <v>2006</v>
      </c>
      <c r="C72" s="56" t="str">
        <f>VLOOKUP(A72,[1]Tabelle1!A$1:B$68,2,FALSE)</f>
        <v>Nienburg (Weser)</v>
      </c>
      <c r="D72" s="56" t="str">
        <f>VLOOKUP(A72,[2]Tabelle1!$A$2:$C$53,3,FALSE)</f>
        <v>K03256</v>
      </c>
      <c r="E72" s="56">
        <f>'2020_1-2-1_Download_Anzahl'!E28</f>
        <v>5402</v>
      </c>
    </row>
    <row r="73" spans="1:5" x14ac:dyDescent="0.25">
      <c r="A73" s="42">
        <f>'2020_1-2-1_Download_Anzahl'!B29</f>
        <v>257</v>
      </c>
      <c r="B73" s="56">
        <f>'2020_1-2-1_Download_Anzahl'!$E$7</f>
        <v>2006</v>
      </c>
      <c r="C73" s="56" t="str">
        <f>VLOOKUP(A73,[1]Tabelle1!A$1:B$68,2,FALSE)</f>
        <v>Schaumburg</v>
      </c>
      <c r="D73" s="56" t="str">
        <f>VLOOKUP(A73,[2]Tabelle1!$A$2:$C$53,3,FALSE)</f>
        <v>K03257</v>
      </c>
      <c r="E73" s="56">
        <f>'2020_1-2-1_Download_Anzahl'!E29</f>
        <v>9138</v>
      </c>
    </row>
    <row r="74" spans="1:5" x14ac:dyDescent="0.25">
      <c r="A74" s="42">
        <f>'2020_1-2-1_Download_Anzahl'!B30</f>
        <v>2</v>
      </c>
      <c r="B74" s="56">
        <f>'2020_1-2-1_Download_Anzahl'!$E$7</f>
        <v>2006</v>
      </c>
      <c r="C74" s="56" t="str">
        <f>VLOOKUP(A74,[1]Tabelle1!A$1:B$68,2,FALSE)</f>
        <v>Stat. Region Hannover</v>
      </c>
      <c r="D74" s="56" t="str">
        <f>VLOOKUP(A74,[2]Tabelle1!$A$2:$C$53,3,FALSE)</f>
        <v>K032</v>
      </c>
      <c r="E74" s="56">
        <f>'2020_1-2-1_Download_Anzahl'!E30</f>
        <v>165870</v>
      </c>
    </row>
    <row r="75" spans="1:5" x14ac:dyDescent="0.25">
      <c r="A75" s="42">
        <f>'2020_1-2-1_Download_Anzahl'!B31</f>
        <v>351</v>
      </c>
      <c r="B75" s="56">
        <f>'2020_1-2-1_Download_Anzahl'!$E$7</f>
        <v>2006</v>
      </c>
      <c r="C75" s="56" t="str">
        <f>VLOOKUP(A75,[1]Tabelle1!A$1:B$68,2,FALSE)</f>
        <v>Celle</v>
      </c>
      <c r="D75" s="56" t="str">
        <f>VLOOKUP(A75,[2]Tabelle1!$A$2:$C$53,3,FALSE)</f>
        <v>K03351</v>
      </c>
      <c r="E75" s="56">
        <f>'2020_1-2-1_Download_Anzahl'!E31</f>
        <v>7594</v>
      </c>
    </row>
    <row r="76" spans="1:5" x14ac:dyDescent="0.25">
      <c r="A76" s="42">
        <f>'2020_1-2-1_Download_Anzahl'!B32</f>
        <v>352</v>
      </c>
      <c r="B76" s="56">
        <f>'2020_1-2-1_Download_Anzahl'!$E$7</f>
        <v>2006</v>
      </c>
      <c r="C76" s="56" t="str">
        <f>VLOOKUP(A76,[1]Tabelle1!A$1:B$68,2,FALSE)</f>
        <v>Cuxhaven</v>
      </c>
      <c r="D76" s="56" t="str">
        <f>VLOOKUP(A76,[2]Tabelle1!$A$2:$C$53,3,FALSE)</f>
        <v>K03352</v>
      </c>
      <c r="E76" s="56">
        <f>'2020_1-2-1_Download_Anzahl'!E32</f>
        <v>8486</v>
      </c>
    </row>
    <row r="77" spans="1:5" x14ac:dyDescent="0.25">
      <c r="A77" s="42">
        <f>'2020_1-2-1_Download_Anzahl'!B33</f>
        <v>353</v>
      </c>
      <c r="B77" s="56">
        <f>'2020_1-2-1_Download_Anzahl'!$E$7</f>
        <v>2006</v>
      </c>
      <c r="C77" s="56" t="str">
        <f>VLOOKUP(A77,[1]Tabelle1!A$1:B$68,2,FALSE)</f>
        <v>Harburg</v>
      </c>
      <c r="D77" s="56" t="str">
        <f>VLOOKUP(A77,[2]Tabelle1!$A$2:$C$53,3,FALSE)</f>
        <v>K03353</v>
      </c>
      <c r="E77" s="56">
        <f>'2020_1-2-1_Download_Anzahl'!E33</f>
        <v>10667</v>
      </c>
    </row>
    <row r="78" spans="1:5" x14ac:dyDescent="0.25">
      <c r="A78" s="42">
        <f>'2020_1-2-1_Download_Anzahl'!B34</f>
        <v>354</v>
      </c>
      <c r="B78" s="56">
        <f>'2020_1-2-1_Download_Anzahl'!$E$7</f>
        <v>2006</v>
      </c>
      <c r="C78" s="56" t="str">
        <f>VLOOKUP(A78,[1]Tabelle1!A$1:B$68,2,FALSE)</f>
        <v>Lüchow-Dannenberg</v>
      </c>
      <c r="D78" s="56" t="str">
        <f>VLOOKUP(A78,[2]Tabelle1!$A$2:$C$53,3,FALSE)</f>
        <v>K03354</v>
      </c>
      <c r="E78" s="56">
        <f>'2020_1-2-1_Download_Anzahl'!E34</f>
        <v>1267</v>
      </c>
    </row>
    <row r="79" spans="1:5" x14ac:dyDescent="0.25">
      <c r="A79" s="42">
        <f>'2020_1-2-1_Download_Anzahl'!B35</f>
        <v>355</v>
      </c>
      <c r="B79" s="56">
        <f>'2020_1-2-1_Download_Anzahl'!$E$7</f>
        <v>2006</v>
      </c>
      <c r="C79" s="56" t="str">
        <f>VLOOKUP(A79,[1]Tabelle1!A$1:B$68,2,FALSE)</f>
        <v>Lüneburg</v>
      </c>
      <c r="D79" s="56" t="str">
        <f>VLOOKUP(A79,[2]Tabelle1!$A$2:$C$53,3,FALSE)</f>
        <v>K03355</v>
      </c>
      <c r="E79" s="56">
        <f>'2020_1-2-1_Download_Anzahl'!E35</f>
        <v>6746</v>
      </c>
    </row>
    <row r="80" spans="1:5" x14ac:dyDescent="0.25">
      <c r="A80" s="42">
        <f>'2020_1-2-1_Download_Anzahl'!B36</f>
        <v>356</v>
      </c>
      <c r="B80" s="56">
        <f>'2020_1-2-1_Download_Anzahl'!$E$7</f>
        <v>2006</v>
      </c>
      <c r="C80" s="56" t="str">
        <f>VLOOKUP(A80,[1]Tabelle1!A$1:B$68,2,FALSE)</f>
        <v>Osterholz</v>
      </c>
      <c r="D80" s="56" t="str">
        <f>VLOOKUP(A80,[2]Tabelle1!$A$2:$C$53,3,FALSE)</f>
        <v>K03356</v>
      </c>
      <c r="E80" s="56">
        <f>'2020_1-2-1_Download_Anzahl'!E36</f>
        <v>3951</v>
      </c>
    </row>
    <row r="81" spans="1:5" x14ac:dyDescent="0.25">
      <c r="A81" s="42">
        <f>'2020_1-2-1_Download_Anzahl'!B37</f>
        <v>357</v>
      </c>
      <c r="B81" s="56">
        <f>'2020_1-2-1_Download_Anzahl'!$E$7</f>
        <v>2006</v>
      </c>
      <c r="C81" s="56" t="str">
        <f>VLOOKUP(A81,[1]Tabelle1!A$1:B$68,2,FALSE)</f>
        <v>Rotenburg (Wümme)</v>
      </c>
      <c r="D81" s="56" t="str">
        <f>VLOOKUP(A81,[2]Tabelle1!$A$2:$C$53,3,FALSE)</f>
        <v>K03357</v>
      </c>
      <c r="E81" s="56">
        <f>'2020_1-2-1_Download_Anzahl'!E37</f>
        <v>6516</v>
      </c>
    </row>
    <row r="82" spans="1:5" x14ac:dyDescent="0.25">
      <c r="A82" s="42">
        <f>'2020_1-2-1_Download_Anzahl'!B38</f>
        <v>358</v>
      </c>
      <c r="B82" s="56">
        <f>'2020_1-2-1_Download_Anzahl'!$E$7</f>
        <v>2006</v>
      </c>
      <c r="C82" s="56" t="str">
        <f>VLOOKUP(A82,[1]Tabelle1!A$1:B$68,2,FALSE)</f>
        <v>Heidekreis</v>
      </c>
      <c r="D82" s="56" t="str">
        <f>VLOOKUP(A82,[2]Tabelle1!$A$2:$C$53,3,FALSE)</f>
        <v>K03358</v>
      </c>
      <c r="E82" s="56">
        <f>'2020_1-2-1_Download_Anzahl'!E38</f>
        <v>5987</v>
      </c>
    </row>
    <row r="83" spans="1:5" x14ac:dyDescent="0.25">
      <c r="A83" s="42">
        <f>'2020_1-2-1_Download_Anzahl'!B39</f>
        <v>359</v>
      </c>
      <c r="B83" s="56">
        <f>'2020_1-2-1_Download_Anzahl'!$E$7</f>
        <v>2006</v>
      </c>
      <c r="C83" s="56" t="str">
        <f>VLOOKUP(A83,[1]Tabelle1!A$1:B$68,2,FALSE)</f>
        <v>Stade</v>
      </c>
      <c r="D83" s="56" t="str">
        <f>VLOOKUP(A83,[2]Tabelle1!$A$2:$C$53,3,FALSE)</f>
        <v>K03359</v>
      </c>
      <c r="E83" s="56">
        <f>'2020_1-2-1_Download_Anzahl'!E39</f>
        <v>7920</v>
      </c>
    </row>
    <row r="84" spans="1:5" x14ac:dyDescent="0.25">
      <c r="A84" s="42">
        <f>'2020_1-2-1_Download_Anzahl'!B40</f>
        <v>360</v>
      </c>
      <c r="B84" s="56">
        <f>'2020_1-2-1_Download_Anzahl'!$E$7</f>
        <v>2006</v>
      </c>
      <c r="C84" s="56" t="str">
        <f>VLOOKUP(A84,[1]Tabelle1!A$1:B$68,2,FALSE)</f>
        <v>Uelzen</v>
      </c>
      <c r="D84" s="56" t="str">
        <f>VLOOKUP(A84,[2]Tabelle1!$A$2:$C$53,3,FALSE)</f>
        <v>K03360</v>
      </c>
      <c r="E84" s="56">
        <f>'2020_1-2-1_Download_Anzahl'!E40</f>
        <v>2742</v>
      </c>
    </row>
    <row r="85" spans="1:5" x14ac:dyDescent="0.25">
      <c r="A85" s="42">
        <f>'2020_1-2-1_Download_Anzahl'!B41</f>
        <v>361</v>
      </c>
      <c r="B85" s="56">
        <f>'2020_1-2-1_Download_Anzahl'!$E$7</f>
        <v>2006</v>
      </c>
      <c r="C85" s="56" t="str">
        <f>VLOOKUP(A85,[1]Tabelle1!A$1:B$68,2,FALSE)</f>
        <v>Verden</v>
      </c>
      <c r="D85" s="56" t="str">
        <f>VLOOKUP(A85,[2]Tabelle1!$A$2:$C$53,3,FALSE)</f>
        <v>K03361</v>
      </c>
      <c r="E85" s="56">
        <f>'2020_1-2-1_Download_Anzahl'!E41</f>
        <v>6710</v>
      </c>
    </row>
    <row r="86" spans="1:5" x14ac:dyDescent="0.25">
      <c r="A86" s="42">
        <f>'2020_1-2-1_Download_Anzahl'!B42</f>
        <v>3</v>
      </c>
      <c r="B86" s="56">
        <f>'2020_1-2-1_Download_Anzahl'!$E$7</f>
        <v>2006</v>
      </c>
      <c r="C86" s="56" t="str">
        <f>VLOOKUP(A86,[1]Tabelle1!A$1:B$68,2,FALSE)</f>
        <v>Stat. Region Lüneburg</v>
      </c>
      <c r="D86" s="56" t="str">
        <f>VLOOKUP(A86,[2]Tabelle1!$A$2:$C$53,3,FALSE)</f>
        <v>K033</v>
      </c>
      <c r="E86" s="56">
        <f>'2020_1-2-1_Download_Anzahl'!E42</f>
        <v>68586</v>
      </c>
    </row>
    <row r="87" spans="1:5" x14ac:dyDescent="0.25">
      <c r="A87" s="42">
        <f>'2020_1-2-1_Download_Anzahl'!B43</f>
        <v>401</v>
      </c>
      <c r="B87" s="56">
        <f>'2020_1-2-1_Download_Anzahl'!$E$7</f>
        <v>2006</v>
      </c>
      <c r="C87" s="56" t="str">
        <f>VLOOKUP(A87,[1]Tabelle1!A$1:B$68,2,FALSE)</f>
        <v>Delmenhorst  Stadt</v>
      </c>
      <c r="D87" s="56" t="str">
        <f>VLOOKUP(A87,[2]Tabelle1!$A$2:$C$53,3,FALSE)</f>
        <v>K03401</v>
      </c>
      <c r="E87" s="56">
        <f>'2020_1-2-1_Download_Anzahl'!E43</f>
        <v>6486</v>
      </c>
    </row>
    <row r="88" spans="1:5" x14ac:dyDescent="0.25">
      <c r="A88" s="42">
        <f>'2020_1-2-1_Download_Anzahl'!B44</f>
        <v>402</v>
      </c>
      <c r="B88" s="56">
        <f>'2020_1-2-1_Download_Anzahl'!$E$7</f>
        <v>2006</v>
      </c>
      <c r="C88" s="56" t="str">
        <f>VLOOKUP(A88,[1]Tabelle1!A$1:B$68,2,FALSE)</f>
        <v>Emden  Stadt</v>
      </c>
      <c r="D88" s="56" t="str">
        <f>VLOOKUP(A88,[2]Tabelle1!$A$2:$C$53,3,FALSE)</f>
        <v>K03402</v>
      </c>
      <c r="E88" s="56">
        <f>'2020_1-2-1_Download_Anzahl'!E44</f>
        <v>2664</v>
      </c>
    </row>
    <row r="89" spans="1:5" x14ac:dyDescent="0.25">
      <c r="A89" s="42">
        <f>'2020_1-2-1_Download_Anzahl'!B45</f>
        <v>403</v>
      </c>
      <c r="B89" s="56">
        <f>'2020_1-2-1_Download_Anzahl'!$E$7</f>
        <v>2006</v>
      </c>
      <c r="C89" s="56" t="str">
        <f>VLOOKUP(A89,[1]Tabelle1!A$1:B$68,2,FALSE)</f>
        <v>Oldenburg(Oldb)  Stadt</v>
      </c>
      <c r="D89" s="56" t="str">
        <f>VLOOKUP(A89,[2]Tabelle1!$A$2:$C$53,3,FALSE)</f>
        <v>K03403</v>
      </c>
      <c r="E89" s="56">
        <f>'2020_1-2-1_Download_Anzahl'!E45</f>
        <v>9767</v>
      </c>
    </row>
    <row r="90" spans="1:5" x14ac:dyDescent="0.25">
      <c r="A90" s="42">
        <f>'2020_1-2-1_Download_Anzahl'!B46</f>
        <v>404</v>
      </c>
      <c r="B90" s="56">
        <f>'2020_1-2-1_Download_Anzahl'!$E$7</f>
        <v>2006</v>
      </c>
      <c r="C90" s="56" t="str">
        <f>VLOOKUP(A90,[1]Tabelle1!A$1:B$68,2,FALSE)</f>
        <v>Osnabrück  Stadt</v>
      </c>
      <c r="D90" s="56" t="str">
        <f>VLOOKUP(A90,[2]Tabelle1!$A$2:$C$53,3,FALSE)</f>
        <v>K03404</v>
      </c>
      <c r="E90" s="56">
        <f>'2020_1-2-1_Download_Anzahl'!E46</f>
        <v>14718</v>
      </c>
    </row>
    <row r="91" spans="1:5" x14ac:dyDescent="0.25">
      <c r="A91" s="42">
        <f>'2020_1-2-1_Download_Anzahl'!B47</f>
        <v>405</v>
      </c>
      <c r="B91" s="56">
        <f>'2020_1-2-1_Download_Anzahl'!$E$7</f>
        <v>2006</v>
      </c>
      <c r="C91" s="56" t="str">
        <f>VLOOKUP(A91,[1]Tabelle1!A$1:B$68,2,FALSE)</f>
        <v>Wilhelmshaven  Stadt</v>
      </c>
      <c r="D91" s="56" t="str">
        <f>VLOOKUP(A91,[2]Tabelle1!$A$2:$C$53,3,FALSE)</f>
        <v>K03405</v>
      </c>
      <c r="E91" s="56">
        <f>'2020_1-2-1_Download_Anzahl'!E47</f>
        <v>3710</v>
      </c>
    </row>
    <row r="92" spans="1:5" x14ac:dyDescent="0.25">
      <c r="A92" s="42">
        <f>'2020_1-2-1_Download_Anzahl'!B48</f>
        <v>451</v>
      </c>
      <c r="B92" s="56">
        <f>'2020_1-2-1_Download_Anzahl'!$E$7</f>
        <v>2006</v>
      </c>
      <c r="C92" s="56" t="str">
        <f>VLOOKUP(A92,[1]Tabelle1!A$1:B$68,2,FALSE)</f>
        <v>Ammerland</v>
      </c>
      <c r="D92" s="56" t="str">
        <f>VLOOKUP(A92,[2]Tabelle1!$A$2:$C$53,3,FALSE)</f>
        <v>K03451</v>
      </c>
      <c r="E92" s="56">
        <f>'2020_1-2-1_Download_Anzahl'!E48</f>
        <v>3324</v>
      </c>
    </row>
    <row r="93" spans="1:5" x14ac:dyDescent="0.25">
      <c r="A93" s="42">
        <f>'2020_1-2-1_Download_Anzahl'!B49</f>
        <v>452</v>
      </c>
      <c r="B93" s="56">
        <f>'2020_1-2-1_Download_Anzahl'!$E$7</f>
        <v>2006</v>
      </c>
      <c r="C93" s="56" t="str">
        <f>VLOOKUP(A93,[1]Tabelle1!A$1:B$68,2,FALSE)</f>
        <v>Aurich</v>
      </c>
      <c r="D93" s="56" t="str">
        <f>VLOOKUP(A93,[2]Tabelle1!$A$2:$C$53,3,FALSE)</f>
        <v>K03452</v>
      </c>
      <c r="E93" s="56">
        <f>'2020_1-2-1_Download_Anzahl'!E49</f>
        <v>5511</v>
      </c>
    </row>
    <row r="94" spans="1:5" x14ac:dyDescent="0.25">
      <c r="A94" s="42">
        <f>'2020_1-2-1_Download_Anzahl'!B50</f>
        <v>453</v>
      </c>
      <c r="B94" s="56">
        <f>'2020_1-2-1_Download_Anzahl'!$E$7</f>
        <v>2006</v>
      </c>
      <c r="C94" s="56" t="str">
        <f>VLOOKUP(A94,[1]Tabelle1!A$1:B$68,2,FALSE)</f>
        <v>Cloppenburg</v>
      </c>
      <c r="D94" s="56" t="str">
        <f>VLOOKUP(A94,[2]Tabelle1!$A$2:$C$53,3,FALSE)</f>
        <v>K03453</v>
      </c>
      <c r="E94" s="56">
        <f>'2020_1-2-1_Download_Anzahl'!E50</f>
        <v>6549</v>
      </c>
    </row>
    <row r="95" spans="1:5" x14ac:dyDescent="0.25">
      <c r="A95" s="42">
        <f>'2020_1-2-1_Download_Anzahl'!B51</f>
        <v>454</v>
      </c>
      <c r="B95" s="56">
        <f>'2020_1-2-1_Download_Anzahl'!$E$7</f>
        <v>2006</v>
      </c>
      <c r="C95" s="56" t="str">
        <f>VLOOKUP(A95,[1]Tabelle1!A$1:B$68,2,FALSE)</f>
        <v>Emsland</v>
      </c>
      <c r="D95" s="56" t="str">
        <f>VLOOKUP(A95,[2]Tabelle1!$A$2:$C$53,3,FALSE)</f>
        <v>K03454</v>
      </c>
      <c r="E95" s="56">
        <f>'2020_1-2-1_Download_Anzahl'!E51</f>
        <v>14186</v>
      </c>
    </row>
    <row r="96" spans="1:5" x14ac:dyDescent="0.25">
      <c r="A96" s="42">
        <f>'2020_1-2-1_Download_Anzahl'!B52</f>
        <v>455</v>
      </c>
      <c r="B96" s="56">
        <f>'2020_1-2-1_Download_Anzahl'!$E$7</f>
        <v>2006</v>
      </c>
      <c r="C96" s="56" t="str">
        <f>VLOOKUP(A96,[1]Tabelle1!A$1:B$68,2,FALSE)</f>
        <v>Friesland</v>
      </c>
      <c r="D96" s="56" t="str">
        <f>VLOOKUP(A96,[2]Tabelle1!$A$2:$C$53,3,FALSE)</f>
        <v>K03455</v>
      </c>
      <c r="E96" s="56">
        <f>'2020_1-2-1_Download_Anzahl'!E52</f>
        <v>2750</v>
      </c>
    </row>
    <row r="97" spans="1:5" x14ac:dyDescent="0.25">
      <c r="A97" s="42">
        <f>'2020_1-2-1_Download_Anzahl'!B53</f>
        <v>456</v>
      </c>
      <c r="B97" s="56">
        <f>'2020_1-2-1_Download_Anzahl'!$E$7</f>
        <v>2006</v>
      </c>
      <c r="C97" s="56" t="str">
        <f>VLOOKUP(A97,[1]Tabelle1!A$1:B$68,2,FALSE)</f>
        <v>Grafschaft Bentheim</v>
      </c>
      <c r="D97" s="56" t="str">
        <f>VLOOKUP(A97,[2]Tabelle1!$A$2:$C$53,3,FALSE)</f>
        <v>K03456</v>
      </c>
      <c r="E97" s="56">
        <f>'2020_1-2-1_Download_Anzahl'!E53</f>
        <v>14052</v>
      </c>
    </row>
    <row r="98" spans="1:5" x14ac:dyDescent="0.25">
      <c r="A98" s="42">
        <f>'2020_1-2-1_Download_Anzahl'!B54</f>
        <v>457</v>
      </c>
      <c r="B98" s="56">
        <f>'2020_1-2-1_Download_Anzahl'!$E$7</f>
        <v>2006</v>
      </c>
      <c r="C98" s="56" t="str">
        <f>VLOOKUP(A98,[1]Tabelle1!A$1:B$68,2,FALSE)</f>
        <v>Leer</v>
      </c>
      <c r="D98" s="56" t="str">
        <f>VLOOKUP(A98,[2]Tabelle1!$A$2:$C$53,3,FALSE)</f>
        <v>K03457</v>
      </c>
      <c r="E98" s="56">
        <f>'2020_1-2-1_Download_Anzahl'!E54</f>
        <v>6700</v>
      </c>
    </row>
    <row r="99" spans="1:5" x14ac:dyDescent="0.25">
      <c r="A99" s="42">
        <f>'2020_1-2-1_Download_Anzahl'!B55</f>
        <v>458</v>
      </c>
      <c r="B99" s="56">
        <f>'2020_1-2-1_Download_Anzahl'!$E$7</f>
        <v>2006</v>
      </c>
      <c r="C99" s="56" t="str">
        <f>VLOOKUP(A99,[1]Tabelle1!A$1:B$68,2,FALSE)</f>
        <v>Oldenburg</v>
      </c>
      <c r="D99" s="56" t="str">
        <f>VLOOKUP(A99,[2]Tabelle1!$A$2:$C$53,3,FALSE)</f>
        <v>K03458</v>
      </c>
      <c r="E99" s="56">
        <f>'2020_1-2-1_Download_Anzahl'!E55</f>
        <v>4397</v>
      </c>
    </row>
    <row r="100" spans="1:5" x14ac:dyDescent="0.25">
      <c r="A100" s="42">
        <f>'2020_1-2-1_Download_Anzahl'!B56</f>
        <v>459</v>
      </c>
      <c r="B100" s="56">
        <f>'2020_1-2-1_Download_Anzahl'!$E$7</f>
        <v>2006</v>
      </c>
      <c r="C100" s="56" t="str">
        <f>VLOOKUP(A100,[1]Tabelle1!A$1:B$68,2,FALSE)</f>
        <v>Osnabrück</v>
      </c>
      <c r="D100" s="56" t="str">
        <f>VLOOKUP(A100,[2]Tabelle1!$A$2:$C$53,3,FALSE)</f>
        <v>K03459</v>
      </c>
      <c r="E100" s="56">
        <f>'2020_1-2-1_Download_Anzahl'!E56</f>
        <v>16323</v>
      </c>
    </row>
    <row r="101" spans="1:5" x14ac:dyDescent="0.25">
      <c r="A101" s="42">
        <f>'2020_1-2-1_Download_Anzahl'!B57</f>
        <v>460</v>
      </c>
      <c r="B101" s="56">
        <f>'2020_1-2-1_Download_Anzahl'!$E$7</f>
        <v>2006</v>
      </c>
      <c r="C101" s="56" t="str">
        <f>VLOOKUP(A101,[1]Tabelle1!A$1:B$68,2,FALSE)</f>
        <v>Vechta</v>
      </c>
      <c r="D101" s="56" t="str">
        <f>VLOOKUP(A101,[2]Tabelle1!$A$2:$C$53,3,FALSE)</f>
        <v>K03460</v>
      </c>
      <c r="E101" s="56">
        <f>'2020_1-2-1_Download_Anzahl'!E57</f>
        <v>8932</v>
      </c>
    </row>
    <row r="102" spans="1:5" x14ac:dyDescent="0.25">
      <c r="A102" s="42">
        <f>'2020_1-2-1_Download_Anzahl'!B58</f>
        <v>461</v>
      </c>
      <c r="B102" s="56">
        <f>'2020_1-2-1_Download_Anzahl'!$E$7</f>
        <v>2006</v>
      </c>
      <c r="C102" s="56" t="str">
        <f>VLOOKUP(A102,[1]Tabelle1!A$1:B$68,2,FALSE)</f>
        <v>Wesermarsch</v>
      </c>
      <c r="D102" s="56" t="str">
        <f>VLOOKUP(A102,[2]Tabelle1!$A$2:$C$53,3,FALSE)</f>
        <v>K03461</v>
      </c>
      <c r="E102" s="56">
        <f>'2020_1-2-1_Download_Anzahl'!E58</f>
        <v>5295</v>
      </c>
    </row>
    <row r="103" spans="1:5" x14ac:dyDescent="0.25">
      <c r="A103" s="42">
        <f>'2020_1-2-1_Download_Anzahl'!B59</f>
        <v>462</v>
      </c>
      <c r="B103" s="56">
        <f>'2020_1-2-1_Download_Anzahl'!$E$7</f>
        <v>2006</v>
      </c>
      <c r="C103" s="56" t="str">
        <f>VLOOKUP(A103,[1]Tabelle1!A$1:B$68,2,FALSE)</f>
        <v>Wittmund</v>
      </c>
      <c r="D103" s="56" t="str">
        <f>VLOOKUP(A103,[2]Tabelle1!$A$2:$C$53,3,FALSE)</f>
        <v>K03462</v>
      </c>
      <c r="E103" s="56">
        <f>'2020_1-2-1_Download_Anzahl'!E59</f>
        <v>1262</v>
      </c>
    </row>
    <row r="104" spans="1:5" x14ac:dyDescent="0.25">
      <c r="A104" s="42">
        <f>'2020_1-2-1_Download_Anzahl'!B60</f>
        <v>4</v>
      </c>
      <c r="B104" s="56">
        <f>'2020_1-2-1_Download_Anzahl'!$E$7</f>
        <v>2006</v>
      </c>
      <c r="C104" s="56" t="str">
        <f>VLOOKUP(A104,[1]Tabelle1!A$1:B$68,2,FALSE)</f>
        <v>Stat. Region Weser-Ems</v>
      </c>
      <c r="D104" s="56" t="str">
        <f>VLOOKUP(A104,[2]Tabelle1!$A$2:$C$53,3,FALSE)</f>
        <v>K034</v>
      </c>
      <c r="E104" s="56">
        <f>'2020_1-2-1_Download_Anzahl'!E60</f>
        <v>126626</v>
      </c>
    </row>
    <row r="105" spans="1:5" x14ac:dyDescent="0.25">
      <c r="A105" s="42">
        <f>'2020_1-2-1_Download_Anzahl'!B61</f>
        <v>0</v>
      </c>
      <c r="B105" s="56">
        <f>'2020_1-2-1_Download_Anzahl'!$E$7</f>
        <v>2006</v>
      </c>
      <c r="C105" s="56" t="str">
        <f>VLOOKUP(A105,[1]Tabelle1!A$1:B$68,2,FALSE)</f>
        <v>Niedersachsen</v>
      </c>
      <c r="D105" s="56" t="str">
        <f>VLOOKUP(A105,[2]Tabelle1!$A$2:$C$53,3,FALSE)</f>
        <v>K030</v>
      </c>
      <c r="E105" s="56">
        <f>'2020_1-2-1_Download_Anzahl'!E61</f>
        <v>458757</v>
      </c>
    </row>
    <row r="106" spans="1:5" x14ac:dyDescent="0.25">
      <c r="A106" s="42">
        <f>'2020_1-2-1_Download_Anzahl'!B10</f>
        <v>101</v>
      </c>
      <c r="B106" s="56">
        <f>'2020_1-2-1_Download_Anzahl'!$F$7</f>
        <v>2007</v>
      </c>
      <c r="C106" s="56" t="str">
        <f>VLOOKUP(A106,[1]Tabelle1!A$1:B$68,2,FALSE)</f>
        <v>Braunschweig  Stadt</v>
      </c>
      <c r="D106" s="56" t="str">
        <f>VLOOKUP(A106,[2]Tabelle1!$A$2:$C$53,3,FALSE)</f>
        <v>K03101</v>
      </c>
      <c r="E106" s="56">
        <f>'2020_1-2-1_Download_Anzahl'!F10</f>
        <v>19875</v>
      </c>
    </row>
    <row r="107" spans="1:5" x14ac:dyDescent="0.25">
      <c r="A107" s="42">
        <f>'2020_1-2-1_Download_Anzahl'!B11</f>
        <v>102</v>
      </c>
      <c r="B107" s="56">
        <f>'2020_1-2-1_Download_Anzahl'!$F$7</f>
        <v>2007</v>
      </c>
      <c r="C107" s="56" t="str">
        <f>VLOOKUP(A107,[1]Tabelle1!A$1:B$68,2,FALSE)</f>
        <v>Salzgitter  Stadt</v>
      </c>
      <c r="D107" s="56" t="str">
        <f>VLOOKUP(A107,[2]Tabelle1!$A$2:$C$53,3,FALSE)</f>
        <v>K03102</v>
      </c>
      <c r="E107" s="56">
        <f>'2020_1-2-1_Download_Anzahl'!F11</f>
        <v>10224</v>
      </c>
    </row>
    <row r="108" spans="1:5" x14ac:dyDescent="0.25">
      <c r="A108" s="42">
        <f>'2020_1-2-1_Download_Anzahl'!B12</f>
        <v>103</v>
      </c>
      <c r="B108" s="56">
        <f>'2020_1-2-1_Download_Anzahl'!$F$7</f>
        <v>2007</v>
      </c>
      <c r="C108" s="56" t="str">
        <f>VLOOKUP(A108,[1]Tabelle1!A$1:B$68,2,FALSE)</f>
        <v>Wolfsburg  Stadt</v>
      </c>
      <c r="D108" s="56" t="str">
        <f>VLOOKUP(A108,[2]Tabelle1!$A$2:$C$53,3,FALSE)</f>
        <v>K03103</v>
      </c>
      <c r="E108" s="56">
        <f>'2020_1-2-1_Download_Anzahl'!F12</f>
        <v>11772</v>
      </c>
    </row>
    <row r="109" spans="1:5" x14ac:dyDescent="0.25">
      <c r="A109" s="42">
        <f>'2020_1-2-1_Download_Anzahl'!B13</f>
        <v>151</v>
      </c>
      <c r="B109" s="56">
        <f>'2020_1-2-1_Download_Anzahl'!$F$7</f>
        <v>2007</v>
      </c>
      <c r="C109" s="56" t="str">
        <f>VLOOKUP(A109,[1]Tabelle1!A$1:B$68,2,FALSE)</f>
        <v>Gifhorn</v>
      </c>
      <c r="D109" s="56" t="str">
        <f>VLOOKUP(A109,[2]Tabelle1!$A$2:$C$53,3,FALSE)</f>
        <v>K03151</v>
      </c>
      <c r="E109" s="56">
        <f>'2020_1-2-1_Download_Anzahl'!F13</f>
        <v>7223</v>
      </c>
    </row>
    <row r="110" spans="1:5" x14ac:dyDescent="0.25">
      <c r="A110" s="42">
        <f>'2020_1-2-1_Download_Anzahl'!B14</f>
        <v>153</v>
      </c>
      <c r="B110" s="56">
        <f>'2020_1-2-1_Download_Anzahl'!$F$7</f>
        <v>2007</v>
      </c>
      <c r="C110" s="56" t="str">
        <f>VLOOKUP(A110,[1]Tabelle1!A$1:B$68,2,FALSE)</f>
        <v>Goslar</v>
      </c>
      <c r="D110" s="56" t="str">
        <f>VLOOKUP(A110,[2]Tabelle1!$A$2:$C$53,3,FALSE)</f>
        <v>K03153</v>
      </c>
      <c r="E110" s="56">
        <f>'2020_1-2-1_Download_Anzahl'!F14</f>
        <v>7231</v>
      </c>
    </row>
    <row r="111" spans="1:5" x14ac:dyDescent="0.25">
      <c r="A111" s="42">
        <f>'2020_1-2-1_Download_Anzahl'!B15</f>
        <v>154</v>
      </c>
      <c r="B111" s="56">
        <f>'2020_1-2-1_Download_Anzahl'!$F$7</f>
        <v>2007</v>
      </c>
      <c r="C111" s="56" t="str">
        <f>VLOOKUP(A111,[1]Tabelle1!A$1:B$68,2,FALSE)</f>
        <v>Helmstedt</v>
      </c>
      <c r="D111" s="56" t="str">
        <f>VLOOKUP(A111,[2]Tabelle1!$A$2:$C$53,3,FALSE)</f>
        <v>K03154</v>
      </c>
      <c r="E111" s="56">
        <f>'2020_1-2-1_Download_Anzahl'!F15</f>
        <v>3498</v>
      </c>
    </row>
    <row r="112" spans="1:5" x14ac:dyDescent="0.25">
      <c r="A112" s="42">
        <f>'2020_1-2-1_Download_Anzahl'!B16</f>
        <v>155</v>
      </c>
      <c r="B112" s="56">
        <f>'2020_1-2-1_Download_Anzahl'!$F$7</f>
        <v>2007</v>
      </c>
      <c r="C112" s="56" t="str">
        <f>VLOOKUP(A112,[1]Tabelle1!A$1:B$68,2,FALSE)</f>
        <v>Northeim</v>
      </c>
      <c r="D112" s="56" t="str">
        <f>VLOOKUP(A112,[2]Tabelle1!$A$2:$C$53,3,FALSE)</f>
        <v>K03155</v>
      </c>
      <c r="E112" s="56">
        <f>'2020_1-2-1_Download_Anzahl'!F16</f>
        <v>5438</v>
      </c>
    </row>
    <row r="113" spans="1:5" x14ac:dyDescent="0.25">
      <c r="A113" s="42">
        <f>'2020_1-2-1_Download_Anzahl'!B17</f>
        <v>157</v>
      </c>
      <c r="B113" s="56">
        <f>'2020_1-2-1_Download_Anzahl'!$F$7</f>
        <v>2007</v>
      </c>
      <c r="C113" s="56" t="str">
        <f>VLOOKUP(A113,[1]Tabelle1!A$1:B$68,2,FALSE)</f>
        <v>Peine</v>
      </c>
      <c r="D113" s="56" t="str">
        <f>VLOOKUP(A113,[2]Tabelle1!$A$2:$C$53,3,FALSE)</f>
        <v>K03157</v>
      </c>
      <c r="E113" s="56">
        <f>'2020_1-2-1_Download_Anzahl'!F17</f>
        <v>6488</v>
      </c>
    </row>
    <row r="114" spans="1:5" x14ac:dyDescent="0.25">
      <c r="A114" s="42">
        <f>'2020_1-2-1_Download_Anzahl'!B18</f>
        <v>158</v>
      </c>
      <c r="B114" s="56">
        <f>'2020_1-2-1_Download_Anzahl'!$F$7</f>
        <v>2007</v>
      </c>
      <c r="C114" s="56" t="str">
        <f>VLOOKUP(A114,[1]Tabelle1!A$1:B$68,2,FALSE)</f>
        <v>Wolfenbüttel</v>
      </c>
      <c r="D114" s="56" t="str">
        <f>VLOOKUP(A114,[2]Tabelle1!$A$2:$C$53,3,FALSE)</f>
        <v>K03158</v>
      </c>
      <c r="E114" s="56">
        <f>'2020_1-2-1_Download_Anzahl'!F18</f>
        <v>4529</v>
      </c>
    </row>
    <row r="115" spans="1:5" x14ac:dyDescent="0.25">
      <c r="A115" s="42">
        <f>'2020_1-2-1_Download_Anzahl'!B19</f>
        <v>159</v>
      </c>
      <c r="B115" s="56">
        <f>'2020_1-2-1_Download_Anzahl'!$F$7</f>
        <v>2007</v>
      </c>
      <c r="C115" s="56" t="str">
        <f>VLOOKUP(A115,[1]Tabelle1!A$1:B$68,2,FALSE)</f>
        <v>Göttingen</v>
      </c>
      <c r="D115" s="56" t="str">
        <f>VLOOKUP(A115,[2]Tabelle1!$A$2:$C$53,3,FALSE)</f>
        <v>K03159</v>
      </c>
      <c r="E115" s="56">
        <f>'2020_1-2-1_Download_Anzahl'!F19</f>
        <v>19098</v>
      </c>
    </row>
    <row r="116" spans="1:5" x14ac:dyDescent="0.25">
      <c r="A116" s="42">
        <f>'2020_1-2-1_Download_Anzahl'!B20</f>
        <v>1</v>
      </c>
      <c r="B116" s="56">
        <f>'2020_1-2-1_Download_Anzahl'!$F$7</f>
        <v>2007</v>
      </c>
      <c r="C116" s="56" t="str">
        <f>VLOOKUP(A116,[1]Tabelle1!A$1:B$68,2,FALSE)</f>
        <v>Stat. Region Braunschweig</v>
      </c>
      <c r="D116" s="56" t="str">
        <f>VLOOKUP(A116,[2]Tabelle1!$A$2:$C$53,3,FALSE)</f>
        <v>K031</v>
      </c>
      <c r="E116" s="56">
        <f>'2020_1-2-1_Download_Anzahl'!F20</f>
        <v>95376</v>
      </c>
    </row>
    <row r="117" spans="1:5" x14ac:dyDescent="0.25">
      <c r="A117" s="42">
        <f>'2020_1-2-1_Download_Anzahl'!B21</f>
        <v>241</v>
      </c>
      <c r="B117" s="56">
        <f>'2020_1-2-1_Download_Anzahl'!$F$7</f>
        <v>2007</v>
      </c>
      <c r="C117" s="56" t="str">
        <f>VLOOKUP(A117,[1]Tabelle1!A$1:B$68,2,FALSE)</f>
        <v>Hannover  Region</v>
      </c>
      <c r="D117" s="56" t="str">
        <f>VLOOKUP(A117,[2]Tabelle1!$A$2:$C$53,3,FALSE)</f>
        <v>K03241</v>
      </c>
      <c r="E117" s="56">
        <f>'2020_1-2-1_Download_Anzahl'!F21</f>
        <v>114709</v>
      </c>
    </row>
    <row r="118" spans="1:5" x14ac:dyDescent="0.25">
      <c r="A118" s="42">
        <f>'2020_1-2-1_Download_Anzahl'!B22</f>
        <v>241001</v>
      </c>
      <c r="B118" s="56">
        <f>'2020_1-2-1_Download_Anzahl'!$F$7</f>
        <v>2007</v>
      </c>
      <c r="C118" s="56" t="str">
        <f>VLOOKUP(A118,[1]Tabelle1!A$1:B$68,2,FALSE)</f>
        <v xml:space="preserve">   dav. Hannover  Lhst.</v>
      </c>
      <c r="D118" s="56" t="str">
        <f>VLOOKUP(A118,[2]Tabelle1!$A$2:$C$53,3,FALSE)</f>
        <v>K03241001</v>
      </c>
      <c r="E118" s="56">
        <f>'2020_1-2-1_Download_Anzahl'!F22</f>
        <v>74977</v>
      </c>
    </row>
    <row r="119" spans="1:5" x14ac:dyDescent="0.25">
      <c r="A119" s="42">
        <f>'2020_1-2-1_Download_Anzahl'!B23</f>
        <v>241999</v>
      </c>
      <c r="B119" s="56">
        <f>'2020_1-2-1_Download_Anzahl'!$F$7</f>
        <v>2007</v>
      </c>
      <c r="C119" s="56" t="str">
        <f>VLOOKUP(A119,[1]Tabelle1!A$1:B$68,2,FALSE)</f>
        <v xml:space="preserve">   dav. Hannover  Umland</v>
      </c>
      <c r="D119" s="56" t="str">
        <f>VLOOKUP(A119,[2]Tabelle1!$A$2:$C$53,3,FALSE)</f>
        <v>K03241999</v>
      </c>
      <c r="E119" s="56">
        <f>'2020_1-2-1_Download_Anzahl'!F23</f>
        <v>39732</v>
      </c>
    </row>
    <row r="120" spans="1:5" x14ac:dyDescent="0.25">
      <c r="A120" s="42">
        <f>'2020_1-2-1_Download_Anzahl'!B24</f>
        <v>251</v>
      </c>
      <c r="B120" s="56">
        <f>'2020_1-2-1_Download_Anzahl'!$F$7</f>
        <v>2007</v>
      </c>
      <c r="C120" s="56" t="str">
        <f>VLOOKUP(A120,[1]Tabelle1!A$1:B$68,2,FALSE)</f>
        <v>Diepholz</v>
      </c>
      <c r="D120" s="56" t="str">
        <f>VLOOKUP(A120,[2]Tabelle1!$A$2:$C$53,3,FALSE)</f>
        <v>K03251</v>
      </c>
      <c r="E120" s="56">
        <f>'2020_1-2-1_Download_Anzahl'!F24</f>
        <v>8229</v>
      </c>
    </row>
    <row r="121" spans="1:5" x14ac:dyDescent="0.25">
      <c r="A121" s="42">
        <f>'2020_1-2-1_Download_Anzahl'!B25</f>
        <v>252</v>
      </c>
      <c r="B121" s="56">
        <f>'2020_1-2-1_Download_Anzahl'!$F$7</f>
        <v>2007</v>
      </c>
      <c r="C121" s="56" t="str">
        <f>VLOOKUP(A121,[1]Tabelle1!A$1:B$68,2,FALSE)</f>
        <v>Hameln-Pyrmont</v>
      </c>
      <c r="D121" s="56" t="str">
        <f>VLOOKUP(A121,[2]Tabelle1!$A$2:$C$53,3,FALSE)</f>
        <v>K03252</v>
      </c>
      <c r="E121" s="56">
        <f>'2020_1-2-1_Download_Anzahl'!F25</f>
        <v>10381</v>
      </c>
    </row>
    <row r="122" spans="1:5" x14ac:dyDescent="0.25">
      <c r="A122" s="42">
        <f>'2020_1-2-1_Download_Anzahl'!B26</f>
        <v>254</v>
      </c>
      <c r="B122" s="56">
        <f>'2020_1-2-1_Download_Anzahl'!$F$7</f>
        <v>2007</v>
      </c>
      <c r="C122" s="56" t="str">
        <f>VLOOKUP(A122,[1]Tabelle1!A$1:B$68,2,FALSE)</f>
        <v>Hildesheim</v>
      </c>
      <c r="D122" s="56" t="str">
        <f>VLOOKUP(A122,[2]Tabelle1!$A$2:$C$53,3,FALSE)</f>
        <v>K03254</v>
      </c>
      <c r="E122" s="56">
        <f>'2020_1-2-1_Download_Anzahl'!F26</f>
        <v>13889</v>
      </c>
    </row>
    <row r="123" spans="1:5" x14ac:dyDescent="0.25">
      <c r="A123" s="42">
        <f>'2020_1-2-1_Download_Anzahl'!B27</f>
        <v>255</v>
      </c>
      <c r="B123" s="56">
        <f>'2020_1-2-1_Download_Anzahl'!$F$7</f>
        <v>2007</v>
      </c>
      <c r="C123" s="56" t="str">
        <f>VLOOKUP(A123,[1]Tabelle1!A$1:B$68,2,FALSE)</f>
        <v>Holzminden</v>
      </c>
      <c r="D123" s="56" t="str">
        <f>VLOOKUP(A123,[2]Tabelle1!$A$2:$C$53,3,FALSE)</f>
        <v>K03255</v>
      </c>
      <c r="E123" s="56">
        <f>'2020_1-2-1_Download_Anzahl'!F27</f>
        <v>3213</v>
      </c>
    </row>
    <row r="124" spans="1:5" x14ac:dyDescent="0.25">
      <c r="A124" s="42">
        <f>'2020_1-2-1_Download_Anzahl'!B28</f>
        <v>256</v>
      </c>
      <c r="B124" s="56">
        <f>'2020_1-2-1_Download_Anzahl'!$F$7</f>
        <v>2007</v>
      </c>
      <c r="C124" s="56" t="str">
        <f>VLOOKUP(A124,[1]Tabelle1!A$1:B$68,2,FALSE)</f>
        <v>Nienburg (Weser)</v>
      </c>
      <c r="D124" s="56" t="str">
        <f>VLOOKUP(A124,[2]Tabelle1!$A$2:$C$53,3,FALSE)</f>
        <v>K03256</v>
      </c>
      <c r="E124" s="56">
        <f>'2020_1-2-1_Download_Anzahl'!F28</f>
        <v>5316</v>
      </c>
    </row>
    <row r="125" spans="1:5" x14ac:dyDescent="0.25">
      <c r="A125" s="42">
        <f>'2020_1-2-1_Download_Anzahl'!B29</f>
        <v>257</v>
      </c>
      <c r="B125" s="56">
        <f>'2020_1-2-1_Download_Anzahl'!$F$7</f>
        <v>2007</v>
      </c>
      <c r="C125" s="56" t="str">
        <f>VLOOKUP(A125,[1]Tabelle1!A$1:B$68,2,FALSE)</f>
        <v>Schaumburg</v>
      </c>
      <c r="D125" s="56" t="str">
        <f>VLOOKUP(A125,[2]Tabelle1!$A$2:$C$53,3,FALSE)</f>
        <v>K03257</v>
      </c>
      <c r="E125" s="56">
        <f>'2020_1-2-1_Download_Anzahl'!F29</f>
        <v>8895</v>
      </c>
    </row>
    <row r="126" spans="1:5" x14ac:dyDescent="0.25">
      <c r="A126" s="42">
        <f>'2020_1-2-1_Download_Anzahl'!B30</f>
        <v>2</v>
      </c>
      <c r="B126" s="56">
        <f>'2020_1-2-1_Download_Anzahl'!$F$7</f>
        <v>2007</v>
      </c>
      <c r="C126" s="56" t="str">
        <f>VLOOKUP(A126,[1]Tabelle1!A$1:B$68,2,FALSE)</f>
        <v>Stat. Region Hannover</v>
      </c>
      <c r="D126" s="56" t="str">
        <f>VLOOKUP(A126,[2]Tabelle1!$A$2:$C$53,3,FALSE)</f>
        <v>K032</v>
      </c>
      <c r="E126" s="56">
        <f>'2020_1-2-1_Download_Anzahl'!F30</f>
        <v>164632</v>
      </c>
    </row>
    <row r="127" spans="1:5" x14ac:dyDescent="0.25">
      <c r="A127" s="42">
        <f>'2020_1-2-1_Download_Anzahl'!B31</f>
        <v>351</v>
      </c>
      <c r="B127" s="56">
        <f>'2020_1-2-1_Download_Anzahl'!$F$7</f>
        <v>2007</v>
      </c>
      <c r="C127" s="56" t="str">
        <f>VLOOKUP(A127,[1]Tabelle1!A$1:B$68,2,FALSE)</f>
        <v>Celle</v>
      </c>
      <c r="D127" s="56" t="str">
        <f>VLOOKUP(A127,[2]Tabelle1!$A$2:$C$53,3,FALSE)</f>
        <v>K03351</v>
      </c>
      <c r="E127" s="56">
        <f>'2020_1-2-1_Download_Anzahl'!F31</f>
        <v>7394</v>
      </c>
    </row>
    <row r="128" spans="1:5" x14ac:dyDescent="0.25">
      <c r="A128" s="42">
        <f>'2020_1-2-1_Download_Anzahl'!B32</f>
        <v>352</v>
      </c>
      <c r="B128" s="56">
        <f>'2020_1-2-1_Download_Anzahl'!$F$7</f>
        <v>2007</v>
      </c>
      <c r="C128" s="56" t="str">
        <f>VLOOKUP(A128,[1]Tabelle1!A$1:B$68,2,FALSE)</f>
        <v>Cuxhaven</v>
      </c>
      <c r="D128" s="56" t="str">
        <f>VLOOKUP(A128,[2]Tabelle1!$A$2:$C$53,3,FALSE)</f>
        <v>K03352</v>
      </c>
      <c r="E128" s="56">
        <f>'2020_1-2-1_Download_Anzahl'!F32</f>
        <v>8328</v>
      </c>
    </row>
    <row r="129" spans="1:5" x14ac:dyDescent="0.25">
      <c r="A129" s="42">
        <f>'2020_1-2-1_Download_Anzahl'!B33</f>
        <v>353</v>
      </c>
      <c r="B129" s="56">
        <f>'2020_1-2-1_Download_Anzahl'!$F$7</f>
        <v>2007</v>
      </c>
      <c r="C129" s="56" t="str">
        <f>VLOOKUP(A129,[1]Tabelle1!A$1:B$68,2,FALSE)</f>
        <v>Harburg</v>
      </c>
      <c r="D129" s="56" t="str">
        <f>VLOOKUP(A129,[2]Tabelle1!$A$2:$C$53,3,FALSE)</f>
        <v>K03353</v>
      </c>
      <c r="E129" s="56">
        <f>'2020_1-2-1_Download_Anzahl'!F33</f>
        <v>10514</v>
      </c>
    </row>
    <row r="130" spans="1:5" x14ac:dyDescent="0.25">
      <c r="A130" s="42">
        <f>'2020_1-2-1_Download_Anzahl'!B34</f>
        <v>354</v>
      </c>
      <c r="B130" s="56">
        <f>'2020_1-2-1_Download_Anzahl'!$F$7</f>
        <v>2007</v>
      </c>
      <c r="C130" s="56" t="str">
        <f>VLOOKUP(A130,[1]Tabelle1!A$1:B$68,2,FALSE)</f>
        <v>Lüchow-Dannenberg</v>
      </c>
      <c r="D130" s="56" t="str">
        <f>VLOOKUP(A130,[2]Tabelle1!$A$2:$C$53,3,FALSE)</f>
        <v>K03354</v>
      </c>
      <c r="E130" s="56">
        <f>'2020_1-2-1_Download_Anzahl'!F34</f>
        <v>1301</v>
      </c>
    </row>
    <row r="131" spans="1:5" x14ac:dyDescent="0.25">
      <c r="A131" s="42">
        <f>'2020_1-2-1_Download_Anzahl'!B35</f>
        <v>355</v>
      </c>
      <c r="B131" s="56">
        <f>'2020_1-2-1_Download_Anzahl'!$F$7</f>
        <v>2007</v>
      </c>
      <c r="C131" s="56" t="str">
        <f>VLOOKUP(A131,[1]Tabelle1!A$1:B$68,2,FALSE)</f>
        <v>Lüneburg</v>
      </c>
      <c r="D131" s="56" t="str">
        <f>VLOOKUP(A131,[2]Tabelle1!$A$2:$C$53,3,FALSE)</f>
        <v>K03355</v>
      </c>
      <c r="E131" s="56">
        <f>'2020_1-2-1_Download_Anzahl'!F35</f>
        <v>6556</v>
      </c>
    </row>
    <row r="132" spans="1:5" x14ac:dyDescent="0.25">
      <c r="A132" s="42">
        <f>'2020_1-2-1_Download_Anzahl'!B36</f>
        <v>356</v>
      </c>
      <c r="B132" s="56">
        <f>'2020_1-2-1_Download_Anzahl'!$F$7</f>
        <v>2007</v>
      </c>
      <c r="C132" s="56" t="str">
        <f>VLOOKUP(A132,[1]Tabelle1!A$1:B$68,2,FALSE)</f>
        <v>Osterholz</v>
      </c>
      <c r="D132" s="56" t="str">
        <f>VLOOKUP(A132,[2]Tabelle1!$A$2:$C$53,3,FALSE)</f>
        <v>K03356</v>
      </c>
      <c r="E132" s="56">
        <f>'2020_1-2-1_Download_Anzahl'!F36</f>
        <v>3915</v>
      </c>
    </row>
    <row r="133" spans="1:5" x14ac:dyDescent="0.25">
      <c r="A133" s="42">
        <f>'2020_1-2-1_Download_Anzahl'!B37</f>
        <v>357</v>
      </c>
      <c r="B133" s="56">
        <f>'2020_1-2-1_Download_Anzahl'!$F$7</f>
        <v>2007</v>
      </c>
      <c r="C133" s="56" t="str">
        <f>VLOOKUP(A133,[1]Tabelle1!A$1:B$68,2,FALSE)</f>
        <v>Rotenburg (Wümme)</v>
      </c>
      <c r="D133" s="56" t="str">
        <f>VLOOKUP(A133,[2]Tabelle1!$A$2:$C$53,3,FALSE)</f>
        <v>K03357</v>
      </c>
      <c r="E133" s="56">
        <f>'2020_1-2-1_Download_Anzahl'!F37</f>
        <v>6495</v>
      </c>
    </row>
    <row r="134" spans="1:5" x14ac:dyDescent="0.25">
      <c r="A134" s="42">
        <f>'2020_1-2-1_Download_Anzahl'!B38</f>
        <v>358</v>
      </c>
      <c r="B134" s="56">
        <f>'2020_1-2-1_Download_Anzahl'!$F$7</f>
        <v>2007</v>
      </c>
      <c r="C134" s="56" t="str">
        <f>VLOOKUP(A134,[1]Tabelle1!A$1:B$68,2,FALSE)</f>
        <v>Heidekreis</v>
      </c>
      <c r="D134" s="56" t="str">
        <f>VLOOKUP(A134,[2]Tabelle1!$A$2:$C$53,3,FALSE)</f>
        <v>K03358</v>
      </c>
      <c r="E134" s="56">
        <f>'2020_1-2-1_Download_Anzahl'!F38</f>
        <v>5929</v>
      </c>
    </row>
    <row r="135" spans="1:5" x14ac:dyDescent="0.25">
      <c r="A135" s="42">
        <f>'2020_1-2-1_Download_Anzahl'!B39</f>
        <v>359</v>
      </c>
      <c r="B135" s="56">
        <f>'2020_1-2-1_Download_Anzahl'!$F$7</f>
        <v>2007</v>
      </c>
      <c r="C135" s="56" t="str">
        <f>VLOOKUP(A135,[1]Tabelle1!A$1:B$68,2,FALSE)</f>
        <v>Stade</v>
      </c>
      <c r="D135" s="56" t="str">
        <f>VLOOKUP(A135,[2]Tabelle1!$A$2:$C$53,3,FALSE)</f>
        <v>K03359</v>
      </c>
      <c r="E135" s="56">
        <f>'2020_1-2-1_Download_Anzahl'!F39</f>
        <v>7999</v>
      </c>
    </row>
    <row r="136" spans="1:5" x14ac:dyDescent="0.25">
      <c r="A136" s="42">
        <f>'2020_1-2-1_Download_Anzahl'!B40</f>
        <v>360</v>
      </c>
      <c r="B136" s="56">
        <f>'2020_1-2-1_Download_Anzahl'!$F$7</f>
        <v>2007</v>
      </c>
      <c r="C136" s="56" t="str">
        <f>VLOOKUP(A136,[1]Tabelle1!A$1:B$68,2,FALSE)</f>
        <v>Uelzen</v>
      </c>
      <c r="D136" s="56" t="str">
        <f>VLOOKUP(A136,[2]Tabelle1!$A$2:$C$53,3,FALSE)</f>
        <v>K03360</v>
      </c>
      <c r="E136" s="56">
        <f>'2020_1-2-1_Download_Anzahl'!F40</f>
        <v>2695</v>
      </c>
    </row>
    <row r="137" spans="1:5" x14ac:dyDescent="0.25">
      <c r="A137" s="42">
        <f>'2020_1-2-1_Download_Anzahl'!B41</f>
        <v>361</v>
      </c>
      <c r="B137" s="56">
        <f>'2020_1-2-1_Download_Anzahl'!$F$7</f>
        <v>2007</v>
      </c>
      <c r="C137" s="56" t="str">
        <f>VLOOKUP(A137,[1]Tabelle1!A$1:B$68,2,FALSE)</f>
        <v>Verden</v>
      </c>
      <c r="D137" s="56" t="str">
        <f>VLOOKUP(A137,[2]Tabelle1!$A$2:$C$53,3,FALSE)</f>
        <v>K03361</v>
      </c>
      <c r="E137" s="56">
        <f>'2020_1-2-1_Download_Anzahl'!F41</f>
        <v>6576</v>
      </c>
    </row>
    <row r="138" spans="1:5" x14ac:dyDescent="0.25">
      <c r="A138" s="42">
        <f>'2020_1-2-1_Download_Anzahl'!B42</f>
        <v>3</v>
      </c>
      <c r="B138" s="56">
        <f>'2020_1-2-1_Download_Anzahl'!$F$7</f>
        <v>2007</v>
      </c>
      <c r="C138" s="56" t="str">
        <f>VLOOKUP(A138,[1]Tabelle1!A$1:B$68,2,FALSE)</f>
        <v>Stat. Region Lüneburg</v>
      </c>
      <c r="D138" s="56" t="str">
        <f>VLOOKUP(A138,[2]Tabelle1!$A$2:$C$53,3,FALSE)</f>
        <v>K033</v>
      </c>
      <c r="E138" s="56">
        <f>'2020_1-2-1_Download_Anzahl'!F42</f>
        <v>67702</v>
      </c>
    </row>
    <row r="139" spans="1:5" x14ac:dyDescent="0.25">
      <c r="A139" s="42">
        <f>'2020_1-2-1_Download_Anzahl'!B43</f>
        <v>401</v>
      </c>
      <c r="B139" s="56">
        <f>'2020_1-2-1_Download_Anzahl'!$F$7</f>
        <v>2007</v>
      </c>
      <c r="C139" s="56" t="str">
        <f>VLOOKUP(A139,[1]Tabelle1!A$1:B$68,2,FALSE)</f>
        <v>Delmenhorst  Stadt</v>
      </c>
      <c r="D139" s="56" t="str">
        <f>VLOOKUP(A139,[2]Tabelle1!$A$2:$C$53,3,FALSE)</f>
        <v>K03401</v>
      </c>
      <c r="E139" s="56">
        <f>'2020_1-2-1_Download_Anzahl'!F43</f>
        <v>6323</v>
      </c>
    </row>
    <row r="140" spans="1:5" x14ac:dyDescent="0.25">
      <c r="A140" s="42">
        <f>'2020_1-2-1_Download_Anzahl'!B44</f>
        <v>402</v>
      </c>
      <c r="B140" s="56">
        <f>'2020_1-2-1_Download_Anzahl'!$F$7</f>
        <v>2007</v>
      </c>
      <c r="C140" s="56" t="str">
        <f>VLOOKUP(A140,[1]Tabelle1!A$1:B$68,2,FALSE)</f>
        <v>Emden  Stadt</v>
      </c>
      <c r="D140" s="56" t="str">
        <f>VLOOKUP(A140,[2]Tabelle1!$A$2:$C$53,3,FALSE)</f>
        <v>K03402</v>
      </c>
      <c r="E140" s="56">
        <f>'2020_1-2-1_Download_Anzahl'!F44</f>
        <v>2663</v>
      </c>
    </row>
    <row r="141" spans="1:5" x14ac:dyDescent="0.25">
      <c r="A141" s="42">
        <f>'2020_1-2-1_Download_Anzahl'!B45</f>
        <v>403</v>
      </c>
      <c r="B141" s="56">
        <f>'2020_1-2-1_Download_Anzahl'!$F$7</f>
        <v>2007</v>
      </c>
      <c r="C141" s="56" t="str">
        <f>VLOOKUP(A141,[1]Tabelle1!A$1:B$68,2,FALSE)</f>
        <v>Oldenburg(Oldb)  Stadt</v>
      </c>
      <c r="D141" s="56" t="str">
        <f>VLOOKUP(A141,[2]Tabelle1!$A$2:$C$53,3,FALSE)</f>
        <v>K03403</v>
      </c>
      <c r="E141" s="56">
        <f>'2020_1-2-1_Download_Anzahl'!F45</f>
        <v>9786</v>
      </c>
    </row>
    <row r="142" spans="1:5" x14ac:dyDescent="0.25">
      <c r="A142" s="42">
        <f>'2020_1-2-1_Download_Anzahl'!B46</f>
        <v>404</v>
      </c>
      <c r="B142" s="56">
        <f>'2020_1-2-1_Download_Anzahl'!$F$7</f>
        <v>2007</v>
      </c>
      <c r="C142" s="56" t="str">
        <f>VLOOKUP(A142,[1]Tabelle1!A$1:B$68,2,FALSE)</f>
        <v>Osnabrück  Stadt</v>
      </c>
      <c r="D142" s="56" t="str">
        <f>VLOOKUP(A142,[2]Tabelle1!$A$2:$C$53,3,FALSE)</f>
        <v>K03404</v>
      </c>
      <c r="E142" s="56">
        <f>'2020_1-2-1_Download_Anzahl'!F46</f>
        <v>14631</v>
      </c>
    </row>
    <row r="143" spans="1:5" x14ac:dyDescent="0.25">
      <c r="A143" s="42">
        <f>'2020_1-2-1_Download_Anzahl'!B47</f>
        <v>405</v>
      </c>
      <c r="B143" s="56">
        <f>'2020_1-2-1_Download_Anzahl'!$F$7</f>
        <v>2007</v>
      </c>
      <c r="C143" s="56" t="str">
        <f>VLOOKUP(A143,[1]Tabelle1!A$1:B$68,2,FALSE)</f>
        <v>Wilhelmshaven  Stadt</v>
      </c>
      <c r="D143" s="56" t="str">
        <f>VLOOKUP(A143,[2]Tabelle1!$A$2:$C$53,3,FALSE)</f>
        <v>K03405</v>
      </c>
      <c r="E143" s="56">
        <f>'2020_1-2-1_Download_Anzahl'!F47</f>
        <v>3676</v>
      </c>
    </row>
    <row r="144" spans="1:5" x14ac:dyDescent="0.25">
      <c r="A144" s="42">
        <f>'2020_1-2-1_Download_Anzahl'!B48</f>
        <v>451</v>
      </c>
      <c r="B144" s="56">
        <f>'2020_1-2-1_Download_Anzahl'!$F$7</f>
        <v>2007</v>
      </c>
      <c r="C144" s="56" t="str">
        <f>VLOOKUP(A144,[1]Tabelle1!A$1:B$68,2,FALSE)</f>
        <v>Ammerland</v>
      </c>
      <c r="D144" s="56" t="str">
        <f>VLOOKUP(A144,[2]Tabelle1!$A$2:$C$53,3,FALSE)</f>
        <v>K03451</v>
      </c>
      <c r="E144" s="56">
        <f>'2020_1-2-1_Download_Anzahl'!F48</f>
        <v>3375</v>
      </c>
    </row>
    <row r="145" spans="1:5" x14ac:dyDescent="0.25">
      <c r="A145" s="42">
        <f>'2020_1-2-1_Download_Anzahl'!B49</f>
        <v>452</v>
      </c>
      <c r="B145" s="56">
        <f>'2020_1-2-1_Download_Anzahl'!$F$7</f>
        <v>2007</v>
      </c>
      <c r="C145" s="56" t="str">
        <f>VLOOKUP(A145,[1]Tabelle1!A$1:B$68,2,FALSE)</f>
        <v>Aurich</v>
      </c>
      <c r="D145" s="56" t="str">
        <f>VLOOKUP(A145,[2]Tabelle1!$A$2:$C$53,3,FALSE)</f>
        <v>K03452</v>
      </c>
      <c r="E145" s="56">
        <f>'2020_1-2-1_Download_Anzahl'!F49</f>
        <v>5487</v>
      </c>
    </row>
    <row r="146" spans="1:5" x14ac:dyDescent="0.25">
      <c r="A146" s="42">
        <f>'2020_1-2-1_Download_Anzahl'!B50</f>
        <v>453</v>
      </c>
      <c r="B146" s="56">
        <f>'2020_1-2-1_Download_Anzahl'!$F$7</f>
        <v>2007</v>
      </c>
      <c r="C146" s="56" t="str">
        <f>VLOOKUP(A146,[1]Tabelle1!A$1:B$68,2,FALSE)</f>
        <v>Cloppenburg</v>
      </c>
      <c r="D146" s="56" t="str">
        <f>VLOOKUP(A146,[2]Tabelle1!$A$2:$C$53,3,FALSE)</f>
        <v>K03453</v>
      </c>
      <c r="E146" s="56">
        <f>'2020_1-2-1_Download_Anzahl'!F50</f>
        <v>6898</v>
      </c>
    </row>
    <row r="147" spans="1:5" x14ac:dyDescent="0.25">
      <c r="A147" s="42">
        <f>'2020_1-2-1_Download_Anzahl'!B51</f>
        <v>454</v>
      </c>
      <c r="B147" s="56">
        <f>'2020_1-2-1_Download_Anzahl'!$F$7</f>
        <v>2007</v>
      </c>
      <c r="C147" s="56" t="str">
        <f>VLOOKUP(A147,[1]Tabelle1!A$1:B$68,2,FALSE)</f>
        <v>Emsland</v>
      </c>
      <c r="D147" s="56" t="str">
        <f>VLOOKUP(A147,[2]Tabelle1!$A$2:$C$53,3,FALSE)</f>
        <v>K03454</v>
      </c>
      <c r="E147" s="56">
        <f>'2020_1-2-1_Download_Anzahl'!F51</f>
        <v>15526</v>
      </c>
    </row>
    <row r="148" spans="1:5" x14ac:dyDescent="0.25">
      <c r="A148" s="42">
        <f>'2020_1-2-1_Download_Anzahl'!B52</f>
        <v>455</v>
      </c>
      <c r="B148" s="56">
        <f>'2020_1-2-1_Download_Anzahl'!$F$7</f>
        <v>2007</v>
      </c>
      <c r="C148" s="56" t="str">
        <f>VLOOKUP(A148,[1]Tabelle1!A$1:B$68,2,FALSE)</f>
        <v>Friesland</v>
      </c>
      <c r="D148" s="56" t="str">
        <f>VLOOKUP(A148,[2]Tabelle1!$A$2:$C$53,3,FALSE)</f>
        <v>K03455</v>
      </c>
      <c r="E148" s="56">
        <f>'2020_1-2-1_Download_Anzahl'!F52</f>
        <v>2732</v>
      </c>
    </row>
    <row r="149" spans="1:5" x14ac:dyDescent="0.25">
      <c r="A149" s="42">
        <f>'2020_1-2-1_Download_Anzahl'!B53</f>
        <v>456</v>
      </c>
      <c r="B149" s="56">
        <f>'2020_1-2-1_Download_Anzahl'!$F$7</f>
        <v>2007</v>
      </c>
      <c r="C149" s="56" t="str">
        <f>VLOOKUP(A149,[1]Tabelle1!A$1:B$68,2,FALSE)</f>
        <v>Grafschaft Bentheim</v>
      </c>
      <c r="D149" s="56" t="str">
        <f>VLOOKUP(A149,[2]Tabelle1!$A$2:$C$53,3,FALSE)</f>
        <v>K03456</v>
      </c>
      <c r="E149" s="56">
        <f>'2020_1-2-1_Download_Anzahl'!F53</f>
        <v>14593</v>
      </c>
    </row>
    <row r="150" spans="1:5" x14ac:dyDescent="0.25">
      <c r="A150" s="42">
        <f>'2020_1-2-1_Download_Anzahl'!B54</f>
        <v>457</v>
      </c>
      <c r="B150" s="56">
        <f>'2020_1-2-1_Download_Anzahl'!$F$7</f>
        <v>2007</v>
      </c>
      <c r="C150" s="56" t="str">
        <f>VLOOKUP(A150,[1]Tabelle1!A$1:B$68,2,FALSE)</f>
        <v>Leer</v>
      </c>
      <c r="D150" s="56" t="str">
        <f>VLOOKUP(A150,[2]Tabelle1!$A$2:$C$53,3,FALSE)</f>
        <v>K03457</v>
      </c>
      <c r="E150" s="56">
        <f>'2020_1-2-1_Download_Anzahl'!F54</f>
        <v>7060</v>
      </c>
    </row>
    <row r="151" spans="1:5" x14ac:dyDescent="0.25">
      <c r="A151" s="42">
        <f>'2020_1-2-1_Download_Anzahl'!B55</f>
        <v>458</v>
      </c>
      <c r="B151" s="56">
        <f>'2020_1-2-1_Download_Anzahl'!$F$7</f>
        <v>2007</v>
      </c>
      <c r="C151" s="56" t="str">
        <f>VLOOKUP(A151,[1]Tabelle1!A$1:B$68,2,FALSE)</f>
        <v>Oldenburg</v>
      </c>
      <c r="D151" s="56" t="str">
        <f>VLOOKUP(A151,[2]Tabelle1!$A$2:$C$53,3,FALSE)</f>
        <v>K03458</v>
      </c>
      <c r="E151" s="56">
        <f>'2020_1-2-1_Download_Anzahl'!F55</f>
        <v>4428</v>
      </c>
    </row>
    <row r="152" spans="1:5" x14ac:dyDescent="0.25">
      <c r="A152" s="42">
        <f>'2020_1-2-1_Download_Anzahl'!B56</f>
        <v>459</v>
      </c>
      <c r="B152" s="56">
        <f>'2020_1-2-1_Download_Anzahl'!$F$7</f>
        <v>2007</v>
      </c>
      <c r="C152" s="56" t="str">
        <f>VLOOKUP(A152,[1]Tabelle1!A$1:B$68,2,FALSE)</f>
        <v>Osnabrück</v>
      </c>
      <c r="D152" s="56" t="str">
        <f>VLOOKUP(A152,[2]Tabelle1!$A$2:$C$53,3,FALSE)</f>
        <v>K03459</v>
      </c>
      <c r="E152" s="56">
        <f>'2020_1-2-1_Download_Anzahl'!F56</f>
        <v>16856</v>
      </c>
    </row>
    <row r="153" spans="1:5" x14ac:dyDescent="0.25">
      <c r="A153" s="42">
        <f>'2020_1-2-1_Download_Anzahl'!B57</f>
        <v>460</v>
      </c>
      <c r="B153" s="56">
        <f>'2020_1-2-1_Download_Anzahl'!$F$7</f>
        <v>2007</v>
      </c>
      <c r="C153" s="56" t="str">
        <f>VLOOKUP(A153,[1]Tabelle1!A$1:B$68,2,FALSE)</f>
        <v>Vechta</v>
      </c>
      <c r="D153" s="56" t="str">
        <f>VLOOKUP(A153,[2]Tabelle1!$A$2:$C$53,3,FALSE)</f>
        <v>K03460</v>
      </c>
      <c r="E153" s="56">
        <f>'2020_1-2-1_Download_Anzahl'!F57</f>
        <v>8945</v>
      </c>
    </row>
    <row r="154" spans="1:5" x14ac:dyDescent="0.25">
      <c r="A154" s="42">
        <f>'2020_1-2-1_Download_Anzahl'!B58</f>
        <v>461</v>
      </c>
      <c r="B154" s="56">
        <f>'2020_1-2-1_Download_Anzahl'!$F$7</f>
        <v>2007</v>
      </c>
      <c r="C154" s="56" t="str">
        <f>VLOOKUP(A154,[1]Tabelle1!A$1:B$68,2,FALSE)</f>
        <v>Wesermarsch</v>
      </c>
      <c r="D154" s="56" t="str">
        <f>VLOOKUP(A154,[2]Tabelle1!$A$2:$C$53,3,FALSE)</f>
        <v>K03461</v>
      </c>
      <c r="E154" s="56">
        <f>'2020_1-2-1_Download_Anzahl'!F58</f>
        <v>5168</v>
      </c>
    </row>
    <row r="155" spans="1:5" x14ac:dyDescent="0.25">
      <c r="A155" s="42">
        <f>'2020_1-2-1_Download_Anzahl'!B59</f>
        <v>462</v>
      </c>
      <c r="B155" s="56">
        <f>'2020_1-2-1_Download_Anzahl'!$F$7</f>
        <v>2007</v>
      </c>
      <c r="C155" s="56" t="str">
        <f>VLOOKUP(A155,[1]Tabelle1!A$1:B$68,2,FALSE)</f>
        <v>Wittmund</v>
      </c>
      <c r="D155" s="56" t="str">
        <f>VLOOKUP(A155,[2]Tabelle1!$A$2:$C$53,3,FALSE)</f>
        <v>K03462</v>
      </c>
      <c r="E155" s="56">
        <f>'2020_1-2-1_Download_Anzahl'!F59</f>
        <v>1242</v>
      </c>
    </row>
    <row r="156" spans="1:5" x14ac:dyDescent="0.25">
      <c r="A156" s="42">
        <f>'2020_1-2-1_Download_Anzahl'!B60</f>
        <v>4</v>
      </c>
      <c r="B156" s="56">
        <f>'2020_1-2-1_Download_Anzahl'!$F$7</f>
        <v>2007</v>
      </c>
      <c r="C156" s="56" t="str">
        <f>VLOOKUP(A156,[1]Tabelle1!A$1:B$68,2,FALSE)</f>
        <v>Stat. Region Weser-Ems</v>
      </c>
      <c r="D156" s="56" t="str">
        <f>VLOOKUP(A156,[2]Tabelle1!$A$2:$C$53,3,FALSE)</f>
        <v>K034</v>
      </c>
      <c r="E156" s="56">
        <f>'2020_1-2-1_Download_Anzahl'!F60</f>
        <v>129389</v>
      </c>
    </row>
    <row r="157" spans="1:5" x14ac:dyDescent="0.25">
      <c r="A157" s="42">
        <f>'2020_1-2-1_Download_Anzahl'!B61</f>
        <v>0</v>
      </c>
      <c r="B157" s="56">
        <f>'2020_1-2-1_Download_Anzahl'!$F$7</f>
        <v>2007</v>
      </c>
      <c r="C157" s="56" t="str">
        <f>VLOOKUP(A157,[1]Tabelle1!A$1:B$68,2,FALSE)</f>
        <v>Niedersachsen</v>
      </c>
      <c r="D157" s="56" t="str">
        <f>VLOOKUP(A157,[2]Tabelle1!$A$2:$C$53,3,FALSE)</f>
        <v>K030</v>
      </c>
      <c r="E157" s="56">
        <f>'2020_1-2-1_Download_Anzahl'!F61</f>
        <v>457099</v>
      </c>
    </row>
    <row r="158" spans="1:5" x14ac:dyDescent="0.25">
      <c r="A158" s="42">
        <f>'2020_1-2-1_Download_Anzahl'!B10</f>
        <v>101</v>
      </c>
      <c r="B158" s="56">
        <f>'2020_1-2-1_Download_Anzahl'!$G$7</f>
        <v>2008</v>
      </c>
      <c r="C158" s="56" t="str">
        <f>VLOOKUP(A158,[1]Tabelle1!A$1:B$68,2,FALSE)</f>
        <v>Braunschweig  Stadt</v>
      </c>
      <c r="D158" s="56" t="str">
        <f>VLOOKUP(A158,[2]Tabelle1!$A$2:$C$53,3,FALSE)</f>
        <v>K03101</v>
      </c>
      <c r="E158" s="56">
        <f>'2020_1-2-1_Download_Anzahl'!G10</f>
        <v>19402</v>
      </c>
    </row>
    <row r="159" spans="1:5" x14ac:dyDescent="0.25">
      <c r="A159" s="42">
        <f>'2020_1-2-1_Download_Anzahl'!B11</f>
        <v>102</v>
      </c>
      <c r="B159" s="56">
        <f>'2020_1-2-1_Download_Anzahl'!$G$7</f>
        <v>2008</v>
      </c>
      <c r="C159" s="56" t="str">
        <f>VLOOKUP(A159,[1]Tabelle1!A$1:B$68,2,FALSE)</f>
        <v>Salzgitter  Stadt</v>
      </c>
      <c r="D159" s="56" t="str">
        <f>VLOOKUP(A159,[2]Tabelle1!$A$2:$C$53,3,FALSE)</f>
        <v>K03102</v>
      </c>
      <c r="E159" s="56">
        <f>'2020_1-2-1_Download_Anzahl'!G11</f>
        <v>10191</v>
      </c>
    </row>
    <row r="160" spans="1:5" x14ac:dyDescent="0.25">
      <c r="A160" s="42">
        <f>'2020_1-2-1_Download_Anzahl'!B12</f>
        <v>103</v>
      </c>
      <c r="B160" s="56">
        <f>'2020_1-2-1_Download_Anzahl'!$G$7</f>
        <v>2008</v>
      </c>
      <c r="C160" s="56" t="str">
        <f>VLOOKUP(A160,[1]Tabelle1!A$1:B$68,2,FALSE)</f>
        <v>Wolfsburg  Stadt</v>
      </c>
      <c r="D160" s="56" t="str">
        <f>VLOOKUP(A160,[2]Tabelle1!$A$2:$C$53,3,FALSE)</f>
        <v>K03103</v>
      </c>
      <c r="E160" s="56">
        <f>'2020_1-2-1_Download_Anzahl'!G12</f>
        <v>11824</v>
      </c>
    </row>
    <row r="161" spans="1:5" x14ac:dyDescent="0.25">
      <c r="A161" s="42">
        <f>'2020_1-2-1_Download_Anzahl'!B13</f>
        <v>151</v>
      </c>
      <c r="B161" s="56">
        <f>'2020_1-2-1_Download_Anzahl'!$G$7</f>
        <v>2008</v>
      </c>
      <c r="C161" s="56" t="str">
        <f>VLOOKUP(A161,[1]Tabelle1!A$1:B$68,2,FALSE)</f>
        <v>Gifhorn</v>
      </c>
      <c r="D161" s="56" t="str">
        <f>VLOOKUP(A161,[2]Tabelle1!$A$2:$C$53,3,FALSE)</f>
        <v>K03151</v>
      </c>
      <c r="E161" s="56">
        <f>'2020_1-2-1_Download_Anzahl'!G13</f>
        <v>7038</v>
      </c>
    </row>
    <row r="162" spans="1:5" x14ac:dyDescent="0.25">
      <c r="A162" s="42">
        <f>'2020_1-2-1_Download_Anzahl'!B14</f>
        <v>153</v>
      </c>
      <c r="B162" s="56">
        <f>'2020_1-2-1_Download_Anzahl'!$G$7</f>
        <v>2008</v>
      </c>
      <c r="C162" s="56" t="str">
        <f>VLOOKUP(A162,[1]Tabelle1!A$1:B$68,2,FALSE)</f>
        <v>Goslar</v>
      </c>
      <c r="D162" s="56" t="str">
        <f>VLOOKUP(A162,[2]Tabelle1!$A$2:$C$53,3,FALSE)</f>
        <v>K03153</v>
      </c>
      <c r="E162" s="56">
        <f>'2020_1-2-1_Download_Anzahl'!G14</f>
        <v>7086</v>
      </c>
    </row>
    <row r="163" spans="1:5" x14ac:dyDescent="0.25">
      <c r="A163" s="42">
        <f>'2020_1-2-1_Download_Anzahl'!B15</f>
        <v>154</v>
      </c>
      <c r="B163" s="56">
        <f>'2020_1-2-1_Download_Anzahl'!$G$7</f>
        <v>2008</v>
      </c>
      <c r="C163" s="56" t="str">
        <f>VLOOKUP(A163,[1]Tabelle1!A$1:B$68,2,FALSE)</f>
        <v>Helmstedt</v>
      </c>
      <c r="D163" s="56" t="str">
        <f>VLOOKUP(A163,[2]Tabelle1!$A$2:$C$53,3,FALSE)</f>
        <v>K03154</v>
      </c>
      <c r="E163" s="56">
        <f>'2020_1-2-1_Download_Anzahl'!G15</f>
        <v>3392</v>
      </c>
    </row>
    <row r="164" spans="1:5" x14ac:dyDescent="0.25">
      <c r="A164" s="42">
        <f>'2020_1-2-1_Download_Anzahl'!B16</f>
        <v>155</v>
      </c>
      <c r="B164" s="56">
        <f>'2020_1-2-1_Download_Anzahl'!$G$7</f>
        <v>2008</v>
      </c>
      <c r="C164" s="56" t="str">
        <f>VLOOKUP(A164,[1]Tabelle1!A$1:B$68,2,FALSE)</f>
        <v>Northeim</v>
      </c>
      <c r="D164" s="56" t="str">
        <f>VLOOKUP(A164,[2]Tabelle1!$A$2:$C$53,3,FALSE)</f>
        <v>K03155</v>
      </c>
      <c r="E164" s="56">
        <f>'2020_1-2-1_Download_Anzahl'!G16</f>
        <v>5213</v>
      </c>
    </row>
    <row r="165" spans="1:5" x14ac:dyDescent="0.25">
      <c r="A165" s="42">
        <f>'2020_1-2-1_Download_Anzahl'!B17</f>
        <v>157</v>
      </c>
      <c r="B165" s="56">
        <f>'2020_1-2-1_Download_Anzahl'!$G$7</f>
        <v>2008</v>
      </c>
      <c r="C165" s="56" t="str">
        <f>VLOOKUP(A165,[1]Tabelle1!A$1:B$68,2,FALSE)</f>
        <v>Peine</v>
      </c>
      <c r="D165" s="56" t="str">
        <f>VLOOKUP(A165,[2]Tabelle1!$A$2:$C$53,3,FALSE)</f>
        <v>K03157</v>
      </c>
      <c r="E165" s="56">
        <f>'2020_1-2-1_Download_Anzahl'!G17</f>
        <v>6382</v>
      </c>
    </row>
    <row r="166" spans="1:5" x14ac:dyDescent="0.25">
      <c r="A166" s="42">
        <f>'2020_1-2-1_Download_Anzahl'!B18</f>
        <v>158</v>
      </c>
      <c r="B166" s="56">
        <f>'2020_1-2-1_Download_Anzahl'!$G$7</f>
        <v>2008</v>
      </c>
      <c r="C166" s="56" t="str">
        <f>VLOOKUP(A166,[1]Tabelle1!A$1:B$68,2,FALSE)</f>
        <v>Wolfenbüttel</v>
      </c>
      <c r="D166" s="56" t="str">
        <f>VLOOKUP(A166,[2]Tabelle1!$A$2:$C$53,3,FALSE)</f>
        <v>K03158</v>
      </c>
      <c r="E166" s="56">
        <f>'2020_1-2-1_Download_Anzahl'!G18</f>
        <v>4489</v>
      </c>
    </row>
    <row r="167" spans="1:5" x14ac:dyDescent="0.25">
      <c r="A167" s="42">
        <f>'2020_1-2-1_Download_Anzahl'!B19</f>
        <v>159</v>
      </c>
      <c r="B167" s="56">
        <f>'2020_1-2-1_Download_Anzahl'!$G$7</f>
        <v>2008</v>
      </c>
      <c r="C167" s="56" t="str">
        <f>VLOOKUP(A167,[1]Tabelle1!A$1:B$68,2,FALSE)</f>
        <v>Göttingen</v>
      </c>
      <c r="D167" s="56" t="str">
        <f>VLOOKUP(A167,[2]Tabelle1!$A$2:$C$53,3,FALSE)</f>
        <v>K03159</v>
      </c>
      <c r="E167" s="56">
        <f>'2020_1-2-1_Download_Anzahl'!G19</f>
        <v>18578</v>
      </c>
    </row>
    <row r="168" spans="1:5" x14ac:dyDescent="0.25">
      <c r="A168" s="42">
        <f>'2020_1-2-1_Download_Anzahl'!B20</f>
        <v>1</v>
      </c>
      <c r="B168" s="56">
        <f>'2020_1-2-1_Download_Anzahl'!$G$7</f>
        <v>2008</v>
      </c>
      <c r="C168" s="56" t="str">
        <f>VLOOKUP(A168,[1]Tabelle1!A$1:B$68,2,FALSE)</f>
        <v>Stat. Region Braunschweig</v>
      </c>
      <c r="D168" s="56" t="str">
        <f>VLOOKUP(A168,[2]Tabelle1!$A$2:$C$53,3,FALSE)</f>
        <v>K031</v>
      </c>
      <c r="E168" s="56">
        <f>'2020_1-2-1_Download_Anzahl'!G20</f>
        <v>93595</v>
      </c>
    </row>
    <row r="169" spans="1:5" x14ac:dyDescent="0.25">
      <c r="A169" s="42">
        <f>'2020_1-2-1_Download_Anzahl'!B21</f>
        <v>241</v>
      </c>
      <c r="B169" s="56">
        <f>'2020_1-2-1_Download_Anzahl'!$G$7</f>
        <v>2008</v>
      </c>
      <c r="C169" s="56" t="str">
        <f>VLOOKUP(A169,[1]Tabelle1!A$1:B$68,2,FALSE)</f>
        <v>Hannover  Region</v>
      </c>
      <c r="D169" s="56" t="str">
        <f>VLOOKUP(A169,[2]Tabelle1!$A$2:$C$53,3,FALSE)</f>
        <v>K03241</v>
      </c>
      <c r="E169" s="56">
        <f>'2020_1-2-1_Download_Anzahl'!G21</f>
        <v>112514</v>
      </c>
    </row>
    <row r="170" spans="1:5" x14ac:dyDescent="0.25">
      <c r="A170" s="42">
        <f>'2020_1-2-1_Download_Anzahl'!B22</f>
        <v>241001</v>
      </c>
      <c r="B170" s="56">
        <f>'2020_1-2-1_Download_Anzahl'!$G$7</f>
        <v>2008</v>
      </c>
      <c r="C170" s="56" t="str">
        <f>VLOOKUP(A170,[1]Tabelle1!A$1:B$68,2,FALSE)</f>
        <v xml:space="preserve">   dav. Hannover  Lhst.</v>
      </c>
      <c r="D170" s="56" t="str">
        <f>VLOOKUP(A170,[2]Tabelle1!$A$2:$C$53,3,FALSE)</f>
        <v>K03241001</v>
      </c>
      <c r="E170" s="56">
        <f>'2020_1-2-1_Download_Anzahl'!G22</f>
        <v>74111</v>
      </c>
    </row>
    <row r="171" spans="1:5" x14ac:dyDescent="0.25">
      <c r="A171" s="42">
        <f>'2020_1-2-1_Download_Anzahl'!B23</f>
        <v>241999</v>
      </c>
      <c r="B171" s="56">
        <f>'2020_1-2-1_Download_Anzahl'!$G$7</f>
        <v>2008</v>
      </c>
      <c r="C171" s="56" t="str">
        <f>VLOOKUP(A171,[1]Tabelle1!A$1:B$68,2,FALSE)</f>
        <v xml:space="preserve">   dav. Hannover  Umland</v>
      </c>
      <c r="D171" s="56" t="str">
        <f>VLOOKUP(A171,[2]Tabelle1!$A$2:$C$53,3,FALSE)</f>
        <v>K03241999</v>
      </c>
      <c r="E171" s="56">
        <f>'2020_1-2-1_Download_Anzahl'!G23</f>
        <v>38403</v>
      </c>
    </row>
    <row r="172" spans="1:5" x14ac:dyDescent="0.25">
      <c r="A172" s="42">
        <f>'2020_1-2-1_Download_Anzahl'!B24</f>
        <v>251</v>
      </c>
      <c r="B172" s="56">
        <f>'2020_1-2-1_Download_Anzahl'!$G$7</f>
        <v>2008</v>
      </c>
      <c r="C172" s="56" t="str">
        <f>VLOOKUP(A172,[1]Tabelle1!A$1:B$68,2,FALSE)</f>
        <v>Diepholz</v>
      </c>
      <c r="D172" s="56" t="str">
        <f>VLOOKUP(A172,[2]Tabelle1!$A$2:$C$53,3,FALSE)</f>
        <v>K03251</v>
      </c>
      <c r="E172" s="56">
        <f>'2020_1-2-1_Download_Anzahl'!G24</f>
        <v>8105</v>
      </c>
    </row>
    <row r="173" spans="1:5" x14ac:dyDescent="0.25">
      <c r="A173" s="42">
        <f>'2020_1-2-1_Download_Anzahl'!B25</f>
        <v>252</v>
      </c>
      <c r="B173" s="56">
        <f>'2020_1-2-1_Download_Anzahl'!$G$7</f>
        <v>2008</v>
      </c>
      <c r="C173" s="56" t="str">
        <f>VLOOKUP(A173,[1]Tabelle1!A$1:B$68,2,FALSE)</f>
        <v>Hameln-Pyrmont</v>
      </c>
      <c r="D173" s="56" t="str">
        <f>VLOOKUP(A173,[2]Tabelle1!$A$2:$C$53,3,FALSE)</f>
        <v>K03252</v>
      </c>
      <c r="E173" s="56">
        <f>'2020_1-2-1_Download_Anzahl'!G25</f>
        <v>10213</v>
      </c>
    </row>
    <row r="174" spans="1:5" x14ac:dyDescent="0.25">
      <c r="A174" s="42">
        <f>'2020_1-2-1_Download_Anzahl'!B26</f>
        <v>254</v>
      </c>
      <c r="B174" s="56">
        <f>'2020_1-2-1_Download_Anzahl'!$G$7</f>
        <v>2008</v>
      </c>
      <c r="C174" s="56" t="str">
        <f>VLOOKUP(A174,[1]Tabelle1!A$1:B$68,2,FALSE)</f>
        <v>Hildesheim</v>
      </c>
      <c r="D174" s="56" t="str">
        <f>VLOOKUP(A174,[2]Tabelle1!$A$2:$C$53,3,FALSE)</f>
        <v>K03254</v>
      </c>
      <c r="E174" s="56">
        <f>'2020_1-2-1_Download_Anzahl'!G26</f>
        <v>13669</v>
      </c>
    </row>
    <row r="175" spans="1:5" x14ac:dyDescent="0.25">
      <c r="A175" s="42">
        <f>'2020_1-2-1_Download_Anzahl'!B27</f>
        <v>255</v>
      </c>
      <c r="B175" s="56">
        <f>'2020_1-2-1_Download_Anzahl'!$G$7</f>
        <v>2008</v>
      </c>
      <c r="C175" s="56" t="str">
        <f>VLOOKUP(A175,[1]Tabelle1!A$1:B$68,2,FALSE)</f>
        <v>Holzminden</v>
      </c>
      <c r="D175" s="56" t="str">
        <f>VLOOKUP(A175,[2]Tabelle1!$A$2:$C$53,3,FALSE)</f>
        <v>K03255</v>
      </c>
      <c r="E175" s="56">
        <f>'2020_1-2-1_Download_Anzahl'!G27</f>
        <v>3109</v>
      </c>
    </row>
    <row r="176" spans="1:5" x14ac:dyDescent="0.25">
      <c r="A176" s="42">
        <f>'2020_1-2-1_Download_Anzahl'!B28</f>
        <v>256</v>
      </c>
      <c r="B176" s="56">
        <f>'2020_1-2-1_Download_Anzahl'!$G$7</f>
        <v>2008</v>
      </c>
      <c r="C176" s="56" t="str">
        <f>VLOOKUP(A176,[1]Tabelle1!A$1:B$68,2,FALSE)</f>
        <v>Nienburg (Weser)</v>
      </c>
      <c r="D176" s="56" t="str">
        <f>VLOOKUP(A176,[2]Tabelle1!$A$2:$C$53,3,FALSE)</f>
        <v>K03256</v>
      </c>
      <c r="E176" s="56">
        <f>'2020_1-2-1_Download_Anzahl'!G28</f>
        <v>5301</v>
      </c>
    </row>
    <row r="177" spans="1:5" x14ac:dyDescent="0.25">
      <c r="A177" s="42">
        <f>'2020_1-2-1_Download_Anzahl'!B29</f>
        <v>257</v>
      </c>
      <c r="B177" s="56">
        <f>'2020_1-2-1_Download_Anzahl'!$G$7</f>
        <v>2008</v>
      </c>
      <c r="C177" s="56" t="str">
        <f>VLOOKUP(A177,[1]Tabelle1!A$1:B$68,2,FALSE)</f>
        <v>Schaumburg</v>
      </c>
      <c r="D177" s="56" t="str">
        <f>VLOOKUP(A177,[2]Tabelle1!$A$2:$C$53,3,FALSE)</f>
        <v>K03257</v>
      </c>
      <c r="E177" s="56">
        <f>'2020_1-2-1_Download_Anzahl'!G29</f>
        <v>8498</v>
      </c>
    </row>
    <row r="178" spans="1:5" x14ac:dyDescent="0.25">
      <c r="A178" s="42">
        <f>'2020_1-2-1_Download_Anzahl'!B30</f>
        <v>2</v>
      </c>
      <c r="B178" s="56">
        <f>'2020_1-2-1_Download_Anzahl'!$G$7</f>
        <v>2008</v>
      </c>
      <c r="C178" s="56" t="str">
        <f>VLOOKUP(A178,[1]Tabelle1!A$1:B$68,2,FALSE)</f>
        <v>Stat. Region Hannover</v>
      </c>
      <c r="D178" s="56" t="str">
        <f>VLOOKUP(A178,[2]Tabelle1!$A$2:$C$53,3,FALSE)</f>
        <v>K032</v>
      </c>
      <c r="E178" s="56">
        <f>'2020_1-2-1_Download_Anzahl'!G30</f>
        <v>161409</v>
      </c>
    </row>
    <row r="179" spans="1:5" x14ac:dyDescent="0.25">
      <c r="A179" s="42">
        <f>'2020_1-2-1_Download_Anzahl'!B31</f>
        <v>351</v>
      </c>
      <c r="B179" s="56">
        <f>'2020_1-2-1_Download_Anzahl'!$G$7</f>
        <v>2008</v>
      </c>
      <c r="C179" s="56" t="str">
        <f>VLOOKUP(A179,[1]Tabelle1!A$1:B$68,2,FALSE)</f>
        <v>Celle</v>
      </c>
      <c r="D179" s="56" t="str">
        <f>VLOOKUP(A179,[2]Tabelle1!$A$2:$C$53,3,FALSE)</f>
        <v>K03351</v>
      </c>
      <c r="E179" s="56">
        <f>'2020_1-2-1_Download_Anzahl'!G31</f>
        <v>7449</v>
      </c>
    </row>
    <row r="180" spans="1:5" x14ac:dyDescent="0.25">
      <c r="A180" s="42">
        <f>'2020_1-2-1_Download_Anzahl'!B32</f>
        <v>352</v>
      </c>
      <c r="B180" s="56">
        <f>'2020_1-2-1_Download_Anzahl'!$G$7</f>
        <v>2008</v>
      </c>
      <c r="C180" s="56" t="str">
        <f>VLOOKUP(A180,[1]Tabelle1!A$1:B$68,2,FALSE)</f>
        <v>Cuxhaven</v>
      </c>
      <c r="D180" s="56" t="str">
        <f>VLOOKUP(A180,[2]Tabelle1!$A$2:$C$53,3,FALSE)</f>
        <v>K03352</v>
      </c>
      <c r="E180" s="56">
        <f>'2020_1-2-1_Download_Anzahl'!G32</f>
        <v>8238</v>
      </c>
    </row>
    <row r="181" spans="1:5" x14ac:dyDescent="0.25">
      <c r="A181" s="42">
        <f>'2020_1-2-1_Download_Anzahl'!B33</f>
        <v>353</v>
      </c>
      <c r="B181" s="56">
        <f>'2020_1-2-1_Download_Anzahl'!$G$7</f>
        <v>2008</v>
      </c>
      <c r="C181" s="56" t="str">
        <f>VLOOKUP(A181,[1]Tabelle1!A$1:B$68,2,FALSE)</f>
        <v>Harburg</v>
      </c>
      <c r="D181" s="56" t="str">
        <f>VLOOKUP(A181,[2]Tabelle1!$A$2:$C$53,3,FALSE)</f>
        <v>K03353</v>
      </c>
      <c r="E181" s="56">
        <f>'2020_1-2-1_Download_Anzahl'!G33</f>
        <v>10670</v>
      </c>
    </row>
    <row r="182" spans="1:5" x14ac:dyDescent="0.25">
      <c r="A182" s="42">
        <f>'2020_1-2-1_Download_Anzahl'!B34</f>
        <v>354</v>
      </c>
      <c r="B182" s="56">
        <f>'2020_1-2-1_Download_Anzahl'!$G$7</f>
        <v>2008</v>
      </c>
      <c r="C182" s="56" t="str">
        <f>VLOOKUP(A182,[1]Tabelle1!A$1:B$68,2,FALSE)</f>
        <v>Lüchow-Dannenberg</v>
      </c>
      <c r="D182" s="56" t="str">
        <f>VLOOKUP(A182,[2]Tabelle1!$A$2:$C$53,3,FALSE)</f>
        <v>K03354</v>
      </c>
      <c r="E182" s="56">
        <f>'2020_1-2-1_Download_Anzahl'!G34</f>
        <v>1372</v>
      </c>
    </row>
    <row r="183" spans="1:5" x14ac:dyDescent="0.25">
      <c r="A183" s="42">
        <f>'2020_1-2-1_Download_Anzahl'!B35</f>
        <v>355</v>
      </c>
      <c r="B183" s="56">
        <f>'2020_1-2-1_Download_Anzahl'!$G$7</f>
        <v>2008</v>
      </c>
      <c r="C183" s="56" t="str">
        <f>VLOOKUP(A183,[1]Tabelle1!A$1:B$68,2,FALSE)</f>
        <v>Lüneburg</v>
      </c>
      <c r="D183" s="56" t="str">
        <f>VLOOKUP(A183,[2]Tabelle1!$A$2:$C$53,3,FALSE)</f>
        <v>K03355</v>
      </c>
      <c r="E183" s="56">
        <f>'2020_1-2-1_Download_Anzahl'!G35</f>
        <v>6390</v>
      </c>
    </row>
    <row r="184" spans="1:5" x14ac:dyDescent="0.25">
      <c r="A184" s="42">
        <f>'2020_1-2-1_Download_Anzahl'!B36</f>
        <v>356</v>
      </c>
      <c r="B184" s="56">
        <f>'2020_1-2-1_Download_Anzahl'!$G$7</f>
        <v>2008</v>
      </c>
      <c r="C184" s="56" t="str">
        <f>VLOOKUP(A184,[1]Tabelle1!A$1:B$68,2,FALSE)</f>
        <v>Osterholz</v>
      </c>
      <c r="D184" s="56" t="str">
        <f>VLOOKUP(A184,[2]Tabelle1!$A$2:$C$53,3,FALSE)</f>
        <v>K03356</v>
      </c>
      <c r="E184" s="56">
        <f>'2020_1-2-1_Download_Anzahl'!G36</f>
        <v>3854</v>
      </c>
    </row>
    <row r="185" spans="1:5" x14ac:dyDescent="0.25">
      <c r="A185" s="42">
        <f>'2020_1-2-1_Download_Anzahl'!B37</f>
        <v>357</v>
      </c>
      <c r="B185" s="56">
        <f>'2020_1-2-1_Download_Anzahl'!$G$7</f>
        <v>2008</v>
      </c>
      <c r="C185" s="56" t="str">
        <f>VLOOKUP(A185,[1]Tabelle1!A$1:B$68,2,FALSE)</f>
        <v>Rotenburg (Wümme)</v>
      </c>
      <c r="D185" s="56" t="str">
        <f>VLOOKUP(A185,[2]Tabelle1!$A$2:$C$53,3,FALSE)</f>
        <v>K03357</v>
      </c>
      <c r="E185" s="56">
        <f>'2020_1-2-1_Download_Anzahl'!G37</f>
        <v>6402</v>
      </c>
    </row>
    <row r="186" spans="1:5" x14ac:dyDescent="0.25">
      <c r="A186" s="42">
        <f>'2020_1-2-1_Download_Anzahl'!B38</f>
        <v>358</v>
      </c>
      <c r="B186" s="56">
        <f>'2020_1-2-1_Download_Anzahl'!$G$7</f>
        <v>2008</v>
      </c>
      <c r="C186" s="56" t="str">
        <f>VLOOKUP(A186,[1]Tabelle1!A$1:B$68,2,FALSE)</f>
        <v>Heidekreis</v>
      </c>
      <c r="D186" s="56" t="str">
        <f>VLOOKUP(A186,[2]Tabelle1!$A$2:$C$53,3,FALSE)</f>
        <v>K03358</v>
      </c>
      <c r="E186" s="56">
        <f>'2020_1-2-1_Download_Anzahl'!G38</f>
        <v>5739</v>
      </c>
    </row>
    <row r="187" spans="1:5" x14ac:dyDescent="0.25">
      <c r="A187" s="42">
        <f>'2020_1-2-1_Download_Anzahl'!B39</f>
        <v>359</v>
      </c>
      <c r="B187" s="56">
        <f>'2020_1-2-1_Download_Anzahl'!$G$7</f>
        <v>2008</v>
      </c>
      <c r="C187" s="56" t="str">
        <f>VLOOKUP(A187,[1]Tabelle1!A$1:B$68,2,FALSE)</f>
        <v>Stade</v>
      </c>
      <c r="D187" s="56" t="str">
        <f>VLOOKUP(A187,[2]Tabelle1!$A$2:$C$53,3,FALSE)</f>
        <v>K03359</v>
      </c>
      <c r="E187" s="56">
        <f>'2020_1-2-1_Download_Anzahl'!G39</f>
        <v>8070</v>
      </c>
    </row>
    <row r="188" spans="1:5" x14ac:dyDescent="0.25">
      <c r="A188" s="42">
        <f>'2020_1-2-1_Download_Anzahl'!B40</f>
        <v>360</v>
      </c>
      <c r="B188" s="56">
        <f>'2020_1-2-1_Download_Anzahl'!$G$7</f>
        <v>2008</v>
      </c>
      <c r="C188" s="56" t="str">
        <f>VLOOKUP(A188,[1]Tabelle1!A$1:B$68,2,FALSE)</f>
        <v>Uelzen</v>
      </c>
      <c r="D188" s="56" t="str">
        <f>VLOOKUP(A188,[2]Tabelle1!$A$2:$C$53,3,FALSE)</f>
        <v>K03360</v>
      </c>
      <c r="E188" s="56">
        <f>'2020_1-2-1_Download_Anzahl'!G40</f>
        <v>2550</v>
      </c>
    </row>
    <row r="189" spans="1:5" x14ac:dyDescent="0.25">
      <c r="A189" s="42">
        <f>'2020_1-2-1_Download_Anzahl'!B41</f>
        <v>361</v>
      </c>
      <c r="B189" s="56">
        <f>'2020_1-2-1_Download_Anzahl'!$G$7</f>
        <v>2008</v>
      </c>
      <c r="C189" s="56" t="str">
        <f>VLOOKUP(A189,[1]Tabelle1!A$1:B$68,2,FALSE)</f>
        <v>Verden</v>
      </c>
      <c r="D189" s="56" t="str">
        <f>VLOOKUP(A189,[2]Tabelle1!$A$2:$C$53,3,FALSE)</f>
        <v>K03361</v>
      </c>
      <c r="E189" s="56">
        <f>'2020_1-2-1_Download_Anzahl'!G41</f>
        <v>6545</v>
      </c>
    </row>
    <row r="190" spans="1:5" x14ac:dyDescent="0.25">
      <c r="A190" s="42">
        <f>'2020_1-2-1_Download_Anzahl'!B42</f>
        <v>3</v>
      </c>
      <c r="B190" s="56">
        <f>'2020_1-2-1_Download_Anzahl'!$G$7</f>
        <v>2008</v>
      </c>
      <c r="C190" s="56" t="str">
        <f>VLOOKUP(A190,[1]Tabelle1!A$1:B$68,2,FALSE)</f>
        <v>Stat. Region Lüneburg</v>
      </c>
      <c r="D190" s="56" t="str">
        <f>VLOOKUP(A190,[2]Tabelle1!$A$2:$C$53,3,FALSE)</f>
        <v>K033</v>
      </c>
      <c r="E190" s="56">
        <f>'2020_1-2-1_Download_Anzahl'!G42</f>
        <v>67279</v>
      </c>
    </row>
    <row r="191" spans="1:5" x14ac:dyDescent="0.25">
      <c r="A191" s="42">
        <f>'2020_1-2-1_Download_Anzahl'!B43</f>
        <v>401</v>
      </c>
      <c r="B191" s="56">
        <f>'2020_1-2-1_Download_Anzahl'!$G$7</f>
        <v>2008</v>
      </c>
      <c r="C191" s="56" t="str">
        <f>VLOOKUP(A191,[1]Tabelle1!A$1:B$68,2,FALSE)</f>
        <v>Delmenhorst  Stadt</v>
      </c>
      <c r="D191" s="56" t="str">
        <f>VLOOKUP(A191,[2]Tabelle1!$A$2:$C$53,3,FALSE)</f>
        <v>K03401</v>
      </c>
      <c r="E191" s="56">
        <f>'2020_1-2-1_Download_Anzahl'!G43</f>
        <v>6245</v>
      </c>
    </row>
    <row r="192" spans="1:5" x14ac:dyDescent="0.25">
      <c r="A192" s="42">
        <f>'2020_1-2-1_Download_Anzahl'!B44</f>
        <v>402</v>
      </c>
      <c r="B192" s="56">
        <f>'2020_1-2-1_Download_Anzahl'!$G$7</f>
        <v>2008</v>
      </c>
      <c r="C192" s="56" t="str">
        <f>VLOOKUP(A192,[1]Tabelle1!A$1:B$68,2,FALSE)</f>
        <v>Emden  Stadt</v>
      </c>
      <c r="D192" s="56" t="str">
        <f>VLOOKUP(A192,[2]Tabelle1!$A$2:$C$53,3,FALSE)</f>
        <v>K03402</v>
      </c>
      <c r="E192" s="56">
        <f>'2020_1-2-1_Download_Anzahl'!G44</f>
        <v>2585</v>
      </c>
    </row>
    <row r="193" spans="1:5" x14ac:dyDescent="0.25">
      <c r="A193" s="42">
        <f>'2020_1-2-1_Download_Anzahl'!B45</f>
        <v>403</v>
      </c>
      <c r="B193" s="56">
        <f>'2020_1-2-1_Download_Anzahl'!$G$7</f>
        <v>2008</v>
      </c>
      <c r="C193" s="56" t="str">
        <f>VLOOKUP(A193,[1]Tabelle1!A$1:B$68,2,FALSE)</f>
        <v>Oldenburg(Oldb)  Stadt</v>
      </c>
      <c r="D193" s="56" t="str">
        <f>VLOOKUP(A193,[2]Tabelle1!$A$2:$C$53,3,FALSE)</f>
        <v>K03403</v>
      </c>
      <c r="E193" s="56">
        <f>'2020_1-2-1_Download_Anzahl'!G45</f>
        <v>9419</v>
      </c>
    </row>
    <row r="194" spans="1:5" x14ac:dyDescent="0.25">
      <c r="A194" s="42">
        <f>'2020_1-2-1_Download_Anzahl'!B46</f>
        <v>404</v>
      </c>
      <c r="B194" s="56">
        <f>'2020_1-2-1_Download_Anzahl'!$G$7</f>
        <v>2008</v>
      </c>
      <c r="C194" s="56" t="str">
        <f>VLOOKUP(A194,[1]Tabelle1!A$1:B$68,2,FALSE)</f>
        <v>Osnabrück  Stadt</v>
      </c>
      <c r="D194" s="56" t="str">
        <f>VLOOKUP(A194,[2]Tabelle1!$A$2:$C$53,3,FALSE)</f>
        <v>K03404</v>
      </c>
      <c r="E194" s="56">
        <f>'2020_1-2-1_Download_Anzahl'!G46</f>
        <v>14584</v>
      </c>
    </row>
    <row r="195" spans="1:5" x14ac:dyDescent="0.25">
      <c r="A195" s="42">
        <f>'2020_1-2-1_Download_Anzahl'!B47</f>
        <v>405</v>
      </c>
      <c r="B195" s="56">
        <f>'2020_1-2-1_Download_Anzahl'!$G$7</f>
        <v>2008</v>
      </c>
      <c r="C195" s="56" t="str">
        <f>VLOOKUP(A195,[1]Tabelle1!A$1:B$68,2,FALSE)</f>
        <v>Wilhelmshaven  Stadt</v>
      </c>
      <c r="D195" s="56" t="str">
        <f>VLOOKUP(A195,[2]Tabelle1!$A$2:$C$53,3,FALSE)</f>
        <v>K03405</v>
      </c>
      <c r="E195" s="56">
        <f>'2020_1-2-1_Download_Anzahl'!G47</f>
        <v>3618</v>
      </c>
    </row>
    <row r="196" spans="1:5" x14ac:dyDescent="0.25">
      <c r="A196" s="42">
        <f>'2020_1-2-1_Download_Anzahl'!B48</f>
        <v>451</v>
      </c>
      <c r="B196" s="56">
        <f>'2020_1-2-1_Download_Anzahl'!$G$7</f>
        <v>2008</v>
      </c>
      <c r="C196" s="56" t="str">
        <f>VLOOKUP(A196,[1]Tabelle1!A$1:B$68,2,FALSE)</f>
        <v>Ammerland</v>
      </c>
      <c r="D196" s="56" t="str">
        <f>VLOOKUP(A196,[2]Tabelle1!$A$2:$C$53,3,FALSE)</f>
        <v>K03451</v>
      </c>
      <c r="E196" s="56">
        <f>'2020_1-2-1_Download_Anzahl'!G48</f>
        <v>3362</v>
      </c>
    </row>
    <row r="197" spans="1:5" x14ac:dyDescent="0.25">
      <c r="A197" s="42">
        <f>'2020_1-2-1_Download_Anzahl'!B49</f>
        <v>452</v>
      </c>
      <c r="B197" s="56">
        <f>'2020_1-2-1_Download_Anzahl'!$G$7</f>
        <v>2008</v>
      </c>
      <c r="C197" s="56" t="str">
        <f>VLOOKUP(A197,[1]Tabelle1!A$1:B$68,2,FALSE)</f>
        <v>Aurich</v>
      </c>
      <c r="D197" s="56" t="str">
        <f>VLOOKUP(A197,[2]Tabelle1!$A$2:$C$53,3,FALSE)</f>
        <v>K03452</v>
      </c>
      <c r="E197" s="56">
        <f>'2020_1-2-1_Download_Anzahl'!G49</f>
        <v>5158</v>
      </c>
    </row>
    <row r="198" spans="1:5" x14ac:dyDescent="0.25">
      <c r="A198" s="42">
        <f>'2020_1-2-1_Download_Anzahl'!B50</f>
        <v>453</v>
      </c>
      <c r="B198" s="56">
        <f>'2020_1-2-1_Download_Anzahl'!$G$7</f>
        <v>2008</v>
      </c>
      <c r="C198" s="56" t="str">
        <f>VLOOKUP(A198,[1]Tabelle1!A$1:B$68,2,FALSE)</f>
        <v>Cloppenburg</v>
      </c>
      <c r="D198" s="56" t="str">
        <f>VLOOKUP(A198,[2]Tabelle1!$A$2:$C$53,3,FALSE)</f>
        <v>K03453</v>
      </c>
      <c r="E198" s="56">
        <f>'2020_1-2-1_Download_Anzahl'!G50</f>
        <v>7296</v>
      </c>
    </row>
    <row r="199" spans="1:5" x14ac:dyDescent="0.25">
      <c r="A199" s="42">
        <f>'2020_1-2-1_Download_Anzahl'!B51</f>
        <v>454</v>
      </c>
      <c r="B199" s="56">
        <f>'2020_1-2-1_Download_Anzahl'!$G$7</f>
        <v>2008</v>
      </c>
      <c r="C199" s="56" t="str">
        <f>VLOOKUP(A199,[1]Tabelle1!A$1:B$68,2,FALSE)</f>
        <v>Emsland</v>
      </c>
      <c r="D199" s="56" t="str">
        <f>VLOOKUP(A199,[2]Tabelle1!$A$2:$C$53,3,FALSE)</f>
        <v>K03454</v>
      </c>
      <c r="E199" s="56">
        <f>'2020_1-2-1_Download_Anzahl'!G51</f>
        <v>16357</v>
      </c>
    </row>
    <row r="200" spans="1:5" x14ac:dyDescent="0.25">
      <c r="A200" s="42">
        <f>'2020_1-2-1_Download_Anzahl'!B52</f>
        <v>455</v>
      </c>
      <c r="B200" s="56">
        <f>'2020_1-2-1_Download_Anzahl'!$G$7</f>
        <v>2008</v>
      </c>
      <c r="C200" s="56" t="str">
        <f>VLOOKUP(A200,[1]Tabelle1!A$1:B$68,2,FALSE)</f>
        <v>Friesland</v>
      </c>
      <c r="D200" s="56" t="str">
        <f>VLOOKUP(A200,[2]Tabelle1!$A$2:$C$53,3,FALSE)</f>
        <v>K03455</v>
      </c>
      <c r="E200" s="56">
        <f>'2020_1-2-1_Download_Anzahl'!G52</f>
        <v>2655</v>
      </c>
    </row>
    <row r="201" spans="1:5" x14ac:dyDescent="0.25">
      <c r="A201" s="42">
        <f>'2020_1-2-1_Download_Anzahl'!B53</f>
        <v>456</v>
      </c>
      <c r="B201" s="56">
        <f>'2020_1-2-1_Download_Anzahl'!$G$7</f>
        <v>2008</v>
      </c>
      <c r="C201" s="56" t="str">
        <f>VLOOKUP(A201,[1]Tabelle1!A$1:B$68,2,FALSE)</f>
        <v>Grafschaft Bentheim</v>
      </c>
      <c r="D201" s="56" t="str">
        <f>VLOOKUP(A201,[2]Tabelle1!$A$2:$C$53,3,FALSE)</f>
        <v>K03456</v>
      </c>
      <c r="E201" s="56">
        <f>'2020_1-2-1_Download_Anzahl'!G53</f>
        <v>15398</v>
      </c>
    </row>
    <row r="202" spans="1:5" x14ac:dyDescent="0.25">
      <c r="A202" s="42">
        <f>'2020_1-2-1_Download_Anzahl'!B54</f>
        <v>457</v>
      </c>
      <c r="B202" s="56">
        <f>'2020_1-2-1_Download_Anzahl'!$G$7</f>
        <v>2008</v>
      </c>
      <c r="C202" s="56" t="str">
        <f>VLOOKUP(A202,[1]Tabelle1!A$1:B$68,2,FALSE)</f>
        <v>Leer</v>
      </c>
      <c r="D202" s="56" t="str">
        <f>VLOOKUP(A202,[2]Tabelle1!$A$2:$C$53,3,FALSE)</f>
        <v>K03457</v>
      </c>
      <c r="E202" s="56">
        <f>'2020_1-2-1_Download_Anzahl'!G54</f>
        <v>7139</v>
      </c>
    </row>
    <row r="203" spans="1:5" x14ac:dyDescent="0.25">
      <c r="A203" s="42">
        <f>'2020_1-2-1_Download_Anzahl'!B55</f>
        <v>458</v>
      </c>
      <c r="B203" s="56">
        <f>'2020_1-2-1_Download_Anzahl'!$G$7</f>
        <v>2008</v>
      </c>
      <c r="C203" s="56" t="str">
        <f>VLOOKUP(A203,[1]Tabelle1!A$1:B$68,2,FALSE)</f>
        <v>Oldenburg</v>
      </c>
      <c r="D203" s="56" t="str">
        <f>VLOOKUP(A203,[2]Tabelle1!$A$2:$C$53,3,FALSE)</f>
        <v>K03458</v>
      </c>
      <c r="E203" s="56">
        <f>'2020_1-2-1_Download_Anzahl'!G55</f>
        <v>4430</v>
      </c>
    </row>
    <row r="204" spans="1:5" x14ac:dyDescent="0.25">
      <c r="A204" s="42">
        <f>'2020_1-2-1_Download_Anzahl'!B56</f>
        <v>459</v>
      </c>
      <c r="B204" s="56">
        <f>'2020_1-2-1_Download_Anzahl'!$G$7</f>
        <v>2008</v>
      </c>
      <c r="C204" s="56" t="str">
        <f>VLOOKUP(A204,[1]Tabelle1!A$1:B$68,2,FALSE)</f>
        <v>Osnabrück</v>
      </c>
      <c r="D204" s="56" t="str">
        <f>VLOOKUP(A204,[2]Tabelle1!$A$2:$C$53,3,FALSE)</f>
        <v>K03459</v>
      </c>
      <c r="E204" s="56">
        <f>'2020_1-2-1_Download_Anzahl'!G56</f>
        <v>17266</v>
      </c>
    </row>
    <row r="205" spans="1:5" x14ac:dyDescent="0.25">
      <c r="A205" s="42">
        <f>'2020_1-2-1_Download_Anzahl'!B57</f>
        <v>460</v>
      </c>
      <c r="B205" s="56">
        <f>'2020_1-2-1_Download_Anzahl'!$G$7</f>
        <v>2008</v>
      </c>
      <c r="C205" s="56" t="str">
        <f>VLOOKUP(A205,[1]Tabelle1!A$1:B$68,2,FALSE)</f>
        <v>Vechta</v>
      </c>
      <c r="D205" s="56" t="str">
        <f>VLOOKUP(A205,[2]Tabelle1!$A$2:$C$53,3,FALSE)</f>
        <v>K03460</v>
      </c>
      <c r="E205" s="56">
        <f>'2020_1-2-1_Download_Anzahl'!G57</f>
        <v>9034</v>
      </c>
    </row>
    <row r="206" spans="1:5" x14ac:dyDescent="0.25">
      <c r="A206" s="42">
        <f>'2020_1-2-1_Download_Anzahl'!B58</f>
        <v>461</v>
      </c>
      <c r="B206" s="56">
        <f>'2020_1-2-1_Download_Anzahl'!$G$7</f>
        <v>2008</v>
      </c>
      <c r="C206" s="56" t="str">
        <f>VLOOKUP(A206,[1]Tabelle1!A$1:B$68,2,FALSE)</f>
        <v>Wesermarsch</v>
      </c>
      <c r="D206" s="56" t="str">
        <f>VLOOKUP(A206,[2]Tabelle1!$A$2:$C$53,3,FALSE)</f>
        <v>K03461</v>
      </c>
      <c r="E206" s="56">
        <f>'2020_1-2-1_Download_Anzahl'!G58</f>
        <v>5077</v>
      </c>
    </row>
    <row r="207" spans="1:5" x14ac:dyDescent="0.25">
      <c r="A207" s="42">
        <f>'2020_1-2-1_Download_Anzahl'!B59</f>
        <v>462</v>
      </c>
      <c r="B207" s="56">
        <f>'2020_1-2-1_Download_Anzahl'!$G$7</f>
        <v>2008</v>
      </c>
      <c r="C207" s="56" t="str">
        <f>VLOOKUP(A207,[1]Tabelle1!A$1:B$68,2,FALSE)</f>
        <v>Wittmund</v>
      </c>
      <c r="D207" s="56" t="str">
        <f>VLOOKUP(A207,[2]Tabelle1!$A$2:$C$53,3,FALSE)</f>
        <v>K03462</v>
      </c>
      <c r="E207" s="56">
        <f>'2020_1-2-1_Download_Anzahl'!G59</f>
        <v>1235</v>
      </c>
    </row>
    <row r="208" spans="1:5" x14ac:dyDescent="0.25">
      <c r="A208" s="42">
        <f>'2020_1-2-1_Download_Anzahl'!B60</f>
        <v>4</v>
      </c>
      <c r="B208" s="56">
        <f>'2020_1-2-1_Download_Anzahl'!$G$7</f>
        <v>2008</v>
      </c>
      <c r="C208" s="56" t="str">
        <f>VLOOKUP(A208,[1]Tabelle1!A$1:B$68,2,FALSE)</f>
        <v>Stat. Region Weser-Ems</v>
      </c>
      <c r="D208" s="56" t="str">
        <f>VLOOKUP(A208,[2]Tabelle1!$A$2:$C$53,3,FALSE)</f>
        <v>K034</v>
      </c>
      <c r="E208" s="56">
        <f>'2020_1-2-1_Download_Anzahl'!G60</f>
        <v>130858</v>
      </c>
    </row>
    <row r="209" spans="1:5" x14ac:dyDescent="0.25">
      <c r="A209" s="42">
        <f>'2020_1-2-1_Download_Anzahl'!B61</f>
        <v>0</v>
      </c>
      <c r="B209" s="56">
        <f>'2020_1-2-1_Download_Anzahl'!$G$7</f>
        <v>2008</v>
      </c>
      <c r="C209" s="56" t="str">
        <f>VLOOKUP(A209,[1]Tabelle1!A$1:B$68,2,FALSE)</f>
        <v>Niedersachsen</v>
      </c>
      <c r="D209" s="56" t="str">
        <f>VLOOKUP(A209,[2]Tabelle1!$A$2:$C$53,3,FALSE)</f>
        <v>K030</v>
      </c>
      <c r="E209" s="56">
        <f>'2020_1-2-1_Download_Anzahl'!G61</f>
        <v>453141</v>
      </c>
    </row>
    <row r="210" spans="1:5" x14ac:dyDescent="0.25">
      <c r="A210" s="42">
        <f>'2020_1-2-1_Download_Anzahl'!B10</f>
        <v>101</v>
      </c>
      <c r="B210" s="56">
        <f>'2020_1-2-1_Download_Anzahl'!$H$7</f>
        <v>2009</v>
      </c>
      <c r="C210" s="56" t="str">
        <f>VLOOKUP(A210,[1]Tabelle1!A$1:B$68,2,FALSE)</f>
        <v>Braunschweig  Stadt</v>
      </c>
      <c r="D210" s="56" t="str">
        <f>VLOOKUP(A210,[2]Tabelle1!$A$2:$C$53,3,FALSE)</f>
        <v>K03101</v>
      </c>
      <c r="E210" s="56">
        <f>'2020_1-2-1_Download_Anzahl'!H10</f>
        <v>19399</v>
      </c>
    </row>
    <row r="211" spans="1:5" x14ac:dyDescent="0.25">
      <c r="A211" s="42">
        <f>'2020_1-2-1_Download_Anzahl'!B11</f>
        <v>102</v>
      </c>
      <c r="B211" s="56">
        <f>'2020_1-2-1_Download_Anzahl'!$H$7</f>
        <v>2009</v>
      </c>
      <c r="C211" s="56" t="str">
        <f>VLOOKUP(A211,[1]Tabelle1!A$1:B$68,2,FALSE)</f>
        <v>Salzgitter  Stadt</v>
      </c>
      <c r="D211" s="56" t="str">
        <f>VLOOKUP(A211,[2]Tabelle1!$A$2:$C$53,3,FALSE)</f>
        <v>K03102</v>
      </c>
      <c r="E211" s="56">
        <f>'2020_1-2-1_Download_Anzahl'!H11</f>
        <v>10062</v>
      </c>
    </row>
    <row r="212" spans="1:5" x14ac:dyDescent="0.25">
      <c r="A212" s="42">
        <f>'2020_1-2-1_Download_Anzahl'!B12</f>
        <v>103</v>
      </c>
      <c r="B212" s="56">
        <f>'2020_1-2-1_Download_Anzahl'!$H$7</f>
        <v>2009</v>
      </c>
      <c r="C212" s="56" t="str">
        <f>VLOOKUP(A212,[1]Tabelle1!A$1:B$68,2,FALSE)</f>
        <v>Wolfsburg  Stadt</v>
      </c>
      <c r="D212" s="56" t="str">
        <f>VLOOKUP(A212,[2]Tabelle1!$A$2:$C$53,3,FALSE)</f>
        <v>K03103</v>
      </c>
      <c r="E212" s="56">
        <f>'2020_1-2-1_Download_Anzahl'!H12</f>
        <v>11796</v>
      </c>
    </row>
    <row r="213" spans="1:5" x14ac:dyDescent="0.25">
      <c r="A213" s="42">
        <f>'2020_1-2-1_Download_Anzahl'!B13</f>
        <v>151</v>
      </c>
      <c r="B213" s="56">
        <f>'2020_1-2-1_Download_Anzahl'!$H$7</f>
        <v>2009</v>
      </c>
      <c r="C213" s="56" t="str">
        <f>VLOOKUP(A213,[1]Tabelle1!A$1:B$68,2,FALSE)</f>
        <v>Gifhorn</v>
      </c>
      <c r="D213" s="56" t="str">
        <f>VLOOKUP(A213,[2]Tabelle1!$A$2:$C$53,3,FALSE)</f>
        <v>K03151</v>
      </c>
      <c r="E213" s="56">
        <f>'2020_1-2-1_Download_Anzahl'!H13</f>
        <v>7058</v>
      </c>
    </row>
    <row r="214" spans="1:5" x14ac:dyDescent="0.25">
      <c r="A214" s="42">
        <f>'2020_1-2-1_Download_Anzahl'!B14</f>
        <v>153</v>
      </c>
      <c r="B214" s="56">
        <f>'2020_1-2-1_Download_Anzahl'!$H$7</f>
        <v>2009</v>
      </c>
      <c r="C214" s="56" t="str">
        <f>VLOOKUP(A214,[1]Tabelle1!A$1:B$68,2,FALSE)</f>
        <v>Goslar</v>
      </c>
      <c r="D214" s="56" t="str">
        <f>VLOOKUP(A214,[2]Tabelle1!$A$2:$C$53,3,FALSE)</f>
        <v>K03153</v>
      </c>
      <c r="E214" s="56">
        <f>'2020_1-2-1_Download_Anzahl'!H14</f>
        <v>7041</v>
      </c>
    </row>
    <row r="215" spans="1:5" x14ac:dyDescent="0.25">
      <c r="A215" s="42">
        <f>'2020_1-2-1_Download_Anzahl'!B15</f>
        <v>154</v>
      </c>
      <c r="B215" s="56">
        <f>'2020_1-2-1_Download_Anzahl'!$H$7</f>
        <v>2009</v>
      </c>
      <c r="C215" s="56" t="str">
        <f>VLOOKUP(A215,[1]Tabelle1!A$1:B$68,2,FALSE)</f>
        <v>Helmstedt</v>
      </c>
      <c r="D215" s="56" t="str">
        <f>VLOOKUP(A215,[2]Tabelle1!$A$2:$C$53,3,FALSE)</f>
        <v>K03154</v>
      </c>
      <c r="E215" s="56">
        <f>'2020_1-2-1_Download_Anzahl'!H15</f>
        <v>3352</v>
      </c>
    </row>
    <row r="216" spans="1:5" x14ac:dyDescent="0.25">
      <c r="A216" s="42">
        <f>'2020_1-2-1_Download_Anzahl'!B16</f>
        <v>155</v>
      </c>
      <c r="B216" s="56">
        <f>'2020_1-2-1_Download_Anzahl'!$H$7</f>
        <v>2009</v>
      </c>
      <c r="C216" s="56" t="str">
        <f>VLOOKUP(A216,[1]Tabelle1!A$1:B$68,2,FALSE)</f>
        <v>Northeim</v>
      </c>
      <c r="D216" s="56" t="str">
        <f>VLOOKUP(A216,[2]Tabelle1!$A$2:$C$53,3,FALSE)</f>
        <v>K03155</v>
      </c>
      <c r="E216" s="56">
        <f>'2020_1-2-1_Download_Anzahl'!H16</f>
        <v>5115</v>
      </c>
    </row>
    <row r="217" spans="1:5" x14ac:dyDescent="0.25">
      <c r="A217" s="42">
        <f>'2020_1-2-1_Download_Anzahl'!B17</f>
        <v>157</v>
      </c>
      <c r="B217" s="56">
        <f>'2020_1-2-1_Download_Anzahl'!$H$7</f>
        <v>2009</v>
      </c>
      <c r="C217" s="56" t="str">
        <f>VLOOKUP(A217,[1]Tabelle1!A$1:B$68,2,FALSE)</f>
        <v>Peine</v>
      </c>
      <c r="D217" s="56" t="str">
        <f>VLOOKUP(A217,[2]Tabelle1!$A$2:$C$53,3,FALSE)</f>
        <v>K03157</v>
      </c>
      <c r="E217" s="56">
        <f>'2020_1-2-1_Download_Anzahl'!H17</f>
        <v>6401</v>
      </c>
    </row>
    <row r="218" spans="1:5" x14ac:dyDescent="0.25">
      <c r="A218" s="42">
        <f>'2020_1-2-1_Download_Anzahl'!B18</f>
        <v>158</v>
      </c>
      <c r="B218" s="56">
        <f>'2020_1-2-1_Download_Anzahl'!$H$7</f>
        <v>2009</v>
      </c>
      <c r="C218" s="56" t="str">
        <f>VLOOKUP(A218,[1]Tabelle1!A$1:B$68,2,FALSE)</f>
        <v>Wolfenbüttel</v>
      </c>
      <c r="D218" s="56" t="str">
        <f>VLOOKUP(A218,[2]Tabelle1!$A$2:$C$53,3,FALSE)</f>
        <v>K03158</v>
      </c>
      <c r="E218" s="56">
        <f>'2020_1-2-1_Download_Anzahl'!H18</f>
        <v>4392</v>
      </c>
    </row>
    <row r="219" spans="1:5" x14ac:dyDescent="0.25">
      <c r="A219" s="42">
        <f>'2020_1-2-1_Download_Anzahl'!B19</f>
        <v>159</v>
      </c>
      <c r="B219" s="56">
        <f>'2020_1-2-1_Download_Anzahl'!$H$7</f>
        <v>2009</v>
      </c>
      <c r="C219" s="56" t="str">
        <f>VLOOKUP(A219,[1]Tabelle1!A$1:B$68,2,FALSE)</f>
        <v>Göttingen</v>
      </c>
      <c r="D219" s="56" t="str">
        <f>VLOOKUP(A219,[2]Tabelle1!$A$2:$C$53,3,FALSE)</f>
        <v>K03159</v>
      </c>
      <c r="E219" s="56">
        <f>'2020_1-2-1_Download_Anzahl'!H19</f>
        <v>18869</v>
      </c>
    </row>
    <row r="220" spans="1:5" x14ac:dyDescent="0.25">
      <c r="A220" s="42">
        <f>'2020_1-2-1_Download_Anzahl'!B20</f>
        <v>1</v>
      </c>
      <c r="B220" s="56">
        <f>'2020_1-2-1_Download_Anzahl'!$H$7</f>
        <v>2009</v>
      </c>
      <c r="C220" s="56" t="str">
        <f>VLOOKUP(A220,[1]Tabelle1!A$1:B$68,2,FALSE)</f>
        <v>Stat. Region Braunschweig</v>
      </c>
      <c r="D220" s="56" t="str">
        <f>VLOOKUP(A220,[2]Tabelle1!$A$2:$C$53,3,FALSE)</f>
        <v>K031</v>
      </c>
      <c r="E220" s="56">
        <f>'2020_1-2-1_Download_Anzahl'!H20</f>
        <v>93485</v>
      </c>
    </row>
    <row r="221" spans="1:5" x14ac:dyDescent="0.25">
      <c r="A221" s="42">
        <f>'2020_1-2-1_Download_Anzahl'!B21</f>
        <v>241</v>
      </c>
      <c r="B221" s="56">
        <f>'2020_1-2-1_Download_Anzahl'!$H$7</f>
        <v>2009</v>
      </c>
      <c r="C221" s="56" t="str">
        <f>VLOOKUP(A221,[1]Tabelle1!A$1:B$68,2,FALSE)</f>
        <v>Hannover  Region</v>
      </c>
      <c r="D221" s="56" t="str">
        <f>VLOOKUP(A221,[2]Tabelle1!$A$2:$C$53,3,FALSE)</f>
        <v>K03241</v>
      </c>
      <c r="E221" s="56">
        <f>'2020_1-2-1_Download_Anzahl'!H21</f>
        <v>111911</v>
      </c>
    </row>
    <row r="222" spans="1:5" x14ac:dyDescent="0.25">
      <c r="A222" s="42">
        <f>'2020_1-2-1_Download_Anzahl'!B22</f>
        <v>241001</v>
      </c>
      <c r="B222" s="56">
        <f>'2020_1-2-1_Download_Anzahl'!$H$7</f>
        <v>2009</v>
      </c>
      <c r="C222" s="56" t="str">
        <f>VLOOKUP(A222,[1]Tabelle1!A$1:B$68,2,FALSE)</f>
        <v xml:space="preserve">   dav. Hannover  Lhst.</v>
      </c>
      <c r="D222" s="56" t="str">
        <f>VLOOKUP(A222,[2]Tabelle1!$A$2:$C$53,3,FALSE)</f>
        <v>K03241001</v>
      </c>
      <c r="E222" s="56">
        <f>'2020_1-2-1_Download_Anzahl'!H22</f>
        <v>73483</v>
      </c>
    </row>
    <row r="223" spans="1:5" x14ac:dyDescent="0.25">
      <c r="A223" s="42">
        <f>'2020_1-2-1_Download_Anzahl'!B23</f>
        <v>241999</v>
      </c>
      <c r="B223" s="56">
        <f>'2020_1-2-1_Download_Anzahl'!$H$7</f>
        <v>2009</v>
      </c>
      <c r="C223" s="56" t="str">
        <f>VLOOKUP(A223,[1]Tabelle1!A$1:B$68,2,FALSE)</f>
        <v xml:space="preserve">   dav. Hannover  Umland</v>
      </c>
      <c r="D223" s="56" t="str">
        <f>VLOOKUP(A223,[2]Tabelle1!$A$2:$C$53,3,FALSE)</f>
        <v>K03241999</v>
      </c>
      <c r="E223" s="56">
        <f>'2020_1-2-1_Download_Anzahl'!H23</f>
        <v>38428</v>
      </c>
    </row>
    <row r="224" spans="1:5" x14ac:dyDescent="0.25">
      <c r="A224" s="42">
        <f>'2020_1-2-1_Download_Anzahl'!B24</f>
        <v>251</v>
      </c>
      <c r="B224" s="56">
        <f>'2020_1-2-1_Download_Anzahl'!$H$7</f>
        <v>2009</v>
      </c>
      <c r="C224" s="56" t="str">
        <f>VLOOKUP(A224,[1]Tabelle1!A$1:B$68,2,FALSE)</f>
        <v>Diepholz</v>
      </c>
      <c r="D224" s="56" t="str">
        <f>VLOOKUP(A224,[2]Tabelle1!$A$2:$C$53,3,FALSE)</f>
        <v>K03251</v>
      </c>
      <c r="E224" s="56">
        <f>'2020_1-2-1_Download_Anzahl'!H24</f>
        <v>8099</v>
      </c>
    </row>
    <row r="225" spans="1:5" x14ac:dyDescent="0.25">
      <c r="A225" s="42">
        <f>'2020_1-2-1_Download_Anzahl'!B25</f>
        <v>252</v>
      </c>
      <c r="B225" s="56">
        <f>'2020_1-2-1_Download_Anzahl'!$H$7</f>
        <v>2009</v>
      </c>
      <c r="C225" s="56" t="str">
        <f>VLOOKUP(A225,[1]Tabelle1!A$1:B$68,2,FALSE)</f>
        <v>Hameln-Pyrmont</v>
      </c>
      <c r="D225" s="56" t="str">
        <f>VLOOKUP(A225,[2]Tabelle1!$A$2:$C$53,3,FALSE)</f>
        <v>K03252</v>
      </c>
      <c r="E225" s="56">
        <f>'2020_1-2-1_Download_Anzahl'!H25</f>
        <v>10154</v>
      </c>
    </row>
    <row r="226" spans="1:5" x14ac:dyDescent="0.25">
      <c r="A226" s="42">
        <f>'2020_1-2-1_Download_Anzahl'!B26</f>
        <v>254</v>
      </c>
      <c r="B226" s="56">
        <f>'2020_1-2-1_Download_Anzahl'!$H$7</f>
        <v>2009</v>
      </c>
      <c r="C226" s="56" t="str">
        <f>VLOOKUP(A226,[1]Tabelle1!A$1:B$68,2,FALSE)</f>
        <v>Hildesheim</v>
      </c>
      <c r="D226" s="56" t="str">
        <f>VLOOKUP(A226,[2]Tabelle1!$A$2:$C$53,3,FALSE)</f>
        <v>K03254</v>
      </c>
      <c r="E226" s="56">
        <f>'2020_1-2-1_Download_Anzahl'!H26</f>
        <v>13466</v>
      </c>
    </row>
    <row r="227" spans="1:5" x14ac:dyDescent="0.25">
      <c r="A227" s="42">
        <f>'2020_1-2-1_Download_Anzahl'!B27</f>
        <v>255</v>
      </c>
      <c r="B227" s="56">
        <f>'2020_1-2-1_Download_Anzahl'!$H$7</f>
        <v>2009</v>
      </c>
      <c r="C227" s="56" t="str">
        <f>VLOOKUP(A227,[1]Tabelle1!A$1:B$68,2,FALSE)</f>
        <v>Holzminden</v>
      </c>
      <c r="D227" s="56" t="str">
        <f>VLOOKUP(A227,[2]Tabelle1!$A$2:$C$53,3,FALSE)</f>
        <v>K03255</v>
      </c>
      <c r="E227" s="56">
        <f>'2020_1-2-1_Download_Anzahl'!H27</f>
        <v>3033</v>
      </c>
    </row>
    <row r="228" spans="1:5" x14ac:dyDescent="0.25">
      <c r="A228" s="42">
        <f>'2020_1-2-1_Download_Anzahl'!B28</f>
        <v>256</v>
      </c>
      <c r="B228" s="56">
        <f>'2020_1-2-1_Download_Anzahl'!$H$7</f>
        <v>2009</v>
      </c>
      <c r="C228" s="56" t="str">
        <f>VLOOKUP(A228,[1]Tabelle1!A$1:B$68,2,FALSE)</f>
        <v>Nienburg (Weser)</v>
      </c>
      <c r="D228" s="56" t="str">
        <f>VLOOKUP(A228,[2]Tabelle1!$A$2:$C$53,3,FALSE)</f>
        <v>K03256</v>
      </c>
      <c r="E228" s="56">
        <f>'2020_1-2-1_Download_Anzahl'!H28</f>
        <v>5184</v>
      </c>
    </row>
    <row r="229" spans="1:5" x14ac:dyDescent="0.25">
      <c r="A229" s="42">
        <f>'2020_1-2-1_Download_Anzahl'!B29</f>
        <v>257</v>
      </c>
      <c r="B229" s="56">
        <f>'2020_1-2-1_Download_Anzahl'!$H$7</f>
        <v>2009</v>
      </c>
      <c r="C229" s="56" t="str">
        <f>VLOOKUP(A229,[1]Tabelle1!A$1:B$68,2,FALSE)</f>
        <v>Schaumburg</v>
      </c>
      <c r="D229" s="56" t="str">
        <f>VLOOKUP(A229,[2]Tabelle1!$A$2:$C$53,3,FALSE)</f>
        <v>K03257</v>
      </c>
      <c r="E229" s="56">
        <f>'2020_1-2-1_Download_Anzahl'!H29</f>
        <v>8456</v>
      </c>
    </row>
    <row r="230" spans="1:5" x14ac:dyDescent="0.25">
      <c r="A230" s="42">
        <f>'2020_1-2-1_Download_Anzahl'!B30</f>
        <v>2</v>
      </c>
      <c r="B230" s="56">
        <f>'2020_1-2-1_Download_Anzahl'!$H$7</f>
        <v>2009</v>
      </c>
      <c r="C230" s="56" t="str">
        <f>VLOOKUP(A230,[1]Tabelle1!A$1:B$68,2,FALSE)</f>
        <v>Stat. Region Hannover</v>
      </c>
      <c r="D230" s="56" t="str">
        <f>VLOOKUP(A230,[2]Tabelle1!$A$2:$C$53,3,FALSE)</f>
        <v>K032</v>
      </c>
      <c r="E230" s="56">
        <f>'2020_1-2-1_Download_Anzahl'!H30</f>
        <v>160303</v>
      </c>
    </row>
    <row r="231" spans="1:5" x14ac:dyDescent="0.25">
      <c r="A231" s="42">
        <f>'2020_1-2-1_Download_Anzahl'!B31</f>
        <v>351</v>
      </c>
      <c r="B231" s="56">
        <f>'2020_1-2-1_Download_Anzahl'!$H$7</f>
        <v>2009</v>
      </c>
      <c r="C231" s="56" t="str">
        <f>VLOOKUP(A231,[1]Tabelle1!A$1:B$68,2,FALSE)</f>
        <v>Celle</v>
      </c>
      <c r="D231" s="56" t="str">
        <f>VLOOKUP(A231,[2]Tabelle1!$A$2:$C$53,3,FALSE)</f>
        <v>K03351</v>
      </c>
      <c r="E231" s="56">
        <f>'2020_1-2-1_Download_Anzahl'!H31</f>
        <v>7472</v>
      </c>
    </row>
    <row r="232" spans="1:5" x14ac:dyDescent="0.25">
      <c r="A232" s="42">
        <f>'2020_1-2-1_Download_Anzahl'!B32</f>
        <v>352</v>
      </c>
      <c r="B232" s="56">
        <f>'2020_1-2-1_Download_Anzahl'!$H$7</f>
        <v>2009</v>
      </c>
      <c r="C232" s="56" t="str">
        <f>VLOOKUP(A232,[1]Tabelle1!A$1:B$68,2,FALSE)</f>
        <v>Cuxhaven</v>
      </c>
      <c r="D232" s="56" t="str">
        <f>VLOOKUP(A232,[2]Tabelle1!$A$2:$C$53,3,FALSE)</f>
        <v>K03352</v>
      </c>
      <c r="E232" s="56">
        <f>'2020_1-2-1_Download_Anzahl'!H32</f>
        <v>8184</v>
      </c>
    </row>
    <row r="233" spans="1:5" x14ac:dyDescent="0.25">
      <c r="A233" s="42">
        <f>'2020_1-2-1_Download_Anzahl'!B33</f>
        <v>353</v>
      </c>
      <c r="B233" s="56">
        <f>'2020_1-2-1_Download_Anzahl'!$H$7</f>
        <v>2009</v>
      </c>
      <c r="C233" s="56" t="str">
        <f>VLOOKUP(A233,[1]Tabelle1!A$1:B$68,2,FALSE)</f>
        <v>Harburg</v>
      </c>
      <c r="D233" s="56" t="str">
        <f>VLOOKUP(A233,[2]Tabelle1!$A$2:$C$53,3,FALSE)</f>
        <v>K03353</v>
      </c>
      <c r="E233" s="56">
        <f>'2020_1-2-1_Download_Anzahl'!H33</f>
        <v>10975</v>
      </c>
    </row>
    <row r="234" spans="1:5" x14ac:dyDescent="0.25">
      <c r="A234" s="42">
        <f>'2020_1-2-1_Download_Anzahl'!B34</f>
        <v>354</v>
      </c>
      <c r="B234" s="56">
        <f>'2020_1-2-1_Download_Anzahl'!$H$7</f>
        <v>2009</v>
      </c>
      <c r="C234" s="56" t="str">
        <f>VLOOKUP(A234,[1]Tabelle1!A$1:B$68,2,FALSE)</f>
        <v>Lüchow-Dannenberg</v>
      </c>
      <c r="D234" s="56" t="str">
        <f>VLOOKUP(A234,[2]Tabelle1!$A$2:$C$53,3,FALSE)</f>
        <v>K03354</v>
      </c>
      <c r="E234" s="56">
        <f>'2020_1-2-1_Download_Anzahl'!H34</f>
        <v>1464</v>
      </c>
    </row>
    <row r="235" spans="1:5" x14ac:dyDescent="0.25">
      <c r="A235" s="42">
        <f>'2020_1-2-1_Download_Anzahl'!B35</f>
        <v>355</v>
      </c>
      <c r="B235" s="56">
        <f>'2020_1-2-1_Download_Anzahl'!$H$7</f>
        <v>2009</v>
      </c>
      <c r="C235" s="56" t="str">
        <f>VLOOKUP(A235,[1]Tabelle1!A$1:B$68,2,FALSE)</f>
        <v>Lüneburg</v>
      </c>
      <c r="D235" s="56" t="str">
        <f>VLOOKUP(A235,[2]Tabelle1!$A$2:$C$53,3,FALSE)</f>
        <v>K03355</v>
      </c>
      <c r="E235" s="56">
        <f>'2020_1-2-1_Download_Anzahl'!H35</f>
        <v>6394</v>
      </c>
    </row>
    <row r="236" spans="1:5" x14ac:dyDescent="0.25">
      <c r="A236" s="42">
        <f>'2020_1-2-1_Download_Anzahl'!B36</f>
        <v>356</v>
      </c>
      <c r="B236" s="56">
        <f>'2020_1-2-1_Download_Anzahl'!$H$7</f>
        <v>2009</v>
      </c>
      <c r="C236" s="56" t="str">
        <f>VLOOKUP(A236,[1]Tabelle1!A$1:B$68,2,FALSE)</f>
        <v>Osterholz</v>
      </c>
      <c r="D236" s="56" t="str">
        <f>VLOOKUP(A236,[2]Tabelle1!$A$2:$C$53,3,FALSE)</f>
        <v>K03356</v>
      </c>
      <c r="E236" s="56">
        <f>'2020_1-2-1_Download_Anzahl'!H36</f>
        <v>3793</v>
      </c>
    </row>
    <row r="237" spans="1:5" x14ac:dyDescent="0.25">
      <c r="A237" s="42">
        <f>'2020_1-2-1_Download_Anzahl'!B37</f>
        <v>357</v>
      </c>
      <c r="B237" s="56">
        <f>'2020_1-2-1_Download_Anzahl'!$H$7</f>
        <v>2009</v>
      </c>
      <c r="C237" s="56" t="str">
        <f>VLOOKUP(A237,[1]Tabelle1!A$1:B$68,2,FALSE)</f>
        <v>Rotenburg (Wümme)</v>
      </c>
      <c r="D237" s="56" t="str">
        <f>VLOOKUP(A237,[2]Tabelle1!$A$2:$C$53,3,FALSE)</f>
        <v>K03357</v>
      </c>
      <c r="E237" s="56">
        <f>'2020_1-2-1_Download_Anzahl'!H37</f>
        <v>6292</v>
      </c>
    </row>
    <row r="238" spans="1:5" x14ac:dyDescent="0.25">
      <c r="A238" s="42">
        <f>'2020_1-2-1_Download_Anzahl'!B38</f>
        <v>358</v>
      </c>
      <c r="B238" s="56">
        <f>'2020_1-2-1_Download_Anzahl'!$H$7</f>
        <v>2009</v>
      </c>
      <c r="C238" s="56" t="str">
        <f>VLOOKUP(A238,[1]Tabelle1!A$1:B$68,2,FALSE)</f>
        <v>Heidekreis</v>
      </c>
      <c r="D238" s="56" t="str">
        <f>VLOOKUP(A238,[2]Tabelle1!$A$2:$C$53,3,FALSE)</f>
        <v>K03358</v>
      </c>
      <c r="E238" s="56">
        <f>'2020_1-2-1_Download_Anzahl'!H38</f>
        <v>5804</v>
      </c>
    </row>
    <row r="239" spans="1:5" x14ac:dyDescent="0.25">
      <c r="A239" s="42">
        <f>'2020_1-2-1_Download_Anzahl'!B39</f>
        <v>359</v>
      </c>
      <c r="B239" s="56">
        <f>'2020_1-2-1_Download_Anzahl'!$H$7</f>
        <v>2009</v>
      </c>
      <c r="C239" s="56" t="str">
        <f>VLOOKUP(A239,[1]Tabelle1!A$1:B$68,2,FALSE)</f>
        <v>Stade</v>
      </c>
      <c r="D239" s="56" t="str">
        <f>VLOOKUP(A239,[2]Tabelle1!$A$2:$C$53,3,FALSE)</f>
        <v>K03359</v>
      </c>
      <c r="E239" s="56">
        <f>'2020_1-2-1_Download_Anzahl'!H39</f>
        <v>8139</v>
      </c>
    </row>
    <row r="240" spans="1:5" x14ac:dyDescent="0.25">
      <c r="A240" s="42">
        <f>'2020_1-2-1_Download_Anzahl'!B40</f>
        <v>360</v>
      </c>
      <c r="B240" s="56">
        <f>'2020_1-2-1_Download_Anzahl'!$H$7</f>
        <v>2009</v>
      </c>
      <c r="C240" s="56" t="str">
        <f>VLOOKUP(A240,[1]Tabelle1!A$1:B$68,2,FALSE)</f>
        <v>Uelzen</v>
      </c>
      <c r="D240" s="56" t="str">
        <f>VLOOKUP(A240,[2]Tabelle1!$A$2:$C$53,3,FALSE)</f>
        <v>K03360</v>
      </c>
      <c r="E240" s="56">
        <f>'2020_1-2-1_Download_Anzahl'!H40</f>
        <v>2527</v>
      </c>
    </row>
    <row r="241" spans="1:5" x14ac:dyDescent="0.25">
      <c r="A241" s="42">
        <f>'2020_1-2-1_Download_Anzahl'!B41</f>
        <v>361</v>
      </c>
      <c r="B241" s="56">
        <f>'2020_1-2-1_Download_Anzahl'!$H$7</f>
        <v>2009</v>
      </c>
      <c r="C241" s="56" t="str">
        <f>VLOOKUP(A241,[1]Tabelle1!A$1:B$68,2,FALSE)</f>
        <v>Verden</v>
      </c>
      <c r="D241" s="56" t="str">
        <f>VLOOKUP(A241,[2]Tabelle1!$A$2:$C$53,3,FALSE)</f>
        <v>K03361</v>
      </c>
      <c r="E241" s="56">
        <f>'2020_1-2-1_Download_Anzahl'!H41</f>
        <v>6485</v>
      </c>
    </row>
    <row r="242" spans="1:5" x14ac:dyDescent="0.25">
      <c r="A242" s="42">
        <f>'2020_1-2-1_Download_Anzahl'!B42</f>
        <v>3</v>
      </c>
      <c r="B242" s="56">
        <f>'2020_1-2-1_Download_Anzahl'!$H$7</f>
        <v>2009</v>
      </c>
      <c r="C242" s="56" t="str">
        <f>VLOOKUP(A242,[1]Tabelle1!A$1:B$68,2,FALSE)</f>
        <v>Stat. Region Lüneburg</v>
      </c>
      <c r="D242" s="56" t="str">
        <f>VLOOKUP(A242,[2]Tabelle1!$A$2:$C$53,3,FALSE)</f>
        <v>K033</v>
      </c>
      <c r="E242" s="56">
        <f>'2020_1-2-1_Download_Anzahl'!H42</f>
        <v>67529</v>
      </c>
    </row>
    <row r="243" spans="1:5" x14ac:dyDescent="0.25">
      <c r="A243" s="42">
        <f>'2020_1-2-1_Download_Anzahl'!B43</f>
        <v>401</v>
      </c>
      <c r="B243" s="56">
        <f>'2020_1-2-1_Download_Anzahl'!$H$7</f>
        <v>2009</v>
      </c>
      <c r="C243" s="56" t="str">
        <f>VLOOKUP(A243,[1]Tabelle1!A$1:B$68,2,FALSE)</f>
        <v>Delmenhorst  Stadt</v>
      </c>
      <c r="D243" s="56" t="str">
        <f>VLOOKUP(A243,[2]Tabelle1!$A$2:$C$53,3,FALSE)</f>
        <v>K03401</v>
      </c>
      <c r="E243" s="56">
        <f>'2020_1-2-1_Download_Anzahl'!H43</f>
        <v>6190</v>
      </c>
    </row>
    <row r="244" spans="1:5" x14ac:dyDescent="0.25">
      <c r="A244" s="42">
        <f>'2020_1-2-1_Download_Anzahl'!B44</f>
        <v>402</v>
      </c>
      <c r="B244" s="56">
        <f>'2020_1-2-1_Download_Anzahl'!$H$7</f>
        <v>2009</v>
      </c>
      <c r="C244" s="56" t="str">
        <f>VLOOKUP(A244,[1]Tabelle1!A$1:B$68,2,FALSE)</f>
        <v>Emden  Stadt</v>
      </c>
      <c r="D244" s="56" t="str">
        <f>VLOOKUP(A244,[2]Tabelle1!$A$2:$C$53,3,FALSE)</f>
        <v>K03402</v>
      </c>
      <c r="E244" s="56">
        <f>'2020_1-2-1_Download_Anzahl'!H44</f>
        <v>2360</v>
      </c>
    </row>
    <row r="245" spans="1:5" x14ac:dyDescent="0.25">
      <c r="A245" s="42">
        <f>'2020_1-2-1_Download_Anzahl'!B45</f>
        <v>403</v>
      </c>
      <c r="B245" s="56">
        <f>'2020_1-2-1_Download_Anzahl'!$H$7</f>
        <v>2009</v>
      </c>
      <c r="C245" s="56" t="str">
        <f>VLOOKUP(A245,[1]Tabelle1!A$1:B$68,2,FALSE)</f>
        <v>Oldenburg(Oldb)  Stadt</v>
      </c>
      <c r="D245" s="56" t="str">
        <f>VLOOKUP(A245,[2]Tabelle1!$A$2:$C$53,3,FALSE)</f>
        <v>K03403</v>
      </c>
      <c r="E245" s="56">
        <f>'2020_1-2-1_Download_Anzahl'!H45</f>
        <v>9376</v>
      </c>
    </row>
    <row r="246" spans="1:5" x14ac:dyDescent="0.25">
      <c r="A246" s="42">
        <f>'2020_1-2-1_Download_Anzahl'!B46</f>
        <v>404</v>
      </c>
      <c r="B246" s="56">
        <f>'2020_1-2-1_Download_Anzahl'!$H$7</f>
        <v>2009</v>
      </c>
      <c r="C246" s="56" t="str">
        <f>VLOOKUP(A246,[1]Tabelle1!A$1:B$68,2,FALSE)</f>
        <v>Osnabrück  Stadt</v>
      </c>
      <c r="D246" s="56" t="str">
        <f>VLOOKUP(A246,[2]Tabelle1!$A$2:$C$53,3,FALSE)</f>
        <v>K03404</v>
      </c>
      <c r="E246" s="56">
        <f>'2020_1-2-1_Download_Anzahl'!H46</f>
        <v>14554</v>
      </c>
    </row>
    <row r="247" spans="1:5" x14ac:dyDescent="0.25">
      <c r="A247" s="42">
        <f>'2020_1-2-1_Download_Anzahl'!B47</f>
        <v>405</v>
      </c>
      <c r="B247" s="56">
        <f>'2020_1-2-1_Download_Anzahl'!$H$7</f>
        <v>2009</v>
      </c>
      <c r="C247" s="56" t="str">
        <f>VLOOKUP(A247,[1]Tabelle1!A$1:B$68,2,FALSE)</f>
        <v>Wilhelmshaven  Stadt</v>
      </c>
      <c r="D247" s="56" t="str">
        <f>VLOOKUP(A247,[2]Tabelle1!$A$2:$C$53,3,FALSE)</f>
        <v>K03405</v>
      </c>
      <c r="E247" s="56">
        <f>'2020_1-2-1_Download_Anzahl'!H47</f>
        <v>3769</v>
      </c>
    </row>
    <row r="248" spans="1:5" x14ac:dyDescent="0.25">
      <c r="A248" s="42">
        <f>'2020_1-2-1_Download_Anzahl'!B48</f>
        <v>451</v>
      </c>
      <c r="B248" s="56">
        <f>'2020_1-2-1_Download_Anzahl'!$H$7</f>
        <v>2009</v>
      </c>
      <c r="C248" s="56" t="str">
        <f>VLOOKUP(A248,[1]Tabelle1!A$1:B$68,2,FALSE)</f>
        <v>Ammerland</v>
      </c>
      <c r="D248" s="56" t="str">
        <f>VLOOKUP(A248,[2]Tabelle1!$A$2:$C$53,3,FALSE)</f>
        <v>K03451</v>
      </c>
      <c r="E248" s="56">
        <f>'2020_1-2-1_Download_Anzahl'!H48</f>
        <v>3447</v>
      </c>
    </row>
    <row r="249" spans="1:5" x14ac:dyDescent="0.25">
      <c r="A249" s="42">
        <f>'2020_1-2-1_Download_Anzahl'!B49</f>
        <v>452</v>
      </c>
      <c r="B249" s="56">
        <f>'2020_1-2-1_Download_Anzahl'!$H$7</f>
        <v>2009</v>
      </c>
      <c r="C249" s="56" t="str">
        <f>VLOOKUP(A249,[1]Tabelle1!A$1:B$68,2,FALSE)</f>
        <v>Aurich</v>
      </c>
      <c r="D249" s="56" t="str">
        <f>VLOOKUP(A249,[2]Tabelle1!$A$2:$C$53,3,FALSE)</f>
        <v>K03452</v>
      </c>
      <c r="E249" s="56">
        <f>'2020_1-2-1_Download_Anzahl'!H49</f>
        <v>5110</v>
      </c>
    </row>
    <row r="250" spans="1:5" x14ac:dyDescent="0.25">
      <c r="A250" s="42">
        <f>'2020_1-2-1_Download_Anzahl'!B50</f>
        <v>453</v>
      </c>
      <c r="B250" s="56">
        <f>'2020_1-2-1_Download_Anzahl'!$H$7</f>
        <v>2009</v>
      </c>
      <c r="C250" s="56" t="str">
        <f>VLOOKUP(A250,[1]Tabelle1!A$1:B$68,2,FALSE)</f>
        <v>Cloppenburg</v>
      </c>
      <c r="D250" s="56" t="str">
        <f>VLOOKUP(A250,[2]Tabelle1!$A$2:$C$53,3,FALSE)</f>
        <v>K03453</v>
      </c>
      <c r="E250" s="56">
        <f>'2020_1-2-1_Download_Anzahl'!H50</f>
        <v>7715</v>
      </c>
    </row>
    <row r="251" spans="1:5" x14ac:dyDescent="0.25">
      <c r="A251" s="42">
        <f>'2020_1-2-1_Download_Anzahl'!B51</f>
        <v>454</v>
      </c>
      <c r="B251" s="56">
        <f>'2020_1-2-1_Download_Anzahl'!$H$7</f>
        <v>2009</v>
      </c>
      <c r="C251" s="56" t="str">
        <f>VLOOKUP(A251,[1]Tabelle1!A$1:B$68,2,FALSE)</f>
        <v>Emsland</v>
      </c>
      <c r="D251" s="56" t="str">
        <f>VLOOKUP(A251,[2]Tabelle1!$A$2:$C$53,3,FALSE)</f>
        <v>K03454</v>
      </c>
      <c r="E251" s="56">
        <f>'2020_1-2-1_Download_Anzahl'!H51</f>
        <v>16744</v>
      </c>
    </row>
    <row r="252" spans="1:5" x14ac:dyDescent="0.25">
      <c r="A252" s="42">
        <f>'2020_1-2-1_Download_Anzahl'!B52</f>
        <v>455</v>
      </c>
      <c r="B252" s="56">
        <f>'2020_1-2-1_Download_Anzahl'!$H$7</f>
        <v>2009</v>
      </c>
      <c r="C252" s="56" t="str">
        <f>VLOOKUP(A252,[1]Tabelle1!A$1:B$68,2,FALSE)</f>
        <v>Friesland</v>
      </c>
      <c r="D252" s="56" t="str">
        <f>VLOOKUP(A252,[2]Tabelle1!$A$2:$C$53,3,FALSE)</f>
        <v>K03455</v>
      </c>
      <c r="E252" s="56">
        <f>'2020_1-2-1_Download_Anzahl'!H52</f>
        <v>2682</v>
      </c>
    </row>
    <row r="253" spans="1:5" x14ac:dyDescent="0.25">
      <c r="A253" s="42">
        <f>'2020_1-2-1_Download_Anzahl'!B53</f>
        <v>456</v>
      </c>
      <c r="B253" s="56">
        <f>'2020_1-2-1_Download_Anzahl'!$H$7</f>
        <v>2009</v>
      </c>
      <c r="C253" s="56" t="str">
        <f>VLOOKUP(A253,[1]Tabelle1!A$1:B$68,2,FALSE)</f>
        <v>Grafschaft Bentheim</v>
      </c>
      <c r="D253" s="56" t="str">
        <f>VLOOKUP(A253,[2]Tabelle1!$A$2:$C$53,3,FALSE)</f>
        <v>K03456</v>
      </c>
      <c r="E253" s="56">
        <f>'2020_1-2-1_Download_Anzahl'!H53</f>
        <v>15678</v>
      </c>
    </row>
    <row r="254" spans="1:5" x14ac:dyDescent="0.25">
      <c r="A254" s="42">
        <f>'2020_1-2-1_Download_Anzahl'!B54</f>
        <v>457</v>
      </c>
      <c r="B254" s="56">
        <f>'2020_1-2-1_Download_Anzahl'!$H$7</f>
        <v>2009</v>
      </c>
      <c r="C254" s="56" t="str">
        <f>VLOOKUP(A254,[1]Tabelle1!A$1:B$68,2,FALSE)</f>
        <v>Leer</v>
      </c>
      <c r="D254" s="56" t="str">
        <f>VLOOKUP(A254,[2]Tabelle1!$A$2:$C$53,3,FALSE)</f>
        <v>K03457</v>
      </c>
      <c r="E254" s="56">
        <f>'2020_1-2-1_Download_Anzahl'!H54</f>
        <v>6974</v>
      </c>
    </row>
    <row r="255" spans="1:5" x14ac:dyDescent="0.25">
      <c r="A255" s="42">
        <f>'2020_1-2-1_Download_Anzahl'!B55</f>
        <v>458</v>
      </c>
      <c r="B255" s="56">
        <f>'2020_1-2-1_Download_Anzahl'!$H$7</f>
        <v>2009</v>
      </c>
      <c r="C255" s="56" t="str">
        <f>VLOOKUP(A255,[1]Tabelle1!A$1:B$68,2,FALSE)</f>
        <v>Oldenburg</v>
      </c>
      <c r="D255" s="56" t="str">
        <f>VLOOKUP(A255,[2]Tabelle1!$A$2:$C$53,3,FALSE)</f>
        <v>K03458</v>
      </c>
      <c r="E255" s="56">
        <f>'2020_1-2-1_Download_Anzahl'!H55</f>
        <v>4796</v>
      </c>
    </row>
    <row r="256" spans="1:5" x14ac:dyDescent="0.25">
      <c r="A256" s="42">
        <f>'2020_1-2-1_Download_Anzahl'!B56</f>
        <v>459</v>
      </c>
      <c r="B256" s="56">
        <f>'2020_1-2-1_Download_Anzahl'!$H$7</f>
        <v>2009</v>
      </c>
      <c r="C256" s="56" t="str">
        <f>VLOOKUP(A256,[1]Tabelle1!A$1:B$68,2,FALSE)</f>
        <v>Osnabrück</v>
      </c>
      <c r="D256" s="56" t="str">
        <f>VLOOKUP(A256,[2]Tabelle1!$A$2:$C$53,3,FALSE)</f>
        <v>K03459</v>
      </c>
      <c r="E256" s="56">
        <f>'2020_1-2-1_Download_Anzahl'!H56</f>
        <v>17369</v>
      </c>
    </row>
    <row r="257" spans="1:5" x14ac:dyDescent="0.25">
      <c r="A257" s="42">
        <f>'2020_1-2-1_Download_Anzahl'!B57</f>
        <v>460</v>
      </c>
      <c r="B257" s="56">
        <f>'2020_1-2-1_Download_Anzahl'!$H$7</f>
        <v>2009</v>
      </c>
      <c r="C257" s="56" t="str">
        <f>VLOOKUP(A257,[1]Tabelle1!A$1:B$68,2,FALSE)</f>
        <v>Vechta</v>
      </c>
      <c r="D257" s="56" t="str">
        <f>VLOOKUP(A257,[2]Tabelle1!$A$2:$C$53,3,FALSE)</f>
        <v>K03460</v>
      </c>
      <c r="E257" s="56">
        <f>'2020_1-2-1_Download_Anzahl'!H57</f>
        <v>9364</v>
      </c>
    </row>
    <row r="258" spans="1:5" x14ac:dyDescent="0.25">
      <c r="A258" s="42">
        <f>'2020_1-2-1_Download_Anzahl'!B58</f>
        <v>461</v>
      </c>
      <c r="B258" s="56">
        <f>'2020_1-2-1_Download_Anzahl'!$H$7</f>
        <v>2009</v>
      </c>
      <c r="C258" s="56" t="str">
        <f>VLOOKUP(A258,[1]Tabelle1!A$1:B$68,2,FALSE)</f>
        <v>Wesermarsch</v>
      </c>
      <c r="D258" s="56" t="str">
        <f>VLOOKUP(A258,[2]Tabelle1!$A$2:$C$53,3,FALSE)</f>
        <v>K03461</v>
      </c>
      <c r="E258" s="56">
        <f>'2020_1-2-1_Download_Anzahl'!H58</f>
        <v>4960</v>
      </c>
    </row>
    <row r="259" spans="1:5" x14ac:dyDescent="0.25">
      <c r="A259" s="42">
        <f>'2020_1-2-1_Download_Anzahl'!B59</f>
        <v>462</v>
      </c>
      <c r="B259" s="56">
        <f>'2020_1-2-1_Download_Anzahl'!$H$7</f>
        <v>2009</v>
      </c>
      <c r="C259" s="56" t="str">
        <f>VLOOKUP(A259,[1]Tabelle1!A$1:B$68,2,FALSE)</f>
        <v>Wittmund</v>
      </c>
      <c r="D259" s="56" t="str">
        <f>VLOOKUP(A259,[2]Tabelle1!$A$2:$C$53,3,FALSE)</f>
        <v>K03462</v>
      </c>
      <c r="E259" s="56">
        <f>'2020_1-2-1_Download_Anzahl'!H59</f>
        <v>1231</v>
      </c>
    </row>
    <row r="260" spans="1:5" x14ac:dyDescent="0.25">
      <c r="A260" s="42">
        <f>'2020_1-2-1_Download_Anzahl'!B60</f>
        <v>4</v>
      </c>
      <c r="B260" s="56">
        <f>'2020_1-2-1_Download_Anzahl'!$H$7</f>
        <v>2009</v>
      </c>
      <c r="C260" s="56" t="str">
        <f>VLOOKUP(A260,[1]Tabelle1!A$1:B$68,2,FALSE)</f>
        <v>Stat. Region Weser-Ems</v>
      </c>
      <c r="D260" s="56" t="str">
        <f>VLOOKUP(A260,[2]Tabelle1!$A$2:$C$53,3,FALSE)</f>
        <v>K034</v>
      </c>
      <c r="E260" s="56">
        <f>'2020_1-2-1_Download_Anzahl'!H60</f>
        <v>132319</v>
      </c>
    </row>
    <row r="261" spans="1:5" x14ac:dyDescent="0.25">
      <c r="A261" s="42">
        <f>'2020_1-2-1_Download_Anzahl'!B61</f>
        <v>0</v>
      </c>
      <c r="B261" s="56">
        <f>'2020_1-2-1_Download_Anzahl'!$H$7</f>
        <v>2009</v>
      </c>
      <c r="C261" s="56" t="str">
        <f>VLOOKUP(A261,[1]Tabelle1!A$1:B$68,2,FALSE)</f>
        <v>Niedersachsen</v>
      </c>
      <c r="D261" s="56" t="str">
        <f>VLOOKUP(A261,[2]Tabelle1!$A$2:$C$53,3,FALSE)</f>
        <v>K030</v>
      </c>
      <c r="E261" s="56">
        <f>'2020_1-2-1_Download_Anzahl'!H61</f>
        <v>453636</v>
      </c>
    </row>
    <row r="262" spans="1:5" x14ac:dyDescent="0.25">
      <c r="A262" s="42">
        <f>'2020_1-2-1_Download_Anzahl'!B10</f>
        <v>101</v>
      </c>
      <c r="B262" s="56">
        <f>'2020_1-2-1_Download_Anzahl'!$I$7</f>
        <v>2010</v>
      </c>
      <c r="C262" s="56" t="str">
        <f>VLOOKUP(A262,[1]Tabelle1!A$1:B$68,2,FALSE)</f>
        <v>Braunschweig  Stadt</v>
      </c>
      <c r="D262" s="56" t="str">
        <f>VLOOKUP(A262,[2]Tabelle1!$A$2:$C$53,3,FALSE)</f>
        <v>K03101</v>
      </c>
      <c r="E262" s="56">
        <f>'2020_1-2-1_Download_Anzahl'!I10</f>
        <v>19660</v>
      </c>
    </row>
    <row r="263" spans="1:5" x14ac:dyDescent="0.25">
      <c r="A263" s="42">
        <f>'2020_1-2-1_Download_Anzahl'!B11</f>
        <v>102</v>
      </c>
      <c r="B263" s="56">
        <f>'2020_1-2-1_Download_Anzahl'!$I$7</f>
        <v>2010</v>
      </c>
      <c r="C263" s="56" t="str">
        <f>VLOOKUP(A263,[1]Tabelle1!A$1:B$68,2,FALSE)</f>
        <v>Salzgitter  Stadt</v>
      </c>
      <c r="D263" s="56" t="str">
        <f>VLOOKUP(A263,[2]Tabelle1!$A$2:$C$53,3,FALSE)</f>
        <v>K03102</v>
      </c>
      <c r="E263" s="56">
        <f>'2020_1-2-1_Download_Anzahl'!I11</f>
        <v>9810</v>
      </c>
    </row>
    <row r="264" spans="1:5" x14ac:dyDescent="0.25">
      <c r="A264" s="42">
        <f>'2020_1-2-1_Download_Anzahl'!B12</f>
        <v>103</v>
      </c>
      <c r="B264" s="56">
        <f>'2020_1-2-1_Download_Anzahl'!$I$7</f>
        <v>2010</v>
      </c>
      <c r="C264" s="56" t="str">
        <f>VLOOKUP(A264,[1]Tabelle1!A$1:B$68,2,FALSE)</f>
        <v>Wolfsburg  Stadt</v>
      </c>
      <c r="D264" s="56" t="str">
        <f>VLOOKUP(A264,[2]Tabelle1!$A$2:$C$53,3,FALSE)</f>
        <v>K03103</v>
      </c>
      <c r="E264" s="56">
        <f>'2020_1-2-1_Download_Anzahl'!I12</f>
        <v>11804</v>
      </c>
    </row>
    <row r="265" spans="1:5" x14ac:dyDescent="0.25">
      <c r="A265" s="42">
        <f>'2020_1-2-1_Download_Anzahl'!B13</f>
        <v>151</v>
      </c>
      <c r="B265" s="56">
        <f>'2020_1-2-1_Download_Anzahl'!$I$7</f>
        <v>2010</v>
      </c>
      <c r="C265" s="56" t="str">
        <f>VLOOKUP(A265,[1]Tabelle1!A$1:B$68,2,FALSE)</f>
        <v>Gifhorn</v>
      </c>
      <c r="D265" s="56" t="str">
        <f>VLOOKUP(A265,[2]Tabelle1!$A$2:$C$53,3,FALSE)</f>
        <v>K03151</v>
      </c>
      <c r="E265" s="56">
        <f>'2020_1-2-1_Download_Anzahl'!I13</f>
        <v>7024</v>
      </c>
    </row>
    <row r="266" spans="1:5" x14ac:dyDescent="0.25">
      <c r="A266" s="42">
        <f>'2020_1-2-1_Download_Anzahl'!B14</f>
        <v>153</v>
      </c>
      <c r="B266" s="56">
        <f>'2020_1-2-1_Download_Anzahl'!$I$7</f>
        <v>2010</v>
      </c>
      <c r="C266" s="56" t="str">
        <f>VLOOKUP(A266,[1]Tabelle1!A$1:B$68,2,FALSE)</f>
        <v>Goslar</v>
      </c>
      <c r="D266" s="56" t="str">
        <f>VLOOKUP(A266,[2]Tabelle1!$A$2:$C$53,3,FALSE)</f>
        <v>K03153</v>
      </c>
      <c r="E266" s="56">
        <f>'2020_1-2-1_Download_Anzahl'!I14</f>
        <v>6980</v>
      </c>
    </row>
    <row r="267" spans="1:5" x14ac:dyDescent="0.25">
      <c r="A267" s="42">
        <f>'2020_1-2-1_Download_Anzahl'!B15</f>
        <v>154</v>
      </c>
      <c r="B267" s="56">
        <f>'2020_1-2-1_Download_Anzahl'!$I$7</f>
        <v>2010</v>
      </c>
      <c r="C267" s="56" t="str">
        <f>VLOOKUP(A267,[1]Tabelle1!A$1:B$68,2,FALSE)</f>
        <v>Helmstedt</v>
      </c>
      <c r="D267" s="56" t="str">
        <f>VLOOKUP(A267,[2]Tabelle1!$A$2:$C$53,3,FALSE)</f>
        <v>K03154</v>
      </c>
      <c r="E267" s="56">
        <f>'2020_1-2-1_Download_Anzahl'!I15</f>
        <v>3365</v>
      </c>
    </row>
    <row r="268" spans="1:5" x14ac:dyDescent="0.25">
      <c r="A268" s="42">
        <f>'2020_1-2-1_Download_Anzahl'!B16</f>
        <v>155</v>
      </c>
      <c r="B268" s="56">
        <f>'2020_1-2-1_Download_Anzahl'!$I$7</f>
        <v>2010</v>
      </c>
      <c r="C268" s="56" t="str">
        <f>VLOOKUP(A268,[1]Tabelle1!A$1:B$68,2,FALSE)</f>
        <v>Northeim</v>
      </c>
      <c r="D268" s="56" t="str">
        <f>VLOOKUP(A268,[2]Tabelle1!$A$2:$C$53,3,FALSE)</f>
        <v>K03155</v>
      </c>
      <c r="E268" s="56">
        <f>'2020_1-2-1_Download_Anzahl'!I16</f>
        <v>5093</v>
      </c>
    </row>
    <row r="269" spans="1:5" x14ac:dyDescent="0.25">
      <c r="A269" s="42">
        <f>'2020_1-2-1_Download_Anzahl'!B17</f>
        <v>157</v>
      </c>
      <c r="B269" s="56">
        <f>'2020_1-2-1_Download_Anzahl'!$I$7</f>
        <v>2010</v>
      </c>
      <c r="C269" s="56" t="str">
        <f>VLOOKUP(A269,[1]Tabelle1!A$1:B$68,2,FALSE)</f>
        <v>Peine</v>
      </c>
      <c r="D269" s="56" t="str">
        <f>VLOOKUP(A269,[2]Tabelle1!$A$2:$C$53,3,FALSE)</f>
        <v>K03157</v>
      </c>
      <c r="E269" s="56">
        <f>'2020_1-2-1_Download_Anzahl'!I17</f>
        <v>6373</v>
      </c>
    </row>
    <row r="270" spans="1:5" x14ac:dyDescent="0.25">
      <c r="A270" s="42">
        <f>'2020_1-2-1_Download_Anzahl'!B18</f>
        <v>158</v>
      </c>
      <c r="B270" s="56">
        <f>'2020_1-2-1_Download_Anzahl'!$I$7</f>
        <v>2010</v>
      </c>
      <c r="C270" s="56" t="str">
        <f>VLOOKUP(A270,[1]Tabelle1!A$1:B$68,2,FALSE)</f>
        <v>Wolfenbüttel</v>
      </c>
      <c r="D270" s="56" t="str">
        <f>VLOOKUP(A270,[2]Tabelle1!$A$2:$C$53,3,FALSE)</f>
        <v>K03158</v>
      </c>
      <c r="E270" s="56">
        <f>'2020_1-2-1_Download_Anzahl'!I18</f>
        <v>4440</v>
      </c>
    </row>
    <row r="271" spans="1:5" x14ac:dyDescent="0.25">
      <c r="A271" s="42">
        <f>'2020_1-2-1_Download_Anzahl'!B19</f>
        <v>159</v>
      </c>
      <c r="B271" s="56">
        <f>'2020_1-2-1_Download_Anzahl'!$I$7</f>
        <v>2010</v>
      </c>
      <c r="C271" s="56" t="str">
        <f>VLOOKUP(A271,[1]Tabelle1!A$1:B$68,2,FALSE)</f>
        <v>Göttingen</v>
      </c>
      <c r="D271" s="56" t="str">
        <f>VLOOKUP(A271,[2]Tabelle1!$A$2:$C$53,3,FALSE)</f>
        <v>K03159</v>
      </c>
      <c r="E271" s="56">
        <f>'2020_1-2-1_Download_Anzahl'!I19</f>
        <v>18518</v>
      </c>
    </row>
    <row r="272" spans="1:5" x14ac:dyDescent="0.25">
      <c r="A272" s="42">
        <f>'2020_1-2-1_Download_Anzahl'!B20</f>
        <v>1</v>
      </c>
      <c r="B272" s="56">
        <f>'2020_1-2-1_Download_Anzahl'!$I$7</f>
        <v>2010</v>
      </c>
      <c r="C272" s="56" t="str">
        <f>VLOOKUP(A272,[1]Tabelle1!A$1:B$68,2,FALSE)</f>
        <v>Stat. Region Braunschweig</v>
      </c>
      <c r="D272" s="56" t="str">
        <f>VLOOKUP(A272,[2]Tabelle1!$A$2:$C$53,3,FALSE)</f>
        <v>K031</v>
      </c>
      <c r="E272" s="56">
        <f>'2020_1-2-1_Download_Anzahl'!I20</f>
        <v>93067</v>
      </c>
    </row>
    <row r="273" spans="1:5" x14ac:dyDescent="0.25">
      <c r="A273" s="42">
        <f>'2020_1-2-1_Download_Anzahl'!B21</f>
        <v>241</v>
      </c>
      <c r="B273" s="56">
        <f>'2020_1-2-1_Download_Anzahl'!$I$7</f>
        <v>2010</v>
      </c>
      <c r="C273" s="56" t="str">
        <f>VLOOKUP(A273,[1]Tabelle1!A$1:B$68,2,FALSE)</f>
        <v>Hannover  Region</v>
      </c>
      <c r="D273" s="56" t="str">
        <f>VLOOKUP(A273,[2]Tabelle1!$A$2:$C$53,3,FALSE)</f>
        <v>K03241</v>
      </c>
      <c r="E273" s="56">
        <f>'2020_1-2-1_Download_Anzahl'!I21</f>
        <v>112021</v>
      </c>
    </row>
    <row r="274" spans="1:5" x14ac:dyDescent="0.25">
      <c r="A274" s="42">
        <f>'2020_1-2-1_Download_Anzahl'!B22</f>
        <v>241001</v>
      </c>
      <c r="B274" s="56">
        <f>'2020_1-2-1_Download_Anzahl'!$I$7</f>
        <v>2010</v>
      </c>
      <c r="C274" s="56" t="str">
        <f>VLOOKUP(A274,[1]Tabelle1!A$1:B$68,2,FALSE)</f>
        <v xml:space="preserve">   dav. Hannover  Lhst.</v>
      </c>
      <c r="D274" s="56" t="str">
        <f>VLOOKUP(A274,[2]Tabelle1!$A$2:$C$53,3,FALSE)</f>
        <v>K03241001</v>
      </c>
      <c r="E274" s="56">
        <f>'2020_1-2-1_Download_Anzahl'!I22</f>
        <v>73448</v>
      </c>
    </row>
    <row r="275" spans="1:5" x14ac:dyDescent="0.25">
      <c r="A275" s="42">
        <f>'2020_1-2-1_Download_Anzahl'!B23</f>
        <v>241999</v>
      </c>
      <c r="B275" s="56">
        <f>'2020_1-2-1_Download_Anzahl'!$I$7</f>
        <v>2010</v>
      </c>
      <c r="C275" s="56" t="str">
        <f>VLOOKUP(A275,[1]Tabelle1!A$1:B$68,2,FALSE)</f>
        <v xml:space="preserve">   dav. Hannover  Umland</v>
      </c>
      <c r="D275" s="56" t="str">
        <f>VLOOKUP(A275,[2]Tabelle1!$A$2:$C$53,3,FALSE)</f>
        <v>K03241999</v>
      </c>
      <c r="E275" s="56">
        <f>'2020_1-2-1_Download_Anzahl'!I23</f>
        <v>38573</v>
      </c>
    </row>
    <row r="276" spans="1:5" x14ac:dyDescent="0.25">
      <c r="A276" s="42">
        <f>'2020_1-2-1_Download_Anzahl'!B24</f>
        <v>251</v>
      </c>
      <c r="B276" s="56">
        <f>'2020_1-2-1_Download_Anzahl'!$I$7</f>
        <v>2010</v>
      </c>
      <c r="C276" s="56" t="str">
        <f>VLOOKUP(A276,[1]Tabelle1!A$1:B$68,2,FALSE)</f>
        <v>Diepholz</v>
      </c>
      <c r="D276" s="56" t="str">
        <f>VLOOKUP(A276,[2]Tabelle1!$A$2:$C$53,3,FALSE)</f>
        <v>K03251</v>
      </c>
      <c r="E276" s="56">
        <f>'2020_1-2-1_Download_Anzahl'!I24</f>
        <v>8183</v>
      </c>
    </row>
    <row r="277" spans="1:5" x14ac:dyDescent="0.25">
      <c r="A277" s="42">
        <f>'2020_1-2-1_Download_Anzahl'!B25</f>
        <v>252</v>
      </c>
      <c r="B277" s="56">
        <f>'2020_1-2-1_Download_Anzahl'!$I$7</f>
        <v>2010</v>
      </c>
      <c r="C277" s="56" t="str">
        <f>VLOOKUP(A277,[1]Tabelle1!A$1:B$68,2,FALSE)</f>
        <v>Hameln-Pyrmont</v>
      </c>
      <c r="D277" s="56" t="str">
        <f>VLOOKUP(A277,[2]Tabelle1!$A$2:$C$53,3,FALSE)</f>
        <v>K03252</v>
      </c>
      <c r="E277" s="56">
        <f>'2020_1-2-1_Download_Anzahl'!I25</f>
        <v>10394</v>
      </c>
    </row>
    <row r="278" spans="1:5" x14ac:dyDescent="0.25">
      <c r="A278" s="42">
        <f>'2020_1-2-1_Download_Anzahl'!B26</f>
        <v>254</v>
      </c>
      <c r="B278" s="56">
        <f>'2020_1-2-1_Download_Anzahl'!$I$7</f>
        <v>2010</v>
      </c>
      <c r="C278" s="56" t="str">
        <f>VLOOKUP(A278,[1]Tabelle1!A$1:B$68,2,FALSE)</f>
        <v>Hildesheim</v>
      </c>
      <c r="D278" s="56" t="str">
        <f>VLOOKUP(A278,[2]Tabelle1!$A$2:$C$53,3,FALSE)</f>
        <v>K03254</v>
      </c>
      <c r="E278" s="56">
        <f>'2020_1-2-1_Download_Anzahl'!I26</f>
        <v>13637</v>
      </c>
    </row>
    <row r="279" spans="1:5" x14ac:dyDescent="0.25">
      <c r="A279" s="42">
        <f>'2020_1-2-1_Download_Anzahl'!B27</f>
        <v>255</v>
      </c>
      <c r="B279" s="56">
        <f>'2020_1-2-1_Download_Anzahl'!$I$7</f>
        <v>2010</v>
      </c>
      <c r="C279" s="56" t="str">
        <f>VLOOKUP(A279,[1]Tabelle1!A$1:B$68,2,FALSE)</f>
        <v>Holzminden</v>
      </c>
      <c r="D279" s="56" t="str">
        <f>VLOOKUP(A279,[2]Tabelle1!$A$2:$C$53,3,FALSE)</f>
        <v>K03255</v>
      </c>
      <c r="E279" s="56">
        <f>'2020_1-2-1_Download_Anzahl'!I27</f>
        <v>3063</v>
      </c>
    </row>
    <row r="280" spans="1:5" x14ac:dyDescent="0.25">
      <c r="A280" s="42">
        <f>'2020_1-2-1_Download_Anzahl'!B28</f>
        <v>256</v>
      </c>
      <c r="B280" s="56">
        <f>'2020_1-2-1_Download_Anzahl'!$I$7</f>
        <v>2010</v>
      </c>
      <c r="C280" s="56" t="str">
        <f>VLOOKUP(A280,[1]Tabelle1!A$1:B$68,2,FALSE)</f>
        <v>Nienburg (Weser)</v>
      </c>
      <c r="D280" s="56" t="str">
        <f>VLOOKUP(A280,[2]Tabelle1!$A$2:$C$53,3,FALSE)</f>
        <v>K03256</v>
      </c>
      <c r="E280" s="56">
        <f>'2020_1-2-1_Download_Anzahl'!I28</f>
        <v>5160</v>
      </c>
    </row>
    <row r="281" spans="1:5" x14ac:dyDescent="0.25">
      <c r="A281" s="42">
        <f>'2020_1-2-1_Download_Anzahl'!B29</f>
        <v>257</v>
      </c>
      <c r="B281" s="56">
        <f>'2020_1-2-1_Download_Anzahl'!$I$7</f>
        <v>2010</v>
      </c>
      <c r="C281" s="56" t="str">
        <f>VLOOKUP(A281,[1]Tabelle1!A$1:B$68,2,FALSE)</f>
        <v>Schaumburg</v>
      </c>
      <c r="D281" s="56" t="str">
        <f>VLOOKUP(A281,[2]Tabelle1!$A$2:$C$53,3,FALSE)</f>
        <v>K03257</v>
      </c>
      <c r="E281" s="56">
        <f>'2020_1-2-1_Download_Anzahl'!I29</f>
        <v>8342</v>
      </c>
    </row>
    <row r="282" spans="1:5" x14ac:dyDescent="0.25">
      <c r="A282" s="42">
        <f>'2020_1-2-1_Download_Anzahl'!B30</f>
        <v>2</v>
      </c>
      <c r="B282" s="56">
        <f>'2020_1-2-1_Download_Anzahl'!$I$7</f>
        <v>2010</v>
      </c>
      <c r="C282" s="56" t="str">
        <f>VLOOKUP(A282,[1]Tabelle1!A$1:B$68,2,FALSE)</f>
        <v>Stat. Region Hannover</v>
      </c>
      <c r="D282" s="56" t="str">
        <f>VLOOKUP(A282,[2]Tabelle1!$A$2:$C$53,3,FALSE)</f>
        <v>K032</v>
      </c>
      <c r="E282" s="56">
        <f>'2020_1-2-1_Download_Anzahl'!I30</f>
        <v>160800</v>
      </c>
    </row>
    <row r="283" spans="1:5" x14ac:dyDescent="0.25">
      <c r="A283" s="42">
        <f>'2020_1-2-1_Download_Anzahl'!B31</f>
        <v>351</v>
      </c>
      <c r="B283" s="56">
        <f>'2020_1-2-1_Download_Anzahl'!$I$7</f>
        <v>2010</v>
      </c>
      <c r="C283" s="56" t="str">
        <f>VLOOKUP(A283,[1]Tabelle1!A$1:B$68,2,FALSE)</f>
        <v>Celle</v>
      </c>
      <c r="D283" s="56" t="str">
        <f>VLOOKUP(A283,[2]Tabelle1!$A$2:$C$53,3,FALSE)</f>
        <v>K03351</v>
      </c>
      <c r="E283" s="56">
        <f>'2020_1-2-1_Download_Anzahl'!I31</f>
        <v>7584</v>
      </c>
    </row>
    <row r="284" spans="1:5" x14ac:dyDescent="0.25">
      <c r="A284" s="42">
        <f>'2020_1-2-1_Download_Anzahl'!B32</f>
        <v>352</v>
      </c>
      <c r="B284" s="56">
        <f>'2020_1-2-1_Download_Anzahl'!$I$7</f>
        <v>2010</v>
      </c>
      <c r="C284" s="56" t="str">
        <f>VLOOKUP(A284,[1]Tabelle1!A$1:B$68,2,FALSE)</f>
        <v>Cuxhaven</v>
      </c>
      <c r="D284" s="56" t="str">
        <f>VLOOKUP(A284,[2]Tabelle1!$A$2:$C$53,3,FALSE)</f>
        <v>K03352</v>
      </c>
      <c r="E284" s="56">
        <f>'2020_1-2-1_Download_Anzahl'!I32</f>
        <v>8131</v>
      </c>
    </row>
    <row r="285" spans="1:5" x14ac:dyDescent="0.25">
      <c r="A285" s="42">
        <f>'2020_1-2-1_Download_Anzahl'!B33</f>
        <v>353</v>
      </c>
      <c r="B285" s="56">
        <f>'2020_1-2-1_Download_Anzahl'!$I$7</f>
        <v>2010</v>
      </c>
      <c r="C285" s="56" t="str">
        <f>VLOOKUP(A285,[1]Tabelle1!A$1:B$68,2,FALSE)</f>
        <v>Harburg</v>
      </c>
      <c r="D285" s="56" t="str">
        <f>VLOOKUP(A285,[2]Tabelle1!$A$2:$C$53,3,FALSE)</f>
        <v>K03353</v>
      </c>
      <c r="E285" s="56">
        <f>'2020_1-2-1_Download_Anzahl'!I33</f>
        <v>11183</v>
      </c>
    </row>
    <row r="286" spans="1:5" x14ac:dyDescent="0.25">
      <c r="A286" s="42">
        <f>'2020_1-2-1_Download_Anzahl'!B34</f>
        <v>354</v>
      </c>
      <c r="B286" s="56">
        <f>'2020_1-2-1_Download_Anzahl'!$I$7</f>
        <v>2010</v>
      </c>
      <c r="C286" s="56" t="str">
        <f>VLOOKUP(A286,[1]Tabelle1!A$1:B$68,2,FALSE)</f>
        <v>Lüchow-Dannenberg</v>
      </c>
      <c r="D286" s="56" t="str">
        <f>VLOOKUP(A286,[2]Tabelle1!$A$2:$C$53,3,FALSE)</f>
        <v>K03354</v>
      </c>
      <c r="E286" s="56">
        <f>'2020_1-2-1_Download_Anzahl'!I34</f>
        <v>1487</v>
      </c>
    </row>
    <row r="287" spans="1:5" x14ac:dyDescent="0.25">
      <c r="A287" s="42">
        <f>'2020_1-2-1_Download_Anzahl'!B35</f>
        <v>355</v>
      </c>
      <c r="B287" s="56">
        <f>'2020_1-2-1_Download_Anzahl'!$I$7</f>
        <v>2010</v>
      </c>
      <c r="C287" s="56" t="str">
        <f>VLOOKUP(A287,[1]Tabelle1!A$1:B$68,2,FALSE)</f>
        <v>Lüneburg</v>
      </c>
      <c r="D287" s="56" t="str">
        <f>VLOOKUP(A287,[2]Tabelle1!$A$2:$C$53,3,FALSE)</f>
        <v>K03355</v>
      </c>
      <c r="E287" s="56">
        <f>'2020_1-2-1_Download_Anzahl'!I35</f>
        <v>6385</v>
      </c>
    </row>
    <row r="288" spans="1:5" x14ac:dyDescent="0.25">
      <c r="A288" s="42">
        <f>'2020_1-2-1_Download_Anzahl'!B36</f>
        <v>356</v>
      </c>
      <c r="B288" s="56">
        <f>'2020_1-2-1_Download_Anzahl'!$I$7</f>
        <v>2010</v>
      </c>
      <c r="C288" s="56" t="str">
        <f>VLOOKUP(A288,[1]Tabelle1!A$1:B$68,2,FALSE)</f>
        <v>Osterholz</v>
      </c>
      <c r="D288" s="56" t="str">
        <f>VLOOKUP(A288,[2]Tabelle1!$A$2:$C$53,3,FALSE)</f>
        <v>K03356</v>
      </c>
      <c r="E288" s="56">
        <f>'2020_1-2-1_Download_Anzahl'!I36</f>
        <v>3766</v>
      </c>
    </row>
    <row r="289" spans="1:5" x14ac:dyDescent="0.25">
      <c r="A289" s="42">
        <f>'2020_1-2-1_Download_Anzahl'!B37</f>
        <v>357</v>
      </c>
      <c r="B289" s="56">
        <f>'2020_1-2-1_Download_Anzahl'!$I$7</f>
        <v>2010</v>
      </c>
      <c r="C289" s="56" t="str">
        <f>VLOOKUP(A289,[1]Tabelle1!A$1:B$68,2,FALSE)</f>
        <v>Rotenburg (Wümme)</v>
      </c>
      <c r="D289" s="56" t="str">
        <f>VLOOKUP(A289,[2]Tabelle1!$A$2:$C$53,3,FALSE)</f>
        <v>K03357</v>
      </c>
      <c r="E289" s="56">
        <f>'2020_1-2-1_Download_Anzahl'!I37</f>
        <v>6172</v>
      </c>
    </row>
    <row r="290" spans="1:5" x14ac:dyDescent="0.25">
      <c r="A290" s="42">
        <f>'2020_1-2-1_Download_Anzahl'!B38</f>
        <v>358</v>
      </c>
      <c r="B290" s="56">
        <f>'2020_1-2-1_Download_Anzahl'!$I$7</f>
        <v>2010</v>
      </c>
      <c r="C290" s="56" t="str">
        <f>VLOOKUP(A290,[1]Tabelle1!A$1:B$68,2,FALSE)</f>
        <v>Heidekreis</v>
      </c>
      <c r="D290" s="56" t="str">
        <f>VLOOKUP(A290,[2]Tabelle1!$A$2:$C$53,3,FALSE)</f>
        <v>K03358</v>
      </c>
      <c r="E290" s="56">
        <f>'2020_1-2-1_Download_Anzahl'!I38</f>
        <v>5915</v>
      </c>
    </row>
    <row r="291" spans="1:5" x14ac:dyDescent="0.25">
      <c r="A291" s="42">
        <f>'2020_1-2-1_Download_Anzahl'!B39</f>
        <v>359</v>
      </c>
      <c r="B291" s="56">
        <f>'2020_1-2-1_Download_Anzahl'!$I$7</f>
        <v>2010</v>
      </c>
      <c r="C291" s="56" t="str">
        <f>VLOOKUP(A291,[1]Tabelle1!A$1:B$68,2,FALSE)</f>
        <v>Stade</v>
      </c>
      <c r="D291" s="56" t="str">
        <f>VLOOKUP(A291,[2]Tabelle1!$A$2:$C$53,3,FALSE)</f>
        <v>K03359</v>
      </c>
      <c r="E291" s="56">
        <f>'2020_1-2-1_Download_Anzahl'!I39</f>
        <v>8248</v>
      </c>
    </row>
    <row r="292" spans="1:5" x14ac:dyDescent="0.25">
      <c r="A292" s="42">
        <f>'2020_1-2-1_Download_Anzahl'!B40</f>
        <v>360</v>
      </c>
      <c r="B292" s="56">
        <f>'2020_1-2-1_Download_Anzahl'!$I$7</f>
        <v>2010</v>
      </c>
      <c r="C292" s="56" t="str">
        <f>VLOOKUP(A292,[1]Tabelle1!A$1:B$68,2,FALSE)</f>
        <v>Uelzen</v>
      </c>
      <c r="D292" s="56" t="str">
        <f>VLOOKUP(A292,[2]Tabelle1!$A$2:$C$53,3,FALSE)</f>
        <v>K03360</v>
      </c>
      <c r="E292" s="56">
        <f>'2020_1-2-1_Download_Anzahl'!I40</f>
        <v>2555</v>
      </c>
    </row>
    <row r="293" spans="1:5" x14ac:dyDescent="0.25">
      <c r="A293" s="42">
        <f>'2020_1-2-1_Download_Anzahl'!B41</f>
        <v>361</v>
      </c>
      <c r="B293" s="56">
        <f>'2020_1-2-1_Download_Anzahl'!$I$7</f>
        <v>2010</v>
      </c>
      <c r="C293" s="56" t="str">
        <f>VLOOKUP(A293,[1]Tabelle1!A$1:B$68,2,FALSE)</f>
        <v>Verden</v>
      </c>
      <c r="D293" s="56" t="str">
        <f>VLOOKUP(A293,[2]Tabelle1!$A$2:$C$53,3,FALSE)</f>
        <v>K03361</v>
      </c>
      <c r="E293" s="56">
        <f>'2020_1-2-1_Download_Anzahl'!I41</f>
        <v>6525</v>
      </c>
    </row>
    <row r="294" spans="1:5" x14ac:dyDescent="0.25">
      <c r="A294" s="42">
        <f>'2020_1-2-1_Download_Anzahl'!B42</f>
        <v>3</v>
      </c>
      <c r="B294" s="56">
        <f>'2020_1-2-1_Download_Anzahl'!$I$7</f>
        <v>2010</v>
      </c>
      <c r="C294" s="56" t="str">
        <f>VLOOKUP(A294,[1]Tabelle1!A$1:B$68,2,FALSE)</f>
        <v>Stat. Region Lüneburg</v>
      </c>
      <c r="D294" s="56" t="str">
        <f>VLOOKUP(A294,[2]Tabelle1!$A$2:$C$53,3,FALSE)</f>
        <v>K033</v>
      </c>
      <c r="E294" s="56">
        <f>'2020_1-2-1_Download_Anzahl'!I42</f>
        <v>67951</v>
      </c>
    </row>
    <row r="295" spans="1:5" x14ac:dyDescent="0.25">
      <c r="A295" s="42">
        <f>'2020_1-2-1_Download_Anzahl'!B43</f>
        <v>401</v>
      </c>
      <c r="B295" s="56">
        <f>'2020_1-2-1_Download_Anzahl'!$I$7</f>
        <v>2010</v>
      </c>
      <c r="C295" s="56" t="str">
        <f>VLOOKUP(A295,[1]Tabelle1!A$1:B$68,2,FALSE)</f>
        <v>Delmenhorst  Stadt</v>
      </c>
      <c r="D295" s="56" t="str">
        <f>VLOOKUP(A295,[2]Tabelle1!$A$2:$C$53,3,FALSE)</f>
        <v>K03401</v>
      </c>
      <c r="E295" s="56">
        <f>'2020_1-2-1_Download_Anzahl'!I43</f>
        <v>6102</v>
      </c>
    </row>
    <row r="296" spans="1:5" x14ac:dyDescent="0.25">
      <c r="A296" s="42">
        <f>'2020_1-2-1_Download_Anzahl'!B44</f>
        <v>402</v>
      </c>
      <c r="B296" s="56">
        <f>'2020_1-2-1_Download_Anzahl'!$I$7</f>
        <v>2010</v>
      </c>
      <c r="C296" s="56" t="str">
        <f>VLOOKUP(A296,[1]Tabelle1!A$1:B$68,2,FALSE)</f>
        <v>Emden  Stadt</v>
      </c>
      <c r="D296" s="56" t="str">
        <f>VLOOKUP(A296,[2]Tabelle1!$A$2:$C$53,3,FALSE)</f>
        <v>K03402</v>
      </c>
      <c r="E296" s="56">
        <f>'2020_1-2-1_Download_Anzahl'!I44</f>
        <v>2454</v>
      </c>
    </row>
    <row r="297" spans="1:5" x14ac:dyDescent="0.25">
      <c r="A297" s="42">
        <f>'2020_1-2-1_Download_Anzahl'!B45</f>
        <v>403</v>
      </c>
      <c r="B297" s="56">
        <f>'2020_1-2-1_Download_Anzahl'!$I$7</f>
        <v>2010</v>
      </c>
      <c r="C297" s="56" t="str">
        <f>VLOOKUP(A297,[1]Tabelle1!A$1:B$68,2,FALSE)</f>
        <v>Oldenburg(Oldb)  Stadt</v>
      </c>
      <c r="D297" s="56" t="str">
        <f>VLOOKUP(A297,[2]Tabelle1!$A$2:$C$53,3,FALSE)</f>
        <v>K03403</v>
      </c>
      <c r="E297" s="56">
        <f>'2020_1-2-1_Download_Anzahl'!I45</f>
        <v>9497</v>
      </c>
    </row>
    <row r="298" spans="1:5" x14ac:dyDescent="0.25">
      <c r="A298" s="42">
        <f>'2020_1-2-1_Download_Anzahl'!B46</f>
        <v>404</v>
      </c>
      <c r="B298" s="56">
        <f>'2020_1-2-1_Download_Anzahl'!$I$7</f>
        <v>2010</v>
      </c>
      <c r="C298" s="56" t="str">
        <f>VLOOKUP(A298,[1]Tabelle1!A$1:B$68,2,FALSE)</f>
        <v>Osnabrück  Stadt</v>
      </c>
      <c r="D298" s="56" t="str">
        <f>VLOOKUP(A298,[2]Tabelle1!$A$2:$C$53,3,FALSE)</f>
        <v>K03404</v>
      </c>
      <c r="E298" s="56">
        <f>'2020_1-2-1_Download_Anzahl'!I46</f>
        <v>14707</v>
      </c>
    </row>
    <row r="299" spans="1:5" x14ac:dyDescent="0.25">
      <c r="A299" s="42">
        <f>'2020_1-2-1_Download_Anzahl'!B47</f>
        <v>405</v>
      </c>
      <c r="B299" s="56">
        <f>'2020_1-2-1_Download_Anzahl'!$I$7</f>
        <v>2010</v>
      </c>
      <c r="C299" s="56" t="str">
        <f>VLOOKUP(A299,[1]Tabelle1!A$1:B$68,2,FALSE)</f>
        <v>Wilhelmshaven  Stadt</v>
      </c>
      <c r="D299" s="56" t="str">
        <f>VLOOKUP(A299,[2]Tabelle1!$A$2:$C$53,3,FALSE)</f>
        <v>K03405</v>
      </c>
      <c r="E299" s="56">
        <f>'2020_1-2-1_Download_Anzahl'!I47</f>
        <v>4274</v>
      </c>
    </row>
    <row r="300" spans="1:5" x14ac:dyDescent="0.25">
      <c r="A300" s="42">
        <f>'2020_1-2-1_Download_Anzahl'!B48</f>
        <v>451</v>
      </c>
      <c r="B300" s="56">
        <f>'2020_1-2-1_Download_Anzahl'!$I$7</f>
        <v>2010</v>
      </c>
      <c r="C300" s="56" t="str">
        <f>VLOOKUP(A300,[1]Tabelle1!A$1:B$68,2,FALSE)</f>
        <v>Ammerland</v>
      </c>
      <c r="D300" s="56" t="str">
        <f>VLOOKUP(A300,[2]Tabelle1!$A$2:$C$53,3,FALSE)</f>
        <v>K03451</v>
      </c>
      <c r="E300" s="56">
        <f>'2020_1-2-1_Download_Anzahl'!I48</f>
        <v>3546</v>
      </c>
    </row>
    <row r="301" spans="1:5" x14ac:dyDescent="0.25">
      <c r="A301" s="42">
        <f>'2020_1-2-1_Download_Anzahl'!B49</f>
        <v>452</v>
      </c>
      <c r="B301" s="56">
        <f>'2020_1-2-1_Download_Anzahl'!$I$7</f>
        <v>2010</v>
      </c>
      <c r="C301" s="56" t="str">
        <f>VLOOKUP(A301,[1]Tabelle1!A$1:B$68,2,FALSE)</f>
        <v>Aurich</v>
      </c>
      <c r="D301" s="56" t="str">
        <f>VLOOKUP(A301,[2]Tabelle1!$A$2:$C$53,3,FALSE)</f>
        <v>K03452</v>
      </c>
      <c r="E301" s="56">
        <f>'2020_1-2-1_Download_Anzahl'!I49</f>
        <v>5350</v>
      </c>
    </row>
    <row r="302" spans="1:5" x14ac:dyDescent="0.25">
      <c r="A302" s="42">
        <f>'2020_1-2-1_Download_Anzahl'!B50</f>
        <v>453</v>
      </c>
      <c r="B302" s="56">
        <f>'2020_1-2-1_Download_Anzahl'!$I$7</f>
        <v>2010</v>
      </c>
      <c r="C302" s="56" t="str">
        <f>VLOOKUP(A302,[1]Tabelle1!A$1:B$68,2,FALSE)</f>
        <v>Cloppenburg</v>
      </c>
      <c r="D302" s="56" t="str">
        <f>VLOOKUP(A302,[2]Tabelle1!$A$2:$C$53,3,FALSE)</f>
        <v>K03453</v>
      </c>
      <c r="E302" s="56">
        <f>'2020_1-2-1_Download_Anzahl'!I50</f>
        <v>8442</v>
      </c>
    </row>
    <row r="303" spans="1:5" x14ac:dyDescent="0.25">
      <c r="A303" s="42">
        <f>'2020_1-2-1_Download_Anzahl'!B51</f>
        <v>454</v>
      </c>
      <c r="B303" s="56">
        <f>'2020_1-2-1_Download_Anzahl'!$I$7</f>
        <v>2010</v>
      </c>
      <c r="C303" s="56" t="str">
        <f>VLOOKUP(A303,[1]Tabelle1!A$1:B$68,2,FALSE)</f>
        <v>Emsland</v>
      </c>
      <c r="D303" s="56" t="str">
        <f>VLOOKUP(A303,[2]Tabelle1!$A$2:$C$53,3,FALSE)</f>
        <v>K03454</v>
      </c>
      <c r="E303" s="56">
        <f>'2020_1-2-1_Download_Anzahl'!I51</f>
        <v>17640</v>
      </c>
    </row>
    <row r="304" spans="1:5" x14ac:dyDescent="0.25">
      <c r="A304" s="42">
        <f>'2020_1-2-1_Download_Anzahl'!B52</f>
        <v>455</v>
      </c>
      <c r="B304" s="56">
        <f>'2020_1-2-1_Download_Anzahl'!$I$7</f>
        <v>2010</v>
      </c>
      <c r="C304" s="56" t="str">
        <f>VLOOKUP(A304,[1]Tabelle1!A$1:B$68,2,FALSE)</f>
        <v>Friesland</v>
      </c>
      <c r="D304" s="56" t="str">
        <f>VLOOKUP(A304,[2]Tabelle1!$A$2:$C$53,3,FALSE)</f>
        <v>K03455</v>
      </c>
      <c r="E304" s="56">
        <f>'2020_1-2-1_Download_Anzahl'!I52</f>
        <v>2609</v>
      </c>
    </row>
    <row r="305" spans="1:5" x14ac:dyDescent="0.25">
      <c r="A305" s="42">
        <f>'2020_1-2-1_Download_Anzahl'!B53</f>
        <v>456</v>
      </c>
      <c r="B305" s="56">
        <f>'2020_1-2-1_Download_Anzahl'!$I$7</f>
        <v>2010</v>
      </c>
      <c r="C305" s="56" t="str">
        <f>VLOOKUP(A305,[1]Tabelle1!A$1:B$68,2,FALSE)</f>
        <v>Grafschaft Bentheim</v>
      </c>
      <c r="D305" s="56" t="str">
        <f>VLOOKUP(A305,[2]Tabelle1!$A$2:$C$53,3,FALSE)</f>
        <v>K03456</v>
      </c>
      <c r="E305" s="56">
        <f>'2020_1-2-1_Download_Anzahl'!I53</f>
        <v>15786</v>
      </c>
    </row>
    <row r="306" spans="1:5" x14ac:dyDescent="0.25">
      <c r="A306" s="42">
        <f>'2020_1-2-1_Download_Anzahl'!B54</f>
        <v>457</v>
      </c>
      <c r="B306" s="56">
        <f>'2020_1-2-1_Download_Anzahl'!$I$7</f>
        <v>2010</v>
      </c>
      <c r="C306" s="56" t="str">
        <f>VLOOKUP(A306,[1]Tabelle1!A$1:B$68,2,FALSE)</f>
        <v>Leer</v>
      </c>
      <c r="D306" s="56" t="str">
        <f>VLOOKUP(A306,[2]Tabelle1!$A$2:$C$53,3,FALSE)</f>
        <v>K03457</v>
      </c>
      <c r="E306" s="56">
        <f>'2020_1-2-1_Download_Anzahl'!I54</f>
        <v>7130</v>
      </c>
    </row>
    <row r="307" spans="1:5" x14ac:dyDescent="0.25">
      <c r="A307" s="42">
        <f>'2020_1-2-1_Download_Anzahl'!B55</f>
        <v>458</v>
      </c>
      <c r="B307" s="56">
        <f>'2020_1-2-1_Download_Anzahl'!$I$7</f>
        <v>2010</v>
      </c>
      <c r="C307" s="56" t="str">
        <f>VLOOKUP(A307,[1]Tabelle1!A$1:B$68,2,FALSE)</f>
        <v>Oldenburg</v>
      </c>
      <c r="D307" s="56" t="str">
        <f>VLOOKUP(A307,[2]Tabelle1!$A$2:$C$53,3,FALSE)</f>
        <v>K03458</v>
      </c>
      <c r="E307" s="56">
        <f>'2020_1-2-1_Download_Anzahl'!I55</f>
        <v>5240</v>
      </c>
    </row>
    <row r="308" spans="1:5" x14ac:dyDescent="0.25">
      <c r="A308" s="42">
        <f>'2020_1-2-1_Download_Anzahl'!B56</f>
        <v>459</v>
      </c>
      <c r="B308" s="56">
        <f>'2020_1-2-1_Download_Anzahl'!$I$7</f>
        <v>2010</v>
      </c>
      <c r="C308" s="56" t="str">
        <f>VLOOKUP(A308,[1]Tabelle1!A$1:B$68,2,FALSE)</f>
        <v>Osnabrück</v>
      </c>
      <c r="D308" s="56" t="str">
        <f>VLOOKUP(A308,[2]Tabelle1!$A$2:$C$53,3,FALSE)</f>
        <v>K03459</v>
      </c>
      <c r="E308" s="56">
        <f>'2020_1-2-1_Download_Anzahl'!I56</f>
        <v>17592</v>
      </c>
    </row>
    <row r="309" spans="1:5" x14ac:dyDescent="0.25">
      <c r="A309" s="42">
        <f>'2020_1-2-1_Download_Anzahl'!B57</f>
        <v>460</v>
      </c>
      <c r="B309" s="56">
        <f>'2020_1-2-1_Download_Anzahl'!$I$7</f>
        <v>2010</v>
      </c>
      <c r="C309" s="56" t="str">
        <f>VLOOKUP(A309,[1]Tabelle1!A$1:B$68,2,FALSE)</f>
        <v>Vechta</v>
      </c>
      <c r="D309" s="56" t="str">
        <f>VLOOKUP(A309,[2]Tabelle1!$A$2:$C$53,3,FALSE)</f>
        <v>K03460</v>
      </c>
      <c r="E309" s="56">
        <f>'2020_1-2-1_Download_Anzahl'!I57</f>
        <v>9897</v>
      </c>
    </row>
    <row r="310" spans="1:5" x14ac:dyDescent="0.25">
      <c r="A310" s="42">
        <f>'2020_1-2-1_Download_Anzahl'!B58</f>
        <v>461</v>
      </c>
      <c r="B310" s="56">
        <f>'2020_1-2-1_Download_Anzahl'!$I$7</f>
        <v>2010</v>
      </c>
      <c r="C310" s="56" t="str">
        <f>VLOOKUP(A310,[1]Tabelle1!A$1:B$68,2,FALSE)</f>
        <v>Wesermarsch</v>
      </c>
      <c r="D310" s="56" t="str">
        <f>VLOOKUP(A310,[2]Tabelle1!$A$2:$C$53,3,FALSE)</f>
        <v>K03461</v>
      </c>
      <c r="E310" s="56">
        <f>'2020_1-2-1_Download_Anzahl'!I58</f>
        <v>4763</v>
      </c>
    </row>
    <row r="311" spans="1:5" x14ac:dyDescent="0.25">
      <c r="A311" s="42">
        <f>'2020_1-2-1_Download_Anzahl'!B59</f>
        <v>462</v>
      </c>
      <c r="B311" s="56">
        <f>'2020_1-2-1_Download_Anzahl'!$I$7</f>
        <v>2010</v>
      </c>
      <c r="C311" s="56" t="str">
        <f>VLOOKUP(A311,[1]Tabelle1!A$1:B$68,2,FALSE)</f>
        <v>Wittmund</v>
      </c>
      <c r="D311" s="56" t="str">
        <f>VLOOKUP(A311,[2]Tabelle1!$A$2:$C$53,3,FALSE)</f>
        <v>K03462</v>
      </c>
      <c r="E311" s="56">
        <f>'2020_1-2-1_Download_Anzahl'!I59</f>
        <v>1306</v>
      </c>
    </row>
    <row r="312" spans="1:5" x14ac:dyDescent="0.25">
      <c r="A312" s="42">
        <f>'2020_1-2-1_Download_Anzahl'!B60</f>
        <v>4</v>
      </c>
      <c r="B312" s="56">
        <f>'2020_1-2-1_Download_Anzahl'!$I$7</f>
        <v>2010</v>
      </c>
      <c r="C312" s="56" t="str">
        <f>VLOOKUP(A312,[1]Tabelle1!A$1:B$68,2,FALSE)</f>
        <v>Stat. Region Weser-Ems</v>
      </c>
      <c r="D312" s="56" t="str">
        <f>VLOOKUP(A312,[2]Tabelle1!$A$2:$C$53,3,FALSE)</f>
        <v>K034</v>
      </c>
      <c r="E312" s="56">
        <f>'2020_1-2-1_Download_Anzahl'!I60</f>
        <v>136335</v>
      </c>
    </row>
    <row r="313" spans="1:5" x14ac:dyDescent="0.25">
      <c r="A313" s="42">
        <f>'2020_1-2-1_Download_Anzahl'!B61</f>
        <v>0</v>
      </c>
      <c r="B313" s="56">
        <f>'2020_1-2-1_Download_Anzahl'!$I$7</f>
        <v>2010</v>
      </c>
      <c r="C313" s="56" t="str">
        <f>VLOOKUP(A313,[1]Tabelle1!A$1:B$68,2,FALSE)</f>
        <v>Niedersachsen</v>
      </c>
      <c r="D313" s="56" t="str">
        <f>VLOOKUP(A313,[2]Tabelle1!$A$2:$C$53,3,FALSE)</f>
        <v>K030</v>
      </c>
      <c r="E313" s="56">
        <f>'2020_1-2-1_Download_Anzahl'!I61</f>
        <v>458153</v>
      </c>
    </row>
    <row r="314" spans="1:5" x14ac:dyDescent="0.25">
      <c r="A314" s="42">
        <f>'2020_1-2-1_Download_Anzahl'!B10</f>
        <v>101</v>
      </c>
      <c r="B314" s="56">
        <f>'2020_1-2-1_Download_Anzahl'!$J$7</f>
        <v>2011</v>
      </c>
      <c r="C314" s="56" t="str">
        <f>VLOOKUP(A314,[1]Tabelle1!A$1:B$68,2,FALSE)</f>
        <v>Braunschweig  Stadt</v>
      </c>
      <c r="D314" s="56" t="str">
        <f>VLOOKUP(A314,[2]Tabelle1!$A$2:$C$53,3,FALSE)</f>
        <v>K03101</v>
      </c>
      <c r="E314" s="56">
        <f>'2020_1-2-1_Download_Anzahl'!J10</f>
        <v>20214</v>
      </c>
    </row>
    <row r="315" spans="1:5" x14ac:dyDescent="0.25">
      <c r="A315" s="42">
        <f>'2020_1-2-1_Download_Anzahl'!B11</f>
        <v>102</v>
      </c>
      <c r="B315" s="56">
        <f>'2020_1-2-1_Download_Anzahl'!$J$7</f>
        <v>2011</v>
      </c>
      <c r="C315" s="56" t="str">
        <f>VLOOKUP(A315,[1]Tabelle1!A$1:B$68,2,FALSE)</f>
        <v>Salzgitter  Stadt</v>
      </c>
      <c r="D315" s="56" t="str">
        <f>VLOOKUP(A315,[2]Tabelle1!$A$2:$C$53,3,FALSE)</f>
        <v>K03102</v>
      </c>
      <c r="E315" s="56">
        <f>'2020_1-2-1_Download_Anzahl'!J11</f>
        <v>9804</v>
      </c>
    </row>
    <row r="316" spans="1:5" x14ac:dyDescent="0.25">
      <c r="A316" s="42">
        <f>'2020_1-2-1_Download_Anzahl'!B12</f>
        <v>103</v>
      </c>
      <c r="B316" s="56">
        <f>'2020_1-2-1_Download_Anzahl'!$J$7</f>
        <v>2011</v>
      </c>
      <c r="C316" s="56" t="str">
        <f>VLOOKUP(A316,[1]Tabelle1!A$1:B$68,2,FALSE)</f>
        <v>Wolfsburg  Stadt</v>
      </c>
      <c r="D316" s="56" t="str">
        <f>VLOOKUP(A316,[2]Tabelle1!$A$2:$C$53,3,FALSE)</f>
        <v>K03103</v>
      </c>
      <c r="E316" s="56">
        <f>'2020_1-2-1_Download_Anzahl'!J12</f>
        <v>12080</v>
      </c>
    </row>
    <row r="317" spans="1:5" x14ac:dyDescent="0.25">
      <c r="A317" s="42">
        <f>'2020_1-2-1_Download_Anzahl'!B13</f>
        <v>151</v>
      </c>
      <c r="B317" s="56">
        <f>'2020_1-2-1_Download_Anzahl'!$J$7</f>
        <v>2011</v>
      </c>
      <c r="C317" s="56" t="str">
        <f>VLOOKUP(A317,[1]Tabelle1!A$1:B$68,2,FALSE)</f>
        <v>Gifhorn</v>
      </c>
      <c r="D317" s="56" t="str">
        <f>VLOOKUP(A317,[2]Tabelle1!$A$2:$C$53,3,FALSE)</f>
        <v>K03151</v>
      </c>
      <c r="E317" s="56">
        <f>'2020_1-2-1_Download_Anzahl'!J13</f>
        <v>7135</v>
      </c>
    </row>
    <row r="318" spans="1:5" x14ac:dyDescent="0.25">
      <c r="A318" s="42">
        <f>'2020_1-2-1_Download_Anzahl'!B14</f>
        <v>153</v>
      </c>
      <c r="B318" s="56">
        <f>'2020_1-2-1_Download_Anzahl'!$J$7</f>
        <v>2011</v>
      </c>
      <c r="C318" s="56" t="str">
        <f>VLOOKUP(A318,[1]Tabelle1!A$1:B$68,2,FALSE)</f>
        <v>Goslar</v>
      </c>
      <c r="D318" s="56" t="str">
        <f>VLOOKUP(A318,[2]Tabelle1!$A$2:$C$53,3,FALSE)</f>
        <v>K03153</v>
      </c>
      <c r="E318" s="56">
        <f>'2020_1-2-1_Download_Anzahl'!J14</f>
        <v>7059</v>
      </c>
    </row>
    <row r="319" spans="1:5" x14ac:dyDescent="0.25">
      <c r="A319" s="42">
        <f>'2020_1-2-1_Download_Anzahl'!B15</f>
        <v>154</v>
      </c>
      <c r="B319" s="56">
        <f>'2020_1-2-1_Download_Anzahl'!$J$7</f>
        <v>2011</v>
      </c>
      <c r="C319" s="56" t="str">
        <f>VLOOKUP(A319,[1]Tabelle1!A$1:B$68,2,FALSE)</f>
        <v>Helmstedt</v>
      </c>
      <c r="D319" s="56" t="str">
        <f>VLOOKUP(A319,[2]Tabelle1!$A$2:$C$53,3,FALSE)</f>
        <v>K03154</v>
      </c>
      <c r="E319" s="56">
        <f>'2020_1-2-1_Download_Anzahl'!J15</f>
        <v>3394</v>
      </c>
    </row>
    <row r="320" spans="1:5" x14ac:dyDescent="0.25">
      <c r="A320" s="42">
        <f>'2020_1-2-1_Download_Anzahl'!B16</f>
        <v>155</v>
      </c>
      <c r="B320" s="56">
        <f>'2020_1-2-1_Download_Anzahl'!$J$7</f>
        <v>2011</v>
      </c>
      <c r="C320" s="56" t="str">
        <f>VLOOKUP(A320,[1]Tabelle1!A$1:B$68,2,FALSE)</f>
        <v>Northeim</v>
      </c>
      <c r="D320" s="56" t="str">
        <f>VLOOKUP(A320,[2]Tabelle1!$A$2:$C$53,3,FALSE)</f>
        <v>K03155</v>
      </c>
      <c r="E320" s="56">
        <f>'2020_1-2-1_Download_Anzahl'!J16</f>
        <v>5094</v>
      </c>
    </row>
    <row r="321" spans="1:5" x14ac:dyDescent="0.25">
      <c r="A321" s="42">
        <f>'2020_1-2-1_Download_Anzahl'!B17</f>
        <v>157</v>
      </c>
      <c r="B321" s="56">
        <f>'2020_1-2-1_Download_Anzahl'!$J$7</f>
        <v>2011</v>
      </c>
      <c r="C321" s="56" t="str">
        <f>VLOOKUP(A321,[1]Tabelle1!A$1:B$68,2,FALSE)</f>
        <v>Peine</v>
      </c>
      <c r="D321" s="56" t="str">
        <f>VLOOKUP(A321,[2]Tabelle1!$A$2:$C$53,3,FALSE)</f>
        <v>K03157</v>
      </c>
      <c r="E321" s="56">
        <f>'2020_1-2-1_Download_Anzahl'!J17</f>
        <v>6369</v>
      </c>
    </row>
    <row r="322" spans="1:5" x14ac:dyDescent="0.25">
      <c r="A322" s="42">
        <f>'2020_1-2-1_Download_Anzahl'!B18</f>
        <v>158</v>
      </c>
      <c r="B322" s="56">
        <f>'2020_1-2-1_Download_Anzahl'!$J$7</f>
        <v>2011</v>
      </c>
      <c r="C322" s="56" t="str">
        <f>VLOOKUP(A322,[1]Tabelle1!A$1:B$68,2,FALSE)</f>
        <v>Wolfenbüttel</v>
      </c>
      <c r="D322" s="56" t="str">
        <f>VLOOKUP(A322,[2]Tabelle1!$A$2:$C$53,3,FALSE)</f>
        <v>K03158</v>
      </c>
      <c r="E322" s="56">
        <f>'2020_1-2-1_Download_Anzahl'!J18</f>
        <v>4509</v>
      </c>
    </row>
    <row r="323" spans="1:5" x14ac:dyDescent="0.25">
      <c r="A323" s="42">
        <f>'2020_1-2-1_Download_Anzahl'!B19</f>
        <v>159</v>
      </c>
      <c r="B323" s="56">
        <f>'2020_1-2-1_Download_Anzahl'!$J$7</f>
        <v>2011</v>
      </c>
      <c r="C323" s="56" t="str">
        <f>VLOOKUP(A323,[1]Tabelle1!A$1:B$68,2,FALSE)</f>
        <v>Göttingen</v>
      </c>
      <c r="D323" s="56" t="str">
        <f>VLOOKUP(A323,[2]Tabelle1!$A$2:$C$53,3,FALSE)</f>
        <v>K03159</v>
      </c>
      <c r="E323" s="56">
        <f>'2020_1-2-1_Download_Anzahl'!J19</f>
        <v>18911</v>
      </c>
    </row>
    <row r="324" spans="1:5" x14ac:dyDescent="0.25">
      <c r="A324" s="42">
        <f>'2020_1-2-1_Download_Anzahl'!B20</f>
        <v>1</v>
      </c>
      <c r="B324" s="56">
        <f>'2020_1-2-1_Download_Anzahl'!$J$7</f>
        <v>2011</v>
      </c>
      <c r="C324" s="56" t="str">
        <f>VLOOKUP(A324,[1]Tabelle1!A$1:B$68,2,FALSE)</f>
        <v>Stat. Region Braunschweig</v>
      </c>
      <c r="D324" s="56" t="str">
        <f>VLOOKUP(A324,[2]Tabelle1!$A$2:$C$53,3,FALSE)</f>
        <v>K031</v>
      </c>
      <c r="E324" s="56">
        <f>'2020_1-2-1_Download_Anzahl'!J20</f>
        <v>94569</v>
      </c>
    </row>
    <row r="325" spans="1:5" x14ac:dyDescent="0.25">
      <c r="A325" s="42">
        <f>'2020_1-2-1_Download_Anzahl'!B21</f>
        <v>241</v>
      </c>
      <c r="B325" s="56">
        <f>'2020_1-2-1_Download_Anzahl'!$J$7</f>
        <v>2011</v>
      </c>
      <c r="C325" s="56" t="str">
        <f>VLOOKUP(A325,[1]Tabelle1!A$1:B$68,2,FALSE)</f>
        <v>Hannover  Region</v>
      </c>
      <c r="D325" s="56" t="str">
        <f>VLOOKUP(A325,[2]Tabelle1!$A$2:$C$53,3,FALSE)</f>
        <v>K03241</v>
      </c>
      <c r="E325" s="56">
        <f>'2020_1-2-1_Download_Anzahl'!J21</f>
        <v>115062</v>
      </c>
    </row>
    <row r="326" spans="1:5" x14ac:dyDescent="0.25">
      <c r="A326" s="42">
        <f>'2020_1-2-1_Download_Anzahl'!B22</f>
        <v>241001</v>
      </c>
      <c r="B326" s="56">
        <f>'2020_1-2-1_Download_Anzahl'!$J$7</f>
        <v>2011</v>
      </c>
      <c r="C326" s="56" t="str">
        <f>VLOOKUP(A326,[1]Tabelle1!A$1:B$68,2,FALSE)</f>
        <v xml:space="preserve">   dav. Hannover  Lhst.</v>
      </c>
      <c r="D326" s="56" t="str">
        <f>VLOOKUP(A326,[2]Tabelle1!$A$2:$C$53,3,FALSE)</f>
        <v>K03241001</v>
      </c>
      <c r="E326" s="56">
        <f>'2020_1-2-1_Download_Anzahl'!J22</f>
        <v>75793</v>
      </c>
    </row>
    <row r="327" spans="1:5" x14ac:dyDescent="0.25">
      <c r="A327" s="42">
        <f>'2020_1-2-1_Download_Anzahl'!B23</f>
        <v>241999</v>
      </c>
      <c r="B327" s="56">
        <f>'2020_1-2-1_Download_Anzahl'!$J$7</f>
        <v>2011</v>
      </c>
      <c r="C327" s="56" t="str">
        <f>VLOOKUP(A327,[1]Tabelle1!A$1:B$68,2,FALSE)</f>
        <v xml:space="preserve">   dav. Hannover  Umland</v>
      </c>
      <c r="D327" s="56" t="str">
        <f>VLOOKUP(A327,[2]Tabelle1!$A$2:$C$53,3,FALSE)</f>
        <v>K03241999</v>
      </c>
      <c r="E327" s="56">
        <f>'2020_1-2-1_Download_Anzahl'!J23</f>
        <v>39269</v>
      </c>
    </row>
    <row r="328" spans="1:5" x14ac:dyDescent="0.25">
      <c r="A328" s="42">
        <f>'2020_1-2-1_Download_Anzahl'!B24</f>
        <v>251</v>
      </c>
      <c r="B328" s="56">
        <f>'2020_1-2-1_Download_Anzahl'!$J$7</f>
        <v>2011</v>
      </c>
      <c r="C328" s="56" t="str">
        <f>VLOOKUP(A328,[1]Tabelle1!A$1:B$68,2,FALSE)</f>
        <v>Diepholz</v>
      </c>
      <c r="D328" s="56" t="str">
        <f>VLOOKUP(A328,[2]Tabelle1!$A$2:$C$53,3,FALSE)</f>
        <v>K03251</v>
      </c>
      <c r="E328" s="56">
        <f>'2020_1-2-1_Download_Anzahl'!J24</f>
        <v>8386</v>
      </c>
    </row>
    <row r="329" spans="1:5" x14ac:dyDescent="0.25">
      <c r="A329" s="42">
        <f>'2020_1-2-1_Download_Anzahl'!B25</f>
        <v>252</v>
      </c>
      <c r="B329" s="56">
        <f>'2020_1-2-1_Download_Anzahl'!$J$7</f>
        <v>2011</v>
      </c>
      <c r="C329" s="56" t="str">
        <f>VLOOKUP(A329,[1]Tabelle1!A$1:B$68,2,FALSE)</f>
        <v>Hameln-Pyrmont</v>
      </c>
      <c r="D329" s="56" t="str">
        <f>VLOOKUP(A329,[2]Tabelle1!$A$2:$C$53,3,FALSE)</f>
        <v>K03252</v>
      </c>
      <c r="E329" s="56">
        <f>'2020_1-2-1_Download_Anzahl'!J25</f>
        <v>10319</v>
      </c>
    </row>
    <row r="330" spans="1:5" x14ac:dyDescent="0.25">
      <c r="A330" s="42">
        <f>'2020_1-2-1_Download_Anzahl'!B26</f>
        <v>254</v>
      </c>
      <c r="B330" s="56">
        <f>'2020_1-2-1_Download_Anzahl'!$J$7</f>
        <v>2011</v>
      </c>
      <c r="C330" s="56" t="str">
        <f>VLOOKUP(A330,[1]Tabelle1!A$1:B$68,2,FALSE)</f>
        <v>Hildesheim</v>
      </c>
      <c r="D330" s="56" t="str">
        <f>VLOOKUP(A330,[2]Tabelle1!$A$2:$C$53,3,FALSE)</f>
        <v>K03254</v>
      </c>
      <c r="E330" s="56">
        <f>'2020_1-2-1_Download_Anzahl'!J26</f>
        <v>13859</v>
      </c>
    </row>
    <row r="331" spans="1:5" x14ac:dyDescent="0.25">
      <c r="A331" s="42">
        <f>'2020_1-2-1_Download_Anzahl'!B27</f>
        <v>255</v>
      </c>
      <c r="B331" s="56">
        <f>'2020_1-2-1_Download_Anzahl'!$J$7</f>
        <v>2011</v>
      </c>
      <c r="C331" s="56" t="str">
        <f>VLOOKUP(A331,[1]Tabelle1!A$1:B$68,2,FALSE)</f>
        <v>Holzminden</v>
      </c>
      <c r="D331" s="56" t="str">
        <f>VLOOKUP(A331,[2]Tabelle1!$A$2:$C$53,3,FALSE)</f>
        <v>K03255</v>
      </c>
      <c r="E331" s="56">
        <f>'2020_1-2-1_Download_Anzahl'!J27</f>
        <v>3100</v>
      </c>
    </row>
    <row r="332" spans="1:5" x14ac:dyDescent="0.25">
      <c r="A332" s="42">
        <f>'2020_1-2-1_Download_Anzahl'!B28</f>
        <v>256</v>
      </c>
      <c r="B332" s="56">
        <f>'2020_1-2-1_Download_Anzahl'!$J$7</f>
        <v>2011</v>
      </c>
      <c r="C332" s="56" t="str">
        <f>VLOOKUP(A332,[1]Tabelle1!A$1:B$68,2,FALSE)</f>
        <v>Nienburg (Weser)</v>
      </c>
      <c r="D332" s="56" t="str">
        <f>VLOOKUP(A332,[2]Tabelle1!$A$2:$C$53,3,FALSE)</f>
        <v>K03256</v>
      </c>
      <c r="E332" s="56">
        <f>'2020_1-2-1_Download_Anzahl'!J28</f>
        <v>5252</v>
      </c>
    </row>
    <row r="333" spans="1:5" x14ac:dyDescent="0.25">
      <c r="A333" s="42">
        <f>'2020_1-2-1_Download_Anzahl'!B29</f>
        <v>257</v>
      </c>
      <c r="B333" s="56">
        <f>'2020_1-2-1_Download_Anzahl'!$J$7</f>
        <v>2011</v>
      </c>
      <c r="C333" s="56" t="str">
        <f>VLOOKUP(A333,[1]Tabelle1!A$1:B$68,2,FALSE)</f>
        <v>Schaumburg</v>
      </c>
      <c r="D333" s="56" t="str">
        <f>VLOOKUP(A333,[2]Tabelle1!$A$2:$C$53,3,FALSE)</f>
        <v>K03257</v>
      </c>
      <c r="E333" s="56">
        <f>'2020_1-2-1_Download_Anzahl'!J29</f>
        <v>8341</v>
      </c>
    </row>
    <row r="334" spans="1:5" x14ac:dyDescent="0.25">
      <c r="A334" s="42">
        <f>'2020_1-2-1_Download_Anzahl'!B30</f>
        <v>2</v>
      </c>
      <c r="B334" s="56">
        <f>'2020_1-2-1_Download_Anzahl'!$J$7</f>
        <v>2011</v>
      </c>
      <c r="C334" s="56" t="str">
        <f>VLOOKUP(A334,[1]Tabelle1!A$1:B$68,2,FALSE)</f>
        <v>Stat. Region Hannover</v>
      </c>
      <c r="D334" s="56" t="str">
        <f>VLOOKUP(A334,[2]Tabelle1!$A$2:$C$53,3,FALSE)</f>
        <v>K032</v>
      </c>
      <c r="E334" s="56">
        <f>'2020_1-2-1_Download_Anzahl'!J30</f>
        <v>164319</v>
      </c>
    </row>
    <row r="335" spans="1:5" x14ac:dyDescent="0.25">
      <c r="A335" s="42">
        <f>'2020_1-2-1_Download_Anzahl'!B31</f>
        <v>351</v>
      </c>
      <c r="B335" s="56">
        <f>'2020_1-2-1_Download_Anzahl'!$J$7</f>
        <v>2011</v>
      </c>
      <c r="C335" s="56" t="str">
        <f>VLOOKUP(A335,[1]Tabelle1!A$1:B$68,2,FALSE)</f>
        <v>Celle</v>
      </c>
      <c r="D335" s="56" t="str">
        <f>VLOOKUP(A335,[2]Tabelle1!$A$2:$C$53,3,FALSE)</f>
        <v>K03351</v>
      </c>
      <c r="E335" s="56">
        <f>'2020_1-2-1_Download_Anzahl'!J31</f>
        <v>7689</v>
      </c>
    </row>
    <row r="336" spans="1:5" x14ac:dyDescent="0.25">
      <c r="A336" s="42">
        <f>'2020_1-2-1_Download_Anzahl'!B32</f>
        <v>352</v>
      </c>
      <c r="B336" s="56">
        <f>'2020_1-2-1_Download_Anzahl'!$J$7</f>
        <v>2011</v>
      </c>
      <c r="C336" s="56" t="str">
        <f>VLOOKUP(A336,[1]Tabelle1!A$1:B$68,2,FALSE)</f>
        <v>Cuxhaven</v>
      </c>
      <c r="D336" s="56" t="str">
        <f>VLOOKUP(A336,[2]Tabelle1!$A$2:$C$53,3,FALSE)</f>
        <v>K03352</v>
      </c>
      <c r="E336" s="56">
        <f>'2020_1-2-1_Download_Anzahl'!J32</f>
        <v>8134</v>
      </c>
    </row>
    <row r="337" spans="1:5" x14ac:dyDescent="0.25">
      <c r="A337" s="42">
        <f>'2020_1-2-1_Download_Anzahl'!B33</f>
        <v>353</v>
      </c>
      <c r="B337" s="56">
        <f>'2020_1-2-1_Download_Anzahl'!$J$7</f>
        <v>2011</v>
      </c>
      <c r="C337" s="56" t="str">
        <f>VLOOKUP(A337,[1]Tabelle1!A$1:B$68,2,FALSE)</f>
        <v>Harburg</v>
      </c>
      <c r="D337" s="56" t="str">
        <f>VLOOKUP(A337,[2]Tabelle1!$A$2:$C$53,3,FALSE)</f>
        <v>K03353</v>
      </c>
      <c r="E337" s="56">
        <f>'2020_1-2-1_Download_Anzahl'!J33</f>
        <v>11025</v>
      </c>
    </row>
    <row r="338" spans="1:5" x14ac:dyDescent="0.25">
      <c r="A338" s="42">
        <f>'2020_1-2-1_Download_Anzahl'!B34</f>
        <v>354</v>
      </c>
      <c r="B338" s="56">
        <f>'2020_1-2-1_Download_Anzahl'!$J$7</f>
        <v>2011</v>
      </c>
      <c r="C338" s="56" t="str">
        <f>VLOOKUP(A338,[1]Tabelle1!A$1:B$68,2,FALSE)</f>
        <v>Lüchow-Dannenberg</v>
      </c>
      <c r="D338" s="56" t="str">
        <f>VLOOKUP(A338,[2]Tabelle1!$A$2:$C$53,3,FALSE)</f>
        <v>K03354</v>
      </c>
      <c r="E338" s="56">
        <f>'2020_1-2-1_Download_Anzahl'!J34</f>
        <v>1456</v>
      </c>
    </row>
    <row r="339" spans="1:5" x14ac:dyDescent="0.25">
      <c r="A339" s="42">
        <f>'2020_1-2-1_Download_Anzahl'!B35</f>
        <v>355</v>
      </c>
      <c r="B339" s="56">
        <f>'2020_1-2-1_Download_Anzahl'!$J$7</f>
        <v>2011</v>
      </c>
      <c r="C339" s="56" t="str">
        <f>VLOOKUP(A339,[1]Tabelle1!A$1:B$68,2,FALSE)</f>
        <v>Lüneburg</v>
      </c>
      <c r="D339" s="56" t="str">
        <f>VLOOKUP(A339,[2]Tabelle1!$A$2:$C$53,3,FALSE)</f>
        <v>K03355</v>
      </c>
      <c r="E339" s="56">
        <f>'2020_1-2-1_Download_Anzahl'!J35</f>
        <v>6645</v>
      </c>
    </row>
    <row r="340" spans="1:5" x14ac:dyDescent="0.25">
      <c r="A340" s="42">
        <f>'2020_1-2-1_Download_Anzahl'!B36</f>
        <v>356</v>
      </c>
      <c r="B340" s="56">
        <f>'2020_1-2-1_Download_Anzahl'!$J$7</f>
        <v>2011</v>
      </c>
      <c r="C340" s="56" t="str">
        <f>VLOOKUP(A340,[1]Tabelle1!A$1:B$68,2,FALSE)</f>
        <v>Osterholz</v>
      </c>
      <c r="D340" s="56" t="str">
        <f>VLOOKUP(A340,[2]Tabelle1!$A$2:$C$53,3,FALSE)</f>
        <v>K03356</v>
      </c>
      <c r="E340" s="56">
        <f>'2020_1-2-1_Download_Anzahl'!J36</f>
        <v>3961</v>
      </c>
    </row>
    <row r="341" spans="1:5" x14ac:dyDescent="0.25">
      <c r="A341" s="42">
        <f>'2020_1-2-1_Download_Anzahl'!B37</f>
        <v>357</v>
      </c>
      <c r="B341" s="56">
        <f>'2020_1-2-1_Download_Anzahl'!$J$7</f>
        <v>2011</v>
      </c>
      <c r="C341" s="56" t="str">
        <f>VLOOKUP(A341,[1]Tabelle1!A$1:B$68,2,FALSE)</f>
        <v>Rotenburg (Wümme)</v>
      </c>
      <c r="D341" s="56" t="str">
        <f>VLOOKUP(A341,[2]Tabelle1!$A$2:$C$53,3,FALSE)</f>
        <v>K03357</v>
      </c>
      <c r="E341" s="56">
        <f>'2020_1-2-1_Download_Anzahl'!J37</f>
        <v>6347</v>
      </c>
    </row>
    <row r="342" spans="1:5" x14ac:dyDescent="0.25">
      <c r="A342" s="42">
        <f>'2020_1-2-1_Download_Anzahl'!B38</f>
        <v>358</v>
      </c>
      <c r="B342" s="56">
        <f>'2020_1-2-1_Download_Anzahl'!$J$7</f>
        <v>2011</v>
      </c>
      <c r="C342" s="56" t="str">
        <f>VLOOKUP(A342,[1]Tabelle1!A$1:B$68,2,FALSE)</f>
        <v>Heidekreis</v>
      </c>
      <c r="D342" s="56" t="str">
        <f>VLOOKUP(A342,[2]Tabelle1!$A$2:$C$53,3,FALSE)</f>
        <v>K03358</v>
      </c>
      <c r="E342" s="56">
        <f>'2020_1-2-1_Download_Anzahl'!J38</f>
        <v>5996</v>
      </c>
    </row>
    <row r="343" spans="1:5" x14ac:dyDescent="0.25">
      <c r="A343" s="42">
        <f>'2020_1-2-1_Download_Anzahl'!B39</f>
        <v>359</v>
      </c>
      <c r="B343" s="56">
        <f>'2020_1-2-1_Download_Anzahl'!$J$7</f>
        <v>2011</v>
      </c>
      <c r="C343" s="56" t="str">
        <f>VLOOKUP(A343,[1]Tabelle1!A$1:B$68,2,FALSE)</f>
        <v>Stade</v>
      </c>
      <c r="D343" s="56" t="str">
        <f>VLOOKUP(A343,[2]Tabelle1!$A$2:$C$53,3,FALSE)</f>
        <v>K03359</v>
      </c>
      <c r="E343" s="56">
        <f>'2020_1-2-1_Download_Anzahl'!J39</f>
        <v>8854</v>
      </c>
    </row>
    <row r="344" spans="1:5" x14ac:dyDescent="0.25">
      <c r="A344" s="42">
        <f>'2020_1-2-1_Download_Anzahl'!B40</f>
        <v>360</v>
      </c>
      <c r="B344" s="56">
        <f>'2020_1-2-1_Download_Anzahl'!$J$7</f>
        <v>2011</v>
      </c>
      <c r="C344" s="56" t="str">
        <f>VLOOKUP(A344,[1]Tabelle1!A$1:B$68,2,FALSE)</f>
        <v>Uelzen</v>
      </c>
      <c r="D344" s="56" t="str">
        <f>VLOOKUP(A344,[2]Tabelle1!$A$2:$C$53,3,FALSE)</f>
        <v>K03360</v>
      </c>
      <c r="E344" s="56">
        <f>'2020_1-2-1_Download_Anzahl'!J40</f>
        <v>2563</v>
      </c>
    </row>
    <row r="345" spans="1:5" x14ac:dyDescent="0.25">
      <c r="A345" s="42">
        <f>'2020_1-2-1_Download_Anzahl'!B41</f>
        <v>361</v>
      </c>
      <c r="B345" s="56">
        <f>'2020_1-2-1_Download_Anzahl'!$J$7</f>
        <v>2011</v>
      </c>
      <c r="C345" s="56" t="str">
        <f>VLOOKUP(A345,[1]Tabelle1!A$1:B$68,2,FALSE)</f>
        <v>Verden</v>
      </c>
      <c r="D345" s="56" t="str">
        <f>VLOOKUP(A345,[2]Tabelle1!$A$2:$C$53,3,FALSE)</f>
        <v>K03361</v>
      </c>
      <c r="E345" s="56">
        <f>'2020_1-2-1_Download_Anzahl'!J41</f>
        <v>6554</v>
      </c>
    </row>
    <row r="346" spans="1:5" x14ac:dyDescent="0.25">
      <c r="A346" s="42">
        <f>'2020_1-2-1_Download_Anzahl'!B42</f>
        <v>3</v>
      </c>
      <c r="B346" s="56">
        <f>'2020_1-2-1_Download_Anzahl'!$J$7</f>
        <v>2011</v>
      </c>
      <c r="C346" s="56" t="str">
        <f>VLOOKUP(A346,[1]Tabelle1!A$1:B$68,2,FALSE)</f>
        <v>Stat. Region Lüneburg</v>
      </c>
      <c r="D346" s="56" t="str">
        <f>VLOOKUP(A346,[2]Tabelle1!$A$2:$C$53,3,FALSE)</f>
        <v>K033</v>
      </c>
      <c r="E346" s="56">
        <f>'2020_1-2-1_Download_Anzahl'!J42</f>
        <v>69224</v>
      </c>
    </row>
    <row r="347" spans="1:5" x14ac:dyDescent="0.25">
      <c r="A347" s="42">
        <f>'2020_1-2-1_Download_Anzahl'!B43</f>
        <v>401</v>
      </c>
      <c r="B347" s="56">
        <f>'2020_1-2-1_Download_Anzahl'!$J$7</f>
        <v>2011</v>
      </c>
      <c r="C347" s="56" t="str">
        <f>VLOOKUP(A347,[1]Tabelle1!A$1:B$68,2,FALSE)</f>
        <v>Delmenhorst  Stadt</v>
      </c>
      <c r="D347" s="56" t="str">
        <f>VLOOKUP(A347,[2]Tabelle1!$A$2:$C$53,3,FALSE)</f>
        <v>K03401</v>
      </c>
      <c r="E347" s="56">
        <f>'2020_1-2-1_Download_Anzahl'!J43</f>
        <v>6243</v>
      </c>
    </row>
    <row r="348" spans="1:5" x14ac:dyDescent="0.25">
      <c r="A348" s="42">
        <f>'2020_1-2-1_Download_Anzahl'!B44</f>
        <v>402</v>
      </c>
      <c r="B348" s="56">
        <f>'2020_1-2-1_Download_Anzahl'!$J$7</f>
        <v>2011</v>
      </c>
      <c r="C348" s="56" t="str">
        <f>VLOOKUP(A348,[1]Tabelle1!A$1:B$68,2,FALSE)</f>
        <v>Emden  Stadt</v>
      </c>
      <c r="D348" s="56" t="str">
        <f>VLOOKUP(A348,[2]Tabelle1!$A$2:$C$53,3,FALSE)</f>
        <v>K03402</v>
      </c>
      <c r="E348" s="56">
        <f>'2020_1-2-1_Download_Anzahl'!J44</f>
        <v>2487</v>
      </c>
    </row>
    <row r="349" spans="1:5" x14ac:dyDescent="0.25">
      <c r="A349" s="42">
        <f>'2020_1-2-1_Download_Anzahl'!B45</f>
        <v>403</v>
      </c>
      <c r="B349" s="56">
        <f>'2020_1-2-1_Download_Anzahl'!$J$7</f>
        <v>2011</v>
      </c>
      <c r="C349" s="56" t="str">
        <f>VLOOKUP(A349,[1]Tabelle1!A$1:B$68,2,FALSE)</f>
        <v>Oldenburg(Oldb)  Stadt</v>
      </c>
      <c r="D349" s="56" t="str">
        <f>VLOOKUP(A349,[2]Tabelle1!$A$2:$C$53,3,FALSE)</f>
        <v>K03403</v>
      </c>
      <c r="E349" s="56">
        <f>'2020_1-2-1_Download_Anzahl'!J45</f>
        <v>9409</v>
      </c>
    </row>
    <row r="350" spans="1:5" x14ac:dyDescent="0.25">
      <c r="A350" s="42">
        <f>'2020_1-2-1_Download_Anzahl'!B46</f>
        <v>404</v>
      </c>
      <c r="B350" s="56">
        <f>'2020_1-2-1_Download_Anzahl'!$J$7</f>
        <v>2011</v>
      </c>
      <c r="C350" s="56" t="str">
        <f>VLOOKUP(A350,[1]Tabelle1!A$1:B$68,2,FALSE)</f>
        <v>Osnabrück  Stadt</v>
      </c>
      <c r="D350" s="56" t="str">
        <f>VLOOKUP(A350,[2]Tabelle1!$A$2:$C$53,3,FALSE)</f>
        <v>K03404</v>
      </c>
      <c r="E350" s="56">
        <f>'2020_1-2-1_Download_Anzahl'!J46</f>
        <v>15209</v>
      </c>
    </row>
    <row r="351" spans="1:5" x14ac:dyDescent="0.25">
      <c r="A351" s="42">
        <f>'2020_1-2-1_Download_Anzahl'!B47</f>
        <v>405</v>
      </c>
      <c r="B351" s="56">
        <f>'2020_1-2-1_Download_Anzahl'!$J$7</f>
        <v>2011</v>
      </c>
      <c r="C351" s="56" t="str">
        <f>VLOOKUP(A351,[1]Tabelle1!A$1:B$68,2,FALSE)</f>
        <v>Wilhelmshaven  Stadt</v>
      </c>
      <c r="D351" s="56" t="str">
        <f>VLOOKUP(A351,[2]Tabelle1!$A$2:$C$53,3,FALSE)</f>
        <v>K03405</v>
      </c>
      <c r="E351" s="56">
        <f>'2020_1-2-1_Download_Anzahl'!J47</f>
        <v>4277</v>
      </c>
    </row>
    <row r="352" spans="1:5" x14ac:dyDescent="0.25">
      <c r="A352" s="42">
        <f>'2020_1-2-1_Download_Anzahl'!B48</f>
        <v>451</v>
      </c>
      <c r="B352" s="56">
        <f>'2020_1-2-1_Download_Anzahl'!$J$7</f>
        <v>2011</v>
      </c>
      <c r="C352" s="56" t="str">
        <f>VLOOKUP(A352,[1]Tabelle1!A$1:B$68,2,FALSE)</f>
        <v>Ammerland</v>
      </c>
      <c r="D352" s="56" t="str">
        <f>VLOOKUP(A352,[2]Tabelle1!$A$2:$C$53,3,FALSE)</f>
        <v>K03451</v>
      </c>
      <c r="E352" s="56">
        <f>'2020_1-2-1_Download_Anzahl'!J48</f>
        <v>3749</v>
      </c>
    </row>
    <row r="353" spans="1:5" x14ac:dyDescent="0.25">
      <c r="A353" s="42">
        <f>'2020_1-2-1_Download_Anzahl'!B49</f>
        <v>452</v>
      </c>
      <c r="B353" s="56">
        <f>'2020_1-2-1_Download_Anzahl'!$J$7</f>
        <v>2011</v>
      </c>
      <c r="C353" s="56" t="str">
        <f>VLOOKUP(A353,[1]Tabelle1!A$1:B$68,2,FALSE)</f>
        <v>Aurich</v>
      </c>
      <c r="D353" s="56" t="str">
        <f>VLOOKUP(A353,[2]Tabelle1!$A$2:$C$53,3,FALSE)</f>
        <v>K03452</v>
      </c>
      <c r="E353" s="56">
        <f>'2020_1-2-1_Download_Anzahl'!J49</f>
        <v>5469</v>
      </c>
    </row>
    <row r="354" spans="1:5" x14ac:dyDescent="0.25">
      <c r="A354" s="42">
        <f>'2020_1-2-1_Download_Anzahl'!B50</f>
        <v>453</v>
      </c>
      <c r="B354" s="56">
        <f>'2020_1-2-1_Download_Anzahl'!$J$7</f>
        <v>2011</v>
      </c>
      <c r="C354" s="56" t="str">
        <f>VLOOKUP(A354,[1]Tabelle1!A$1:B$68,2,FALSE)</f>
        <v>Cloppenburg</v>
      </c>
      <c r="D354" s="56" t="str">
        <f>VLOOKUP(A354,[2]Tabelle1!$A$2:$C$53,3,FALSE)</f>
        <v>K03453</v>
      </c>
      <c r="E354" s="56">
        <f>'2020_1-2-1_Download_Anzahl'!J50</f>
        <v>9052</v>
      </c>
    </row>
    <row r="355" spans="1:5" x14ac:dyDescent="0.25">
      <c r="A355" s="42">
        <f>'2020_1-2-1_Download_Anzahl'!B51</f>
        <v>454</v>
      </c>
      <c r="B355" s="56">
        <f>'2020_1-2-1_Download_Anzahl'!$J$7</f>
        <v>2011</v>
      </c>
      <c r="C355" s="56" t="str">
        <f>VLOOKUP(A355,[1]Tabelle1!A$1:B$68,2,FALSE)</f>
        <v>Emsland</v>
      </c>
      <c r="D355" s="56" t="str">
        <f>VLOOKUP(A355,[2]Tabelle1!$A$2:$C$53,3,FALSE)</f>
        <v>K03454</v>
      </c>
      <c r="E355" s="56">
        <f>'2020_1-2-1_Download_Anzahl'!J51</f>
        <v>19224</v>
      </c>
    </row>
    <row r="356" spans="1:5" x14ac:dyDescent="0.25">
      <c r="A356" s="42">
        <f>'2020_1-2-1_Download_Anzahl'!B52</f>
        <v>455</v>
      </c>
      <c r="B356" s="56">
        <f>'2020_1-2-1_Download_Anzahl'!$J$7</f>
        <v>2011</v>
      </c>
      <c r="C356" s="56" t="str">
        <f>VLOOKUP(A356,[1]Tabelle1!A$1:B$68,2,FALSE)</f>
        <v>Friesland</v>
      </c>
      <c r="D356" s="56" t="str">
        <f>VLOOKUP(A356,[2]Tabelle1!$A$2:$C$53,3,FALSE)</f>
        <v>K03455</v>
      </c>
      <c r="E356" s="56">
        <f>'2020_1-2-1_Download_Anzahl'!J52</f>
        <v>2735</v>
      </c>
    </row>
    <row r="357" spans="1:5" x14ac:dyDescent="0.25">
      <c r="A357" s="42">
        <f>'2020_1-2-1_Download_Anzahl'!B53</f>
        <v>456</v>
      </c>
      <c r="B357" s="56">
        <f>'2020_1-2-1_Download_Anzahl'!$J$7</f>
        <v>2011</v>
      </c>
      <c r="C357" s="56" t="str">
        <f>VLOOKUP(A357,[1]Tabelle1!A$1:B$68,2,FALSE)</f>
        <v>Grafschaft Bentheim</v>
      </c>
      <c r="D357" s="56" t="str">
        <f>VLOOKUP(A357,[2]Tabelle1!$A$2:$C$53,3,FALSE)</f>
        <v>K03456</v>
      </c>
      <c r="E357" s="56">
        <f>'2020_1-2-1_Download_Anzahl'!J53</f>
        <v>16218</v>
      </c>
    </row>
    <row r="358" spans="1:5" x14ac:dyDescent="0.25">
      <c r="A358" s="42">
        <f>'2020_1-2-1_Download_Anzahl'!B54</f>
        <v>457</v>
      </c>
      <c r="B358" s="56">
        <f>'2020_1-2-1_Download_Anzahl'!$J$7</f>
        <v>2011</v>
      </c>
      <c r="C358" s="56" t="str">
        <f>VLOOKUP(A358,[1]Tabelle1!A$1:B$68,2,FALSE)</f>
        <v>Leer</v>
      </c>
      <c r="D358" s="56" t="str">
        <f>VLOOKUP(A358,[2]Tabelle1!$A$2:$C$53,3,FALSE)</f>
        <v>K03457</v>
      </c>
      <c r="E358" s="56">
        <f>'2020_1-2-1_Download_Anzahl'!J54</f>
        <v>7472</v>
      </c>
    </row>
    <row r="359" spans="1:5" x14ac:dyDescent="0.25">
      <c r="A359" s="42">
        <f>'2020_1-2-1_Download_Anzahl'!B55</f>
        <v>458</v>
      </c>
      <c r="B359" s="56">
        <f>'2020_1-2-1_Download_Anzahl'!$J$7</f>
        <v>2011</v>
      </c>
      <c r="C359" s="56" t="str">
        <f>VLOOKUP(A359,[1]Tabelle1!A$1:B$68,2,FALSE)</f>
        <v>Oldenburg</v>
      </c>
      <c r="D359" s="56" t="str">
        <f>VLOOKUP(A359,[2]Tabelle1!$A$2:$C$53,3,FALSE)</f>
        <v>K03458</v>
      </c>
      <c r="E359" s="56">
        <f>'2020_1-2-1_Download_Anzahl'!J55</f>
        <v>5793</v>
      </c>
    </row>
    <row r="360" spans="1:5" x14ac:dyDescent="0.25">
      <c r="A360" s="42">
        <f>'2020_1-2-1_Download_Anzahl'!B56</f>
        <v>459</v>
      </c>
      <c r="B360" s="56">
        <f>'2020_1-2-1_Download_Anzahl'!$J$7</f>
        <v>2011</v>
      </c>
      <c r="C360" s="56" t="str">
        <f>VLOOKUP(A360,[1]Tabelle1!A$1:B$68,2,FALSE)</f>
        <v>Osnabrück</v>
      </c>
      <c r="D360" s="56" t="str">
        <f>VLOOKUP(A360,[2]Tabelle1!$A$2:$C$53,3,FALSE)</f>
        <v>K03459</v>
      </c>
      <c r="E360" s="56">
        <f>'2020_1-2-1_Download_Anzahl'!J56</f>
        <v>18422</v>
      </c>
    </row>
    <row r="361" spans="1:5" x14ac:dyDescent="0.25">
      <c r="A361" s="42">
        <f>'2020_1-2-1_Download_Anzahl'!B57</f>
        <v>460</v>
      </c>
      <c r="B361" s="56">
        <f>'2020_1-2-1_Download_Anzahl'!$J$7</f>
        <v>2011</v>
      </c>
      <c r="C361" s="56" t="str">
        <f>VLOOKUP(A361,[1]Tabelle1!A$1:B$68,2,FALSE)</f>
        <v>Vechta</v>
      </c>
      <c r="D361" s="56" t="str">
        <f>VLOOKUP(A361,[2]Tabelle1!$A$2:$C$53,3,FALSE)</f>
        <v>K03460</v>
      </c>
      <c r="E361" s="56">
        <f>'2020_1-2-1_Download_Anzahl'!J57</f>
        <v>10724</v>
      </c>
    </row>
    <row r="362" spans="1:5" x14ac:dyDescent="0.25">
      <c r="A362" s="42">
        <f>'2020_1-2-1_Download_Anzahl'!B58</f>
        <v>461</v>
      </c>
      <c r="B362" s="56">
        <f>'2020_1-2-1_Download_Anzahl'!$J$7</f>
        <v>2011</v>
      </c>
      <c r="C362" s="56" t="str">
        <f>VLOOKUP(A362,[1]Tabelle1!A$1:B$68,2,FALSE)</f>
        <v>Wesermarsch</v>
      </c>
      <c r="D362" s="56" t="str">
        <f>VLOOKUP(A362,[2]Tabelle1!$A$2:$C$53,3,FALSE)</f>
        <v>K03461</v>
      </c>
      <c r="E362" s="56">
        <f>'2020_1-2-1_Download_Anzahl'!J58</f>
        <v>4679</v>
      </c>
    </row>
    <row r="363" spans="1:5" x14ac:dyDescent="0.25">
      <c r="A363" s="42">
        <f>'2020_1-2-1_Download_Anzahl'!B59</f>
        <v>462</v>
      </c>
      <c r="B363" s="56">
        <f>'2020_1-2-1_Download_Anzahl'!$J$7</f>
        <v>2011</v>
      </c>
      <c r="C363" s="56" t="str">
        <f>VLOOKUP(A363,[1]Tabelle1!A$1:B$68,2,FALSE)</f>
        <v>Wittmund</v>
      </c>
      <c r="D363" s="56" t="str">
        <f>VLOOKUP(A363,[2]Tabelle1!$A$2:$C$53,3,FALSE)</f>
        <v>K03462</v>
      </c>
      <c r="E363" s="56">
        <f>'2020_1-2-1_Download_Anzahl'!J59</f>
        <v>1409</v>
      </c>
    </row>
    <row r="364" spans="1:5" x14ac:dyDescent="0.25">
      <c r="A364" s="42">
        <f>'2020_1-2-1_Download_Anzahl'!B60</f>
        <v>4</v>
      </c>
      <c r="B364" s="56">
        <f>'2020_1-2-1_Download_Anzahl'!$J$7</f>
        <v>2011</v>
      </c>
      <c r="C364" s="56" t="str">
        <f>VLOOKUP(A364,[1]Tabelle1!A$1:B$68,2,FALSE)</f>
        <v>Stat. Region Weser-Ems</v>
      </c>
      <c r="D364" s="56" t="str">
        <f>VLOOKUP(A364,[2]Tabelle1!$A$2:$C$53,3,FALSE)</f>
        <v>K034</v>
      </c>
      <c r="E364" s="56">
        <f>'2020_1-2-1_Download_Anzahl'!J60</f>
        <v>142571</v>
      </c>
    </row>
    <row r="365" spans="1:5" x14ac:dyDescent="0.25">
      <c r="A365" s="42">
        <f>'2020_1-2-1_Download_Anzahl'!B61</f>
        <v>0</v>
      </c>
      <c r="B365" s="56">
        <f>'2020_1-2-1_Download_Anzahl'!$J$7</f>
        <v>2011</v>
      </c>
      <c r="C365" s="56" t="str">
        <f>VLOOKUP(A365,[1]Tabelle1!A$1:B$68,2,FALSE)</f>
        <v>Niedersachsen</v>
      </c>
      <c r="D365" s="56" t="str">
        <f>VLOOKUP(A365,[2]Tabelle1!$A$2:$C$53,3,FALSE)</f>
        <v>K030</v>
      </c>
      <c r="E365" s="56">
        <f>'2020_1-2-1_Download_Anzahl'!J61</f>
        <v>470683</v>
      </c>
    </row>
    <row r="366" spans="1:5" x14ac:dyDescent="0.25">
      <c r="A366" s="42">
        <f>'2020_1-2-1_Download_Anzahl'!B10</f>
        <v>101</v>
      </c>
      <c r="B366" s="56">
        <f>'2020_1-2-1_Download_Anzahl'!$K$7</f>
        <v>2012</v>
      </c>
      <c r="C366" s="56" t="str">
        <f>VLOOKUP(A366,[1]Tabelle1!A$1:B$68,2,FALSE)</f>
        <v>Braunschweig  Stadt</v>
      </c>
      <c r="D366" s="56" t="str">
        <f>VLOOKUP(A366,[2]Tabelle1!$A$2:$C$53,3,FALSE)</f>
        <v>K03101</v>
      </c>
      <c r="E366" s="56">
        <f>'2020_1-2-1_Download_Anzahl'!K10</f>
        <v>20820</v>
      </c>
    </row>
    <row r="367" spans="1:5" x14ac:dyDescent="0.25">
      <c r="A367" s="42">
        <f>'2020_1-2-1_Download_Anzahl'!B11</f>
        <v>102</v>
      </c>
      <c r="B367" s="56">
        <f>'2020_1-2-1_Download_Anzahl'!$K$7</f>
        <v>2012</v>
      </c>
      <c r="C367" s="56" t="str">
        <f>VLOOKUP(A367,[1]Tabelle1!A$1:B$68,2,FALSE)</f>
        <v>Salzgitter  Stadt</v>
      </c>
      <c r="D367" s="56" t="str">
        <f>VLOOKUP(A367,[2]Tabelle1!$A$2:$C$53,3,FALSE)</f>
        <v>K03102</v>
      </c>
      <c r="E367" s="56">
        <f>'2020_1-2-1_Download_Anzahl'!K11</f>
        <v>9918</v>
      </c>
    </row>
    <row r="368" spans="1:5" x14ac:dyDescent="0.25">
      <c r="A368" s="42">
        <f>'2020_1-2-1_Download_Anzahl'!B12</f>
        <v>103</v>
      </c>
      <c r="B368" s="56">
        <f>'2020_1-2-1_Download_Anzahl'!$K$7</f>
        <v>2012</v>
      </c>
      <c r="C368" s="56" t="str">
        <f>VLOOKUP(A368,[1]Tabelle1!A$1:B$68,2,FALSE)</f>
        <v>Wolfsburg  Stadt</v>
      </c>
      <c r="D368" s="56" t="str">
        <f>VLOOKUP(A368,[2]Tabelle1!$A$2:$C$53,3,FALSE)</f>
        <v>K03103</v>
      </c>
      <c r="E368" s="56">
        <f>'2020_1-2-1_Download_Anzahl'!K12</f>
        <v>12680</v>
      </c>
    </row>
    <row r="369" spans="1:5" x14ac:dyDescent="0.25">
      <c r="A369" s="42">
        <f>'2020_1-2-1_Download_Anzahl'!B13</f>
        <v>151</v>
      </c>
      <c r="B369" s="56">
        <f>'2020_1-2-1_Download_Anzahl'!$K$7</f>
        <v>2012</v>
      </c>
      <c r="C369" s="56" t="str">
        <f>VLOOKUP(A369,[1]Tabelle1!A$1:B$68,2,FALSE)</f>
        <v>Gifhorn</v>
      </c>
      <c r="D369" s="56" t="str">
        <f>VLOOKUP(A369,[2]Tabelle1!$A$2:$C$53,3,FALSE)</f>
        <v>K03151</v>
      </c>
      <c r="E369" s="56">
        <f>'2020_1-2-1_Download_Anzahl'!K13</f>
        <v>7552</v>
      </c>
    </row>
    <row r="370" spans="1:5" x14ac:dyDescent="0.25">
      <c r="A370" s="42">
        <f>'2020_1-2-1_Download_Anzahl'!B14</f>
        <v>153</v>
      </c>
      <c r="B370" s="56">
        <f>'2020_1-2-1_Download_Anzahl'!$K$7</f>
        <v>2012</v>
      </c>
      <c r="C370" s="56" t="str">
        <f>VLOOKUP(A370,[1]Tabelle1!A$1:B$68,2,FALSE)</f>
        <v>Goslar</v>
      </c>
      <c r="D370" s="56" t="str">
        <f>VLOOKUP(A370,[2]Tabelle1!$A$2:$C$53,3,FALSE)</f>
        <v>K03153</v>
      </c>
      <c r="E370" s="56">
        <f>'2020_1-2-1_Download_Anzahl'!K14</f>
        <v>7419</v>
      </c>
    </row>
    <row r="371" spans="1:5" x14ac:dyDescent="0.25">
      <c r="A371" s="42">
        <f>'2020_1-2-1_Download_Anzahl'!B15</f>
        <v>154</v>
      </c>
      <c r="B371" s="56">
        <f>'2020_1-2-1_Download_Anzahl'!$K$7</f>
        <v>2012</v>
      </c>
      <c r="C371" s="56" t="str">
        <f>VLOOKUP(A371,[1]Tabelle1!A$1:B$68,2,FALSE)</f>
        <v>Helmstedt</v>
      </c>
      <c r="D371" s="56" t="str">
        <f>VLOOKUP(A371,[2]Tabelle1!$A$2:$C$53,3,FALSE)</f>
        <v>K03154</v>
      </c>
      <c r="E371" s="56">
        <f>'2020_1-2-1_Download_Anzahl'!K15</f>
        <v>3404</v>
      </c>
    </row>
    <row r="372" spans="1:5" x14ac:dyDescent="0.25">
      <c r="A372" s="42">
        <f>'2020_1-2-1_Download_Anzahl'!B16</f>
        <v>155</v>
      </c>
      <c r="B372" s="56">
        <f>'2020_1-2-1_Download_Anzahl'!$K$7</f>
        <v>2012</v>
      </c>
      <c r="C372" s="56" t="str">
        <f>VLOOKUP(A372,[1]Tabelle1!A$1:B$68,2,FALSE)</f>
        <v>Northeim</v>
      </c>
      <c r="D372" s="56" t="str">
        <f>VLOOKUP(A372,[2]Tabelle1!$A$2:$C$53,3,FALSE)</f>
        <v>K03155</v>
      </c>
      <c r="E372" s="56">
        <f>'2020_1-2-1_Download_Anzahl'!K16</f>
        <v>5113</v>
      </c>
    </row>
    <row r="373" spans="1:5" x14ac:dyDescent="0.25">
      <c r="A373" s="42">
        <f>'2020_1-2-1_Download_Anzahl'!B17</f>
        <v>157</v>
      </c>
      <c r="B373" s="56">
        <f>'2020_1-2-1_Download_Anzahl'!$K$7</f>
        <v>2012</v>
      </c>
      <c r="C373" s="56" t="str">
        <f>VLOOKUP(A373,[1]Tabelle1!A$1:B$68,2,FALSE)</f>
        <v>Peine</v>
      </c>
      <c r="D373" s="56" t="str">
        <f>VLOOKUP(A373,[2]Tabelle1!$A$2:$C$53,3,FALSE)</f>
        <v>K03157</v>
      </c>
      <c r="E373" s="56">
        <f>'2020_1-2-1_Download_Anzahl'!K17</f>
        <v>6508</v>
      </c>
    </row>
    <row r="374" spans="1:5" x14ac:dyDescent="0.25">
      <c r="A374" s="42">
        <f>'2020_1-2-1_Download_Anzahl'!B18</f>
        <v>158</v>
      </c>
      <c r="B374" s="56">
        <f>'2020_1-2-1_Download_Anzahl'!$K$7</f>
        <v>2012</v>
      </c>
      <c r="C374" s="56" t="str">
        <f>VLOOKUP(A374,[1]Tabelle1!A$1:B$68,2,FALSE)</f>
        <v>Wolfenbüttel</v>
      </c>
      <c r="D374" s="56" t="str">
        <f>VLOOKUP(A374,[2]Tabelle1!$A$2:$C$53,3,FALSE)</f>
        <v>K03158</v>
      </c>
      <c r="E374" s="56">
        <f>'2020_1-2-1_Download_Anzahl'!K18</f>
        <v>4690</v>
      </c>
    </row>
    <row r="375" spans="1:5" x14ac:dyDescent="0.25">
      <c r="A375" s="42">
        <f>'2020_1-2-1_Download_Anzahl'!B19</f>
        <v>159</v>
      </c>
      <c r="B375" s="56">
        <f>'2020_1-2-1_Download_Anzahl'!$K$7</f>
        <v>2012</v>
      </c>
      <c r="C375" s="56" t="str">
        <f>VLOOKUP(A375,[1]Tabelle1!A$1:B$68,2,FALSE)</f>
        <v>Göttingen</v>
      </c>
      <c r="D375" s="56" t="str">
        <f>VLOOKUP(A375,[2]Tabelle1!$A$2:$C$53,3,FALSE)</f>
        <v>K03159</v>
      </c>
      <c r="E375" s="56">
        <f>'2020_1-2-1_Download_Anzahl'!K19</f>
        <v>19708</v>
      </c>
    </row>
    <row r="376" spans="1:5" x14ac:dyDescent="0.25">
      <c r="A376" s="42">
        <f>'2020_1-2-1_Download_Anzahl'!B20</f>
        <v>1</v>
      </c>
      <c r="B376" s="56">
        <f>'2020_1-2-1_Download_Anzahl'!$K$7</f>
        <v>2012</v>
      </c>
      <c r="C376" s="56" t="str">
        <f>VLOOKUP(A376,[1]Tabelle1!A$1:B$68,2,FALSE)</f>
        <v>Stat. Region Braunschweig</v>
      </c>
      <c r="D376" s="56" t="str">
        <f>VLOOKUP(A376,[2]Tabelle1!$A$2:$C$53,3,FALSE)</f>
        <v>K031</v>
      </c>
      <c r="E376" s="56">
        <f>'2020_1-2-1_Download_Anzahl'!K20</f>
        <v>97812</v>
      </c>
    </row>
    <row r="377" spans="1:5" x14ac:dyDescent="0.25">
      <c r="A377" s="42">
        <f>'2020_1-2-1_Download_Anzahl'!B21</f>
        <v>241</v>
      </c>
      <c r="B377" s="56">
        <f>'2020_1-2-1_Download_Anzahl'!$K$7</f>
        <v>2012</v>
      </c>
      <c r="C377" s="56" t="str">
        <f>VLOOKUP(A377,[1]Tabelle1!A$1:B$68,2,FALSE)</f>
        <v>Hannover  Region</v>
      </c>
      <c r="D377" s="56" t="str">
        <f>VLOOKUP(A377,[2]Tabelle1!$A$2:$C$53,3,FALSE)</f>
        <v>K03241</v>
      </c>
      <c r="E377" s="56">
        <f>'2020_1-2-1_Download_Anzahl'!K21</f>
        <v>119366</v>
      </c>
    </row>
    <row r="378" spans="1:5" x14ac:dyDescent="0.25">
      <c r="A378" s="42">
        <f>'2020_1-2-1_Download_Anzahl'!B22</f>
        <v>241001</v>
      </c>
      <c r="B378" s="56">
        <f>'2020_1-2-1_Download_Anzahl'!$K$7</f>
        <v>2012</v>
      </c>
      <c r="C378" s="56" t="str">
        <f>VLOOKUP(A378,[1]Tabelle1!A$1:B$68,2,FALSE)</f>
        <v xml:space="preserve">   dav. Hannover  Lhst.</v>
      </c>
      <c r="D378" s="56" t="str">
        <f>VLOOKUP(A378,[2]Tabelle1!$A$2:$C$53,3,FALSE)</f>
        <v>K03241001</v>
      </c>
      <c r="E378" s="56">
        <f>'2020_1-2-1_Download_Anzahl'!K22</f>
        <v>78442</v>
      </c>
    </row>
    <row r="379" spans="1:5" x14ac:dyDescent="0.25">
      <c r="A379" s="42">
        <f>'2020_1-2-1_Download_Anzahl'!B23</f>
        <v>241999</v>
      </c>
      <c r="B379" s="56">
        <f>'2020_1-2-1_Download_Anzahl'!$K$7</f>
        <v>2012</v>
      </c>
      <c r="C379" s="56" t="str">
        <f>VLOOKUP(A379,[1]Tabelle1!A$1:B$68,2,FALSE)</f>
        <v xml:space="preserve">   dav. Hannover  Umland</v>
      </c>
      <c r="D379" s="56" t="str">
        <f>VLOOKUP(A379,[2]Tabelle1!$A$2:$C$53,3,FALSE)</f>
        <v>K03241999</v>
      </c>
      <c r="E379" s="56">
        <f>'2020_1-2-1_Download_Anzahl'!K23</f>
        <v>40924</v>
      </c>
    </row>
    <row r="380" spans="1:5" x14ac:dyDescent="0.25">
      <c r="A380" s="42">
        <f>'2020_1-2-1_Download_Anzahl'!B24</f>
        <v>251</v>
      </c>
      <c r="B380" s="56">
        <f>'2020_1-2-1_Download_Anzahl'!$K$7</f>
        <v>2012</v>
      </c>
      <c r="C380" s="56" t="str">
        <f>VLOOKUP(A380,[1]Tabelle1!A$1:B$68,2,FALSE)</f>
        <v>Diepholz</v>
      </c>
      <c r="D380" s="56" t="str">
        <f>VLOOKUP(A380,[2]Tabelle1!$A$2:$C$53,3,FALSE)</f>
        <v>K03251</v>
      </c>
      <c r="E380" s="56">
        <f>'2020_1-2-1_Download_Anzahl'!K24</f>
        <v>9184</v>
      </c>
    </row>
    <row r="381" spans="1:5" x14ac:dyDescent="0.25">
      <c r="A381" s="42">
        <f>'2020_1-2-1_Download_Anzahl'!B25</f>
        <v>252</v>
      </c>
      <c r="B381" s="56">
        <f>'2020_1-2-1_Download_Anzahl'!$K$7</f>
        <v>2012</v>
      </c>
      <c r="C381" s="56" t="str">
        <f>VLOOKUP(A381,[1]Tabelle1!A$1:B$68,2,FALSE)</f>
        <v>Hameln-Pyrmont</v>
      </c>
      <c r="D381" s="56" t="str">
        <f>VLOOKUP(A381,[2]Tabelle1!$A$2:$C$53,3,FALSE)</f>
        <v>K03252</v>
      </c>
      <c r="E381" s="56">
        <f>'2020_1-2-1_Download_Anzahl'!K25</f>
        <v>10342</v>
      </c>
    </row>
    <row r="382" spans="1:5" x14ac:dyDescent="0.25">
      <c r="A382" s="42">
        <f>'2020_1-2-1_Download_Anzahl'!B26</f>
        <v>254</v>
      </c>
      <c r="B382" s="56">
        <f>'2020_1-2-1_Download_Anzahl'!$K$7</f>
        <v>2012</v>
      </c>
      <c r="C382" s="56" t="str">
        <f>VLOOKUP(A382,[1]Tabelle1!A$1:B$68,2,FALSE)</f>
        <v>Hildesheim</v>
      </c>
      <c r="D382" s="56" t="str">
        <f>VLOOKUP(A382,[2]Tabelle1!$A$2:$C$53,3,FALSE)</f>
        <v>K03254</v>
      </c>
      <c r="E382" s="56">
        <f>'2020_1-2-1_Download_Anzahl'!K26</f>
        <v>14417</v>
      </c>
    </row>
    <row r="383" spans="1:5" x14ac:dyDescent="0.25">
      <c r="A383" s="42">
        <f>'2020_1-2-1_Download_Anzahl'!B27</f>
        <v>255</v>
      </c>
      <c r="B383" s="56">
        <f>'2020_1-2-1_Download_Anzahl'!$K$7</f>
        <v>2012</v>
      </c>
      <c r="C383" s="56" t="str">
        <f>VLOOKUP(A383,[1]Tabelle1!A$1:B$68,2,FALSE)</f>
        <v>Holzminden</v>
      </c>
      <c r="D383" s="56" t="str">
        <f>VLOOKUP(A383,[2]Tabelle1!$A$2:$C$53,3,FALSE)</f>
        <v>K03255</v>
      </c>
      <c r="E383" s="56">
        <f>'2020_1-2-1_Download_Anzahl'!K27</f>
        <v>3072</v>
      </c>
    </row>
    <row r="384" spans="1:5" x14ac:dyDescent="0.25">
      <c r="A384" s="42">
        <f>'2020_1-2-1_Download_Anzahl'!B28</f>
        <v>256</v>
      </c>
      <c r="B384" s="56">
        <f>'2020_1-2-1_Download_Anzahl'!$K$7</f>
        <v>2012</v>
      </c>
      <c r="C384" s="56" t="str">
        <f>VLOOKUP(A384,[1]Tabelle1!A$1:B$68,2,FALSE)</f>
        <v>Nienburg (Weser)</v>
      </c>
      <c r="D384" s="56" t="str">
        <f>VLOOKUP(A384,[2]Tabelle1!$A$2:$C$53,3,FALSE)</f>
        <v>K03256</v>
      </c>
      <c r="E384" s="56">
        <f>'2020_1-2-1_Download_Anzahl'!K28</f>
        <v>5374</v>
      </c>
    </row>
    <row r="385" spans="1:5" x14ac:dyDescent="0.25">
      <c r="A385" s="42">
        <f>'2020_1-2-1_Download_Anzahl'!B29</f>
        <v>257</v>
      </c>
      <c r="B385" s="56">
        <f>'2020_1-2-1_Download_Anzahl'!$K$7</f>
        <v>2012</v>
      </c>
      <c r="C385" s="56" t="str">
        <f>VLOOKUP(A385,[1]Tabelle1!A$1:B$68,2,FALSE)</f>
        <v>Schaumburg</v>
      </c>
      <c r="D385" s="56" t="str">
        <f>VLOOKUP(A385,[2]Tabelle1!$A$2:$C$53,3,FALSE)</f>
        <v>K03257</v>
      </c>
      <c r="E385" s="56">
        <f>'2020_1-2-1_Download_Anzahl'!K29</f>
        <v>8491</v>
      </c>
    </row>
    <row r="386" spans="1:5" x14ac:dyDescent="0.25">
      <c r="A386" s="42">
        <f>'2020_1-2-1_Download_Anzahl'!B30</f>
        <v>2</v>
      </c>
      <c r="B386" s="56">
        <f>'2020_1-2-1_Download_Anzahl'!$K$7</f>
        <v>2012</v>
      </c>
      <c r="C386" s="56" t="str">
        <f>VLOOKUP(A386,[1]Tabelle1!A$1:B$68,2,FALSE)</f>
        <v>Stat. Region Hannover</v>
      </c>
      <c r="D386" s="56" t="str">
        <f>VLOOKUP(A386,[2]Tabelle1!$A$2:$C$53,3,FALSE)</f>
        <v>K032</v>
      </c>
      <c r="E386" s="56">
        <f>'2020_1-2-1_Download_Anzahl'!K30</f>
        <v>170246</v>
      </c>
    </row>
    <row r="387" spans="1:5" x14ac:dyDescent="0.25">
      <c r="A387" s="42">
        <f>'2020_1-2-1_Download_Anzahl'!B31</f>
        <v>351</v>
      </c>
      <c r="B387" s="56">
        <f>'2020_1-2-1_Download_Anzahl'!$K$7</f>
        <v>2012</v>
      </c>
      <c r="C387" s="56" t="str">
        <f>VLOOKUP(A387,[1]Tabelle1!A$1:B$68,2,FALSE)</f>
        <v>Celle</v>
      </c>
      <c r="D387" s="56" t="str">
        <f>VLOOKUP(A387,[2]Tabelle1!$A$2:$C$53,3,FALSE)</f>
        <v>K03351</v>
      </c>
      <c r="E387" s="56">
        <f>'2020_1-2-1_Download_Anzahl'!K31</f>
        <v>7959</v>
      </c>
    </row>
    <row r="388" spans="1:5" x14ac:dyDescent="0.25">
      <c r="A388" s="42">
        <f>'2020_1-2-1_Download_Anzahl'!B32</f>
        <v>352</v>
      </c>
      <c r="B388" s="56">
        <f>'2020_1-2-1_Download_Anzahl'!$K$7</f>
        <v>2012</v>
      </c>
      <c r="C388" s="56" t="str">
        <f>VLOOKUP(A388,[1]Tabelle1!A$1:B$68,2,FALSE)</f>
        <v>Cuxhaven</v>
      </c>
      <c r="D388" s="56" t="str">
        <f>VLOOKUP(A388,[2]Tabelle1!$A$2:$C$53,3,FALSE)</f>
        <v>K03352</v>
      </c>
      <c r="E388" s="56">
        <f>'2020_1-2-1_Download_Anzahl'!K32</f>
        <v>8167</v>
      </c>
    </row>
    <row r="389" spans="1:5" x14ac:dyDescent="0.25">
      <c r="A389" s="42">
        <f>'2020_1-2-1_Download_Anzahl'!B33</f>
        <v>353</v>
      </c>
      <c r="B389" s="56">
        <f>'2020_1-2-1_Download_Anzahl'!$K$7</f>
        <v>2012</v>
      </c>
      <c r="C389" s="56" t="str">
        <f>VLOOKUP(A389,[1]Tabelle1!A$1:B$68,2,FALSE)</f>
        <v>Harburg</v>
      </c>
      <c r="D389" s="56" t="str">
        <f>VLOOKUP(A389,[2]Tabelle1!$A$2:$C$53,3,FALSE)</f>
        <v>K03353</v>
      </c>
      <c r="E389" s="56">
        <f>'2020_1-2-1_Download_Anzahl'!K33</f>
        <v>11307</v>
      </c>
    </row>
    <row r="390" spans="1:5" x14ac:dyDescent="0.25">
      <c r="A390" s="42">
        <f>'2020_1-2-1_Download_Anzahl'!B34</f>
        <v>354</v>
      </c>
      <c r="B390" s="56">
        <f>'2020_1-2-1_Download_Anzahl'!$K$7</f>
        <v>2012</v>
      </c>
      <c r="C390" s="56" t="str">
        <f>VLOOKUP(A390,[1]Tabelle1!A$1:B$68,2,FALSE)</f>
        <v>Lüchow-Dannenberg</v>
      </c>
      <c r="D390" s="56" t="str">
        <f>VLOOKUP(A390,[2]Tabelle1!$A$2:$C$53,3,FALSE)</f>
        <v>K03354</v>
      </c>
      <c r="E390" s="56">
        <f>'2020_1-2-1_Download_Anzahl'!K34</f>
        <v>1601</v>
      </c>
    </row>
    <row r="391" spans="1:5" x14ac:dyDescent="0.25">
      <c r="A391" s="42">
        <f>'2020_1-2-1_Download_Anzahl'!B35</f>
        <v>355</v>
      </c>
      <c r="B391" s="56">
        <f>'2020_1-2-1_Download_Anzahl'!$K$7</f>
        <v>2012</v>
      </c>
      <c r="C391" s="56" t="str">
        <f>VLOOKUP(A391,[1]Tabelle1!A$1:B$68,2,FALSE)</f>
        <v>Lüneburg</v>
      </c>
      <c r="D391" s="56" t="str">
        <f>VLOOKUP(A391,[2]Tabelle1!$A$2:$C$53,3,FALSE)</f>
        <v>K03355</v>
      </c>
      <c r="E391" s="56">
        <f>'2020_1-2-1_Download_Anzahl'!K35</f>
        <v>6993</v>
      </c>
    </row>
    <row r="392" spans="1:5" x14ac:dyDescent="0.25">
      <c r="A392" s="42">
        <f>'2020_1-2-1_Download_Anzahl'!B36</f>
        <v>356</v>
      </c>
      <c r="B392" s="56">
        <f>'2020_1-2-1_Download_Anzahl'!$K$7</f>
        <v>2012</v>
      </c>
      <c r="C392" s="56" t="str">
        <f>VLOOKUP(A392,[1]Tabelle1!A$1:B$68,2,FALSE)</f>
        <v>Osterholz</v>
      </c>
      <c r="D392" s="56" t="str">
        <f>VLOOKUP(A392,[2]Tabelle1!$A$2:$C$53,3,FALSE)</f>
        <v>K03356</v>
      </c>
      <c r="E392" s="56">
        <f>'2020_1-2-1_Download_Anzahl'!K36</f>
        <v>4181</v>
      </c>
    </row>
    <row r="393" spans="1:5" x14ac:dyDescent="0.25">
      <c r="A393" s="42">
        <f>'2020_1-2-1_Download_Anzahl'!B37</f>
        <v>357</v>
      </c>
      <c r="B393" s="56">
        <f>'2020_1-2-1_Download_Anzahl'!$K$7</f>
        <v>2012</v>
      </c>
      <c r="C393" s="56" t="str">
        <f>VLOOKUP(A393,[1]Tabelle1!A$1:B$68,2,FALSE)</f>
        <v>Rotenburg (Wümme)</v>
      </c>
      <c r="D393" s="56" t="str">
        <f>VLOOKUP(A393,[2]Tabelle1!$A$2:$C$53,3,FALSE)</f>
        <v>K03357</v>
      </c>
      <c r="E393" s="56">
        <f>'2020_1-2-1_Download_Anzahl'!K37</f>
        <v>6657</v>
      </c>
    </row>
    <row r="394" spans="1:5" x14ac:dyDescent="0.25">
      <c r="A394" s="42">
        <f>'2020_1-2-1_Download_Anzahl'!B38</f>
        <v>358</v>
      </c>
      <c r="B394" s="56">
        <f>'2020_1-2-1_Download_Anzahl'!$K$7</f>
        <v>2012</v>
      </c>
      <c r="C394" s="56" t="str">
        <f>VLOOKUP(A394,[1]Tabelle1!A$1:B$68,2,FALSE)</f>
        <v>Heidekreis</v>
      </c>
      <c r="D394" s="56" t="str">
        <f>VLOOKUP(A394,[2]Tabelle1!$A$2:$C$53,3,FALSE)</f>
        <v>K03358</v>
      </c>
      <c r="E394" s="56">
        <f>'2020_1-2-1_Download_Anzahl'!K38</f>
        <v>6350</v>
      </c>
    </row>
    <row r="395" spans="1:5" x14ac:dyDescent="0.25">
      <c r="A395" s="42">
        <f>'2020_1-2-1_Download_Anzahl'!B39</f>
        <v>359</v>
      </c>
      <c r="B395" s="56">
        <f>'2020_1-2-1_Download_Anzahl'!$K$7</f>
        <v>2012</v>
      </c>
      <c r="C395" s="56" t="str">
        <f>VLOOKUP(A395,[1]Tabelle1!A$1:B$68,2,FALSE)</f>
        <v>Stade</v>
      </c>
      <c r="D395" s="56" t="str">
        <f>VLOOKUP(A395,[2]Tabelle1!$A$2:$C$53,3,FALSE)</f>
        <v>K03359</v>
      </c>
      <c r="E395" s="56">
        <f>'2020_1-2-1_Download_Anzahl'!K39</f>
        <v>9454</v>
      </c>
    </row>
    <row r="396" spans="1:5" x14ac:dyDescent="0.25">
      <c r="A396" s="42">
        <f>'2020_1-2-1_Download_Anzahl'!B40</f>
        <v>360</v>
      </c>
      <c r="B396" s="56">
        <f>'2020_1-2-1_Download_Anzahl'!$K$7</f>
        <v>2012</v>
      </c>
      <c r="C396" s="56" t="str">
        <f>VLOOKUP(A396,[1]Tabelle1!A$1:B$68,2,FALSE)</f>
        <v>Uelzen</v>
      </c>
      <c r="D396" s="56" t="str">
        <f>VLOOKUP(A396,[2]Tabelle1!$A$2:$C$53,3,FALSE)</f>
        <v>K03360</v>
      </c>
      <c r="E396" s="56">
        <f>'2020_1-2-1_Download_Anzahl'!K40</f>
        <v>2634</v>
      </c>
    </row>
    <row r="397" spans="1:5" x14ac:dyDescent="0.25">
      <c r="A397" s="42">
        <f>'2020_1-2-1_Download_Anzahl'!B41</f>
        <v>361</v>
      </c>
      <c r="B397" s="56">
        <f>'2020_1-2-1_Download_Anzahl'!$K$7</f>
        <v>2012</v>
      </c>
      <c r="C397" s="56" t="str">
        <f>VLOOKUP(A397,[1]Tabelle1!A$1:B$68,2,FALSE)</f>
        <v>Verden</v>
      </c>
      <c r="D397" s="56" t="str">
        <f>VLOOKUP(A397,[2]Tabelle1!$A$2:$C$53,3,FALSE)</f>
        <v>K03361</v>
      </c>
      <c r="E397" s="56">
        <f>'2020_1-2-1_Download_Anzahl'!K41</f>
        <v>6669</v>
      </c>
    </row>
    <row r="398" spans="1:5" x14ac:dyDescent="0.25">
      <c r="A398" s="42">
        <f>'2020_1-2-1_Download_Anzahl'!B42</f>
        <v>3</v>
      </c>
      <c r="B398" s="56">
        <f>'2020_1-2-1_Download_Anzahl'!$K$7</f>
        <v>2012</v>
      </c>
      <c r="C398" s="56" t="str">
        <f>VLOOKUP(A398,[1]Tabelle1!A$1:B$68,2,FALSE)</f>
        <v>Stat. Region Lüneburg</v>
      </c>
      <c r="D398" s="56" t="str">
        <f>VLOOKUP(A398,[2]Tabelle1!$A$2:$C$53,3,FALSE)</f>
        <v>K033</v>
      </c>
      <c r="E398" s="56">
        <f>'2020_1-2-1_Download_Anzahl'!K42</f>
        <v>71972</v>
      </c>
    </row>
    <row r="399" spans="1:5" x14ac:dyDescent="0.25">
      <c r="A399" s="42">
        <f>'2020_1-2-1_Download_Anzahl'!B43</f>
        <v>401</v>
      </c>
      <c r="B399" s="56">
        <f>'2020_1-2-1_Download_Anzahl'!$K$7</f>
        <v>2012</v>
      </c>
      <c r="C399" s="56" t="str">
        <f>VLOOKUP(A399,[1]Tabelle1!A$1:B$68,2,FALSE)</f>
        <v>Delmenhorst  Stadt</v>
      </c>
      <c r="D399" s="56" t="str">
        <f>VLOOKUP(A399,[2]Tabelle1!$A$2:$C$53,3,FALSE)</f>
        <v>K03401</v>
      </c>
      <c r="E399" s="56">
        <f>'2020_1-2-1_Download_Anzahl'!K43</f>
        <v>6616</v>
      </c>
    </row>
    <row r="400" spans="1:5" x14ac:dyDescent="0.25">
      <c r="A400" s="42">
        <f>'2020_1-2-1_Download_Anzahl'!B44</f>
        <v>402</v>
      </c>
      <c r="B400" s="56">
        <f>'2020_1-2-1_Download_Anzahl'!$K$7</f>
        <v>2012</v>
      </c>
      <c r="C400" s="56" t="str">
        <f>VLOOKUP(A400,[1]Tabelle1!A$1:B$68,2,FALSE)</f>
        <v>Emden  Stadt</v>
      </c>
      <c r="D400" s="56" t="str">
        <f>VLOOKUP(A400,[2]Tabelle1!$A$2:$C$53,3,FALSE)</f>
        <v>K03402</v>
      </c>
      <c r="E400" s="56">
        <f>'2020_1-2-1_Download_Anzahl'!K44</f>
        <v>2784</v>
      </c>
    </row>
    <row r="401" spans="1:5" x14ac:dyDescent="0.25">
      <c r="A401" s="42">
        <f>'2020_1-2-1_Download_Anzahl'!B45</f>
        <v>403</v>
      </c>
      <c r="B401" s="56">
        <f>'2020_1-2-1_Download_Anzahl'!$K$7</f>
        <v>2012</v>
      </c>
      <c r="C401" s="56" t="str">
        <f>VLOOKUP(A401,[1]Tabelle1!A$1:B$68,2,FALSE)</f>
        <v>Oldenburg(Oldb)  Stadt</v>
      </c>
      <c r="D401" s="56" t="str">
        <f>VLOOKUP(A401,[2]Tabelle1!$A$2:$C$53,3,FALSE)</f>
        <v>K03403</v>
      </c>
      <c r="E401" s="56">
        <f>'2020_1-2-1_Download_Anzahl'!K45</f>
        <v>10068</v>
      </c>
    </row>
    <row r="402" spans="1:5" x14ac:dyDescent="0.25">
      <c r="A402" s="42">
        <f>'2020_1-2-1_Download_Anzahl'!B46</f>
        <v>404</v>
      </c>
      <c r="B402" s="56">
        <f>'2020_1-2-1_Download_Anzahl'!$K$7</f>
        <v>2012</v>
      </c>
      <c r="C402" s="56" t="str">
        <f>VLOOKUP(A402,[1]Tabelle1!A$1:B$68,2,FALSE)</f>
        <v>Osnabrück  Stadt</v>
      </c>
      <c r="D402" s="56" t="str">
        <f>VLOOKUP(A402,[2]Tabelle1!$A$2:$C$53,3,FALSE)</f>
        <v>K03404</v>
      </c>
      <c r="E402" s="56">
        <f>'2020_1-2-1_Download_Anzahl'!K46</f>
        <v>15985</v>
      </c>
    </row>
    <row r="403" spans="1:5" x14ac:dyDescent="0.25">
      <c r="A403" s="42">
        <f>'2020_1-2-1_Download_Anzahl'!B47</f>
        <v>405</v>
      </c>
      <c r="B403" s="56">
        <f>'2020_1-2-1_Download_Anzahl'!$K$7</f>
        <v>2012</v>
      </c>
      <c r="C403" s="56" t="str">
        <f>VLOOKUP(A403,[1]Tabelle1!A$1:B$68,2,FALSE)</f>
        <v>Wilhelmshaven  Stadt</v>
      </c>
      <c r="D403" s="56" t="str">
        <f>VLOOKUP(A403,[2]Tabelle1!$A$2:$C$53,3,FALSE)</f>
        <v>K03405</v>
      </c>
      <c r="E403" s="56">
        <f>'2020_1-2-1_Download_Anzahl'!K47</f>
        <v>4499</v>
      </c>
    </row>
    <row r="404" spans="1:5" x14ac:dyDescent="0.25">
      <c r="A404" s="42">
        <f>'2020_1-2-1_Download_Anzahl'!B48</f>
        <v>451</v>
      </c>
      <c r="B404" s="56">
        <f>'2020_1-2-1_Download_Anzahl'!$K$7</f>
        <v>2012</v>
      </c>
      <c r="C404" s="56" t="str">
        <f>VLOOKUP(A404,[1]Tabelle1!A$1:B$68,2,FALSE)</f>
        <v>Ammerland</v>
      </c>
      <c r="D404" s="56" t="str">
        <f>VLOOKUP(A404,[2]Tabelle1!$A$2:$C$53,3,FALSE)</f>
        <v>K03451</v>
      </c>
      <c r="E404" s="56">
        <f>'2020_1-2-1_Download_Anzahl'!K48</f>
        <v>4282</v>
      </c>
    </row>
    <row r="405" spans="1:5" x14ac:dyDescent="0.25">
      <c r="A405" s="42">
        <f>'2020_1-2-1_Download_Anzahl'!B49</f>
        <v>452</v>
      </c>
      <c r="B405" s="56">
        <f>'2020_1-2-1_Download_Anzahl'!$K$7</f>
        <v>2012</v>
      </c>
      <c r="C405" s="56" t="str">
        <f>VLOOKUP(A405,[1]Tabelle1!A$1:B$68,2,FALSE)</f>
        <v>Aurich</v>
      </c>
      <c r="D405" s="56" t="str">
        <f>VLOOKUP(A405,[2]Tabelle1!$A$2:$C$53,3,FALSE)</f>
        <v>K03452</v>
      </c>
      <c r="E405" s="56">
        <f>'2020_1-2-1_Download_Anzahl'!K49</f>
        <v>5736</v>
      </c>
    </row>
    <row r="406" spans="1:5" x14ac:dyDescent="0.25">
      <c r="A406" s="42">
        <f>'2020_1-2-1_Download_Anzahl'!B50</f>
        <v>453</v>
      </c>
      <c r="B406" s="56">
        <f>'2020_1-2-1_Download_Anzahl'!$K$7</f>
        <v>2012</v>
      </c>
      <c r="C406" s="56" t="str">
        <f>VLOOKUP(A406,[1]Tabelle1!A$1:B$68,2,FALSE)</f>
        <v>Cloppenburg</v>
      </c>
      <c r="D406" s="56" t="str">
        <f>VLOOKUP(A406,[2]Tabelle1!$A$2:$C$53,3,FALSE)</f>
        <v>K03453</v>
      </c>
      <c r="E406" s="56">
        <f>'2020_1-2-1_Download_Anzahl'!K50</f>
        <v>10700</v>
      </c>
    </row>
    <row r="407" spans="1:5" x14ac:dyDescent="0.25">
      <c r="A407" s="42">
        <f>'2020_1-2-1_Download_Anzahl'!B51</f>
        <v>454</v>
      </c>
      <c r="B407" s="56">
        <f>'2020_1-2-1_Download_Anzahl'!$K$7</f>
        <v>2012</v>
      </c>
      <c r="C407" s="56" t="str">
        <f>VLOOKUP(A407,[1]Tabelle1!A$1:B$68,2,FALSE)</f>
        <v>Emsland</v>
      </c>
      <c r="D407" s="56" t="str">
        <f>VLOOKUP(A407,[2]Tabelle1!$A$2:$C$53,3,FALSE)</f>
        <v>K03454</v>
      </c>
      <c r="E407" s="56">
        <f>'2020_1-2-1_Download_Anzahl'!K51</f>
        <v>21112</v>
      </c>
    </row>
    <row r="408" spans="1:5" x14ac:dyDescent="0.25">
      <c r="A408" s="42">
        <f>'2020_1-2-1_Download_Anzahl'!B52</f>
        <v>455</v>
      </c>
      <c r="B408" s="56">
        <f>'2020_1-2-1_Download_Anzahl'!$K$7</f>
        <v>2012</v>
      </c>
      <c r="C408" s="56" t="str">
        <f>VLOOKUP(A408,[1]Tabelle1!A$1:B$68,2,FALSE)</f>
        <v>Friesland</v>
      </c>
      <c r="D408" s="56" t="str">
        <f>VLOOKUP(A408,[2]Tabelle1!$A$2:$C$53,3,FALSE)</f>
        <v>K03455</v>
      </c>
      <c r="E408" s="56">
        <f>'2020_1-2-1_Download_Anzahl'!K52</f>
        <v>2687</v>
      </c>
    </row>
    <row r="409" spans="1:5" x14ac:dyDescent="0.25">
      <c r="A409" s="42">
        <f>'2020_1-2-1_Download_Anzahl'!B53</f>
        <v>456</v>
      </c>
      <c r="B409" s="56">
        <f>'2020_1-2-1_Download_Anzahl'!$K$7</f>
        <v>2012</v>
      </c>
      <c r="C409" s="56" t="str">
        <f>VLOOKUP(A409,[1]Tabelle1!A$1:B$68,2,FALSE)</f>
        <v>Grafschaft Bentheim</v>
      </c>
      <c r="D409" s="56" t="str">
        <f>VLOOKUP(A409,[2]Tabelle1!$A$2:$C$53,3,FALSE)</f>
        <v>K03456</v>
      </c>
      <c r="E409" s="56">
        <f>'2020_1-2-1_Download_Anzahl'!K53</f>
        <v>16768</v>
      </c>
    </row>
    <row r="410" spans="1:5" x14ac:dyDescent="0.25">
      <c r="A410" s="42">
        <f>'2020_1-2-1_Download_Anzahl'!B54</f>
        <v>457</v>
      </c>
      <c r="B410" s="56">
        <f>'2020_1-2-1_Download_Anzahl'!$K$7</f>
        <v>2012</v>
      </c>
      <c r="C410" s="56" t="str">
        <f>VLOOKUP(A410,[1]Tabelle1!A$1:B$68,2,FALSE)</f>
        <v>Leer</v>
      </c>
      <c r="D410" s="56" t="str">
        <f>VLOOKUP(A410,[2]Tabelle1!$A$2:$C$53,3,FALSE)</f>
        <v>K03457</v>
      </c>
      <c r="E410" s="56">
        <f>'2020_1-2-1_Download_Anzahl'!K54</f>
        <v>7867</v>
      </c>
    </row>
    <row r="411" spans="1:5" x14ac:dyDescent="0.25">
      <c r="A411" s="42">
        <f>'2020_1-2-1_Download_Anzahl'!B55</f>
        <v>458</v>
      </c>
      <c r="B411" s="56">
        <f>'2020_1-2-1_Download_Anzahl'!$K$7</f>
        <v>2012</v>
      </c>
      <c r="C411" s="56" t="str">
        <f>VLOOKUP(A411,[1]Tabelle1!A$1:B$68,2,FALSE)</f>
        <v>Oldenburg</v>
      </c>
      <c r="D411" s="56" t="str">
        <f>VLOOKUP(A411,[2]Tabelle1!$A$2:$C$53,3,FALSE)</f>
        <v>K03458</v>
      </c>
      <c r="E411" s="56">
        <f>'2020_1-2-1_Download_Anzahl'!K55</f>
        <v>6328</v>
      </c>
    </row>
    <row r="412" spans="1:5" x14ac:dyDescent="0.25">
      <c r="A412" s="42">
        <f>'2020_1-2-1_Download_Anzahl'!B56</f>
        <v>459</v>
      </c>
      <c r="B412" s="56">
        <f>'2020_1-2-1_Download_Anzahl'!$K$7</f>
        <v>2012</v>
      </c>
      <c r="C412" s="56" t="str">
        <f>VLOOKUP(A412,[1]Tabelle1!A$1:B$68,2,FALSE)</f>
        <v>Osnabrück</v>
      </c>
      <c r="D412" s="56" t="str">
        <f>VLOOKUP(A412,[2]Tabelle1!$A$2:$C$53,3,FALSE)</f>
        <v>K03459</v>
      </c>
      <c r="E412" s="56">
        <f>'2020_1-2-1_Download_Anzahl'!K56</f>
        <v>19312</v>
      </c>
    </row>
    <row r="413" spans="1:5" x14ac:dyDescent="0.25">
      <c r="A413" s="42">
        <f>'2020_1-2-1_Download_Anzahl'!B57</f>
        <v>460</v>
      </c>
      <c r="B413" s="56">
        <f>'2020_1-2-1_Download_Anzahl'!$K$7</f>
        <v>2012</v>
      </c>
      <c r="C413" s="56" t="str">
        <f>VLOOKUP(A413,[1]Tabelle1!A$1:B$68,2,FALSE)</f>
        <v>Vechta</v>
      </c>
      <c r="D413" s="56" t="str">
        <f>VLOOKUP(A413,[2]Tabelle1!$A$2:$C$53,3,FALSE)</f>
        <v>K03460</v>
      </c>
      <c r="E413" s="56">
        <f>'2020_1-2-1_Download_Anzahl'!K57</f>
        <v>11183</v>
      </c>
    </row>
    <row r="414" spans="1:5" x14ac:dyDescent="0.25">
      <c r="A414" s="42">
        <f>'2020_1-2-1_Download_Anzahl'!B58</f>
        <v>461</v>
      </c>
      <c r="B414" s="56">
        <f>'2020_1-2-1_Download_Anzahl'!$K$7</f>
        <v>2012</v>
      </c>
      <c r="C414" s="56" t="str">
        <f>VLOOKUP(A414,[1]Tabelle1!A$1:B$68,2,FALSE)</f>
        <v>Wesermarsch</v>
      </c>
      <c r="D414" s="56" t="str">
        <f>VLOOKUP(A414,[2]Tabelle1!$A$2:$C$53,3,FALSE)</f>
        <v>K03461</v>
      </c>
      <c r="E414" s="56">
        <f>'2020_1-2-1_Download_Anzahl'!K58</f>
        <v>4669</v>
      </c>
    </row>
    <row r="415" spans="1:5" x14ac:dyDescent="0.25">
      <c r="A415" s="42">
        <f>'2020_1-2-1_Download_Anzahl'!B59</f>
        <v>462</v>
      </c>
      <c r="B415" s="56">
        <f>'2020_1-2-1_Download_Anzahl'!$K$7</f>
        <v>2012</v>
      </c>
      <c r="C415" s="56" t="str">
        <f>VLOOKUP(A415,[1]Tabelle1!A$1:B$68,2,FALSE)</f>
        <v>Wittmund</v>
      </c>
      <c r="D415" s="56" t="str">
        <f>VLOOKUP(A415,[2]Tabelle1!$A$2:$C$53,3,FALSE)</f>
        <v>K03462</v>
      </c>
      <c r="E415" s="56">
        <f>'2020_1-2-1_Download_Anzahl'!K59</f>
        <v>1446</v>
      </c>
    </row>
    <row r="416" spans="1:5" x14ac:dyDescent="0.25">
      <c r="A416" s="42">
        <f>'2020_1-2-1_Download_Anzahl'!B60</f>
        <v>4</v>
      </c>
      <c r="B416" s="56">
        <f>'2020_1-2-1_Download_Anzahl'!$K$7</f>
        <v>2012</v>
      </c>
      <c r="C416" s="56" t="str">
        <f>VLOOKUP(A416,[1]Tabelle1!A$1:B$68,2,FALSE)</f>
        <v>Stat. Region Weser-Ems</v>
      </c>
      <c r="D416" s="56" t="str">
        <f>VLOOKUP(A416,[2]Tabelle1!$A$2:$C$53,3,FALSE)</f>
        <v>K034</v>
      </c>
      <c r="E416" s="56">
        <f>'2020_1-2-1_Download_Anzahl'!K60</f>
        <v>152042</v>
      </c>
    </row>
    <row r="417" spans="1:5" x14ac:dyDescent="0.25">
      <c r="A417" s="42">
        <f>'2020_1-2-1_Download_Anzahl'!B61</f>
        <v>0</v>
      </c>
      <c r="B417" s="56">
        <f>'2020_1-2-1_Download_Anzahl'!$K$7</f>
        <v>2012</v>
      </c>
      <c r="C417" s="56" t="str">
        <f>VLOOKUP(A417,[1]Tabelle1!A$1:B$68,2,FALSE)</f>
        <v>Niedersachsen</v>
      </c>
      <c r="D417" s="56" t="str">
        <f>VLOOKUP(A417,[2]Tabelle1!$A$2:$C$53,3,FALSE)</f>
        <v>K030</v>
      </c>
      <c r="E417" s="56">
        <f>'2020_1-2-1_Download_Anzahl'!K61</f>
        <v>492072</v>
      </c>
    </row>
    <row r="418" spans="1:5" x14ac:dyDescent="0.25">
      <c r="A418" s="42">
        <f>'2020_1-2-1_Download_Anzahl'!B10</f>
        <v>101</v>
      </c>
      <c r="B418" s="56">
        <f>'2020_1-2-1_Download_Anzahl'!$L$7</f>
        <v>2013</v>
      </c>
      <c r="C418" s="56" t="str">
        <f>VLOOKUP(A418,[1]Tabelle1!A$1:B$68,2,FALSE)</f>
        <v>Braunschweig  Stadt</v>
      </c>
      <c r="D418" s="56" t="str">
        <f>VLOOKUP(A418,[2]Tabelle1!$A$2:$C$53,3,FALSE)</f>
        <v>K03101</v>
      </c>
      <c r="E418" s="56">
        <f>'2020_1-2-1_Download_Anzahl'!L10</f>
        <v>22122</v>
      </c>
    </row>
    <row r="419" spans="1:5" x14ac:dyDescent="0.25">
      <c r="A419" s="42">
        <f>'2020_1-2-1_Download_Anzahl'!B11</f>
        <v>102</v>
      </c>
      <c r="B419" s="56">
        <f>'2020_1-2-1_Download_Anzahl'!$L$7</f>
        <v>2013</v>
      </c>
      <c r="C419" s="56" t="str">
        <f>VLOOKUP(A419,[1]Tabelle1!A$1:B$68,2,FALSE)</f>
        <v>Salzgitter  Stadt</v>
      </c>
      <c r="D419" s="56" t="str">
        <f>VLOOKUP(A419,[2]Tabelle1!$A$2:$C$53,3,FALSE)</f>
        <v>K03102</v>
      </c>
      <c r="E419" s="56">
        <f>'2020_1-2-1_Download_Anzahl'!L11</f>
        <v>10596</v>
      </c>
    </row>
    <row r="420" spans="1:5" x14ac:dyDescent="0.25">
      <c r="A420" s="42">
        <f>'2020_1-2-1_Download_Anzahl'!B12</f>
        <v>103</v>
      </c>
      <c r="B420" s="56">
        <f>'2020_1-2-1_Download_Anzahl'!$L$7</f>
        <v>2013</v>
      </c>
      <c r="C420" s="56" t="str">
        <f>VLOOKUP(A420,[1]Tabelle1!A$1:B$68,2,FALSE)</f>
        <v>Wolfsburg  Stadt</v>
      </c>
      <c r="D420" s="56" t="str">
        <f>VLOOKUP(A420,[2]Tabelle1!$A$2:$C$53,3,FALSE)</f>
        <v>K03103</v>
      </c>
      <c r="E420" s="56">
        <f>'2020_1-2-1_Download_Anzahl'!L12</f>
        <v>14017</v>
      </c>
    </row>
    <row r="421" spans="1:5" x14ac:dyDescent="0.25">
      <c r="A421" s="42">
        <f>'2020_1-2-1_Download_Anzahl'!B13</f>
        <v>151</v>
      </c>
      <c r="B421" s="56">
        <f>'2020_1-2-1_Download_Anzahl'!$L$7</f>
        <v>2013</v>
      </c>
      <c r="C421" s="56" t="str">
        <f>VLOOKUP(A421,[1]Tabelle1!A$1:B$68,2,FALSE)</f>
        <v>Gifhorn</v>
      </c>
      <c r="D421" s="56" t="str">
        <f>VLOOKUP(A421,[2]Tabelle1!$A$2:$C$53,3,FALSE)</f>
        <v>K03151</v>
      </c>
      <c r="E421" s="56">
        <f>'2020_1-2-1_Download_Anzahl'!L13</f>
        <v>7991</v>
      </c>
    </row>
    <row r="422" spans="1:5" x14ac:dyDescent="0.25">
      <c r="A422" s="42">
        <f>'2020_1-2-1_Download_Anzahl'!B14</f>
        <v>153</v>
      </c>
      <c r="B422" s="56">
        <f>'2020_1-2-1_Download_Anzahl'!$L$7</f>
        <v>2013</v>
      </c>
      <c r="C422" s="56" t="str">
        <f>VLOOKUP(A422,[1]Tabelle1!A$1:B$68,2,FALSE)</f>
        <v>Goslar</v>
      </c>
      <c r="D422" s="56" t="str">
        <f>VLOOKUP(A422,[2]Tabelle1!$A$2:$C$53,3,FALSE)</f>
        <v>K03153</v>
      </c>
      <c r="E422" s="56">
        <f>'2020_1-2-1_Download_Anzahl'!L14</f>
        <v>7947</v>
      </c>
    </row>
    <row r="423" spans="1:5" x14ac:dyDescent="0.25">
      <c r="A423" s="42">
        <f>'2020_1-2-1_Download_Anzahl'!B15</f>
        <v>154</v>
      </c>
      <c r="B423" s="56">
        <f>'2020_1-2-1_Download_Anzahl'!$L$7</f>
        <v>2013</v>
      </c>
      <c r="C423" s="56" t="str">
        <f>VLOOKUP(A423,[1]Tabelle1!A$1:B$68,2,FALSE)</f>
        <v>Helmstedt</v>
      </c>
      <c r="D423" s="56" t="str">
        <f>VLOOKUP(A423,[2]Tabelle1!$A$2:$C$53,3,FALSE)</f>
        <v>K03154</v>
      </c>
      <c r="E423" s="56">
        <f>'2020_1-2-1_Download_Anzahl'!L15</f>
        <v>3682</v>
      </c>
    </row>
    <row r="424" spans="1:5" x14ac:dyDescent="0.25">
      <c r="A424" s="42">
        <f>'2020_1-2-1_Download_Anzahl'!B16</f>
        <v>155</v>
      </c>
      <c r="B424" s="56">
        <f>'2020_1-2-1_Download_Anzahl'!$L$7</f>
        <v>2013</v>
      </c>
      <c r="C424" s="56" t="str">
        <f>VLOOKUP(A424,[1]Tabelle1!A$1:B$68,2,FALSE)</f>
        <v>Northeim</v>
      </c>
      <c r="D424" s="56" t="str">
        <f>VLOOKUP(A424,[2]Tabelle1!$A$2:$C$53,3,FALSE)</f>
        <v>K03155</v>
      </c>
      <c r="E424" s="56">
        <f>'2020_1-2-1_Download_Anzahl'!L16</f>
        <v>5406</v>
      </c>
    </row>
    <row r="425" spans="1:5" x14ac:dyDescent="0.25">
      <c r="A425" s="42">
        <f>'2020_1-2-1_Download_Anzahl'!B17</f>
        <v>157</v>
      </c>
      <c r="B425" s="56">
        <f>'2020_1-2-1_Download_Anzahl'!$L$7</f>
        <v>2013</v>
      </c>
      <c r="C425" s="56" t="str">
        <f>VLOOKUP(A425,[1]Tabelle1!A$1:B$68,2,FALSE)</f>
        <v>Peine</v>
      </c>
      <c r="D425" s="56" t="str">
        <f>VLOOKUP(A425,[2]Tabelle1!$A$2:$C$53,3,FALSE)</f>
        <v>K03157</v>
      </c>
      <c r="E425" s="56">
        <f>'2020_1-2-1_Download_Anzahl'!L17</f>
        <v>6874</v>
      </c>
    </row>
    <row r="426" spans="1:5" x14ac:dyDescent="0.25">
      <c r="A426" s="42">
        <f>'2020_1-2-1_Download_Anzahl'!B18</f>
        <v>158</v>
      </c>
      <c r="B426" s="56">
        <f>'2020_1-2-1_Download_Anzahl'!$L$7</f>
        <v>2013</v>
      </c>
      <c r="C426" s="56" t="str">
        <f>VLOOKUP(A426,[1]Tabelle1!A$1:B$68,2,FALSE)</f>
        <v>Wolfenbüttel</v>
      </c>
      <c r="D426" s="56" t="str">
        <f>VLOOKUP(A426,[2]Tabelle1!$A$2:$C$53,3,FALSE)</f>
        <v>K03158</v>
      </c>
      <c r="E426" s="56">
        <f>'2020_1-2-1_Download_Anzahl'!L18</f>
        <v>5051</v>
      </c>
    </row>
    <row r="427" spans="1:5" x14ac:dyDescent="0.25">
      <c r="A427" s="42">
        <f>'2020_1-2-1_Download_Anzahl'!B19</f>
        <v>159</v>
      </c>
      <c r="B427" s="56">
        <f>'2020_1-2-1_Download_Anzahl'!$L$7</f>
        <v>2013</v>
      </c>
      <c r="C427" s="56" t="str">
        <f>VLOOKUP(A427,[1]Tabelle1!A$1:B$68,2,FALSE)</f>
        <v>Göttingen</v>
      </c>
      <c r="D427" s="56" t="str">
        <f>VLOOKUP(A427,[2]Tabelle1!$A$2:$C$53,3,FALSE)</f>
        <v>K03159</v>
      </c>
      <c r="E427" s="56">
        <f>'2020_1-2-1_Download_Anzahl'!L19</f>
        <v>20862</v>
      </c>
    </row>
    <row r="428" spans="1:5" x14ac:dyDescent="0.25">
      <c r="A428" s="42">
        <f>'2020_1-2-1_Download_Anzahl'!B20</f>
        <v>1</v>
      </c>
      <c r="B428" s="56">
        <f>'2020_1-2-1_Download_Anzahl'!$L$7</f>
        <v>2013</v>
      </c>
      <c r="C428" s="56" t="str">
        <f>VLOOKUP(A428,[1]Tabelle1!A$1:B$68,2,FALSE)</f>
        <v>Stat. Region Braunschweig</v>
      </c>
      <c r="D428" s="56" t="str">
        <f>VLOOKUP(A428,[2]Tabelle1!$A$2:$C$53,3,FALSE)</f>
        <v>K031</v>
      </c>
      <c r="E428" s="56">
        <f>'2020_1-2-1_Download_Anzahl'!L20</f>
        <v>104548</v>
      </c>
    </row>
    <row r="429" spans="1:5" x14ac:dyDescent="0.25">
      <c r="A429" s="42">
        <f>'2020_1-2-1_Download_Anzahl'!B21</f>
        <v>241</v>
      </c>
      <c r="B429" s="56">
        <f>'2020_1-2-1_Download_Anzahl'!$L$7</f>
        <v>2013</v>
      </c>
      <c r="C429" s="56" t="str">
        <f>VLOOKUP(A429,[1]Tabelle1!A$1:B$68,2,FALSE)</f>
        <v>Hannover  Region</v>
      </c>
      <c r="D429" s="56" t="str">
        <f>VLOOKUP(A429,[2]Tabelle1!$A$2:$C$53,3,FALSE)</f>
        <v>K03241</v>
      </c>
      <c r="E429" s="56">
        <f>'2020_1-2-1_Download_Anzahl'!L21</f>
        <v>126962</v>
      </c>
    </row>
    <row r="430" spans="1:5" x14ac:dyDescent="0.25">
      <c r="A430" s="42">
        <f>'2020_1-2-1_Download_Anzahl'!B22</f>
        <v>241001</v>
      </c>
      <c r="B430" s="56">
        <f>'2020_1-2-1_Download_Anzahl'!$L$7</f>
        <v>2013</v>
      </c>
      <c r="C430" s="56" t="str">
        <f>VLOOKUP(A430,[1]Tabelle1!A$1:B$68,2,FALSE)</f>
        <v xml:space="preserve">   dav. Hannover  Lhst.</v>
      </c>
      <c r="D430" s="56" t="str">
        <f>VLOOKUP(A430,[2]Tabelle1!$A$2:$C$53,3,FALSE)</f>
        <v>K03241001</v>
      </c>
      <c r="E430" s="56">
        <f>'2020_1-2-1_Download_Anzahl'!L22</f>
        <v>82727</v>
      </c>
    </row>
    <row r="431" spans="1:5" x14ac:dyDescent="0.25">
      <c r="A431" s="42">
        <f>'2020_1-2-1_Download_Anzahl'!B23</f>
        <v>241999</v>
      </c>
      <c r="B431" s="56">
        <f>'2020_1-2-1_Download_Anzahl'!$L$7</f>
        <v>2013</v>
      </c>
      <c r="C431" s="56" t="str">
        <f>VLOOKUP(A431,[1]Tabelle1!A$1:B$68,2,FALSE)</f>
        <v xml:space="preserve">   dav. Hannover  Umland</v>
      </c>
      <c r="D431" s="56" t="str">
        <f>VLOOKUP(A431,[2]Tabelle1!$A$2:$C$53,3,FALSE)</f>
        <v>K03241999</v>
      </c>
      <c r="E431" s="56">
        <f>'2020_1-2-1_Download_Anzahl'!L23</f>
        <v>44235</v>
      </c>
    </row>
    <row r="432" spans="1:5" x14ac:dyDescent="0.25">
      <c r="A432" s="42">
        <f>'2020_1-2-1_Download_Anzahl'!B24</f>
        <v>251</v>
      </c>
      <c r="B432" s="56">
        <f>'2020_1-2-1_Download_Anzahl'!$L$7</f>
        <v>2013</v>
      </c>
      <c r="C432" s="56" t="str">
        <f>VLOOKUP(A432,[1]Tabelle1!A$1:B$68,2,FALSE)</f>
        <v>Diepholz</v>
      </c>
      <c r="D432" s="56" t="str">
        <f>VLOOKUP(A432,[2]Tabelle1!$A$2:$C$53,3,FALSE)</f>
        <v>K03251</v>
      </c>
      <c r="E432" s="56">
        <f>'2020_1-2-1_Download_Anzahl'!L24</f>
        <v>10761</v>
      </c>
    </row>
    <row r="433" spans="1:5" x14ac:dyDescent="0.25">
      <c r="A433" s="42">
        <f>'2020_1-2-1_Download_Anzahl'!B25</f>
        <v>252</v>
      </c>
      <c r="B433" s="56">
        <f>'2020_1-2-1_Download_Anzahl'!$L$7</f>
        <v>2013</v>
      </c>
      <c r="C433" s="56" t="str">
        <f>VLOOKUP(A433,[1]Tabelle1!A$1:B$68,2,FALSE)</f>
        <v>Hameln-Pyrmont</v>
      </c>
      <c r="D433" s="56" t="str">
        <f>VLOOKUP(A433,[2]Tabelle1!$A$2:$C$53,3,FALSE)</f>
        <v>K03252</v>
      </c>
      <c r="E433" s="56">
        <f>'2020_1-2-1_Download_Anzahl'!L25</f>
        <v>10719</v>
      </c>
    </row>
    <row r="434" spans="1:5" x14ac:dyDescent="0.25">
      <c r="A434" s="42">
        <f>'2020_1-2-1_Download_Anzahl'!B26</f>
        <v>254</v>
      </c>
      <c r="B434" s="56">
        <f>'2020_1-2-1_Download_Anzahl'!$L$7</f>
        <v>2013</v>
      </c>
      <c r="C434" s="56" t="str">
        <f>VLOOKUP(A434,[1]Tabelle1!A$1:B$68,2,FALSE)</f>
        <v>Hildesheim</v>
      </c>
      <c r="D434" s="56" t="str">
        <f>VLOOKUP(A434,[2]Tabelle1!$A$2:$C$53,3,FALSE)</f>
        <v>K03254</v>
      </c>
      <c r="E434" s="56">
        <f>'2020_1-2-1_Download_Anzahl'!L26</f>
        <v>15353</v>
      </c>
    </row>
    <row r="435" spans="1:5" x14ac:dyDescent="0.25">
      <c r="A435" s="42">
        <f>'2020_1-2-1_Download_Anzahl'!B27</f>
        <v>255</v>
      </c>
      <c r="B435" s="56">
        <f>'2020_1-2-1_Download_Anzahl'!$L$7</f>
        <v>2013</v>
      </c>
      <c r="C435" s="56" t="str">
        <f>VLOOKUP(A435,[1]Tabelle1!A$1:B$68,2,FALSE)</f>
        <v>Holzminden</v>
      </c>
      <c r="D435" s="56" t="str">
        <f>VLOOKUP(A435,[2]Tabelle1!$A$2:$C$53,3,FALSE)</f>
        <v>K03255</v>
      </c>
      <c r="E435" s="56">
        <f>'2020_1-2-1_Download_Anzahl'!L27</f>
        <v>3094</v>
      </c>
    </row>
    <row r="436" spans="1:5" x14ac:dyDescent="0.25">
      <c r="A436" s="42">
        <f>'2020_1-2-1_Download_Anzahl'!B28</f>
        <v>256</v>
      </c>
      <c r="B436" s="56">
        <f>'2020_1-2-1_Download_Anzahl'!$L$7</f>
        <v>2013</v>
      </c>
      <c r="C436" s="56" t="str">
        <f>VLOOKUP(A436,[1]Tabelle1!A$1:B$68,2,FALSE)</f>
        <v>Nienburg (Weser)</v>
      </c>
      <c r="D436" s="56" t="str">
        <f>VLOOKUP(A436,[2]Tabelle1!$A$2:$C$53,3,FALSE)</f>
        <v>K03256</v>
      </c>
      <c r="E436" s="56">
        <f>'2020_1-2-1_Download_Anzahl'!L28</f>
        <v>5829</v>
      </c>
    </row>
    <row r="437" spans="1:5" x14ac:dyDescent="0.25">
      <c r="A437" s="42">
        <f>'2020_1-2-1_Download_Anzahl'!B29</f>
        <v>257</v>
      </c>
      <c r="B437" s="56">
        <f>'2020_1-2-1_Download_Anzahl'!$L$7</f>
        <v>2013</v>
      </c>
      <c r="C437" s="56" t="str">
        <f>VLOOKUP(A437,[1]Tabelle1!A$1:B$68,2,FALSE)</f>
        <v>Schaumburg</v>
      </c>
      <c r="D437" s="56" t="str">
        <f>VLOOKUP(A437,[2]Tabelle1!$A$2:$C$53,3,FALSE)</f>
        <v>K03257</v>
      </c>
      <c r="E437" s="56">
        <f>'2020_1-2-1_Download_Anzahl'!L29</f>
        <v>8854</v>
      </c>
    </row>
    <row r="438" spans="1:5" x14ac:dyDescent="0.25">
      <c r="A438" s="42">
        <f>'2020_1-2-1_Download_Anzahl'!B30</f>
        <v>2</v>
      </c>
      <c r="B438" s="56">
        <f>'2020_1-2-1_Download_Anzahl'!$L$7</f>
        <v>2013</v>
      </c>
      <c r="C438" s="56" t="str">
        <f>VLOOKUP(A438,[1]Tabelle1!A$1:B$68,2,FALSE)</f>
        <v>Stat. Region Hannover</v>
      </c>
      <c r="D438" s="56" t="str">
        <f>VLOOKUP(A438,[2]Tabelle1!$A$2:$C$53,3,FALSE)</f>
        <v>K032</v>
      </c>
      <c r="E438" s="56">
        <f>'2020_1-2-1_Download_Anzahl'!L30</f>
        <v>181572</v>
      </c>
    </row>
    <row r="439" spans="1:5" x14ac:dyDescent="0.25">
      <c r="A439" s="42">
        <f>'2020_1-2-1_Download_Anzahl'!B31</f>
        <v>351</v>
      </c>
      <c r="B439" s="56">
        <f>'2020_1-2-1_Download_Anzahl'!$L$7</f>
        <v>2013</v>
      </c>
      <c r="C439" s="56" t="str">
        <f>VLOOKUP(A439,[1]Tabelle1!A$1:B$68,2,FALSE)</f>
        <v>Celle</v>
      </c>
      <c r="D439" s="56" t="str">
        <f>VLOOKUP(A439,[2]Tabelle1!$A$2:$C$53,3,FALSE)</f>
        <v>K03351</v>
      </c>
      <c r="E439" s="56">
        <f>'2020_1-2-1_Download_Anzahl'!L31</f>
        <v>8519</v>
      </c>
    </row>
    <row r="440" spans="1:5" x14ac:dyDescent="0.25">
      <c r="A440" s="42">
        <f>'2020_1-2-1_Download_Anzahl'!B32</f>
        <v>352</v>
      </c>
      <c r="B440" s="56">
        <f>'2020_1-2-1_Download_Anzahl'!$L$7</f>
        <v>2013</v>
      </c>
      <c r="C440" s="56" t="str">
        <f>VLOOKUP(A440,[1]Tabelle1!A$1:B$68,2,FALSE)</f>
        <v>Cuxhaven</v>
      </c>
      <c r="D440" s="56" t="str">
        <f>VLOOKUP(A440,[2]Tabelle1!$A$2:$C$53,3,FALSE)</f>
        <v>K03352</v>
      </c>
      <c r="E440" s="56">
        <f>'2020_1-2-1_Download_Anzahl'!L32</f>
        <v>8660</v>
      </c>
    </row>
    <row r="441" spans="1:5" x14ac:dyDescent="0.25">
      <c r="A441" s="42">
        <f>'2020_1-2-1_Download_Anzahl'!B33</f>
        <v>353</v>
      </c>
      <c r="B441" s="56">
        <f>'2020_1-2-1_Download_Anzahl'!$L$7</f>
        <v>2013</v>
      </c>
      <c r="C441" s="56" t="str">
        <f>VLOOKUP(A441,[1]Tabelle1!A$1:B$68,2,FALSE)</f>
        <v>Harburg</v>
      </c>
      <c r="D441" s="56" t="str">
        <f>VLOOKUP(A441,[2]Tabelle1!$A$2:$C$53,3,FALSE)</f>
        <v>K03353</v>
      </c>
      <c r="E441" s="56">
        <f>'2020_1-2-1_Download_Anzahl'!L33</f>
        <v>11651</v>
      </c>
    </row>
    <row r="442" spans="1:5" x14ac:dyDescent="0.25">
      <c r="A442" s="42">
        <f>'2020_1-2-1_Download_Anzahl'!B34</f>
        <v>354</v>
      </c>
      <c r="B442" s="56">
        <f>'2020_1-2-1_Download_Anzahl'!$L$7</f>
        <v>2013</v>
      </c>
      <c r="C442" s="56" t="str">
        <f>VLOOKUP(A442,[1]Tabelle1!A$1:B$68,2,FALSE)</f>
        <v>Lüchow-Dannenberg</v>
      </c>
      <c r="D442" s="56" t="str">
        <f>VLOOKUP(A442,[2]Tabelle1!$A$2:$C$53,3,FALSE)</f>
        <v>K03354</v>
      </c>
      <c r="E442" s="56">
        <f>'2020_1-2-1_Download_Anzahl'!L34</f>
        <v>1882</v>
      </c>
    </row>
    <row r="443" spans="1:5" x14ac:dyDescent="0.25">
      <c r="A443" s="42">
        <f>'2020_1-2-1_Download_Anzahl'!B35</f>
        <v>355</v>
      </c>
      <c r="B443" s="56">
        <f>'2020_1-2-1_Download_Anzahl'!$L$7</f>
        <v>2013</v>
      </c>
      <c r="C443" s="56" t="str">
        <f>VLOOKUP(A443,[1]Tabelle1!A$1:B$68,2,FALSE)</f>
        <v>Lüneburg</v>
      </c>
      <c r="D443" s="56" t="str">
        <f>VLOOKUP(A443,[2]Tabelle1!$A$2:$C$53,3,FALSE)</f>
        <v>K03355</v>
      </c>
      <c r="E443" s="56">
        <f>'2020_1-2-1_Download_Anzahl'!L35</f>
        <v>7514</v>
      </c>
    </row>
    <row r="444" spans="1:5" x14ac:dyDescent="0.25">
      <c r="A444" s="42">
        <f>'2020_1-2-1_Download_Anzahl'!B36</f>
        <v>356</v>
      </c>
      <c r="B444" s="56">
        <f>'2020_1-2-1_Download_Anzahl'!$L$7</f>
        <v>2013</v>
      </c>
      <c r="C444" s="56" t="str">
        <f>VLOOKUP(A444,[1]Tabelle1!A$1:B$68,2,FALSE)</f>
        <v>Osterholz</v>
      </c>
      <c r="D444" s="56" t="str">
        <f>VLOOKUP(A444,[2]Tabelle1!$A$2:$C$53,3,FALSE)</f>
        <v>K03356</v>
      </c>
      <c r="E444" s="56">
        <f>'2020_1-2-1_Download_Anzahl'!L36</f>
        <v>4489</v>
      </c>
    </row>
    <row r="445" spans="1:5" x14ac:dyDescent="0.25">
      <c r="A445" s="42">
        <f>'2020_1-2-1_Download_Anzahl'!B37</f>
        <v>357</v>
      </c>
      <c r="B445" s="56">
        <f>'2020_1-2-1_Download_Anzahl'!$L$7</f>
        <v>2013</v>
      </c>
      <c r="C445" s="56" t="str">
        <f>VLOOKUP(A445,[1]Tabelle1!A$1:B$68,2,FALSE)</f>
        <v>Rotenburg (Wümme)</v>
      </c>
      <c r="D445" s="56" t="str">
        <f>VLOOKUP(A445,[2]Tabelle1!$A$2:$C$53,3,FALSE)</f>
        <v>K03357</v>
      </c>
      <c r="E445" s="56">
        <f>'2020_1-2-1_Download_Anzahl'!L37</f>
        <v>7204</v>
      </c>
    </row>
    <row r="446" spans="1:5" x14ac:dyDescent="0.25">
      <c r="A446" s="42">
        <f>'2020_1-2-1_Download_Anzahl'!B38</f>
        <v>358</v>
      </c>
      <c r="B446" s="56">
        <f>'2020_1-2-1_Download_Anzahl'!$L$7</f>
        <v>2013</v>
      </c>
      <c r="C446" s="56" t="str">
        <f>VLOOKUP(A446,[1]Tabelle1!A$1:B$68,2,FALSE)</f>
        <v>Heidekreis</v>
      </c>
      <c r="D446" s="56" t="str">
        <f>VLOOKUP(A446,[2]Tabelle1!$A$2:$C$53,3,FALSE)</f>
        <v>K03358</v>
      </c>
      <c r="E446" s="56">
        <f>'2020_1-2-1_Download_Anzahl'!L38</f>
        <v>7260</v>
      </c>
    </row>
    <row r="447" spans="1:5" x14ac:dyDescent="0.25">
      <c r="A447" s="42">
        <f>'2020_1-2-1_Download_Anzahl'!B39</f>
        <v>359</v>
      </c>
      <c r="B447" s="56">
        <f>'2020_1-2-1_Download_Anzahl'!$L$7</f>
        <v>2013</v>
      </c>
      <c r="C447" s="56" t="str">
        <f>VLOOKUP(A447,[1]Tabelle1!A$1:B$68,2,FALSE)</f>
        <v>Stade</v>
      </c>
      <c r="D447" s="56" t="str">
        <f>VLOOKUP(A447,[2]Tabelle1!$A$2:$C$53,3,FALSE)</f>
        <v>K03359</v>
      </c>
      <c r="E447" s="56">
        <f>'2020_1-2-1_Download_Anzahl'!L39</f>
        <v>10570</v>
      </c>
    </row>
    <row r="448" spans="1:5" x14ac:dyDescent="0.25">
      <c r="A448" s="42">
        <f>'2020_1-2-1_Download_Anzahl'!B40</f>
        <v>360</v>
      </c>
      <c r="B448" s="56">
        <f>'2020_1-2-1_Download_Anzahl'!$L$7</f>
        <v>2013</v>
      </c>
      <c r="C448" s="56" t="str">
        <f>VLOOKUP(A448,[1]Tabelle1!A$1:B$68,2,FALSE)</f>
        <v>Uelzen</v>
      </c>
      <c r="D448" s="56" t="str">
        <f>VLOOKUP(A448,[2]Tabelle1!$A$2:$C$53,3,FALSE)</f>
        <v>K03360</v>
      </c>
      <c r="E448" s="56">
        <f>'2020_1-2-1_Download_Anzahl'!L40</f>
        <v>3031</v>
      </c>
    </row>
    <row r="449" spans="1:5" x14ac:dyDescent="0.25">
      <c r="A449" s="42">
        <f>'2020_1-2-1_Download_Anzahl'!B41</f>
        <v>361</v>
      </c>
      <c r="B449" s="56">
        <f>'2020_1-2-1_Download_Anzahl'!$L$7</f>
        <v>2013</v>
      </c>
      <c r="C449" s="56" t="str">
        <f>VLOOKUP(A449,[1]Tabelle1!A$1:B$68,2,FALSE)</f>
        <v>Verden</v>
      </c>
      <c r="D449" s="56" t="str">
        <f>VLOOKUP(A449,[2]Tabelle1!$A$2:$C$53,3,FALSE)</f>
        <v>K03361</v>
      </c>
      <c r="E449" s="56">
        <f>'2020_1-2-1_Download_Anzahl'!L41</f>
        <v>7060</v>
      </c>
    </row>
    <row r="450" spans="1:5" x14ac:dyDescent="0.25">
      <c r="A450" s="42">
        <f>'2020_1-2-1_Download_Anzahl'!B42</f>
        <v>3</v>
      </c>
      <c r="B450" s="56">
        <f>'2020_1-2-1_Download_Anzahl'!$L$7</f>
        <v>2013</v>
      </c>
      <c r="C450" s="56" t="str">
        <f>VLOOKUP(A450,[1]Tabelle1!A$1:B$68,2,FALSE)</f>
        <v>Stat. Region Lüneburg</v>
      </c>
      <c r="D450" s="56" t="str">
        <f>VLOOKUP(A450,[2]Tabelle1!$A$2:$C$53,3,FALSE)</f>
        <v>K033</v>
      </c>
      <c r="E450" s="56">
        <f>'2020_1-2-1_Download_Anzahl'!L42</f>
        <v>77840</v>
      </c>
    </row>
    <row r="451" spans="1:5" x14ac:dyDescent="0.25">
      <c r="A451" s="42">
        <f>'2020_1-2-1_Download_Anzahl'!B43</f>
        <v>401</v>
      </c>
      <c r="B451" s="56">
        <f>'2020_1-2-1_Download_Anzahl'!$L$7</f>
        <v>2013</v>
      </c>
      <c r="C451" s="56" t="str">
        <f>VLOOKUP(A451,[1]Tabelle1!A$1:B$68,2,FALSE)</f>
        <v>Delmenhorst  Stadt</v>
      </c>
      <c r="D451" s="56" t="str">
        <f>VLOOKUP(A451,[2]Tabelle1!$A$2:$C$53,3,FALSE)</f>
        <v>K03401</v>
      </c>
      <c r="E451" s="56">
        <f>'2020_1-2-1_Download_Anzahl'!L43</f>
        <v>7163</v>
      </c>
    </row>
    <row r="452" spans="1:5" x14ac:dyDescent="0.25">
      <c r="A452" s="42">
        <f>'2020_1-2-1_Download_Anzahl'!B44</f>
        <v>402</v>
      </c>
      <c r="B452" s="56">
        <f>'2020_1-2-1_Download_Anzahl'!$L$7</f>
        <v>2013</v>
      </c>
      <c r="C452" s="56" t="str">
        <f>VLOOKUP(A452,[1]Tabelle1!A$1:B$68,2,FALSE)</f>
        <v>Emden  Stadt</v>
      </c>
      <c r="D452" s="56" t="str">
        <f>VLOOKUP(A452,[2]Tabelle1!$A$2:$C$53,3,FALSE)</f>
        <v>K03402</v>
      </c>
      <c r="E452" s="56">
        <f>'2020_1-2-1_Download_Anzahl'!L44</f>
        <v>3219</v>
      </c>
    </row>
    <row r="453" spans="1:5" x14ac:dyDescent="0.25">
      <c r="A453" s="42">
        <f>'2020_1-2-1_Download_Anzahl'!B45</f>
        <v>403</v>
      </c>
      <c r="B453" s="56">
        <f>'2020_1-2-1_Download_Anzahl'!$L$7</f>
        <v>2013</v>
      </c>
      <c r="C453" s="56" t="str">
        <f>VLOOKUP(A453,[1]Tabelle1!A$1:B$68,2,FALSE)</f>
        <v>Oldenburg(Oldb)  Stadt</v>
      </c>
      <c r="D453" s="56" t="str">
        <f>VLOOKUP(A453,[2]Tabelle1!$A$2:$C$53,3,FALSE)</f>
        <v>K03403</v>
      </c>
      <c r="E453" s="56">
        <f>'2020_1-2-1_Download_Anzahl'!L45</f>
        <v>10778</v>
      </c>
    </row>
    <row r="454" spans="1:5" x14ac:dyDescent="0.25">
      <c r="A454" s="42">
        <f>'2020_1-2-1_Download_Anzahl'!B46</f>
        <v>404</v>
      </c>
      <c r="B454" s="56">
        <f>'2020_1-2-1_Download_Anzahl'!$L$7</f>
        <v>2013</v>
      </c>
      <c r="C454" s="56" t="str">
        <f>VLOOKUP(A454,[1]Tabelle1!A$1:B$68,2,FALSE)</f>
        <v>Osnabrück  Stadt</v>
      </c>
      <c r="D454" s="56" t="str">
        <f>VLOOKUP(A454,[2]Tabelle1!$A$2:$C$53,3,FALSE)</f>
        <v>K03404</v>
      </c>
      <c r="E454" s="56">
        <f>'2020_1-2-1_Download_Anzahl'!L46</f>
        <v>16602</v>
      </c>
    </row>
    <row r="455" spans="1:5" x14ac:dyDescent="0.25">
      <c r="A455" s="42">
        <f>'2020_1-2-1_Download_Anzahl'!B47</f>
        <v>405</v>
      </c>
      <c r="B455" s="56">
        <f>'2020_1-2-1_Download_Anzahl'!$L$7</f>
        <v>2013</v>
      </c>
      <c r="C455" s="56" t="str">
        <f>VLOOKUP(A455,[1]Tabelle1!A$1:B$68,2,FALSE)</f>
        <v>Wilhelmshaven  Stadt</v>
      </c>
      <c r="D455" s="56" t="str">
        <f>VLOOKUP(A455,[2]Tabelle1!$A$2:$C$53,3,FALSE)</f>
        <v>K03405</v>
      </c>
      <c r="E455" s="56">
        <f>'2020_1-2-1_Download_Anzahl'!L47</f>
        <v>4440</v>
      </c>
    </row>
    <row r="456" spans="1:5" x14ac:dyDescent="0.25">
      <c r="A456" s="42">
        <f>'2020_1-2-1_Download_Anzahl'!B48</f>
        <v>451</v>
      </c>
      <c r="B456" s="56">
        <f>'2020_1-2-1_Download_Anzahl'!$L$7</f>
        <v>2013</v>
      </c>
      <c r="C456" s="56" t="str">
        <f>VLOOKUP(A456,[1]Tabelle1!A$1:B$68,2,FALSE)</f>
        <v>Ammerland</v>
      </c>
      <c r="D456" s="56" t="str">
        <f>VLOOKUP(A456,[2]Tabelle1!$A$2:$C$53,3,FALSE)</f>
        <v>K03451</v>
      </c>
      <c r="E456" s="56">
        <f>'2020_1-2-1_Download_Anzahl'!L48</f>
        <v>4463</v>
      </c>
    </row>
    <row r="457" spans="1:5" x14ac:dyDescent="0.25">
      <c r="A457" s="42">
        <f>'2020_1-2-1_Download_Anzahl'!B49</f>
        <v>452</v>
      </c>
      <c r="B457" s="56">
        <f>'2020_1-2-1_Download_Anzahl'!$L$7</f>
        <v>2013</v>
      </c>
      <c r="C457" s="56" t="str">
        <f>VLOOKUP(A457,[1]Tabelle1!A$1:B$68,2,FALSE)</f>
        <v>Aurich</v>
      </c>
      <c r="D457" s="56" t="str">
        <f>VLOOKUP(A457,[2]Tabelle1!$A$2:$C$53,3,FALSE)</f>
        <v>K03452</v>
      </c>
      <c r="E457" s="56">
        <f>'2020_1-2-1_Download_Anzahl'!L49</f>
        <v>6589</v>
      </c>
    </row>
    <row r="458" spans="1:5" x14ac:dyDescent="0.25">
      <c r="A458" s="42">
        <f>'2020_1-2-1_Download_Anzahl'!B50</f>
        <v>453</v>
      </c>
      <c r="B458" s="56">
        <f>'2020_1-2-1_Download_Anzahl'!$L$7</f>
        <v>2013</v>
      </c>
      <c r="C458" s="56" t="str">
        <f>VLOOKUP(A458,[1]Tabelle1!A$1:B$68,2,FALSE)</f>
        <v>Cloppenburg</v>
      </c>
      <c r="D458" s="56" t="str">
        <f>VLOOKUP(A458,[2]Tabelle1!$A$2:$C$53,3,FALSE)</f>
        <v>K03453</v>
      </c>
      <c r="E458" s="56">
        <f>'2020_1-2-1_Download_Anzahl'!L50</f>
        <v>11292</v>
      </c>
    </row>
    <row r="459" spans="1:5" x14ac:dyDescent="0.25">
      <c r="A459" s="42">
        <f>'2020_1-2-1_Download_Anzahl'!B51</f>
        <v>454</v>
      </c>
      <c r="B459" s="56">
        <f>'2020_1-2-1_Download_Anzahl'!$L$7</f>
        <v>2013</v>
      </c>
      <c r="C459" s="56" t="str">
        <f>VLOOKUP(A459,[1]Tabelle1!A$1:B$68,2,FALSE)</f>
        <v>Emsland</v>
      </c>
      <c r="D459" s="56" t="str">
        <f>VLOOKUP(A459,[2]Tabelle1!$A$2:$C$53,3,FALSE)</f>
        <v>K03454</v>
      </c>
      <c r="E459" s="56">
        <f>'2020_1-2-1_Download_Anzahl'!L51</f>
        <v>22649</v>
      </c>
    </row>
    <row r="460" spans="1:5" x14ac:dyDescent="0.25">
      <c r="A460" s="42">
        <f>'2020_1-2-1_Download_Anzahl'!B52</f>
        <v>455</v>
      </c>
      <c r="B460" s="56">
        <f>'2020_1-2-1_Download_Anzahl'!$L$7</f>
        <v>2013</v>
      </c>
      <c r="C460" s="56" t="str">
        <f>VLOOKUP(A460,[1]Tabelle1!A$1:B$68,2,FALSE)</f>
        <v>Friesland</v>
      </c>
      <c r="D460" s="56" t="str">
        <f>VLOOKUP(A460,[2]Tabelle1!$A$2:$C$53,3,FALSE)</f>
        <v>K03455</v>
      </c>
      <c r="E460" s="56">
        <f>'2020_1-2-1_Download_Anzahl'!L52</f>
        <v>2817</v>
      </c>
    </row>
    <row r="461" spans="1:5" x14ac:dyDescent="0.25">
      <c r="A461" s="42">
        <f>'2020_1-2-1_Download_Anzahl'!B53</f>
        <v>456</v>
      </c>
      <c r="B461" s="56">
        <f>'2020_1-2-1_Download_Anzahl'!$L$7</f>
        <v>2013</v>
      </c>
      <c r="C461" s="56" t="str">
        <f>VLOOKUP(A461,[1]Tabelle1!A$1:B$68,2,FALSE)</f>
        <v>Grafschaft Bentheim</v>
      </c>
      <c r="D461" s="56" t="str">
        <f>VLOOKUP(A461,[2]Tabelle1!$A$2:$C$53,3,FALSE)</f>
        <v>K03456</v>
      </c>
      <c r="E461" s="56">
        <f>'2020_1-2-1_Download_Anzahl'!L53</f>
        <v>17303</v>
      </c>
    </row>
    <row r="462" spans="1:5" x14ac:dyDescent="0.25">
      <c r="A462" s="42">
        <f>'2020_1-2-1_Download_Anzahl'!B54</f>
        <v>457</v>
      </c>
      <c r="B462" s="56">
        <f>'2020_1-2-1_Download_Anzahl'!$L$7</f>
        <v>2013</v>
      </c>
      <c r="C462" s="56" t="str">
        <f>VLOOKUP(A462,[1]Tabelle1!A$1:B$68,2,FALSE)</f>
        <v>Leer</v>
      </c>
      <c r="D462" s="56" t="str">
        <f>VLOOKUP(A462,[2]Tabelle1!$A$2:$C$53,3,FALSE)</f>
        <v>K03457</v>
      </c>
      <c r="E462" s="56">
        <f>'2020_1-2-1_Download_Anzahl'!L54</f>
        <v>8388</v>
      </c>
    </row>
    <row r="463" spans="1:5" x14ac:dyDescent="0.25">
      <c r="A463" s="42">
        <f>'2020_1-2-1_Download_Anzahl'!B55</f>
        <v>458</v>
      </c>
      <c r="B463" s="56">
        <f>'2020_1-2-1_Download_Anzahl'!$L$7</f>
        <v>2013</v>
      </c>
      <c r="C463" s="56" t="str">
        <f>VLOOKUP(A463,[1]Tabelle1!A$1:B$68,2,FALSE)</f>
        <v>Oldenburg</v>
      </c>
      <c r="D463" s="56" t="str">
        <f>VLOOKUP(A463,[2]Tabelle1!$A$2:$C$53,3,FALSE)</f>
        <v>K03458</v>
      </c>
      <c r="E463" s="56">
        <f>'2020_1-2-1_Download_Anzahl'!L55</f>
        <v>7080</v>
      </c>
    </row>
    <row r="464" spans="1:5" x14ac:dyDescent="0.25">
      <c r="A464" s="42">
        <f>'2020_1-2-1_Download_Anzahl'!B56</f>
        <v>459</v>
      </c>
      <c r="B464" s="56">
        <f>'2020_1-2-1_Download_Anzahl'!$L$7</f>
        <v>2013</v>
      </c>
      <c r="C464" s="56" t="str">
        <f>VLOOKUP(A464,[1]Tabelle1!A$1:B$68,2,FALSE)</f>
        <v>Osnabrück</v>
      </c>
      <c r="D464" s="56" t="str">
        <f>VLOOKUP(A464,[2]Tabelle1!$A$2:$C$53,3,FALSE)</f>
        <v>K03459</v>
      </c>
      <c r="E464" s="56">
        <f>'2020_1-2-1_Download_Anzahl'!L56</f>
        <v>20549</v>
      </c>
    </row>
    <row r="465" spans="1:5" x14ac:dyDescent="0.25">
      <c r="A465" s="42">
        <f>'2020_1-2-1_Download_Anzahl'!B57</f>
        <v>460</v>
      </c>
      <c r="B465" s="56">
        <f>'2020_1-2-1_Download_Anzahl'!$L$7</f>
        <v>2013</v>
      </c>
      <c r="C465" s="56" t="str">
        <f>VLOOKUP(A465,[1]Tabelle1!A$1:B$68,2,FALSE)</f>
        <v>Vechta</v>
      </c>
      <c r="D465" s="56" t="str">
        <f>VLOOKUP(A465,[2]Tabelle1!$A$2:$C$53,3,FALSE)</f>
        <v>K03460</v>
      </c>
      <c r="E465" s="56">
        <f>'2020_1-2-1_Download_Anzahl'!L57</f>
        <v>11803</v>
      </c>
    </row>
    <row r="466" spans="1:5" x14ac:dyDescent="0.25">
      <c r="A466" s="42">
        <f>'2020_1-2-1_Download_Anzahl'!B58</f>
        <v>461</v>
      </c>
      <c r="B466" s="56">
        <f>'2020_1-2-1_Download_Anzahl'!$L$7</f>
        <v>2013</v>
      </c>
      <c r="C466" s="56" t="str">
        <f>VLOOKUP(A466,[1]Tabelle1!A$1:B$68,2,FALSE)</f>
        <v>Wesermarsch</v>
      </c>
      <c r="D466" s="56" t="str">
        <f>VLOOKUP(A466,[2]Tabelle1!$A$2:$C$53,3,FALSE)</f>
        <v>K03461</v>
      </c>
      <c r="E466" s="56">
        <f>'2020_1-2-1_Download_Anzahl'!L58</f>
        <v>4943</v>
      </c>
    </row>
    <row r="467" spans="1:5" x14ac:dyDescent="0.25">
      <c r="A467" s="42">
        <f>'2020_1-2-1_Download_Anzahl'!B59</f>
        <v>462</v>
      </c>
      <c r="B467" s="56">
        <f>'2020_1-2-1_Download_Anzahl'!$L$7</f>
        <v>2013</v>
      </c>
      <c r="C467" s="56" t="str">
        <f>VLOOKUP(A467,[1]Tabelle1!A$1:B$68,2,FALSE)</f>
        <v>Wittmund</v>
      </c>
      <c r="D467" s="56" t="str">
        <f>VLOOKUP(A467,[2]Tabelle1!$A$2:$C$53,3,FALSE)</f>
        <v>K03462</v>
      </c>
      <c r="E467" s="56">
        <f>'2020_1-2-1_Download_Anzahl'!L59</f>
        <v>1651</v>
      </c>
    </row>
    <row r="468" spans="1:5" x14ac:dyDescent="0.25">
      <c r="A468" s="42">
        <f>'2020_1-2-1_Download_Anzahl'!B60</f>
        <v>4</v>
      </c>
      <c r="B468" s="56">
        <f>'2020_1-2-1_Download_Anzahl'!$L$7</f>
        <v>2013</v>
      </c>
      <c r="C468" s="56" t="str">
        <f>VLOOKUP(A468,[1]Tabelle1!A$1:B$68,2,FALSE)</f>
        <v>Stat. Region Weser-Ems</v>
      </c>
      <c r="D468" s="56" t="str">
        <f>VLOOKUP(A468,[2]Tabelle1!$A$2:$C$53,3,FALSE)</f>
        <v>K034</v>
      </c>
      <c r="E468" s="56">
        <f>'2020_1-2-1_Download_Anzahl'!L60</f>
        <v>161729</v>
      </c>
    </row>
    <row r="469" spans="1:5" x14ac:dyDescent="0.25">
      <c r="A469" s="42">
        <f>'2020_1-2-1_Download_Anzahl'!B61</f>
        <v>0</v>
      </c>
      <c r="B469" s="56">
        <f>'2020_1-2-1_Download_Anzahl'!$L$7</f>
        <v>2013</v>
      </c>
      <c r="C469" s="56" t="str">
        <f>VLOOKUP(A469,[1]Tabelle1!A$1:B$68,2,FALSE)</f>
        <v>Niedersachsen</v>
      </c>
      <c r="D469" s="56" t="str">
        <f>VLOOKUP(A469,[2]Tabelle1!$A$2:$C$53,3,FALSE)</f>
        <v>K030</v>
      </c>
      <c r="E469" s="56">
        <f>'2020_1-2-1_Download_Anzahl'!L61</f>
        <v>525689</v>
      </c>
    </row>
    <row r="470" spans="1:5" x14ac:dyDescent="0.25">
      <c r="A470" s="42">
        <f>'2020_1-2-1_Download_Anzahl'!B10</f>
        <v>101</v>
      </c>
      <c r="B470" s="56">
        <f>'2020_1-2-1_Download_Anzahl'!$M$7</f>
        <v>2014</v>
      </c>
      <c r="C470" s="56" t="str">
        <f>VLOOKUP(A470,[1]Tabelle1!A$1:B$68,2,FALSE)</f>
        <v>Braunschweig  Stadt</v>
      </c>
      <c r="D470" s="56" t="str">
        <f>VLOOKUP(A470,[2]Tabelle1!$A$2:$C$53,3,FALSE)</f>
        <v>K03101</v>
      </c>
      <c r="E470" s="56">
        <f>'2020_1-2-1_Download_Anzahl'!M10</f>
        <v>23055</v>
      </c>
    </row>
    <row r="471" spans="1:5" x14ac:dyDescent="0.25">
      <c r="A471" s="42">
        <f>'2020_1-2-1_Download_Anzahl'!B11</f>
        <v>102</v>
      </c>
      <c r="B471" s="56">
        <f>'2020_1-2-1_Download_Anzahl'!$M$7</f>
        <v>2014</v>
      </c>
      <c r="C471" s="56" t="str">
        <f>VLOOKUP(A471,[1]Tabelle1!A$1:B$68,2,FALSE)</f>
        <v>Salzgitter  Stadt</v>
      </c>
      <c r="D471" s="56" t="str">
        <f>VLOOKUP(A471,[2]Tabelle1!$A$2:$C$53,3,FALSE)</f>
        <v>K03102</v>
      </c>
      <c r="E471" s="56">
        <f>'2020_1-2-1_Download_Anzahl'!M11</f>
        <v>11620</v>
      </c>
    </row>
    <row r="472" spans="1:5" x14ac:dyDescent="0.25">
      <c r="A472" s="42">
        <f>'2020_1-2-1_Download_Anzahl'!B12</f>
        <v>103</v>
      </c>
      <c r="B472" s="56">
        <f>'2020_1-2-1_Download_Anzahl'!$M$7</f>
        <v>2014</v>
      </c>
      <c r="C472" s="56" t="str">
        <f>VLOOKUP(A472,[1]Tabelle1!A$1:B$68,2,FALSE)</f>
        <v>Wolfsburg  Stadt</v>
      </c>
      <c r="D472" s="56" t="str">
        <f>VLOOKUP(A472,[2]Tabelle1!$A$2:$C$53,3,FALSE)</f>
        <v>K03103</v>
      </c>
      <c r="E472" s="56">
        <f>'2020_1-2-1_Download_Anzahl'!M12</f>
        <v>15224</v>
      </c>
    </row>
    <row r="473" spans="1:5" x14ac:dyDescent="0.25">
      <c r="A473" s="42">
        <f>'2020_1-2-1_Download_Anzahl'!B13</f>
        <v>151</v>
      </c>
      <c r="B473" s="56">
        <f>'2020_1-2-1_Download_Anzahl'!$M$7</f>
        <v>2014</v>
      </c>
      <c r="C473" s="56" t="str">
        <f>VLOOKUP(A473,[1]Tabelle1!A$1:B$68,2,FALSE)</f>
        <v>Gifhorn</v>
      </c>
      <c r="D473" s="56" t="str">
        <f>VLOOKUP(A473,[2]Tabelle1!$A$2:$C$53,3,FALSE)</f>
        <v>K03151</v>
      </c>
      <c r="E473" s="56">
        <f>'2020_1-2-1_Download_Anzahl'!M13</f>
        <v>8866</v>
      </c>
    </row>
    <row r="474" spans="1:5" x14ac:dyDescent="0.25">
      <c r="A474" s="42">
        <f>'2020_1-2-1_Download_Anzahl'!B14</f>
        <v>153</v>
      </c>
      <c r="B474" s="56">
        <f>'2020_1-2-1_Download_Anzahl'!$M$7</f>
        <v>2014</v>
      </c>
      <c r="C474" s="56" t="str">
        <f>VLOOKUP(A474,[1]Tabelle1!A$1:B$68,2,FALSE)</f>
        <v>Goslar</v>
      </c>
      <c r="D474" s="56" t="str">
        <f>VLOOKUP(A474,[2]Tabelle1!$A$2:$C$53,3,FALSE)</f>
        <v>K03153</v>
      </c>
      <c r="E474" s="56">
        <f>'2020_1-2-1_Download_Anzahl'!M14</f>
        <v>8634</v>
      </c>
    </row>
    <row r="475" spans="1:5" x14ac:dyDescent="0.25">
      <c r="A475" s="42">
        <f>'2020_1-2-1_Download_Anzahl'!B15</f>
        <v>154</v>
      </c>
      <c r="B475" s="56">
        <f>'2020_1-2-1_Download_Anzahl'!$M$7</f>
        <v>2014</v>
      </c>
      <c r="C475" s="56" t="str">
        <f>VLOOKUP(A475,[1]Tabelle1!A$1:B$68,2,FALSE)</f>
        <v>Helmstedt</v>
      </c>
      <c r="D475" s="56" t="str">
        <f>VLOOKUP(A475,[2]Tabelle1!$A$2:$C$53,3,FALSE)</f>
        <v>K03154</v>
      </c>
      <c r="E475" s="56">
        <f>'2020_1-2-1_Download_Anzahl'!M15</f>
        <v>4100</v>
      </c>
    </row>
    <row r="476" spans="1:5" x14ac:dyDescent="0.25">
      <c r="A476" s="42">
        <f>'2020_1-2-1_Download_Anzahl'!B16</f>
        <v>155</v>
      </c>
      <c r="B476" s="56">
        <f>'2020_1-2-1_Download_Anzahl'!$M$7</f>
        <v>2014</v>
      </c>
      <c r="C476" s="56" t="str">
        <f>VLOOKUP(A476,[1]Tabelle1!A$1:B$68,2,FALSE)</f>
        <v>Northeim</v>
      </c>
      <c r="D476" s="56" t="str">
        <f>VLOOKUP(A476,[2]Tabelle1!$A$2:$C$53,3,FALSE)</f>
        <v>K03155</v>
      </c>
      <c r="E476" s="56">
        <f>'2020_1-2-1_Download_Anzahl'!M16</f>
        <v>5924</v>
      </c>
    </row>
    <row r="477" spans="1:5" x14ac:dyDescent="0.25">
      <c r="A477" s="42">
        <f>'2020_1-2-1_Download_Anzahl'!B17</f>
        <v>157</v>
      </c>
      <c r="B477" s="56">
        <f>'2020_1-2-1_Download_Anzahl'!$M$7</f>
        <v>2014</v>
      </c>
      <c r="C477" s="56" t="str">
        <f>VLOOKUP(A477,[1]Tabelle1!A$1:B$68,2,FALSE)</f>
        <v>Peine</v>
      </c>
      <c r="D477" s="56" t="str">
        <f>VLOOKUP(A477,[2]Tabelle1!$A$2:$C$53,3,FALSE)</f>
        <v>K03157</v>
      </c>
      <c r="E477" s="56">
        <f>'2020_1-2-1_Download_Anzahl'!M17</f>
        <v>7401</v>
      </c>
    </row>
    <row r="478" spans="1:5" x14ac:dyDescent="0.25">
      <c r="A478" s="42">
        <f>'2020_1-2-1_Download_Anzahl'!B18</f>
        <v>158</v>
      </c>
      <c r="B478" s="56">
        <f>'2020_1-2-1_Download_Anzahl'!$M$7</f>
        <v>2014</v>
      </c>
      <c r="C478" s="56" t="str">
        <f>VLOOKUP(A478,[1]Tabelle1!A$1:B$68,2,FALSE)</f>
        <v>Wolfenbüttel</v>
      </c>
      <c r="D478" s="56" t="str">
        <f>VLOOKUP(A478,[2]Tabelle1!$A$2:$C$53,3,FALSE)</f>
        <v>K03158</v>
      </c>
      <c r="E478" s="56">
        <f>'2020_1-2-1_Download_Anzahl'!M18</f>
        <v>5432</v>
      </c>
    </row>
    <row r="479" spans="1:5" x14ac:dyDescent="0.25">
      <c r="A479" s="42">
        <f>'2020_1-2-1_Download_Anzahl'!B19</f>
        <v>159</v>
      </c>
      <c r="B479" s="56">
        <f>'2020_1-2-1_Download_Anzahl'!$M$7</f>
        <v>2014</v>
      </c>
      <c r="C479" s="56" t="str">
        <f>VLOOKUP(A479,[1]Tabelle1!A$1:B$68,2,FALSE)</f>
        <v>Göttingen</v>
      </c>
      <c r="D479" s="56" t="str">
        <f>VLOOKUP(A479,[2]Tabelle1!$A$2:$C$53,3,FALSE)</f>
        <v>K03159</v>
      </c>
      <c r="E479" s="56">
        <f>'2020_1-2-1_Download_Anzahl'!M19</f>
        <v>22278</v>
      </c>
    </row>
    <row r="480" spans="1:5" x14ac:dyDescent="0.25">
      <c r="A480" s="42">
        <f>'2020_1-2-1_Download_Anzahl'!B20</f>
        <v>1</v>
      </c>
      <c r="B480" s="56">
        <f>'2020_1-2-1_Download_Anzahl'!$M$7</f>
        <v>2014</v>
      </c>
      <c r="C480" s="56" t="str">
        <f>VLOOKUP(A480,[1]Tabelle1!A$1:B$68,2,FALSE)</f>
        <v>Stat. Region Braunschweig</v>
      </c>
      <c r="D480" s="56" t="str">
        <f>VLOOKUP(A480,[2]Tabelle1!$A$2:$C$53,3,FALSE)</f>
        <v>K031</v>
      </c>
      <c r="E480" s="56">
        <f>'2020_1-2-1_Download_Anzahl'!M20</f>
        <v>112534</v>
      </c>
    </row>
    <row r="481" spans="1:5" x14ac:dyDescent="0.25">
      <c r="A481" s="42">
        <f>'2020_1-2-1_Download_Anzahl'!B21</f>
        <v>241</v>
      </c>
      <c r="B481" s="56">
        <f>'2020_1-2-1_Download_Anzahl'!$M$7</f>
        <v>2014</v>
      </c>
      <c r="C481" s="56" t="str">
        <f>VLOOKUP(A481,[1]Tabelle1!A$1:B$68,2,FALSE)</f>
        <v>Hannover  Region</v>
      </c>
      <c r="D481" s="56" t="str">
        <f>VLOOKUP(A481,[2]Tabelle1!$A$2:$C$53,3,FALSE)</f>
        <v>K03241</v>
      </c>
      <c r="E481" s="56">
        <f>'2020_1-2-1_Download_Anzahl'!M21</f>
        <v>136533</v>
      </c>
    </row>
    <row r="482" spans="1:5" x14ac:dyDescent="0.25">
      <c r="A482" s="42">
        <f>'2020_1-2-1_Download_Anzahl'!B22</f>
        <v>241001</v>
      </c>
      <c r="B482" s="56">
        <f>'2020_1-2-1_Download_Anzahl'!$M$7</f>
        <v>2014</v>
      </c>
      <c r="C482" s="56" t="str">
        <f>VLOOKUP(A482,[1]Tabelle1!A$1:B$68,2,FALSE)</f>
        <v xml:space="preserve">   dav. Hannover  Lhst.</v>
      </c>
      <c r="D482" s="56" t="str">
        <f>VLOOKUP(A482,[2]Tabelle1!$A$2:$C$53,3,FALSE)</f>
        <v>K03241001</v>
      </c>
      <c r="E482" s="56">
        <f>'2020_1-2-1_Download_Anzahl'!M22</f>
        <v>88541</v>
      </c>
    </row>
    <row r="483" spans="1:5" x14ac:dyDescent="0.25">
      <c r="A483" s="42">
        <f>'2020_1-2-1_Download_Anzahl'!B23</f>
        <v>241999</v>
      </c>
      <c r="B483" s="56">
        <f>'2020_1-2-1_Download_Anzahl'!$M$7</f>
        <v>2014</v>
      </c>
      <c r="C483" s="56" t="str">
        <f>VLOOKUP(A483,[1]Tabelle1!A$1:B$68,2,FALSE)</f>
        <v xml:space="preserve">   dav. Hannover  Umland</v>
      </c>
      <c r="D483" s="56" t="str">
        <f>VLOOKUP(A483,[2]Tabelle1!$A$2:$C$53,3,FALSE)</f>
        <v>K03241999</v>
      </c>
      <c r="E483" s="56">
        <f>'2020_1-2-1_Download_Anzahl'!M23</f>
        <v>47992</v>
      </c>
    </row>
    <row r="484" spans="1:5" x14ac:dyDescent="0.25">
      <c r="A484" s="42">
        <f>'2020_1-2-1_Download_Anzahl'!B24</f>
        <v>251</v>
      </c>
      <c r="B484" s="56">
        <f>'2020_1-2-1_Download_Anzahl'!$M$7</f>
        <v>2014</v>
      </c>
      <c r="C484" s="56" t="str">
        <f>VLOOKUP(A484,[1]Tabelle1!A$1:B$68,2,FALSE)</f>
        <v>Diepholz</v>
      </c>
      <c r="D484" s="56" t="str">
        <f>VLOOKUP(A484,[2]Tabelle1!$A$2:$C$53,3,FALSE)</f>
        <v>K03251</v>
      </c>
      <c r="E484" s="56">
        <f>'2020_1-2-1_Download_Anzahl'!M24</f>
        <v>11631</v>
      </c>
    </row>
    <row r="485" spans="1:5" x14ac:dyDescent="0.25">
      <c r="A485" s="42">
        <f>'2020_1-2-1_Download_Anzahl'!B25</f>
        <v>252</v>
      </c>
      <c r="B485" s="56">
        <f>'2020_1-2-1_Download_Anzahl'!$M$7</f>
        <v>2014</v>
      </c>
      <c r="C485" s="56" t="str">
        <f>VLOOKUP(A485,[1]Tabelle1!A$1:B$68,2,FALSE)</f>
        <v>Hameln-Pyrmont</v>
      </c>
      <c r="D485" s="56" t="str">
        <f>VLOOKUP(A485,[2]Tabelle1!$A$2:$C$53,3,FALSE)</f>
        <v>K03252</v>
      </c>
      <c r="E485" s="56">
        <f>'2020_1-2-1_Download_Anzahl'!M25</f>
        <v>11665</v>
      </c>
    </row>
    <row r="486" spans="1:5" x14ac:dyDescent="0.25">
      <c r="A486" s="42">
        <f>'2020_1-2-1_Download_Anzahl'!B26</f>
        <v>254</v>
      </c>
      <c r="B486" s="56">
        <f>'2020_1-2-1_Download_Anzahl'!$M$7</f>
        <v>2014</v>
      </c>
      <c r="C486" s="56" t="str">
        <f>VLOOKUP(A486,[1]Tabelle1!A$1:B$68,2,FALSE)</f>
        <v>Hildesheim</v>
      </c>
      <c r="D486" s="56" t="str">
        <f>VLOOKUP(A486,[2]Tabelle1!$A$2:$C$53,3,FALSE)</f>
        <v>K03254</v>
      </c>
      <c r="E486" s="56">
        <f>'2020_1-2-1_Download_Anzahl'!M26</f>
        <v>16412</v>
      </c>
    </row>
    <row r="487" spans="1:5" x14ac:dyDescent="0.25">
      <c r="A487" s="42">
        <f>'2020_1-2-1_Download_Anzahl'!B27</f>
        <v>255</v>
      </c>
      <c r="B487" s="56">
        <f>'2020_1-2-1_Download_Anzahl'!$M$7</f>
        <v>2014</v>
      </c>
      <c r="C487" s="56" t="str">
        <f>VLOOKUP(A487,[1]Tabelle1!A$1:B$68,2,FALSE)</f>
        <v>Holzminden</v>
      </c>
      <c r="D487" s="56" t="str">
        <f>VLOOKUP(A487,[2]Tabelle1!$A$2:$C$53,3,FALSE)</f>
        <v>K03255</v>
      </c>
      <c r="E487" s="56">
        <f>'2020_1-2-1_Download_Anzahl'!M27</f>
        <v>3131</v>
      </c>
    </row>
    <row r="488" spans="1:5" x14ac:dyDescent="0.25">
      <c r="A488" s="42">
        <f>'2020_1-2-1_Download_Anzahl'!B28</f>
        <v>256</v>
      </c>
      <c r="B488" s="56">
        <f>'2020_1-2-1_Download_Anzahl'!$M$7</f>
        <v>2014</v>
      </c>
      <c r="C488" s="56" t="str">
        <f>VLOOKUP(A488,[1]Tabelle1!A$1:B$68,2,FALSE)</f>
        <v>Nienburg (Weser)</v>
      </c>
      <c r="D488" s="56" t="str">
        <f>VLOOKUP(A488,[2]Tabelle1!$A$2:$C$53,3,FALSE)</f>
        <v>K03256</v>
      </c>
      <c r="E488" s="56">
        <f>'2020_1-2-1_Download_Anzahl'!M28</f>
        <v>6299</v>
      </c>
    </row>
    <row r="489" spans="1:5" x14ac:dyDescent="0.25">
      <c r="A489" s="42">
        <f>'2020_1-2-1_Download_Anzahl'!B29</f>
        <v>257</v>
      </c>
      <c r="B489" s="56">
        <f>'2020_1-2-1_Download_Anzahl'!$M$7</f>
        <v>2014</v>
      </c>
      <c r="C489" s="56" t="str">
        <f>VLOOKUP(A489,[1]Tabelle1!A$1:B$68,2,FALSE)</f>
        <v>Schaumburg</v>
      </c>
      <c r="D489" s="56" t="str">
        <f>VLOOKUP(A489,[2]Tabelle1!$A$2:$C$53,3,FALSE)</f>
        <v>K03257</v>
      </c>
      <c r="E489" s="56">
        <f>'2020_1-2-1_Download_Anzahl'!M29</f>
        <v>9526</v>
      </c>
    </row>
    <row r="490" spans="1:5" x14ac:dyDescent="0.25">
      <c r="A490" s="42">
        <f>'2020_1-2-1_Download_Anzahl'!B30</f>
        <v>2</v>
      </c>
      <c r="B490" s="56">
        <f>'2020_1-2-1_Download_Anzahl'!$M$7</f>
        <v>2014</v>
      </c>
      <c r="C490" s="56" t="str">
        <f>VLOOKUP(A490,[1]Tabelle1!A$1:B$68,2,FALSE)</f>
        <v>Stat. Region Hannover</v>
      </c>
      <c r="D490" s="56" t="str">
        <f>VLOOKUP(A490,[2]Tabelle1!$A$2:$C$53,3,FALSE)</f>
        <v>K032</v>
      </c>
      <c r="E490" s="56">
        <f>'2020_1-2-1_Download_Anzahl'!M30</f>
        <v>195197</v>
      </c>
    </row>
    <row r="491" spans="1:5" x14ac:dyDescent="0.25">
      <c r="A491" s="42">
        <f>'2020_1-2-1_Download_Anzahl'!B31</f>
        <v>351</v>
      </c>
      <c r="B491" s="56">
        <f>'2020_1-2-1_Download_Anzahl'!$M$7</f>
        <v>2014</v>
      </c>
      <c r="C491" s="56" t="str">
        <f>VLOOKUP(A491,[1]Tabelle1!A$1:B$68,2,FALSE)</f>
        <v>Celle</v>
      </c>
      <c r="D491" s="56" t="str">
        <f>VLOOKUP(A491,[2]Tabelle1!$A$2:$C$53,3,FALSE)</f>
        <v>K03351</v>
      </c>
      <c r="E491" s="56">
        <f>'2020_1-2-1_Download_Anzahl'!M31</f>
        <v>9503</v>
      </c>
    </row>
    <row r="492" spans="1:5" x14ac:dyDescent="0.25">
      <c r="A492" s="42">
        <f>'2020_1-2-1_Download_Anzahl'!B32</f>
        <v>352</v>
      </c>
      <c r="B492" s="56">
        <f>'2020_1-2-1_Download_Anzahl'!$M$7</f>
        <v>2014</v>
      </c>
      <c r="C492" s="56" t="str">
        <f>VLOOKUP(A492,[1]Tabelle1!A$1:B$68,2,FALSE)</f>
        <v>Cuxhaven</v>
      </c>
      <c r="D492" s="56" t="str">
        <f>VLOOKUP(A492,[2]Tabelle1!$A$2:$C$53,3,FALSE)</f>
        <v>K03352</v>
      </c>
      <c r="E492" s="56">
        <f>'2020_1-2-1_Download_Anzahl'!M32</f>
        <v>9787</v>
      </c>
    </row>
    <row r="493" spans="1:5" x14ac:dyDescent="0.25">
      <c r="A493" s="42">
        <f>'2020_1-2-1_Download_Anzahl'!B33</f>
        <v>353</v>
      </c>
      <c r="B493" s="56">
        <f>'2020_1-2-1_Download_Anzahl'!$M$7</f>
        <v>2014</v>
      </c>
      <c r="C493" s="56" t="str">
        <f>VLOOKUP(A493,[1]Tabelle1!A$1:B$68,2,FALSE)</f>
        <v>Harburg</v>
      </c>
      <c r="D493" s="56" t="str">
        <f>VLOOKUP(A493,[2]Tabelle1!$A$2:$C$53,3,FALSE)</f>
        <v>K03353</v>
      </c>
      <c r="E493" s="56">
        <f>'2020_1-2-1_Download_Anzahl'!M33</f>
        <v>12035</v>
      </c>
    </row>
    <row r="494" spans="1:5" x14ac:dyDescent="0.25">
      <c r="A494" s="42">
        <f>'2020_1-2-1_Download_Anzahl'!B34</f>
        <v>354</v>
      </c>
      <c r="B494" s="56">
        <f>'2020_1-2-1_Download_Anzahl'!$M$7</f>
        <v>2014</v>
      </c>
      <c r="C494" s="56" t="str">
        <f>VLOOKUP(A494,[1]Tabelle1!A$1:B$68,2,FALSE)</f>
        <v>Lüchow-Dannenberg</v>
      </c>
      <c r="D494" s="56" t="str">
        <f>VLOOKUP(A494,[2]Tabelle1!$A$2:$C$53,3,FALSE)</f>
        <v>K03354</v>
      </c>
      <c r="E494" s="56">
        <f>'2020_1-2-1_Download_Anzahl'!M34</f>
        <v>2244</v>
      </c>
    </row>
    <row r="495" spans="1:5" x14ac:dyDescent="0.25">
      <c r="A495" s="42">
        <f>'2020_1-2-1_Download_Anzahl'!B35</f>
        <v>355</v>
      </c>
      <c r="B495" s="56">
        <f>'2020_1-2-1_Download_Anzahl'!$M$7</f>
        <v>2014</v>
      </c>
      <c r="C495" s="56" t="str">
        <f>VLOOKUP(A495,[1]Tabelle1!A$1:B$68,2,FALSE)</f>
        <v>Lüneburg</v>
      </c>
      <c r="D495" s="56" t="str">
        <f>VLOOKUP(A495,[2]Tabelle1!$A$2:$C$53,3,FALSE)</f>
        <v>K03355</v>
      </c>
      <c r="E495" s="56">
        <f>'2020_1-2-1_Download_Anzahl'!M35</f>
        <v>8364</v>
      </c>
    </row>
    <row r="496" spans="1:5" x14ac:dyDescent="0.25">
      <c r="A496" s="42">
        <f>'2020_1-2-1_Download_Anzahl'!B36</f>
        <v>356</v>
      </c>
      <c r="B496" s="56">
        <f>'2020_1-2-1_Download_Anzahl'!$M$7</f>
        <v>2014</v>
      </c>
      <c r="C496" s="56" t="str">
        <f>VLOOKUP(A496,[1]Tabelle1!A$1:B$68,2,FALSE)</f>
        <v>Osterholz</v>
      </c>
      <c r="D496" s="56" t="str">
        <f>VLOOKUP(A496,[2]Tabelle1!$A$2:$C$53,3,FALSE)</f>
        <v>K03356</v>
      </c>
      <c r="E496" s="56">
        <f>'2020_1-2-1_Download_Anzahl'!M36</f>
        <v>5090</v>
      </c>
    </row>
    <row r="497" spans="1:5" x14ac:dyDescent="0.25">
      <c r="A497" s="42">
        <f>'2020_1-2-1_Download_Anzahl'!B37</f>
        <v>357</v>
      </c>
      <c r="B497" s="56">
        <f>'2020_1-2-1_Download_Anzahl'!$M$7</f>
        <v>2014</v>
      </c>
      <c r="C497" s="56" t="str">
        <f>VLOOKUP(A497,[1]Tabelle1!A$1:B$68,2,FALSE)</f>
        <v>Rotenburg (Wümme)</v>
      </c>
      <c r="D497" s="56" t="str">
        <f>VLOOKUP(A497,[2]Tabelle1!$A$2:$C$53,3,FALSE)</f>
        <v>K03357</v>
      </c>
      <c r="E497" s="56">
        <f>'2020_1-2-1_Download_Anzahl'!M37</f>
        <v>7962</v>
      </c>
    </row>
    <row r="498" spans="1:5" x14ac:dyDescent="0.25">
      <c r="A498" s="42">
        <f>'2020_1-2-1_Download_Anzahl'!B38</f>
        <v>358</v>
      </c>
      <c r="B498" s="56">
        <f>'2020_1-2-1_Download_Anzahl'!$M$7</f>
        <v>2014</v>
      </c>
      <c r="C498" s="56" t="str">
        <f>VLOOKUP(A498,[1]Tabelle1!A$1:B$68,2,FALSE)</f>
        <v>Heidekreis</v>
      </c>
      <c r="D498" s="56" t="str">
        <f>VLOOKUP(A498,[2]Tabelle1!$A$2:$C$53,3,FALSE)</f>
        <v>K03358</v>
      </c>
      <c r="E498" s="56">
        <f>'2020_1-2-1_Download_Anzahl'!M38</f>
        <v>7825</v>
      </c>
    </row>
    <row r="499" spans="1:5" x14ac:dyDescent="0.25">
      <c r="A499" s="42">
        <f>'2020_1-2-1_Download_Anzahl'!B39</f>
        <v>359</v>
      </c>
      <c r="B499" s="56">
        <f>'2020_1-2-1_Download_Anzahl'!$M$7</f>
        <v>2014</v>
      </c>
      <c r="C499" s="56" t="str">
        <f>VLOOKUP(A499,[1]Tabelle1!A$1:B$68,2,FALSE)</f>
        <v>Stade</v>
      </c>
      <c r="D499" s="56" t="str">
        <f>VLOOKUP(A499,[2]Tabelle1!$A$2:$C$53,3,FALSE)</f>
        <v>K03359</v>
      </c>
      <c r="E499" s="56">
        <f>'2020_1-2-1_Download_Anzahl'!M39</f>
        <v>11524</v>
      </c>
    </row>
    <row r="500" spans="1:5" x14ac:dyDescent="0.25">
      <c r="A500" s="42">
        <f>'2020_1-2-1_Download_Anzahl'!B40</f>
        <v>360</v>
      </c>
      <c r="B500" s="56">
        <f>'2020_1-2-1_Download_Anzahl'!$M$7</f>
        <v>2014</v>
      </c>
      <c r="C500" s="56" t="str">
        <f>VLOOKUP(A500,[1]Tabelle1!A$1:B$68,2,FALSE)</f>
        <v>Uelzen</v>
      </c>
      <c r="D500" s="56" t="str">
        <f>VLOOKUP(A500,[2]Tabelle1!$A$2:$C$53,3,FALSE)</f>
        <v>K03360</v>
      </c>
      <c r="E500" s="56">
        <f>'2020_1-2-1_Download_Anzahl'!M40</f>
        <v>3588</v>
      </c>
    </row>
    <row r="501" spans="1:5" x14ac:dyDescent="0.25">
      <c r="A501" s="42">
        <f>'2020_1-2-1_Download_Anzahl'!B41</f>
        <v>361</v>
      </c>
      <c r="B501" s="56">
        <f>'2020_1-2-1_Download_Anzahl'!$M$7</f>
        <v>2014</v>
      </c>
      <c r="C501" s="56" t="str">
        <f>VLOOKUP(A501,[1]Tabelle1!A$1:B$68,2,FALSE)</f>
        <v>Verden</v>
      </c>
      <c r="D501" s="56" t="str">
        <f>VLOOKUP(A501,[2]Tabelle1!$A$2:$C$53,3,FALSE)</f>
        <v>K03361</v>
      </c>
      <c r="E501" s="56">
        <f>'2020_1-2-1_Download_Anzahl'!M41</f>
        <v>7644</v>
      </c>
    </row>
    <row r="502" spans="1:5" x14ac:dyDescent="0.25">
      <c r="A502" s="42">
        <f>'2020_1-2-1_Download_Anzahl'!B42</f>
        <v>3</v>
      </c>
      <c r="B502" s="56">
        <f>'2020_1-2-1_Download_Anzahl'!$M$7</f>
        <v>2014</v>
      </c>
      <c r="C502" s="56" t="str">
        <f>VLOOKUP(A502,[1]Tabelle1!A$1:B$68,2,FALSE)</f>
        <v>Stat. Region Lüneburg</v>
      </c>
      <c r="D502" s="56" t="str">
        <f>VLOOKUP(A502,[2]Tabelle1!$A$2:$C$53,3,FALSE)</f>
        <v>K033</v>
      </c>
      <c r="E502" s="56">
        <f>'2020_1-2-1_Download_Anzahl'!M42</f>
        <v>85566</v>
      </c>
    </row>
    <row r="503" spans="1:5" x14ac:dyDescent="0.25">
      <c r="A503" s="42">
        <f>'2020_1-2-1_Download_Anzahl'!B43</f>
        <v>401</v>
      </c>
      <c r="B503" s="56">
        <f>'2020_1-2-1_Download_Anzahl'!$M$7</f>
        <v>2014</v>
      </c>
      <c r="C503" s="56" t="str">
        <f>VLOOKUP(A503,[1]Tabelle1!A$1:B$68,2,FALSE)</f>
        <v>Delmenhorst  Stadt</v>
      </c>
      <c r="D503" s="56" t="str">
        <f>VLOOKUP(A503,[2]Tabelle1!$A$2:$C$53,3,FALSE)</f>
        <v>K03401</v>
      </c>
      <c r="E503" s="56">
        <f>'2020_1-2-1_Download_Anzahl'!M43</f>
        <v>8139</v>
      </c>
    </row>
    <row r="504" spans="1:5" x14ac:dyDescent="0.25">
      <c r="A504" s="42">
        <f>'2020_1-2-1_Download_Anzahl'!B44</f>
        <v>402</v>
      </c>
      <c r="B504" s="56">
        <f>'2020_1-2-1_Download_Anzahl'!$M$7</f>
        <v>2014</v>
      </c>
      <c r="C504" s="56" t="str">
        <f>VLOOKUP(A504,[1]Tabelle1!A$1:B$68,2,FALSE)</f>
        <v>Emden  Stadt</v>
      </c>
      <c r="D504" s="56" t="str">
        <f>VLOOKUP(A504,[2]Tabelle1!$A$2:$C$53,3,FALSE)</f>
        <v>K03402</v>
      </c>
      <c r="E504" s="56">
        <f>'2020_1-2-1_Download_Anzahl'!M44</f>
        <v>3641</v>
      </c>
    </row>
    <row r="505" spans="1:5" x14ac:dyDescent="0.25">
      <c r="A505" s="42">
        <f>'2020_1-2-1_Download_Anzahl'!B45</f>
        <v>403</v>
      </c>
      <c r="B505" s="56">
        <f>'2020_1-2-1_Download_Anzahl'!$M$7</f>
        <v>2014</v>
      </c>
      <c r="C505" s="56" t="str">
        <f>VLOOKUP(A505,[1]Tabelle1!A$1:B$68,2,FALSE)</f>
        <v>Oldenburg(Oldb)  Stadt</v>
      </c>
      <c r="D505" s="56" t="str">
        <f>VLOOKUP(A505,[2]Tabelle1!$A$2:$C$53,3,FALSE)</f>
        <v>K03403</v>
      </c>
      <c r="E505" s="56">
        <f>'2020_1-2-1_Download_Anzahl'!M45</f>
        <v>11523</v>
      </c>
    </row>
    <row r="506" spans="1:5" x14ac:dyDescent="0.25">
      <c r="A506" s="42">
        <f>'2020_1-2-1_Download_Anzahl'!B46</f>
        <v>404</v>
      </c>
      <c r="B506" s="56">
        <f>'2020_1-2-1_Download_Anzahl'!$M$7</f>
        <v>2014</v>
      </c>
      <c r="C506" s="56" t="str">
        <f>VLOOKUP(A506,[1]Tabelle1!A$1:B$68,2,FALSE)</f>
        <v>Osnabrück  Stadt</v>
      </c>
      <c r="D506" s="56" t="str">
        <f>VLOOKUP(A506,[2]Tabelle1!$A$2:$C$53,3,FALSE)</f>
        <v>K03404</v>
      </c>
      <c r="E506" s="56">
        <f>'2020_1-2-1_Download_Anzahl'!M46</f>
        <v>17648</v>
      </c>
    </row>
    <row r="507" spans="1:5" x14ac:dyDescent="0.25">
      <c r="A507" s="42">
        <f>'2020_1-2-1_Download_Anzahl'!B47</f>
        <v>405</v>
      </c>
      <c r="B507" s="56">
        <f>'2020_1-2-1_Download_Anzahl'!$M$7</f>
        <v>2014</v>
      </c>
      <c r="C507" s="56" t="str">
        <f>VLOOKUP(A507,[1]Tabelle1!A$1:B$68,2,FALSE)</f>
        <v>Wilhelmshaven  Stadt</v>
      </c>
      <c r="D507" s="56" t="str">
        <f>VLOOKUP(A507,[2]Tabelle1!$A$2:$C$53,3,FALSE)</f>
        <v>K03405</v>
      </c>
      <c r="E507" s="56">
        <f>'2020_1-2-1_Download_Anzahl'!M47</f>
        <v>4698</v>
      </c>
    </row>
    <row r="508" spans="1:5" x14ac:dyDescent="0.25">
      <c r="A508" s="42">
        <f>'2020_1-2-1_Download_Anzahl'!B48</f>
        <v>451</v>
      </c>
      <c r="B508" s="56">
        <f>'2020_1-2-1_Download_Anzahl'!$M$7</f>
        <v>2014</v>
      </c>
      <c r="C508" s="56" t="str">
        <f>VLOOKUP(A508,[1]Tabelle1!A$1:B$68,2,FALSE)</f>
        <v>Ammerland</v>
      </c>
      <c r="D508" s="56" t="str">
        <f>VLOOKUP(A508,[2]Tabelle1!$A$2:$C$53,3,FALSE)</f>
        <v>K03451</v>
      </c>
      <c r="E508" s="56">
        <f>'2020_1-2-1_Download_Anzahl'!M48</f>
        <v>4953</v>
      </c>
    </row>
    <row r="509" spans="1:5" x14ac:dyDescent="0.25">
      <c r="A509" s="42">
        <f>'2020_1-2-1_Download_Anzahl'!B49</f>
        <v>452</v>
      </c>
      <c r="B509" s="56">
        <f>'2020_1-2-1_Download_Anzahl'!$M$7</f>
        <v>2014</v>
      </c>
      <c r="C509" s="56" t="str">
        <f>VLOOKUP(A509,[1]Tabelle1!A$1:B$68,2,FALSE)</f>
        <v>Aurich</v>
      </c>
      <c r="D509" s="56" t="str">
        <f>VLOOKUP(A509,[2]Tabelle1!$A$2:$C$53,3,FALSE)</f>
        <v>K03452</v>
      </c>
      <c r="E509" s="56">
        <f>'2020_1-2-1_Download_Anzahl'!M49</f>
        <v>7903</v>
      </c>
    </row>
    <row r="510" spans="1:5" x14ac:dyDescent="0.25">
      <c r="A510" s="42">
        <f>'2020_1-2-1_Download_Anzahl'!B50</f>
        <v>453</v>
      </c>
      <c r="B510" s="56">
        <f>'2020_1-2-1_Download_Anzahl'!$M$7</f>
        <v>2014</v>
      </c>
      <c r="C510" s="56" t="str">
        <f>VLOOKUP(A510,[1]Tabelle1!A$1:B$68,2,FALSE)</f>
        <v>Cloppenburg</v>
      </c>
      <c r="D510" s="56" t="str">
        <f>VLOOKUP(A510,[2]Tabelle1!$A$2:$C$53,3,FALSE)</f>
        <v>K03453</v>
      </c>
      <c r="E510" s="56">
        <f>'2020_1-2-1_Download_Anzahl'!M50</f>
        <v>12969</v>
      </c>
    </row>
    <row r="511" spans="1:5" x14ac:dyDescent="0.25">
      <c r="A511" s="42">
        <f>'2020_1-2-1_Download_Anzahl'!B51</f>
        <v>454</v>
      </c>
      <c r="B511" s="56">
        <f>'2020_1-2-1_Download_Anzahl'!$M$7</f>
        <v>2014</v>
      </c>
      <c r="C511" s="56" t="str">
        <f>VLOOKUP(A511,[1]Tabelle1!A$1:B$68,2,FALSE)</f>
        <v>Emsland</v>
      </c>
      <c r="D511" s="56" t="str">
        <f>VLOOKUP(A511,[2]Tabelle1!$A$2:$C$53,3,FALSE)</f>
        <v>K03454</v>
      </c>
      <c r="E511" s="56">
        <f>'2020_1-2-1_Download_Anzahl'!M51</f>
        <v>25259</v>
      </c>
    </row>
    <row r="512" spans="1:5" x14ac:dyDescent="0.25">
      <c r="A512" s="42">
        <f>'2020_1-2-1_Download_Anzahl'!B52</f>
        <v>455</v>
      </c>
      <c r="B512" s="56">
        <f>'2020_1-2-1_Download_Anzahl'!$M$7</f>
        <v>2014</v>
      </c>
      <c r="C512" s="56" t="str">
        <f>VLOOKUP(A512,[1]Tabelle1!A$1:B$68,2,FALSE)</f>
        <v>Friesland</v>
      </c>
      <c r="D512" s="56" t="str">
        <f>VLOOKUP(A512,[2]Tabelle1!$A$2:$C$53,3,FALSE)</f>
        <v>K03455</v>
      </c>
      <c r="E512" s="56">
        <f>'2020_1-2-1_Download_Anzahl'!M52</f>
        <v>3078</v>
      </c>
    </row>
    <row r="513" spans="1:5" x14ac:dyDescent="0.25">
      <c r="A513" s="42">
        <f>'2020_1-2-1_Download_Anzahl'!B53</f>
        <v>456</v>
      </c>
      <c r="B513" s="56">
        <f>'2020_1-2-1_Download_Anzahl'!$M$7</f>
        <v>2014</v>
      </c>
      <c r="C513" s="56" t="str">
        <f>VLOOKUP(A513,[1]Tabelle1!A$1:B$68,2,FALSE)</f>
        <v>Grafschaft Bentheim</v>
      </c>
      <c r="D513" s="56" t="str">
        <f>VLOOKUP(A513,[2]Tabelle1!$A$2:$C$53,3,FALSE)</f>
        <v>K03456</v>
      </c>
      <c r="E513" s="56">
        <f>'2020_1-2-1_Download_Anzahl'!M53</f>
        <v>18091</v>
      </c>
    </row>
    <row r="514" spans="1:5" x14ac:dyDescent="0.25">
      <c r="A514" s="42">
        <f>'2020_1-2-1_Download_Anzahl'!B54</f>
        <v>457</v>
      </c>
      <c r="B514" s="56">
        <f>'2020_1-2-1_Download_Anzahl'!$M$7</f>
        <v>2014</v>
      </c>
      <c r="C514" s="56" t="str">
        <f>VLOOKUP(A514,[1]Tabelle1!A$1:B$68,2,FALSE)</f>
        <v>Leer</v>
      </c>
      <c r="D514" s="56" t="str">
        <f>VLOOKUP(A514,[2]Tabelle1!$A$2:$C$53,3,FALSE)</f>
        <v>K03457</v>
      </c>
      <c r="E514" s="56">
        <f>'2020_1-2-1_Download_Anzahl'!M54</f>
        <v>9314</v>
      </c>
    </row>
    <row r="515" spans="1:5" x14ac:dyDescent="0.25">
      <c r="A515" s="42">
        <f>'2020_1-2-1_Download_Anzahl'!B55</f>
        <v>458</v>
      </c>
      <c r="B515" s="56">
        <f>'2020_1-2-1_Download_Anzahl'!$M$7</f>
        <v>2014</v>
      </c>
      <c r="C515" s="56" t="str">
        <f>VLOOKUP(A515,[1]Tabelle1!A$1:B$68,2,FALSE)</f>
        <v>Oldenburg</v>
      </c>
      <c r="D515" s="56" t="str">
        <f>VLOOKUP(A515,[2]Tabelle1!$A$2:$C$53,3,FALSE)</f>
        <v>K03458</v>
      </c>
      <c r="E515" s="56">
        <f>'2020_1-2-1_Download_Anzahl'!M55</f>
        <v>7810</v>
      </c>
    </row>
    <row r="516" spans="1:5" x14ac:dyDescent="0.25">
      <c r="A516" s="42">
        <f>'2020_1-2-1_Download_Anzahl'!B56</f>
        <v>459</v>
      </c>
      <c r="B516" s="56">
        <f>'2020_1-2-1_Download_Anzahl'!$M$7</f>
        <v>2014</v>
      </c>
      <c r="C516" s="56" t="str">
        <f>VLOOKUP(A516,[1]Tabelle1!A$1:B$68,2,FALSE)</f>
        <v>Osnabrück</v>
      </c>
      <c r="D516" s="56" t="str">
        <f>VLOOKUP(A516,[2]Tabelle1!$A$2:$C$53,3,FALSE)</f>
        <v>K03459</v>
      </c>
      <c r="E516" s="56">
        <f>'2020_1-2-1_Download_Anzahl'!M56</f>
        <v>22034</v>
      </c>
    </row>
    <row r="517" spans="1:5" x14ac:dyDescent="0.25">
      <c r="A517" s="42">
        <f>'2020_1-2-1_Download_Anzahl'!B57</f>
        <v>460</v>
      </c>
      <c r="B517" s="56">
        <f>'2020_1-2-1_Download_Anzahl'!$M$7</f>
        <v>2014</v>
      </c>
      <c r="C517" s="56" t="str">
        <f>VLOOKUP(A517,[1]Tabelle1!A$1:B$68,2,FALSE)</f>
        <v>Vechta</v>
      </c>
      <c r="D517" s="56" t="str">
        <f>VLOOKUP(A517,[2]Tabelle1!$A$2:$C$53,3,FALSE)</f>
        <v>K03460</v>
      </c>
      <c r="E517" s="56">
        <f>'2020_1-2-1_Download_Anzahl'!M57</f>
        <v>13386</v>
      </c>
    </row>
    <row r="518" spans="1:5" x14ac:dyDescent="0.25">
      <c r="A518" s="42">
        <f>'2020_1-2-1_Download_Anzahl'!B58</f>
        <v>461</v>
      </c>
      <c r="B518" s="56">
        <f>'2020_1-2-1_Download_Anzahl'!$M$7</f>
        <v>2014</v>
      </c>
      <c r="C518" s="56" t="str">
        <f>VLOOKUP(A518,[1]Tabelle1!A$1:B$68,2,FALSE)</f>
        <v>Wesermarsch</v>
      </c>
      <c r="D518" s="56" t="str">
        <f>VLOOKUP(A518,[2]Tabelle1!$A$2:$C$53,3,FALSE)</f>
        <v>K03461</v>
      </c>
      <c r="E518" s="56">
        <f>'2020_1-2-1_Download_Anzahl'!M58</f>
        <v>5280</v>
      </c>
    </row>
    <row r="519" spans="1:5" x14ac:dyDescent="0.25">
      <c r="A519" s="42">
        <f>'2020_1-2-1_Download_Anzahl'!B59</f>
        <v>462</v>
      </c>
      <c r="B519" s="56">
        <f>'2020_1-2-1_Download_Anzahl'!$M$7</f>
        <v>2014</v>
      </c>
      <c r="C519" s="56" t="str">
        <f>VLOOKUP(A519,[1]Tabelle1!A$1:B$68,2,FALSE)</f>
        <v>Wittmund</v>
      </c>
      <c r="D519" s="56" t="str">
        <f>VLOOKUP(A519,[2]Tabelle1!$A$2:$C$53,3,FALSE)</f>
        <v>K03462</v>
      </c>
      <c r="E519" s="56">
        <f>'2020_1-2-1_Download_Anzahl'!M59</f>
        <v>1965</v>
      </c>
    </row>
    <row r="520" spans="1:5" x14ac:dyDescent="0.25">
      <c r="A520" s="42">
        <f>'2020_1-2-1_Download_Anzahl'!B60</f>
        <v>4</v>
      </c>
      <c r="B520" s="56">
        <f>'2020_1-2-1_Download_Anzahl'!$M$7</f>
        <v>2014</v>
      </c>
      <c r="C520" s="56" t="str">
        <f>VLOOKUP(A520,[1]Tabelle1!A$1:B$68,2,FALSE)</f>
        <v>Stat. Region Weser-Ems</v>
      </c>
      <c r="D520" s="56" t="str">
        <f>VLOOKUP(A520,[2]Tabelle1!$A$2:$C$53,3,FALSE)</f>
        <v>K034</v>
      </c>
      <c r="E520" s="56">
        <f>'2020_1-2-1_Download_Anzahl'!M60</f>
        <v>177691</v>
      </c>
    </row>
    <row r="521" spans="1:5" x14ac:dyDescent="0.25">
      <c r="A521" s="42">
        <f>'2020_1-2-1_Download_Anzahl'!B61</f>
        <v>0</v>
      </c>
      <c r="B521" s="56">
        <f>'2020_1-2-1_Download_Anzahl'!$M$7</f>
        <v>2014</v>
      </c>
      <c r="C521" s="56" t="str">
        <f>VLOOKUP(A521,[1]Tabelle1!A$1:B$68,2,FALSE)</f>
        <v>Niedersachsen</v>
      </c>
      <c r="D521" s="56" t="str">
        <f>VLOOKUP(A521,[2]Tabelle1!$A$2:$C$53,3,FALSE)</f>
        <v>K030</v>
      </c>
      <c r="E521" s="56">
        <f>'2020_1-2-1_Download_Anzahl'!M61</f>
        <v>570988</v>
      </c>
    </row>
    <row r="522" spans="1:5" x14ac:dyDescent="0.25">
      <c r="A522" s="42">
        <f>'2020_1-2-1_Download_Anzahl'!B10</f>
        <v>101</v>
      </c>
      <c r="B522" s="56">
        <f>'2020_1-2-1_Download_Anzahl'!$N$7</f>
        <v>2015</v>
      </c>
      <c r="C522" s="56" t="str">
        <f>VLOOKUP(A522,[1]Tabelle1!A$1:B$68,2,FALSE)</f>
        <v>Braunschweig  Stadt</v>
      </c>
      <c r="D522" s="56" t="str">
        <f>VLOOKUP(A522,[2]Tabelle1!$A$2:$C$53,3,FALSE)</f>
        <v>K03101</v>
      </c>
      <c r="E522" s="56">
        <f>'2020_1-2-1_Download_Anzahl'!N10</f>
        <v>26108</v>
      </c>
    </row>
    <row r="523" spans="1:5" x14ac:dyDescent="0.25">
      <c r="A523" s="42">
        <f>'2020_1-2-1_Download_Anzahl'!B11</f>
        <v>102</v>
      </c>
      <c r="B523" s="56">
        <f>'2020_1-2-1_Download_Anzahl'!$N$7</f>
        <v>2015</v>
      </c>
      <c r="C523" s="56" t="str">
        <f>VLOOKUP(A523,[1]Tabelle1!A$1:B$68,2,FALSE)</f>
        <v>Salzgitter  Stadt</v>
      </c>
      <c r="D523" s="56" t="str">
        <f>VLOOKUP(A523,[2]Tabelle1!$A$2:$C$53,3,FALSE)</f>
        <v>K03102</v>
      </c>
      <c r="E523" s="56">
        <f>'2020_1-2-1_Download_Anzahl'!N11</f>
        <v>13554</v>
      </c>
    </row>
    <row r="524" spans="1:5" x14ac:dyDescent="0.25">
      <c r="A524" s="42">
        <f>'2020_1-2-1_Download_Anzahl'!B12</f>
        <v>103</v>
      </c>
      <c r="B524" s="56">
        <f>'2020_1-2-1_Download_Anzahl'!$N$7</f>
        <v>2015</v>
      </c>
      <c r="C524" s="56" t="str">
        <f>VLOOKUP(A524,[1]Tabelle1!A$1:B$68,2,FALSE)</f>
        <v>Wolfsburg  Stadt</v>
      </c>
      <c r="D524" s="56" t="str">
        <f>VLOOKUP(A524,[2]Tabelle1!$A$2:$C$53,3,FALSE)</f>
        <v>K03103</v>
      </c>
      <c r="E524" s="56">
        <f>'2020_1-2-1_Download_Anzahl'!N12</f>
        <v>16966</v>
      </c>
    </row>
    <row r="525" spans="1:5" x14ac:dyDescent="0.25">
      <c r="A525" s="42">
        <f>'2020_1-2-1_Download_Anzahl'!B13</f>
        <v>151</v>
      </c>
      <c r="B525" s="56">
        <f>'2020_1-2-1_Download_Anzahl'!$N$7</f>
        <v>2015</v>
      </c>
      <c r="C525" s="56" t="str">
        <f>VLOOKUP(A525,[1]Tabelle1!A$1:B$68,2,FALSE)</f>
        <v>Gifhorn</v>
      </c>
      <c r="D525" s="56" t="str">
        <f>VLOOKUP(A525,[2]Tabelle1!$A$2:$C$53,3,FALSE)</f>
        <v>K03151</v>
      </c>
      <c r="E525" s="56">
        <f>'2020_1-2-1_Download_Anzahl'!N13</f>
        <v>9857</v>
      </c>
    </row>
    <row r="526" spans="1:5" x14ac:dyDescent="0.25">
      <c r="A526" s="42">
        <f>'2020_1-2-1_Download_Anzahl'!B14</f>
        <v>153</v>
      </c>
      <c r="B526" s="56">
        <f>'2020_1-2-1_Download_Anzahl'!$N$7</f>
        <v>2015</v>
      </c>
      <c r="C526" s="56" t="str">
        <f>VLOOKUP(A526,[1]Tabelle1!A$1:B$68,2,FALSE)</f>
        <v>Goslar</v>
      </c>
      <c r="D526" s="56" t="str">
        <f>VLOOKUP(A526,[2]Tabelle1!$A$2:$C$53,3,FALSE)</f>
        <v>K03153</v>
      </c>
      <c r="E526" s="56">
        <f>'2020_1-2-1_Download_Anzahl'!N14</f>
        <v>10620</v>
      </c>
    </row>
    <row r="527" spans="1:5" x14ac:dyDescent="0.25">
      <c r="A527" s="42">
        <f>'2020_1-2-1_Download_Anzahl'!B15</f>
        <v>154</v>
      </c>
      <c r="B527" s="56">
        <f>'2020_1-2-1_Download_Anzahl'!$N$7</f>
        <v>2015</v>
      </c>
      <c r="C527" s="56" t="str">
        <f>VLOOKUP(A527,[1]Tabelle1!A$1:B$68,2,FALSE)</f>
        <v>Helmstedt</v>
      </c>
      <c r="D527" s="56" t="str">
        <f>VLOOKUP(A527,[2]Tabelle1!$A$2:$C$53,3,FALSE)</f>
        <v>K03154</v>
      </c>
      <c r="E527" s="56">
        <f>'2020_1-2-1_Download_Anzahl'!N15</f>
        <v>5221</v>
      </c>
    </row>
    <row r="528" spans="1:5" x14ac:dyDescent="0.25">
      <c r="A528" s="42">
        <f>'2020_1-2-1_Download_Anzahl'!B16</f>
        <v>155</v>
      </c>
      <c r="B528" s="56">
        <f>'2020_1-2-1_Download_Anzahl'!$N$7</f>
        <v>2015</v>
      </c>
      <c r="C528" s="56" t="str">
        <f>VLOOKUP(A528,[1]Tabelle1!A$1:B$68,2,FALSE)</f>
        <v>Northeim</v>
      </c>
      <c r="D528" s="56" t="str">
        <f>VLOOKUP(A528,[2]Tabelle1!$A$2:$C$53,3,FALSE)</f>
        <v>K03155</v>
      </c>
      <c r="E528" s="56">
        <f>'2020_1-2-1_Download_Anzahl'!N16</f>
        <v>7164</v>
      </c>
    </row>
    <row r="529" spans="1:5" x14ac:dyDescent="0.25">
      <c r="A529" s="42">
        <f>'2020_1-2-1_Download_Anzahl'!B17</f>
        <v>157</v>
      </c>
      <c r="B529" s="56">
        <f>'2020_1-2-1_Download_Anzahl'!$N$7</f>
        <v>2015</v>
      </c>
      <c r="C529" s="56" t="str">
        <f>VLOOKUP(A529,[1]Tabelle1!A$1:B$68,2,FALSE)</f>
        <v>Peine</v>
      </c>
      <c r="D529" s="56" t="str">
        <f>VLOOKUP(A529,[2]Tabelle1!$A$2:$C$53,3,FALSE)</f>
        <v>K03157</v>
      </c>
      <c r="E529" s="56">
        <f>'2020_1-2-1_Download_Anzahl'!N17</f>
        <v>9059</v>
      </c>
    </row>
    <row r="530" spans="1:5" x14ac:dyDescent="0.25">
      <c r="A530" s="42">
        <f>'2020_1-2-1_Download_Anzahl'!B18</f>
        <v>158</v>
      </c>
      <c r="B530" s="56">
        <f>'2020_1-2-1_Download_Anzahl'!$N$7</f>
        <v>2015</v>
      </c>
      <c r="C530" s="56" t="str">
        <f>VLOOKUP(A530,[1]Tabelle1!A$1:B$68,2,FALSE)</f>
        <v>Wolfenbüttel</v>
      </c>
      <c r="D530" s="56" t="str">
        <f>VLOOKUP(A530,[2]Tabelle1!$A$2:$C$53,3,FALSE)</f>
        <v>K03158</v>
      </c>
      <c r="E530" s="56">
        <f>'2020_1-2-1_Download_Anzahl'!N18</f>
        <v>6675</v>
      </c>
    </row>
    <row r="531" spans="1:5" x14ac:dyDescent="0.25">
      <c r="A531" s="42">
        <f>'2020_1-2-1_Download_Anzahl'!B19</f>
        <v>159</v>
      </c>
      <c r="B531" s="56">
        <f>'2020_1-2-1_Download_Anzahl'!$N$7</f>
        <v>2015</v>
      </c>
      <c r="C531" s="56" t="str">
        <f>VLOOKUP(A531,[1]Tabelle1!A$1:B$68,2,FALSE)</f>
        <v>Göttingen</v>
      </c>
      <c r="D531" s="56" t="str">
        <f>VLOOKUP(A531,[2]Tabelle1!$A$2:$C$53,3,FALSE)</f>
        <v>K03159</v>
      </c>
      <c r="E531" s="56">
        <f>'2020_1-2-1_Download_Anzahl'!N19</f>
        <v>25709</v>
      </c>
    </row>
    <row r="532" spans="1:5" x14ac:dyDescent="0.25">
      <c r="A532" s="42">
        <f>'2020_1-2-1_Download_Anzahl'!B20</f>
        <v>1</v>
      </c>
      <c r="B532" s="56">
        <f>'2020_1-2-1_Download_Anzahl'!$N$7</f>
        <v>2015</v>
      </c>
      <c r="C532" s="56" t="str">
        <f>VLOOKUP(A532,[1]Tabelle1!A$1:B$68,2,FALSE)</f>
        <v>Stat. Region Braunschweig</v>
      </c>
      <c r="D532" s="56" t="str">
        <f>VLOOKUP(A532,[2]Tabelle1!$A$2:$C$53,3,FALSE)</f>
        <v>K031</v>
      </c>
      <c r="E532" s="56">
        <f>'2020_1-2-1_Download_Anzahl'!N20</f>
        <v>130933</v>
      </c>
    </row>
    <row r="533" spans="1:5" x14ac:dyDescent="0.25">
      <c r="A533" s="42">
        <f>'2020_1-2-1_Download_Anzahl'!B21</f>
        <v>241</v>
      </c>
      <c r="B533" s="56">
        <f>'2020_1-2-1_Download_Anzahl'!$N$7</f>
        <v>2015</v>
      </c>
      <c r="C533" s="56" t="str">
        <f>VLOOKUP(A533,[1]Tabelle1!A$1:B$68,2,FALSE)</f>
        <v>Hannover  Region</v>
      </c>
      <c r="D533" s="56" t="str">
        <f>VLOOKUP(A533,[2]Tabelle1!$A$2:$C$53,3,FALSE)</f>
        <v>K03241</v>
      </c>
      <c r="E533" s="56">
        <f>'2020_1-2-1_Download_Anzahl'!N21</f>
        <v>154696</v>
      </c>
    </row>
    <row r="534" spans="1:5" x14ac:dyDescent="0.25">
      <c r="A534" s="42">
        <f>'2020_1-2-1_Download_Anzahl'!B22</f>
        <v>241001</v>
      </c>
      <c r="B534" s="56">
        <f>'2020_1-2-1_Download_Anzahl'!$N$7</f>
        <v>2015</v>
      </c>
      <c r="C534" s="56" t="str">
        <f>VLOOKUP(A534,[1]Tabelle1!A$1:B$68,2,FALSE)</f>
        <v xml:space="preserve">   dav. Hannover  Lhst.</v>
      </c>
      <c r="D534" s="56" t="str">
        <f>VLOOKUP(A534,[2]Tabelle1!$A$2:$C$53,3,FALSE)</f>
        <v>K03241001</v>
      </c>
      <c r="E534" s="56">
        <f>'2020_1-2-1_Download_Anzahl'!N22</f>
        <v>97357</v>
      </c>
    </row>
    <row r="535" spans="1:5" x14ac:dyDescent="0.25">
      <c r="A535" s="42">
        <f>'2020_1-2-1_Download_Anzahl'!B23</f>
        <v>241999</v>
      </c>
      <c r="B535" s="56">
        <f>'2020_1-2-1_Download_Anzahl'!$N$7</f>
        <v>2015</v>
      </c>
      <c r="C535" s="56" t="str">
        <f>VLOOKUP(A535,[1]Tabelle1!A$1:B$68,2,FALSE)</f>
        <v xml:space="preserve">   dav. Hannover  Umland</v>
      </c>
      <c r="D535" s="56" t="str">
        <f>VLOOKUP(A535,[2]Tabelle1!$A$2:$C$53,3,FALSE)</f>
        <v>K03241999</v>
      </c>
      <c r="E535" s="56">
        <f>'2020_1-2-1_Download_Anzahl'!N23</f>
        <v>57339</v>
      </c>
    </row>
    <row r="536" spans="1:5" x14ac:dyDescent="0.25">
      <c r="A536" s="42">
        <f>'2020_1-2-1_Download_Anzahl'!B24</f>
        <v>251</v>
      </c>
      <c r="B536" s="56">
        <f>'2020_1-2-1_Download_Anzahl'!$N$7</f>
        <v>2015</v>
      </c>
      <c r="C536" s="56" t="str">
        <f>VLOOKUP(A536,[1]Tabelle1!A$1:B$68,2,FALSE)</f>
        <v>Diepholz</v>
      </c>
      <c r="D536" s="56" t="str">
        <f>VLOOKUP(A536,[2]Tabelle1!$A$2:$C$53,3,FALSE)</f>
        <v>K03251</v>
      </c>
      <c r="E536" s="56">
        <f>'2020_1-2-1_Download_Anzahl'!N24</f>
        <v>13826</v>
      </c>
    </row>
    <row r="537" spans="1:5" x14ac:dyDescent="0.25">
      <c r="A537" s="42">
        <f>'2020_1-2-1_Download_Anzahl'!B25</f>
        <v>252</v>
      </c>
      <c r="B537" s="56">
        <f>'2020_1-2-1_Download_Anzahl'!$N$7</f>
        <v>2015</v>
      </c>
      <c r="C537" s="56" t="str">
        <f>VLOOKUP(A537,[1]Tabelle1!A$1:B$68,2,FALSE)</f>
        <v>Hameln-Pyrmont</v>
      </c>
      <c r="D537" s="56" t="str">
        <f>VLOOKUP(A537,[2]Tabelle1!$A$2:$C$53,3,FALSE)</f>
        <v>K03252</v>
      </c>
      <c r="E537" s="56">
        <f>'2020_1-2-1_Download_Anzahl'!N25</f>
        <v>13461</v>
      </c>
    </row>
    <row r="538" spans="1:5" x14ac:dyDescent="0.25">
      <c r="A538" s="42">
        <f>'2020_1-2-1_Download_Anzahl'!B26</f>
        <v>254</v>
      </c>
      <c r="B538" s="56">
        <f>'2020_1-2-1_Download_Anzahl'!$N$7</f>
        <v>2015</v>
      </c>
      <c r="C538" s="56" t="str">
        <f>VLOOKUP(A538,[1]Tabelle1!A$1:B$68,2,FALSE)</f>
        <v>Hildesheim</v>
      </c>
      <c r="D538" s="56" t="str">
        <f>VLOOKUP(A538,[2]Tabelle1!$A$2:$C$53,3,FALSE)</f>
        <v>K03254</v>
      </c>
      <c r="E538" s="56">
        <f>'2020_1-2-1_Download_Anzahl'!N26</f>
        <v>19567</v>
      </c>
    </row>
    <row r="539" spans="1:5" x14ac:dyDescent="0.25">
      <c r="A539" s="42">
        <f>'2020_1-2-1_Download_Anzahl'!B27</f>
        <v>255</v>
      </c>
      <c r="B539" s="56">
        <f>'2020_1-2-1_Download_Anzahl'!$N$7</f>
        <v>2015</v>
      </c>
      <c r="C539" s="56" t="str">
        <f>VLOOKUP(A539,[1]Tabelle1!A$1:B$68,2,FALSE)</f>
        <v>Holzminden</v>
      </c>
      <c r="D539" s="56" t="str">
        <f>VLOOKUP(A539,[2]Tabelle1!$A$2:$C$53,3,FALSE)</f>
        <v>K03255</v>
      </c>
      <c r="E539" s="56">
        <f>'2020_1-2-1_Download_Anzahl'!N27</f>
        <v>3855</v>
      </c>
    </row>
    <row r="540" spans="1:5" x14ac:dyDescent="0.25">
      <c r="A540" s="42">
        <f>'2020_1-2-1_Download_Anzahl'!B28</f>
        <v>256</v>
      </c>
      <c r="B540" s="56">
        <f>'2020_1-2-1_Download_Anzahl'!$N$7</f>
        <v>2015</v>
      </c>
      <c r="C540" s="56" t="str">
        <f>VLOOKUP(A540,[1]Tabelle1!A$1:B$68,2,FALSE)</f>
        <v>Nienburg (Weser)</v>
      </c>
      <c r="D540" s="56" t="str">
        <f>VLOOKUP(A540,[2]Tabelle1!$A$2:$C$53,3,FALSE)</f>
        <v>K03256</v>
      </c>
      <c r="E540" s="56">
        <f>'2020_1-2-1_Download_Anzahl'!N28</f>
        <v>7452</v>
      </c>
    </row>
    <row r="541" spans="1:5" x14ac:dyDescent="0.25">
      <c r="A541" s="42">
        <f>'2020_1-2-1_Download_Anzahl'!B29</f>
        <v>257</v>
      </c>
      <c r="B541" s="56">
        <f>'2020_1-2-1_Download_Anzahl'!$N$7</f>
        <v>2015</v>
      </c>
      <c r="C541" s="56" t="str">
        <f>VLOOKUP(A541,[1]Tabelle1!A$1:B$68,2,FALSE)</f>
        <v>Schaumburg</v>
      </c>
      <c r="D541" s="56" t="str">
        <f>VLOOKUP(A541,[2]Tabelle1!$A$2:$C$53,3,FALSE)</f>
        <v>K03257</v>
      </c>
      <c r="E541" s="56">
        <f>'2020_1-2-1_Download_Anzahl'!N29</f>
        <v>10716</v>
      </c>
    </row>
    <row r="542" spans="1:5" x14ac:dyDescent="0.25">
      <c r="A542" s="42">
        <f>'2020_1-2-1_Download_Anzahl'!B30</f>
        <v>2</v>
      </c>
      <c r="B542" s="56">
        <f>'2020_1-2-1_Download_Anzahl'!$N$7</f>
        <v>2015</v>
      </c>
      <c r="C542" s="56" t="str">
        <f>VLOOKUP(A542,[1]Tabelle1!A$1:B$68,2,FALSE)</f>
        <v>Stat. Region Hannover</v>
      </c>
      <c r="D542" s="56" t="str">
        <f>VLOOKUP(A542,[2]Tabelle1!$A$2:$C$53,3,FALSE)</f>
        <v>K032</v>
      </c>
      <c r="E542" s="56">
        <f>'2020_1-2-1_Download_Anzahl'!N30</f>
        <v>223573</v>
      </c>
    </row>
    <row r="543" spans="1:5" x14ac:dyDescent="0.25">
      <c r="A543" s="42">
        <f>'2020_1-2-1_Download_Anzahl'!B31</f>
        <v>351</v>
      </c>
      <c r="B543" s="56">
        <f>'2020_1-2-1_Download_Anzahl'!$N$7</f>
        <v>2015</v>
      </c>
      <c r="C543" s="56" t="str">
        <f>VLOOKUP(A543,[1]Tabelle1!A$1:B$68,2,FALSE)</f>
        <v>Celle</v>
      </c>
      <c r="D543" s="56" t="str">
        <f>VLOOKUP(A543,[2]Tabelle1!$A$2:$C$53,3,FALSE)</f>
        <v>K03351</v>
      </c>
      <c r="E543" s="56">
        <f>'2020_1-2-1_Download_Anzahl'!N31</f>
        <v>10974</v>
      </c>
    </row>
    <row r="544" spans="1:5" x14ac:dyDescent="0.25">
      <c r="A544" s="42">
        <f>'2020_1-2-1_Download_Anzahl'!B32</f>
        <v>352</v>
      </c>
      <c r="B544" s="56">
        <f>'2020_1-2-1_Download_Anzahl'!$N$7</f>
        <v>2015</v>
      </c>
      <c r="C544" s="56" t="str">
        <f>VLOOKUP(A544,[1]Tabelle1!A$1:B$68,2,FALSE)</f>
        <v>Cuxhaven</v>
      </c>
      <c r="D544" s="56" t="str">
        <f>VLOOKUP(A544,[2]Tabelle1!$A$2:$C$53,3,FALSE)</f>
        <v>K03352</v>
      </c>
      <c r="E544" s="56">
        <f>'2020_1-2-1_Download_Anzahl'!N32</f>
        <v>11863</v>
      </c>
    </row>
    <row r="545" spans="1:5" x14ac:dyDescent="0.25">
      <c r="A545" s="42">
        <f>'2020_1-2-1_Download_Anzahl'!B33</f>
        <v>353</v>
      </c>
      <c r="B545" s="56">
        <f>'2020_1-2-1_Download_Anzahl'!$N$7</f>
        <v>2015</v>
      </c>
      <c r="C545" s="56" t="str">
        <f>VLOOKUP(A545,[1]Tabelle1!A$1:B$68,2,FALSE)</f>
        <v>Harburg</v>
      </c>
      <c r="D545" s="56" t="str">
        <f>VLOOKUP(A545,[2]Tabelle1!$A$2:$C$53,3,FALSE)</f>
        <v>K03353</v>
      </c>
      <c r="E545" s="56">
        <f>'2020_1-2-1_Download_Anzahl'!N33</f>
        <v>13092</v>
      </c>
    </row>
    <row r="546" spans="1:5" x14ac:dyDescent="0.25">
      <c r="A546" s="42">
        <f>'2020_1-2-1_Download_Anzahl'!B34</f>
        <v>354</v>
      </c>
      <c r="B546" s="56">
        <f>'2020_1-2-1_Download_Anzahl'!$N$7</f>
        <v>2015</v>
      </c>
      <c r="C546" s="56" t="str">
        <f>VLOOKUP(A546,[1]Tabelle1!A$1:B$68,2,FALSE)</f>
        <v>Lüchow-Dannenberg</v>
      </c>
      <c r="D546" s="56" t="str">
        <f>VLOOKUP(A546,[2]Tabelle1!$A$2:$C$53,3,FALSE)</f>
        <v>K03354</v>
      </c>
      <c r="E546" s="56">
        <f>'2020_1-2-1_Download_Anzahl'!N34</f>
        <v>2767</v>
      </c>
    </row>
    <row r="547" spans="1:5" x14ac:dyDescent="0.25">
      <c r="A547" s="42">
        <f>'2020_1-2-1_Download_Anzahl'!B35</f>
        <v>355</v>
      </c>
      <c r="B547" s="56">
        <f>'2020_1-2-1_Download_Anzahl'!$N$7</f>
        <v>2015</v>
      </c>
      <c r="C547" s="56" t="str">
        <f>VLOOKUP(A547,[1]Tabelle1!A$1:B$68,2,FALSE)</f>
        <v>Lüneburg</v>
      </c>
      <c r="D547" s="56" t="str">
        <f>VLOOKUP(A547,[2]Tabelle1!$A$2:$C$53,3,FALSE)</f>
        <v>K03355</v>
      </c>
      <c r="E547" s="56">
        <f>'2020_1-2-1_Download_Anzahl'!N35</f>
        <v>9418</v>
      </c>
    </row>
    <row r="548" spans="1:5" x14ac:dyDescent="0.25">
      <c r="A548" s="42">
        <f>'2020_1-2-1_Download_Anzahl'!B36</f>
        <v>356</v>
      </c>
      <c r="B548" s="56">
        <f>'2020_1-2-1_Download_Anzahl'!$N$7</f>
        <v>2015</v>
      </c>
      <c r="C548" s="56" t="str">
        <f>VLOOKUP(A548,[1]Tabelle1!A$1:B$68,2,FALSE)</f>
        <v>Osterholz</v>
      </c>
      <c r="D548" s="56" t="str">
        <f>VLOOKUP(A548,[2]Tabelle1!$A$2:$C$53,3,FALSE)</f>
        <v>K03356</v>
      </c>
      <c r="E548" s="56">
        <f>'2020_1-2-1_Download_Anzahl'!N36</f>
        <v>6083</v>
      </c>
    </row>
    <row r="549" spans="1:5" x14ac:dyDescent="0.25">
      <c r="A549" s="42">
        <f>'2020_1-2-1_Download_Anzahl'!B37</f>
        <v>357</v>
      </c>
      <c r="B549" s="56">
        <f>'2020_1-2-1_Download_Anzahl'!$N$7</f>
        <v>2015</v>
      </c>
      <c r="C549" s="56" t="str">
        <f>VLOOKUP(A549,[1]Tabelle1!A$1:B$68,2,FALSE)</f>
        <v>Rotenburg (Wümme)</v>
      </c>
      <c r="D549" s="56" t="str">
        <f>VLOOKUP(A549,[2]Tabelle1!$A$2:$C$53,3,FALSE)</f>
        <v>K03357</v>
      </c>
      <c r="E549" s="56">
        <f>'2020_1-2-1_Download_Anzahl'!N37</f>
        <v>9727</v>
      </c>
    </row>
    <row r="550" spans="1:5" x14ac:dyDescent="0.25">
      <c r="A550" s="42">
        <f>'2020_1-2-1_Download_Anzahl'!B38</f>
        <v>358</v>
      </c>
      <c r="B550" s="56">
        <f>'2020_1-2-1_Download_Anzahl'!$N$7</f>
        <v>2015</v>
      </c>
      <c r="C550" s="56" t="str">
        <f>VLOOKUP(A550,[1]Tabelle1!A$1:B$68,2,FALSE)</f>
        <v>Heidekreis</v>
      </c>
      <c r="D550" s="56" t="str">
        <f>VLOOKUP(A550,[2]Tabelle1!$A$2:$C$53,3,FALSE)</f>
        <v>K03358</v>
      </c>
      <c r="E550" s="56">
        <f>'2020_1-2-1_Download_Anzahl'!N38</f>
        <v>9386</v>
      </c>
    </row>
    <row r="551" spans="1:5" x14ac:dyDescent="0.25">
      <c r="A551" s="42">
        <f>'2020_1-2-1_Download_Anzahl'!B39</f>
        <v>359</v>
      </c>
      <c r="B551" s="56">
        <f>'2020_1-2-1_Download_Anzahl'!$N$7</f>
        <v>2015</v>
      </c>
      <c r="C551" s="56" t="str">
        <f>VLOOKUP(A551,[1]Tabelle1!A$1:B$68,2,FALSE)</f>
        <v>Stade</v>
      </c>
      <c r="D551" s="56" t="str">
        <f>VLOOKUP(A551,[2]Tabelle1!$A$2:$C$53,3,FALSE)</f>
        <v>K03359</v>
      </c>
      <c r="E551" s="56">
        <f>'2020_1-2-1_Download_Anzahl'!N39</f>
        <v>14684</v>
      </c>
    </row>
    <row r="552" spans="1:5" x14ac:dyDescent="0.25">
      <c r="A552" s="42">
        <f>'2020_1-2-1_Download_Anzahl'!B40</f>
        <v>360</v>
      </c>
      <c r="B552" s="56">
        <f>'2020_1-2-1_Download_Anzahl'!$N$7</f>
        <v>2015</v>
      </c>
      <c r="C552" s="56" t="str">
        <f>VLOOKUP(A552,[1]Tabelle1!A$1:B$68,2,FALSE)</f>
        <v>Uelzen</v>
      </c>
      <c r="D552" s="56" t="str">
        <f>VLOOKUP(A552,[2]Tabelle1!$A$2:$C$53,3,FALSE)</f>
        <v>K03360</v>
      </c>
      <c r="E552" s="56">
        <f>'2020_1-2-1_Download_Anzahl'!N40</f>
        <v>4184</v>
      </c>
    </row>
    <row r="553" spans="1:5" x14ac:dyDescent="0.25">
      <c r="A553" s="42">
        <f>'2020_1-2-1_Download_Anzahl'!B41</f>
        <v>361</v>
      </c>
      <c r="B553" s="56">
        <f>'2020_1-2-1_Download_Anzahl'!$N$7</f>
        <v>2015</v>
      </c>
      <c r="C553" s="56" t="str">
        <f>VLOOKUP(A553,[1]Tabelle1!A$1:B$68,2,FALSE)</f>
        <v>Verden</v>
      </c>
      <c r="D553" s="56" t="str">
        <f>VLOOKUP(A553,[2]Tabelle1!$A$2:$C$53,3,FALSE)</f>
        <v>K03361</v>
      </c>
      <c r="E553" s="56">
        <f>'2020_1-2-1_Download_Anzahl'!N41</f>
        <v>9177</v>
      </c>
    </row>
    <row r="554" spans="1:5" x14ac:dyDescent="0.25">
      <c r="A554" s="42">
        <f>'2020_1-2-1_Download_Anzahl'!B42</f>
        <v>3</v>
      </c>
      <c r="B554" s="56">
        <f>'2020_1-2-1_Download_Anzahl'!$N$7</f>
        <v>2015</v>
      </c>
      <c r="C554" s="56" t="str">
        <f>VLOOKUP(A554,[1]Tabelle1!A$1:B$68,2,FALSE)</f>
        <v>Stat. Region Lüneburg</v>
      </c>
      <c r="D554" s="56" t="str">
        <f>VLOOKUP(A554,[2]Tabelle1!$A$2:$C$53,3,FALSE)</f>
        <v>K033</v>
      </c>
      <c r="E554" s="56">
        <f>'2020_1-2-1_Download_Anzahl'!N42</f>
        <v>101355</v>
      </c>
    </row>
    <row r="555" spans="1:5" x14ac:dyDescent="0.25">
      <c r="A555" s="42">
        <f>'2020_1-2-1_Download_Anzahl'!B43</f>
        <v>401</v>
      </c>
      <c r="B555" s="56">
        <f>'2020_1-2-1_Download_Anzahl'!$N$7</f>
        <v>2015</v>
      </c>
      <c r="C555" s="56" t="str">
        <f>VLOOKUP(A555,[1]Tabelle1!A$1:B$68,2,FALSE)</f>
        <v>Delmenhorst  Stadt</v>
      </c>
      <c r="D555" s="56" t="str">
        <f>VLOOKUP(A555,[2]Tabelle1!$A$2:$C$53,3,FALSE)</f>
        <v>K03401</v>
      </c>
      <c r="E555" s="56">
        <f>'2020_1-2-1_Download_Anzahl'!N43</f>
        <v>10029</v>
      </c>
    </row>
    <row r="556" spans="1:5" x14ac:dyDescent="0.25">
      <c r="A556" s="42">
        <f>'2020_1-2-1_Download_Anzahl'!B44</f>
        <v>402</v>
      </c>
      <c r="B556" s="56">
        <f>'2020_1-2-1_Download_Anzahl'!$N$7</f>
        <v>2015</v>
      </c>
      <c r="C556" s="56" t="str">
        <f>VLOOKUP(A556,[1]Tabelle1!A$1:B$68,2,FALSE)</f>
        <v>Emden  Stadt</v>
      </c>
      <c r="D556" s="56" t="str">
        <f>VLOOKUP(A556,[2]Tabelle1!$A$2:$C$53,3,FALSE)</f>
        <v>K03402</v>
      </c>
      <c r="E556" s="56">
        <f>'2020_1-2-1_Download_Anzahl'!N44</f>
        <v>4576</v>
      </c>
    </row>
    <row r="557" spans="1:5" x14ac:dyDescent="0.25">
      <c r="A557" s="42">
        <f>'2020_1-2-1_Download_Anzahl'!B45</f>
        <v>403</v>
      </c>
      <c r="B557" s="56">
        <f>'2020_1-2-1_Download_Anzahl'!$N$7</f>
        <v>2015</v>
      </c>
      <c r="C557" s="56" t="str">
        <f>VLOOKUP(A557,[1]Tabelle1!A$1:B$68,2,FALSE)</f>
        <v>Oldenburg(Oldb)  Stadt</v>
      </c>
      <c r="D557" s="56" t="str">
        <f>VLOOKUP(A557,[2]Tabelle1!$A$2:$C$53,3,FALSE)</f>
        <v>K03403</v>
      </c>
      <c r="E557" s="56">
        <f>'2020_1-2-1_Download_Anzahl'!N45</f>
        <v>13579</v>
      </c>
    </row>
    <row r="558" spans="1:5" x14ac:dyDescent="0.25">
      <c r="A558" s="42">
        <f>'2020_1-2-1_Download_Anzahl'!B46</f>
        <v>404</v>
      </c>
      <c r="B558" s="56">
        <f>'2020_1-2-1_Download_Anzahl'!$N$7</f>
        <v>2015</v>
      </c>
      <c r="C558" s="56" t="str">
        <f>VLOOKUP(A558,[1]Tabelle1!A$1:B$68,2,FALSE)</f>
        <v>Osnabrück  Stadt</v>
      </c>
      <c r="D558" s="56" t="str">
        <f>VLOOKUP(A558,[2]Tabelle1!$A$2:$C$53,3,FALSE)</f>
        <v>K03404</v>
      </c>
      <c r="E558" s="56">
        <f>'2020_1-2-1_Download_Anzahl'!N46</f>
        <v>19421</v>
      </c>
    </row>
    <row r="559" spans="1:5" x14ac:dyDescent="0.25">
      <c r="A559" s="42">
        <f>'2020_1-2-1_Download_Anzahl'!B47</f>
        <v>405</v>
      </c>
      <c r="B559" s="56">
        <f>'2020_1-2-1_Download_Anzahl'!$N$7</f>
        <v>2015</v>
      </c>
      <c r="C559" s="56" t="str">
        <f>VLOOKUP(A559,[1]Tabelle1!A$1:B$68,2,FALSE)</f>
        <v>Wilhelmshaven  Stadt</v>
      </c>
      <c r="D559" s="56" t="str">
        <f>VLOOKUP(A559,[2]Tabelle1!$A$2:$C$53,3,FALSE)</f>
        <v>K03405</v>
      </c>
      <c r="E559" s="56">
        <f>'2020_1-2-1_Download_Anzahl'!N47</f>
        <v>5979</v>
      </c>
    </row>
    <row r="560" spans="1:5" x14ac:dyDescent="0.25">
      <c r="A560" s="42">
        <f>'2020_1-2-1_Download_Anzahl'!B48</f>
        <v>451</v>
      </c>
      <c r="B560" s="56">
        <f>'2020_1-2-1_Download_Anzahl'!$N$7</f>
        <v>2015</v>
      </c>
      <c r="C560" s="56" t="str">
        <f>VLOOKUP(A560,[1]Tabelle1!A$1:B$68,2,FALSE)</f>
        <v>Ammerland</v>
      </c>
      <c r="D560" s="56" t="str">
        <f>VLOOKUP(A560,[2]Tabelle1!$A$2:$C$53,3,FALSE)</f>
        <v>K03451</v>
      </c>
      <c r="E560" s="56">
        <f>'2020_1-2-1_Download_Anzahl'!N48</f>
        <v>6084</v>
      </c>
    </row>
    <row r="561" spans="1:5" x14ac:dyDescent="0.25">
      <c r="A561" s="42">
        <f>'2020_1-2-1_Download_Anzahl'!B49</f>
        <v>452</v>
      </c>
      <c r="B561" s="56">
        <f>'2020_1-2-1_Download_Anzahl'!$N$7</f>
        <v>2015</v>
      </c>
      <c r="C561" s="56" t="str">
        <f>VLOOKUP(A561,[1]Tabelle1!A$1:B$68,2,FALSE)</f>
        <v>Aurich</v>
      </c>
      <c r="D561" s="56" t="str">
        <f>VLOOKUP(A561,[2]Tabelle1!$A$2:$C$53,3,FALSE)</f>
        <v>K03452</v>
      </c>
      <c r="E561" s="56">
        <f>'2020_1-2-1_Download_Anzahl'!N49</f>
        <v>9789</v>
      </c>
    </row>
    <row r="562" spans="1:5" x14ac:dyDescent="0.25">
      <c r="A562" s="42">
        <f>'2020_1-2-1_Download_Anzahl'!B50</f>
        <v>453</v>
      </c>
      <c r="B562" s="56">
        <f>'2020_1-2-1_Download_Anzahl'!$N$7</f>
        <v>2015</v>
      </c>
      <c r="C562" s="56" t="str">
        <f>VLOOKUP(A562,[1]Tabelle1!A$1:B$68,2,FALSE)</f>
        <v>Cloppenburg</v>
      </c>
      <c r="D562" s="56" t="str">
        <f>VLOOKUP(A562,[2]Tabelle1!$A$2:$C$53,3,FALSE)</f>
        <v>K03453</v>
      </c>
      <c r="E562" s="56">
        <f>'2020_1-2-1_Download_Anzahl'!N50</f>
        <v>14893</v>
      </c>
    </row>
    <row r="563" spans="1:5" x14ac:dyDescent="0.25">
      <c r="A563" s="42">
        <f>'2020_1-2-1_Download_Anzahl'!B51</f>
        <v>454</v>
      </c>
      <c r="B563" s="56">
        <f>'2020_1-2-1_Download_Anzahl'!$N$7</f>
        <v>2015</v>
      </c>
      <c r="C563" s="56" t="str">
        <f>VLOOKUP(A563,[1]Tabelle1!A$1:B$68,2,FALSE)</f>
        <v>Emsland</v>
      </c>
      <c r="D563" s="56" t="str">
        <f>VLOOKUP(A563,[2]Tabelle1!$A$2:$C$53,3,FALSE)</f>
        <v>K03454</v>
      </c>
      <c r="E563" s="56">
        <f>'2020_1-2-1_Download_Anzahl'!N51</f>
        <v>30225</v>
      </c>
    </row>
    <row r="564" spans="1:5" x14ac:dyDescent="0.25">
      <c r="A564" s="42">
        <f>'2020_1-2-1_Download_Anzahl'!B52</f>
        <v>455</v>
      </c>
      <c r="B564" s="56">
        <f>'2020_1-2-1_Download_Anzahl'!$N$7</f>
        <v>2015</v>
      </c>
      <c r="C564" s="56" t="str">
        <f>VLOOKUP(A564,[1]Tabelle1!A$1:B$68,2,FALSE)</f>
        <v>Friesland</v>
      </c>
      <c r="D564" s="56" t="str">
        <f>VLOOKUP(A564,[2]Tabelle1!$A$2:$C$53,3,FALSE)</f>
        <v>K03455</v>
      </c>
      <c r="E564" s="56">
        <f>'2020_1-2-1_Download_Anzahl'!N52</f>
        <v>3977</v>
      </c>
    </row>
    <row r="565" spans="1:5" x14ac:dyDescent="0.25">
      <c r="A565" s="42">
        <f>'2020_1-2-1_Download_Anzahl'!B53</f>
        <v>456</v>
      </c>
      <c r="B565" s="56">
        <f>'2020_1-2-1_Download_Anzahl'!$N$7</f>
        <v>2015</v>
      </c>
      <c r="C565" s="56" t="str">
        <f>VLOOKUP(A565,[1]Tabelle1!A$1:B$68,2,FALSE)</f>
        <v>Grafschaft Bentheim</v>
      </c>
      <c r="D565" s="56" t="str">
        <f>VLOOKUP(A565,[2]Tabelle1!$A$2:$C$53,3,FALSE)</f>
        <v>K03456</v>
      </c>
      <c r="E565" s="56">
        <f>'2020_1-2-1_Download_Anzahl'!N53</f>
        <v>19829</v>
      </c>
    </row>
    <row r="566" spans="1:5" x14ac:dyDescent="0.25">
      <c r="A566" s="42">
        <f>'2020_1-2-1_Download_Anzahl'!B54</f>
        <v>457</v>
      </c>
      <c r="B566" s="56">
        <f>'2020_1-2-1_Download_Anzahl'!$N$7</f>
        <v>2015</v>
      </c>
      <c r="C566" s="56" t="str">
        <f>VLOOKUP(A566,[1]Tabelle1!A$1:B$68,2,FALSE)</f>
        <v>Leer</v>
      </c>
      <c r="D566" s="56" t="str">
        <f>VLOOKUP(A566,[2]Tabelle1!$A$2:$C$53,3,FALSE)</f>
        <v>K03457</v>
      </c>
      <c r="E566" s="56">
        <f>'2020_1-2-1_Download_Anzahl'!N54</f>
        <v>10851</v>
      </c>
    </row>
    <row r="567" spans="1:5" x14ac:dyDescent="0.25">
      <c r="A567" s="42">
        <f>'2020_1-2-1_Download_Anzahl'!B55</f>
        <v>458</v>
      </c>
      <c r="B567" s="56">
        <f>'2020_1-2-1_Download_Anzahl'!$N$7</f>
        <v>2015</v>
      </c>
      <c r="C567" s="56" t="str">
        <f>VLOOKUP(A567,[1]Tabelle1!A$1:B$68,2,FALSE)</f>
        <v>Oldenburg</v>
      </c>
      <c r="D567" s="56" t="str">
        <f>VLOOKUP(A567,[2]Tabelle1!$A$2:$C$53,3,FALSE)</f>
        <v>K03458</v>
      </c>
      <c r="E567" s="56">
        <f>'2020_1-2-1_Download_Anzahl'!N55</f>
        <v>9373</v>
      </c>
    </row>
    <row r="568" spans="1:5" x14ac:dyDescent="0.25">
      <c r="A568" s="42">
        <f>'2020_1-2-1_Download_Anzahl'!B56</f>
        <v>459</v>
      </c>
      <c r="B568" s="56">
        <f>'2020_1-2-1_Download_Anzahl'!$N$7</f>
        <v>2015</v>
      </c>
      <c r="C568" s="56" t="str">
        <f>VLOOKUP(A568,[1]Tabelle1!A$1:B$68,2,FALSE)</f>
        <v>Osnabrück</v>
      </c>
      <c r="D568" s="56" t="str">
        <f>VLOOKUP(A568,[2]Tabelle1!$A$2:$C$53,3,FALSE)</f>
        <v>K03459</v>
      </c>
      <c r="E568" s="56">
        <f>'2020_1-2-1_Download_Anzahl'!N56</f>
        <v>24667</v>
      </c>
    </row>
    <row r="569" spans="1:5" x14ac:dyDescent="0.25">
      <c r="A569" s="42">
        <f>'2020_1-2-1_Download_Anzahl'!B57</f>
        <v>460</v>
      </c>
      <c r="B569" s="56">
        <f>'2020_1-2-1_Download_Anzahl'!$N$7</f>
        <v>2015</v>
      </c>
      <c r="C569" s="56" t="str">
        <f>VLOOKUP(A569,[1]Tabelle1!A$1:B$68,2,FALSE)</f>
        <v>Vechta</v>
      </c>
      <c r="D569" s="56" t="str">
        <f>VLOOKUP(A569,[2]Tabelle1!$A$2:$C$53,3,FALSE)</f>
        <v>K03460</v>
      </c>
      <c r="E569" s="56">
        <f>'2020_1-2-1_Download_Anzahl'!N57</f>
        <v>15697</v>
      </c>
    </row>
    <row r="570" spans="1:5" x14ac:dyDescent="0.25">
      <c r="A570" s="42">
        <f>'2020_1-2-1_Download_Anzahl'!B58</f>
        <v>461</v>
      </c>
      <c r="B570" s="56">
        <f>'2020_1-2-1_Download_Anzahl'!$N$7</f>
        <v>2015</v>
      </c>
      <c r="C570" s="56" t="str">
        <f>VLOOKUP(A570,[1]Tabelle1!A$1:B$68,2,FALSE)</f>
        <v>Wesermarsch</v>
      </c>
      <c r="D570" s="56" t="str">
        <f>VLOOKUP(A570,[2]Tabelle1!$A$2:$C$53,3,FALSE)</f>
        <v>K03461</v>
      </c>
      <c r="E570" s="56">
        <f>'2020_1-2-1_Download_Anzahl'!N58</f>
        <v>6429</v>
      </c>
    </row>
    <row r="571" spans="1:5" x14ac:dyDescent="0.25">
      <c r="A571" s="42">
        <f>'2020_1-2-1_Download_Anzahl'!B59</f>
        <v>462</v>
      </c>
      <c r="B571" s="56">
        <f>'2020_1-2-1_Download_Anzahl'!$N$7</f>
        <v>2015</v>
      </c>
      <c r="C571" s="56" t="str">
        <f>VLOOKUP(A571,[1]Tabelle1!A$1:B$68,2,FALSE)</f>
        <v>Wittmund</v>
      </c>
      <c r="D571" s="56" t="str">
        <f>VLOOKUP(A571,[2]Tabelle1!$A$2:$C$53,3,FALSE)</f>
        <v>K03462</v>
      </c>
      <c r="E571" s="56">
        <f>'2020_1-2-1_Download_Anzahl'!N59</f>
        <v>2558</v>
      </c>
    </row>
    <row r="572" spans="1:5" x14ac:dyDescent="0.25">
      <c r="A572" s="42">
        <f>'2020_1-2-1_Download_Anzahl'!B60</f>
        <v>4</v>
      </c>
      <c r="B572" s="56">
        <f>'2020_1-2-1_Download_Anzahl'!$N$7</f>
        <v>2015</v>
      </c>
      <c r="C572" s="56" t="str">
        <f>VLOOKUP(A572,[1]Tabelle1!A$1:B$68,2,FALSE)</f>
        <v>Stat. Region Weser-Ems</v>
      </c>
      <c r="D572" s="56" t="str">
        <f>VLOOKUP(A572,[2]Tabelle1!$A$2:$C$53,3,FALSE)</f>
        <v>K034</v>
      </c>
      <c r="E572" s="56">
        <f>'2020_1-2-1_Download_Anzahl'!N60</f>
        <v>207956</v>
      </c>
    </row>
    <row r="573" spans="1:5" x14ac:dyDescent="0.25">
      <c r="A573" s="42">
        <f>'2020_1-2-1_Download_Anzahl'!B61</f>
        <v>0</v>
      </c>
      <c r="B573" s="56">
        <f>'2020_1-2-1_Download_Anzahl'!$N$7</f>
        <v>2015</v>
      </c>
      <c r="C573" s="56" t="str">
        <f>VLOOKUP(A573,[1]Tabelle1!A$1:B$68,2,FALSE)</f>
        <v>Niedersachsen</v>
      </c>
      <c r="D573" s="56" t="str">
        <f>VLOOKUP(A573,[2]Tabelle1!$A$2:$C$53,3,FALSE)</f>
        <v>K030</v>
      </c>
      <c r="E573" s="56">
        <f>'2020_1-2-1_Download_Anzahl'!N61</f>
        <v>663817</v>
      </c>
    </row>
    <row r="574" spans="1:5" x14ac:dyDescent="0.25">
      <c r="A574" s="42">
        <f>'2020_1-2-1_Download_Anzahl'!B10</f>
        <v>101</v>
      </c>
      <c r="B574" s="56">
        <f>'2020_1-2-1_Download_Anzahl'!$O$7</f>
        <v>2016</v>
      </c>
      <c r="C574" s="56" t="str">
        <f>VLOOKUP(A574,[1]Tabelle1!A$1:B$68,2,FALSE)</f>
        <v>Braunschweig  Stadt</v>
      </c>
      <c r="D574" s="56" t="str">
        <f>VLOOKUP(A574,[2]Tabelle1!$A$2:$C$53,3,FALSE)</f>
        <v>K03101</v>
      </c>
      <c r="E574" s="56">
        <f>'2020_1-2-1_Download_Anzahl'!O10</f>
        <v>28200</v>
      </c>
    </row>
    <row r="575" spans="1:5" x14ac:dyDescent="0.25">
      <c r="A575" s="42">
        <f>'2020_1-2-1_Download_Anzahl'!B11</f>
        <v>102</v>
      </c>
      <c r="B575" s="56">
        <f>'2020_1-2-1_Download_Anzahl'!$O$7</f>
        <v>2016</v>
      </c>
      <c r="C575" s="56" t="str">
        <f>VLOOKUP(A575,[1]Tabelle1!A$1:B$68,2,FALSE)</f>
        <v>Salzgitter  Stadt</v>
      </c>
      <c r="D575" s="56" t="str">
        <f>VLOOKUP(A575,[2]Tabelle1!$A$2:$C$53,3,FALSE)</f>
        <v>K03102</v>
      </c>
      <c r="E575" s="56">
        <f>'2020_1-2-1_Download_Anzahl'!O11</f>
        <v>16885</v>
      </c>
    </row>
    <row r="576" spans="1:5" x14ac:dyDescent="0.25">
      <c r="A576" s="42">
        <f>'2020_1-2-1_Download_Anzahl'!B12</f>
        <v>103</v>
      </c>
      <c r="B576" s="56">
        <f>'2020_1-2-1_Download_Anzahl'!$O$7</f>
        <v>2016</v>
      </c>
      <c r="C576" s="56" t="str">
        <f>VLOOKUP(A576,[1]Tabelle1!A$1:B$68,2,FALSE)</f>
        <v>Wolfsburg  Stadt</v>
      </c>
      <c r="D576" s="56" t="str">
        <f>VLOOKUP(A576,[2]Tabelle1!$A$2:$C$53,3,FALSE)</f>
        <v>K03103</v>
      </c>
      <c r="E576" s="56">
        <f>'2020_1-2-1_Download_Anzahl'!O12</f>
        <v>17770</v>
      </c>
    </row>
    <row r="577" spans="1:5" x14ac:dyDescent="0.25">
      <c r="A577" s="42">
        <f>'2020_1-2-1_Download_Anzahl'!B13</f>
        <v>151</v>
      </c>
      <c r="B577" s="56">
        <f>'2020_1-2-1_Download_Anzahl'!$O$7</f>
        <v>2016</v>
      </c>
      <c r="C577" s="56" t="str">
        <f>VLOOKUP(A577,[1]Tabelle1!A$1:B$68,2,FALSE)</f>
        <v>Gifhorn</v>
      </c>
      <c r="D577" s="56" t="str">
        <f>VLOOKUP(A577,[2]Tabelle1!$A$2:$C$53,3,FALSE)</f>
        <v>K03151</v>
      </c>
      <c r="E577" s="56">
        <f>'2020_1-2-1_Download_Anzahl'!O13</f>
        <v>10840</v>
      </c>
    </row>
    <row r="578" spans="1:5" x14ac:dyDescent="0.25">
      <c r="A578" s="42">
        <f>'2020_1-2-1_Download_Anzahl'!B14</f>
        <v>153</v>
      </c>
      <c r="B578" s="56">
        <f>'2020_1-2-1_Download_Anzahl'!$O$7</f>
        <v>2016</v>
      </c>
      <c r="C578" s="56" t="str">
        <f>VLOOKUP(A578,[1]Tabelle1!A$1:B$68,2,FALSE)</f>
        <v>Goslar</v>
      </c>
      <c r="D578" s="56" t="str">
        <f>VLOOKUP(A578,[2]Tabelle1!$A$2:$C$53,3,FALSE)</f>
        <v>K03153</v>
      </c>
      <c r="E578" s="56">
        <f>'2020_1-2-1_Download_Anzahl'!O14</f>
        <v>11745</v>
      </c>
    </row>
    <row r="579" spans="1:5" x14ac:dyDescent="0.25">
      <c r="A579" s="42">
        <f>'2020_1-2-1_Download_Anzahl'!B15</f>
        <v>154</v>
      </c>
      <c r="B579" s="56">
        <f>'2020_1-2-1_Download_Anzahl'!$O$7</f>
        <v>2016</v>
      </c>
      <c r="C579" s="56" t="str">
        <f>VLOOKUP(A579,[1]Tabelle1!A$1:B$68,2,FALSE)</f>
        <v>Helmstedt</v>
      </c>
      <c r="D579" s="56" t="str">
        <f>VLOOKUP(A579,[2]Tabelle1!$A$2:$C$53,3,FALSE)</f>
        <v>K03154</v>
      </c>
      <c r="E579" s="56">
        <f>'2020_1-2-1_Download_Anzahl'!O15</f>
        <v>6230</v>
      </c>
    </row>
    <row r="580" spans="1:5" x14ac:dyDescent="0.25">
      <c r="A580" s="42">
        <f>'2020_1-2-1_Download_Anzahl'!B16</f>
        <v>155</v>
      </c>
      <c r="B580" s="56">
        <f>'2020_1-2-1_Download_Anzahl'!$O$7</f>
        <v>2016</v>
      </c>
      <c r="C580" s="56" t="str">
        <f>VLOOKUP(A580,[1]Tabelle1!A$1:B$68,2,FALSE)</f>
        <v>Northeim</v>
      </c>
      <c r="D580" s="56" t="str">
        <f>VLOOKUP(A580,[2]Tabelle1!$A$2:$C$53,3,FALSE)</f>
        <v>K03155</v>
      </c>
      <c r="E580" s="56">
        <f>'2020_1-2-1_Download_Anzahl'!O16</f>
        <v>8245</v>
      </c>
    </row>
    <row r="581" spans="1:5" x14ac:dyDescent="0.25">
      <c r="A581" s="42">
        <f>'2020_1-2-1_Download_Anzahl'!B17</f>
        <v>157</v>
      </c>
      <c r="B581" s="56">
        <f>'2020_1-2-1_Download_Anzahl'!$O$7</f>
        <v>2016</v>
      </c>
      <c r="C581" s="56" t="str">
        <f>VLOOKUP(A581,[1]Tabelle1!A$1:B$68,2,FALSE)</f>
        <v>Peine</v>
      </c>
      <c r="D581" s="56" t="str">
        <f>VLOOKUP(A581,[2]Tabelle1!$A$2:$C$53,3,FALSE)</f>
        <v>K03157</v>
      </c>
      <c r="E581" s="56">
        <f>'2020_1-2-1_Download_Anzahl'!O17</f>
        <v>9910</v>
      </c>
    </row>
    <row r="582" spans="1:5" x14ac:dyDescent="0.25">
      <c r="A582" s="42">
        <f>'2020_1-2-1_Download_Anzahl'!B18</f>
        <v>158</v>
      </c>
      <c r="B582" s="56">
        <f>'2020_1-2-1_Download_Anzahl'!$O$7</f>
        <v>2016</v>
      </c>
      <c r="C582" s="56" t="str">
        <f>VLOOKUP(A582,[1]Tabelle1!A$1:B$68,2,FALSE)</f>
        <v>Wolfenbüttel</v>
      </c>
      <c r="D582" s="56" t="str">
        <f>VLOOKUP(A582,[2]Tabelle1!$A$2:$C$53,3,FALSE)</f>
        <v>K03158</v>
      </c>
      <c r="E582" s="56">
        <f>'2020_1-2-1_Download_Anzahl'!O18</f>
        <v>7290</v>
      </c>
    </row>
    <row r="583" spans="1:5" x14ac:dyDescent="0.25">
      <c r="A583" s="42">
        <f>'2020_1-2-1_Download_Anzahl'!B19</f>
        <v>159</v>
      </c>
      <c r="B583" s="56">
        <f>'2020_1-2-1_Download_Anzahl'!$O$7</f>
        <v>2016</v>
      </c>
      <c r="C583" s="56" t="str">
        <f>VLOOKUP(A583,[1]Tabelle1!A$1:B$68,2,FALSE)</f>
        <v>Göttingen</v>
      </c>
      <c r="D583" s="56" t="str">
        <f>VLOOKUP(A583,[2]Tabelle1!$A$2:$C$53,3,FALSE)</f>
        <v>K03159</v>
      </c>
      <c r="E583" s="56">
        <f>'2020_1-2-1_Download_Anzahl'!O19</f>
        <v>28035</v>
      </c>
    </row>
    <row r="584" spans="1:5" x14ac:dyDescent="0.25">
      <c r="A584" s="42">
        <f>'2020_1-2-1_Download_Anzahl'!B20</f>
        <v>1</v>
      </c>
      <c r="B584" s="56">
        <f>'2020_1-2-1_Download_Anzahl'!$O$7</f>
        <v>2016</v>
      </c>
      <c r="C584" s="56" t="str">
        <f>VLOOKUP(A584,[1]Tabelle1!A$1:B$68,2,FALSE)</f>
        <v>Stat. Region Braunschweig</v>
      </c>
      <c r="D584" s="56" t="str">
        <f>VLOOKUP(A584,[2]Tabelle1!$A$2:$C$53,3,FALSE)</f>
        <v>K031</v>
      </c>
      <c r="E584" s="56">
        <f>'2020_1-2-1_Download_Anzahl'!O20</f>
        <v>145155</v>
      </c>
    </row>
    <row r="585" spans="1:5" x14ac:dyDescent="0.25">
      <c r="A585" s="42">
        <f>'2020_1-2-1_Download_Anzahl'!B21</f>
        <v>241</v>
      </c>
      <c r="B585" s="56">
        <f>'2020_1-2-1_Download_Anzahl'!$O$7</f>
        <v>2016</v>
      </c>
      <c r="C585" s="56" t="str">
        <f>VLOOKUP(A585,[1]Tabelle1!A$1:B$68,2,FALSE)</f>
        <v>Hannover  Region</v>
      </c>
      <c r="D585" s="56" t="str">
        <f>VLOOKUP(A585,[2]Tabelle1!$A$2:$C$53,3,FALSE)</f>
        <v>K03241</v>
      </c>
      <c r="E585" s="56">
        <f>'2020_1-2-1_Download_Anzahl'!O21</f>
        <v>168735</v>
      </c>
    </row>
    <row r="586" spans="1:5" x14ac:dyDescent="0.25">
      <c r="A586" s="42">
        <f>'2020_1-2-1_Download_Anzahl'!B22</f>
        <v>241001</v>
      </c>
      <c r="B586" s="56">
        <f>'2020_1-2-1_Download_Anzahl'!$O$7</f>
        <v>2016</v>
      </c>
      <c r="C586" s="56" t="str">
        <f>VLOOKUP(A586,[1]Tabelle1!A$1:B$68,2,FALSE)</f>
        <v xml:space="preserve">   dav. Hannover  Lhst.</v>
      </c>
      <c r="D586" s="56" t="str">
        <f>VLOOKUP(A586,[2]Tabelle1!$A$2:$C$53,3,FALSE)</f>
        <v>K03241001</v>
      </c>
      <c r="E586" s="56">
        <f>'2020_1-2-1_Download_Anzahl'!O22</f>
        <v>104465</v>
      </c>
    </row>
    <row r="587" spans="1:5" x14ac:dyDescent="0.25">
      <c r="A587" s="42">
        <f>'2020_1-2-1_Download_Anzahl'!B23</f>
        <v>241999</v>
      </c>
      <c r="B587" s="56">
        <f>'2020_1-2-1_Download_Anzahl'!$O$7</f>
        <v>2016</v>
      </c>
      <c r="C587" s="56" t="str">
        <f>VLOOKUP(A587,[1]Tabelle1!A$1:B$68,2,FALSE)</f>
        <v xml:space="preserve">   dav. Hannover  Umland</v>
      </c>
      <c r="D587" s="56" t="str">
        <f>VLOOKUP(A587,[2]Tabelle1!$A$2:$C$53,3,FALSE)</f>
        <v>K03241999</v>
      </c>
      <c r="E587" s="56">
        <f>'2020_1-2-1_Download_Anzahl'!O23</f>
        <v>64270</v>
      </c>
    </row>
    <row r="588" spans="1:5" x14ac:dyDescent="0.25">
      <c r="A588" s="42">
        <f>'2020_1-2-1_Download_Anzahl'!B24</f>
        <v>251</v>
      </c>
      <c r="B588" s="56">
        <f>'2020_1-2-1_Download_Anzahl'!$O$7</f>
        <v>2016</v>
      </c>
      <c r="C588" s="56" t="str">
        <f>VLOOKUP(A588,[1]Tabelle1!A$1:B$68,2,FALSE)</f>
        <v>Diepholz</v>
      </c>
      <c r="D588" s="56" t="str">
        <f>VLOOKUP(A588,[2]Tabelle1!$A$2:$C$53,3,FALSE)</f>
        <v>K03251</v>
      </c>
      <c r="E588" s="56">
        <f>'2020_1-2-1_Download_Anzahl'!O24</f>
        <v>15540</v>
      </c>
    </row>
    <row r="589" spans="1:5" x14ac:dyDescent="0.25">
      <c r="A589" s="42">
        <f>'2020_1-2-1_Download_Anzahl'!B25</f>
        <v>252</v>
      </c>
      <c r="B589" s="56">
        <f>'2020_1-2-1_Download_Anzahl'!$O$7</f>
        <v>2016</v>
      </c>
      <c r="C589" s="56" t="str">
        <f>VLOOKUP(A589,[1]Tabelle1!A$1:B$68,2,FALSE)</f>
        <v>Hameln-Pyrmont</v>
      </c>
      <c r="D589" s="56" t="str">
        <f>VLOOKUP(A589,[2]Tabelle1!$A$2:$C$53,3,FALSE)</f>
        <v>K03252</v>
      </c>
      <c r="E589" s="56">
        <f>'2020_1-2-1_Download_Anzahl'!O25</f>
        <v>15065</v>
      </c>
    </row>
    <row r="590" spans="1:5" x14ac:dyDescent="0.25">
      <c r="A590" s="42">
        <f>'2020_1-2-1_Download_Anzahl'!B26</f>
        <v>254</v>
      </c>
      <c r="B590" s="56">
        <f>'2020_1-2-1_Download_Anzahl'!$O$7</f>
        <v>2016</v>
      </c>
      <c r="C590" s="56" t="str">
        <f>VLOOKUP(A590,[1]Tabelle1!A$1:B$68,2,FALSE)</f>
        <v>Hildesheim</v>
      </c>
      <c r="D590" s="56" t="str">
        <f>VLOOKUP(A590,[2]Tabelle1!$A$2:$C$53,3,FALSE)</f>
        <v>K03254</v>
      </c>
      <c r="E590" s="56">
        <f>'2020_1-2-1_Download_Anzahl'!O26</f>
        <v>21915</v>
      </c>
    </row>
    <row r="591" spans="1:5" x14ac:dyDescent="0.25">
      <c r="A591" s="42">
        <f>'2020_1-2-1_Download_Anzahl'!B27</f>
        <v>255</v>
      </c>
      <c r="B591" s="56">
        <f>'2020_1-2-1_Download_Anzahl'!$O$7</f>
        <v>2016</v>
      </c>
      <c r="C591" s="56" t="str">
        <f>VLOOKUP(A591,[1]Tabelle1!A$1:B$68,2,FALSE)</f>
        <v>Holzminden</v>
      </c>
      <c r="D591" s="56" t="str">
        <f>VLOOKUP(A591,[2]Tabelle1!$A$2:$C$53,3,FALSE)</f>
        <v>K03255</v>
      </c>
      <c r="E591" s="56">
        <f>'2020_1-2-1_Download_Anzahl'!O27</f>
        <v>4300</v>
      </c>
    </row>
    <row r="592" spans="1:5" x14ac:dyDescent="0.25">
      <c r="A592" s="42">
        <f>'2020_1-2-1_Download_Anzahl'!B28</f>
        <v>256</v>
      </c>
      <c r="B592" s="56">
        <f>'2020_1-2-1_Download_Anzahl'!$O$7</f>
        <v>2016</v>
      </c>
      <c r="C592" s="56" t="str">
        <f>VLOOKUP(A592,[1]Tabelle1!A$1:B$68,2,FALSE)</f>
        <v>Nienburg (Weser)</v>
      </c>
      <c r="D592" s="56" t="str">
        <f>VLOOKUP(A592,[2]Tabelle1!$A$2:$C$53,3,FALSE)</f>
        <v>K03256</v>
      </c>
      <c r="E592" s="56">
        <f>'2020_1-2-1_Download_Anzahl'!O28</f>
        <v>9380</v>
      </c>
    </row>
    <row r="593" spans="1:5" x14ac:dyDescent="0.25">
      <c r="A593" s="42">
        <f>'2020_1-2-1_Download_Anzahl'!B29</f>
        <v>257</v>
      </c>
      <c r="B593" s="56">
        <f>'2020_1-2-1_Download_Anzahl'!$O$7</f>
        <v>2016</v>
      </c>
      <c r="C593" s="56" t="str">
        <f>VLOOKUP(A593,[1]Tabelle1!A$1:B$68,2,FALSE)</f>
        <v>Schaumburg</v>
      </c>
      <c r="D593" s="56" t="str">
        <f>VLOOKUP(A593,[2]Tabelle1!$A$2:$C$53,3,FALSE)</f>
        <v>K03257</v>
      </c>
      <c r="E593" s="56">
        <f>'2020_1-2-1_Download_Anzahl'!O29</f>
        <v>12600</v>
      </c>
    </row>
    <row r="594" spans="1:5" x14ac:dyDescent="0.25">
      <c r="A594" s="42">
        <f>'2020_1-2-1_Download_Anzahl'!B30</f>
        <v>2</v>
      </c>
      <c r="B594" s="56">
        <f>'2020_1-2-1_Download_Anzahl'!$O$7</f>
        <v>2016</v>
      </c>
      <c r="C594" s="56" t="str">
        <f>VLOOKUP(A594,[1]Tabelle1!A$1:B$68,2,FALSE)</f>
        <v>Stat. Region Hannover</v>
      </c>
      <c r="D594" s="56" t="str">
        <f>VLOOKUP(A594,[2]Tabelle1!$A$2:$C$53,3,FALSE)</f>
        <v>K032</v>
      </c>
      <c r="E594" s="56">
        <f>'2020_1-2-1_Download_Anzahl'!O30</f>
        <v>247535</v>
      </c>
    </row>
    <row r="595" spans="1:5" x14ac:dyDescent="0.25">
      <c r="A595" s="42">
        <f>'2020_1-2-1_Download_Anzahl'!B31</f>
        <v>351</v>
      </c>
      <c r="B595" s="56">
        <f>'2020_1-2-1_Download_Anzahl'!$O$7</f>
        <v>2016</v>
      </c>
      <c r="C595" s="56" t="str">
        <f>VLOOKUP(A595,[1]Tabelle1!A$1:B$68,2,FALSE)</f>
        <v>Celle</v>
      </c>
      <c r="D595" s="56" t="str">
        <f>VLOOKUP(A595,[2]Tabelle1!$A$2:$C$53,3,FALSE)</f>
        <v>K03351</v>
      </c>
      <c r="E595" s="56">
        <f>'2020_1-2-1_Download_Anzahl'!O31</f>
        <v>12675</v>
      </c>
    </row>
    <row r="596" spans="1:5" x14ac:dyDescent="0.25">
      <c r="A596" s="42">
        <f>'2020_1-2-1_Download_Anzahl'!B32</f>
        <v>352</v>
      </c>
      <c r="B596" s="56">
        <f>'2020_1-2-1_Download_Anzahl'!$O$7</f>
        <v>2016</v>
      </c>
      <c r="C596" s="56" t="str">
        <f>VLOOKUP(A596,[1]Tabelle1!A$1:B$68,2,FALSE)</f>
        <v>Cuxhaven</v>
      </c>
      <c r="D596" s="56" t="str">
        <f>VLOOKUP(A596,[2]Tabelle1!$A$2:$C$53,3,FALSE)</f>
        <v>K03352</v>
      </c>
      <c r="E596" s="56">
        <f>'2020_1-2-1_Download_Anzahl'!O32</f>
        <v>13215</v>
      </c>
    </row>
    <row r="597" spans="1:5" x14ac:dyDescent="0.25">
      <c r="A597" s="42">
        <f>'2020_1-2-1_Download_Anzahl'!B33</f>
        <v>353</v>
      </c>
      <c r="B597" s="56">
        <f>'2020_1-2-1_Download_Anzahl'!$O$7</f>
        <v>2016</v>
      </c>
      <c r="C597" s="56" t="str">
        <f>VLOOKUP(A597,[1]Tabelle1!A$1:B$68,2,FALSE)</f>
        <v>Harburg</v>
      </c>
      <c r="D597" s="56" t="str">
        <f>VLOOKUP(A597,[2]Tabelle1!$A$2:$C$53,3,FALSE)</f>
        <v>K03353</v>
      </c>
      <c r="E597" s="56">
        <f>'2020_1-2-1_Download_Anzahl'!O33</f>
        <v>16015</v>
      </c>
    </row>
    <row r="598" spans="1:5" x14ac:dyDescent="0.25">
      <c r="A598" s="42">
        <f>'2020_1-2-1_Download_Anzahl'!B34</f>
        <v>354</v>
      </c>
      <c r="B598" s="56">
        <f>'2020_1-2-1_Download_Anzahl'!$O$7</f>
        <v>2016</v>
      </c>
      <c r="C598" s="56" t="str">
        <f>VLOOKUP(A598,[1]Tabelle1!A$1:B$68,2,FALSE)</f>
        <v>Lüchow-Dannenberg</v>
      </c>
      <c r="D598" s="56" t="str">
        <f>VLOOKUP(A598,[2]Tabelle1!$A$2:$C$53,3,FALSE)</f>
        <v>K03354</v>
      </c>
      <c r="E598" s="56">
        <f>'2020_1-2-1_Download_Anzahl'!O34</f>
        <v>2825</v>
      </c>
    </row>
    <row r="599" spans="1:5" x14ac:dyDescent="0.25">
      <c r="A599" s="42">
        <f>'2020_1-2-1_Download_Anzahl'!B35</f>
        <v>355</v>
      </c>
      <c r="B599" s="56">
        <f>'2020_1-2-1_Download_Anzahl'!$O$7</f>
        <v>2016</v>
      </c>
      <c r="C599" s="56" t="str">
        <f>VLOOKUP(A599,[1]Tabelle1!A$1:B$68,2,FALSE)</f>
        <v>Lüneburg</v>
      </c>
      <c r="D599" s="56" t="str">
        <f>VLOOKUP(A599,[2]Tabelle1!$A$2:$C$53,3,FALSE)</f>
        <v>K03355</v>
      </c>
      <c r="E599" s="56">
        <f>'2020_1-2-1_Download_Anzahl'!O35</f>
        <v>11800</v>
      </c>
    </row>
    <row r="600" spans="1:5" x14ac:dyDescent="0.25">
      <c r="A600" s="42">
        <f>'2020_1-2-1_Download_Anzahl'!B36</f>
        <v>356</v>
      </c>
      <c r="B600" s="56">
        <f>'2020_1-2-1_Download_Anzahl'!$O$7</f>
        <v>2016</v>
      </c>
      <c r="C600" s="56" t="str">
        <f>VLOOKUP(A600,[1]Tabelle1!A$1:B$68,2,FALSE)</f>
        <v>Osterholz</v>
      </c>
      <c r="D600" s="56" t="str">
        <f>VLOOKUP(A600,[2]Tabelle1!$A$2:$C$53,3,FALSE)</f>
        <v>K03356</v>
      </c>
      <c r="E600" s="56">
        <f>'2020_1-2-1_Download_Anzahl'!O36</f>
        <v>6210</v>
      </c>
    </row>
    <row r="601" spans="1:5" x14ac:dyDescent="0.25">
      <c r="A601" s="42">
        <f>'2020_1-2-1_Download_Anzahl'!B37</f>
        <v>357</v>
      </c>
      <c r="B601" s="56">
        <f>'2020_1-2-1_Download_Anzahl'!$O$7</f>
        <v>2016</v>
      </c>
      <c r="C601" s="56" t="str">
        <f>VLOOKUP(A601,[1]Tabelle1!A$1:B$68,2,FALSE)</f>
        <v>Rotenburg (Wümme)</v>
      </c>
      <c r="D601" s="56" t="str">
        <f>VLOOKUP(A601,[2]Tabelle1!$A$2:$C$53,3,FALSE)</f>
        <v>K03357</v>
      </c>
      <c r="E601" s="56">
        <f>'2020_1-2-1_Download_Anzahl'!O37</f>
        <v>10720</v>
      </c>
    </row>
    <row r="602" spans="1:5" x14ac:dyDescent="0.25">
      <c r="A602" s="42">
        <f>'2020_1-2-1_Download_Anzahl'!B38</f>
        <v>358</v>
      </c>
      <c r="B602" s="56">
        <f>'2020_1-2-1_Download_Anzahl'!$O$7</f>
        <v>2016</v>
      </c>
      <c r="C602" s="56" t="str">
        <f>VLOOKUP(A602,[1]Tabelle1!A$1:B$68,2,FALSE)</f>
        <v>Heidekreis</v>
      </c>
      <c r="D602" s="56" t="str">
        <f>VLOOKUP(A602,[2]Tabelle1!$A$2:$C$53,3,FALSE)</f>
        <v>K03358</v>
      </c>
      <c r="E602" s="56">
        <f>'2020_1-2-1_Download_Anzahl'!O38</f>
        <v>11140</v>
      </c>
    </row>
    <row r="603" spans="1:5" x14ac:dyDescent="0.25">
      <c r="A603" s="42">
        <f>'2020_1-2-1_Download_Anzahl'!B39</f>
        <v>359</v>
      </c>
      <c r="B603" s="56">
        <f>'2020_1-2-1_Download_Anzahl'!$O$7</f>
        <v>2016</v>
      </c>
      <c r="C603" s="56" t="str">
        <f>VLOOKUP(A603,[1]Tabelle1!A$1:B$68,2,FALSE)</f>
        <v>Stade</v>
      </c>
      <c r="D603" s="56" t="str">
        <f>VLOOKUP(A603,[2]Tabelle1!$A$2:$C$53,3,FALSE)</f>
        <v>K03359</v>
      </c>
      <c r="E603" s="56">
        <f>'2020_1-2-1_Download_Anzahl'!O39</f>
        <v>16345</v>
      </c>
    </row>
    <row r="604" spans="1:5" x14ac:dyDescent="0.25">
      <c r="A604" s="42">
        <f>'2020_1-2-1_Download_Anzahl'!B40</f>
        <v>360</v>
      </c>
      <c r="B604" s="56">
        <f>'2020_1-2-1_Download_Anzahl'!$O$7</f>
        <v>2016</v>
      </c>
      <c r="C604" s="56" t="str">
        <f>VLOOKUP(A604,[1]Tabelle1!A$1:B$68,2,FALSE)</f>
        <v>Uelzen</v>
      </c>
      <c r="D604" s="56" t="str">
        <f>VLOOKUP(A604,[2]Tabelle1!$A$2:$C$53,3,FALSE)</f>
        <v>K03360</v>
      </c>
      <c r="E604" s="56">
        <f>'2020_1-2-1_Download_Anzahl'!O40</f>
        <v>5020</v>
      </c>
    </row>
    <row r="605" spans="1:5" x14ac:dyDescent="0.25">
      <c r="A605" s="42">
        <f>'2020_1-2-1_Download_Anzahl'!B41</f>
        <v>361</v>
      </c>
      <c r="B605" s="56">
        <f>'2020_1-2-1_Download_Anzahl'!$O$7</f>
        <v>2016</v>
      </c>
      <c r="C605" s="56" t="str">
        <f>VLOOKUP(A605,[1]Tabelle1!A$1:B$68,2,FALSE)</f>
        <v>Verden</v>
      </c>
      <c r="D605" s="56" t="str">
        <f>VLOOKUP(A605,[2]Tabelle1!$A$2:$C$53,3,FALSE)</f>
        <v>K03361</v>
      </c>
      <c r="E605" s="56">
        <f>'2020_1-2-1_Download_Anzahl'!O41</f>
        <v>10055</v>
      </c>
    </row>
    <row r="606" spans="1:5" x14ac:dyDescent="0.25">
      <c r="A606" s="42">
        <f>'2020_1-2-1_Download_Anzahl'!B42</f>
        <v>3</v>
      </c>
      <c r="B606" s="56">
        <f>'2020_1-2-1_Download_Anzahl'!$O$7</f>
        <v>2016</v>
      </c>
      <c r="C606" s="56" t="str">
        <f>VLOOKUP(A606,[1]Tabelle1!A$1:B$68,2,FALSE)</f>
        <v>Stat. Region Lüneburg</v>
      </c>
      <c r="D606" s="56" t="str">
        <f>VLOOKUP(A606,[2]Tabelle1!$A$2:$C$53,3,FALSE)</f>
        <v>K033</v>
      </c>
      <c r="E606" s="56">
        <f>'2020_1-2-1_Download_Anzahl'!O42</f>
        <v>116020</v>
      </c>
    </row>
    <row r="607" spans="1:5" x14ac:dyDescent="0.25">
      <c r="A607" s="42">
        <f>'2020_1-2-1_Download_Anzahl'!B43</f>
        <v>401</v>
      </c>
      <c r="B607" s="56">
        <f>'2020_1-2-1_Download_Anzahl'!$O$7</f>
        <v>2016</v>
      </c>
      <c r="C607" s="56" t="str">
        <f>VLOOKUP(A607,[1]Tabelle1!A$1:B$68,2,FALSE)</f>
        <v>Delmenhorst  Stadt</v>
      </c>
      <c r="D607" s="56" t="str">
        <f>VLOOKUP(A607,[2]Tabelle1!$A$2:$C$53,3,FALSE)</f>
        <v>K03401</v>
      </c>
      <c r="E607" s="56">
        <f>'2020_1-2-1_Download_Anzahl'!O43</f>
        <v>11225</v>
      </c>
    </row>
    <row r="608" spans="1:5" x14ac:dyDescent="0.25">
      <c r="A608" s="42">
        <f>'2020_1-2-1_Download_Anzahl'!B44</f>
        <v>402</v>
      </c>
      <c r="B608" s="56">
        <f>'2020_1-2-1_Download_Anzahl'!$O$7</f>
        <v>2016</v>
      </c>
      <c r="C608" s="56" t="str">
        <f>VLOOKUP(A608,[1]Tabelle1!A$1:B$68,2,FALSE)</f>
        <v>Emden  Stadt</v>
      </c>
      <c r="D608" s="56" t="str">
        <f>VLOOKUP(A608,[2]Tabelle1!$A$2:$C$53,3,FALSE)</f>
        <v>K03402</v>
      </c>
      <c r="E608" s="56">
        <f>'2020_1-2-1_Download_Anzahl'!O44</f>
        <v>4955</v>
      </c>
    </row>
    <row r="609" spans="1:5" x14ac:dyDescent="0.25">
      <c r="A609" s="42">
        <f>'2020_1-2-1_Download_Anzahl'!B45</f>
        <v>403</v>
      </c>
      <c r="B609" s="56">
        <f>'2020_1-2-1_Download_Anzahl'!$O$7</f>
        <v>2016</v>
      </c>
      <c r="C609" s="56" t="str">
        <f>VLOOKUP(A609,[1]Tabelle1!A$1:B$68,2,FALSE)</f>
        <v>Oldenburg(Oldb)  Stadt</v>
      </c>
      <c r="D609" s="56" t="str">
        <f>VLOOKUP(A609,[2]Tabelle1!$A$2:$C$53,3,FALSE)</f>
        <v>K03403</v>
      </c>
      <c r="E609" s="56">
        <f>'2020_1-2-1_Download_Anzahl'!O45</f>
        <v>15440</v>
      </c>
    </row>
    <row r="610" spans="1:5" x14ac:dyDescent="0.25">
      <c r="A610" s="42">
        <f>'2020_1-2-1_Download_Anzahl'!B46</f>
        <v>404</v>
      </c>
      <c r="B610" s="56">
        <f>'2020_1-2-1_Download_Anzahl'!$O$7</f>
        <v>2016</v>
      </c>
      <c r="C610" s="56" t="str">
        <f>VLOOKUP(A610,[1]Tabelle1!A$1:B$68,2,FALSE)</f>
        <v>Osnabrück  Stadt</v>
      </c>
      <c r="D610" s="56" t="str">
        <f>VLOOKUP(A610,[2]Tabelle1!$A$2:$C$53,3,FALSE)</f>
        <v>K03404</v>
      </c>
      <c r="E610" s="56">
        <f>'2020_1-2-1_Download_Anzahl'!O46</f>
        <v>22855</v>
      </c>
    </row>
    <row r="611" spans="1:5" x14ac:dyDescent="0.25">
      <c r="A611" s="42">
        <f>'2020_1-2-1_Download_Anzahl'!B47</f>
        <v>405</v>
      </c>
      <c r="B611" s="56">
        <f>'2020_1-2-1_Download_Anzahl'!$O$7</f>
        <v>2016</v>
      </c>
      <c r="C611" s="56" t="str">
        <f>VLOOKUP(A611,[1]Tabelle1!A$1:B$68,2,FALSE)</f>
        <v>Wilhelmshaven  Stadt</v>
      </c>
      <c r="D611" s="56" t="str">
        <f>VLOOKUP(A611,[2]Tabelle1!$A$2:$C$53,3,FALSE)</f>
        <v>K03405</v>
      </c>
      <c r="E611" s="56">
        <f>'2020_1-2-1_Download_Anzahl'!O47</f>
        <v>6925</v>
      </c>
    </row>
    <row r="612" spans="1:5" x14ac:dyDescent="0.25">
      <c r="A612" s="42">
        <f>'2020_1-2-1_Download_Anzahl'!B48</f>
        <v>451</v>
      </c>
      <c r="B612" s="56">
        <f>'2020_1-2-1_Download_Anzahl'!$O$7</f>
        <v>2016</v>
      </c>
      <c r="C612" s="56" t="str">
        <f>VLOOKUP(A612,[1]Tabelle1!A$1:B$68,2,FALSE)</f>
        <v>Ammerland</v>
      </c>
      <c r="D612" s="56" t="str">
        <f>VLOOKUP(A612,[2]Tabelle1!$A$2:$C$53,3,FALSE)</f>
        <v>K03451</v>
      </c>
      <c r="E612" s="56">
        <f>'2020_1-2-1_Download_Anzahl'!O48</f>
        <v>7130</v>
      </c>
    </row>
    <row r="613" spans="1:5" x14ac:dyDescent="0.25">
      <c r="A613" s="42">
        <f>'2020_1-2-1_Download_Anzahl'!B49</f>
        <v>452</v>
      </c>
      <c r="B613" s="56">
        <f>'2020_1-2-1_Download_Anzahl'!$O$7</f>
        <v>2016</v>
      </c>
      <c r="C613" s="56" t="str">
        <f>VLOOKUP(A613,[1]Tabelle1!A$1:B$68,2,FALSE)</f>
        <v>Aurich</v>
      </c>
      <c r="D613" s="56" t="str">
        <f>VLOOKUP(A613,[2]Tabelle1!$A$2:$C$53,3,FALSE)</f>
        <v>K03452</v>
      </c>
      <c r="E613" s="56">
        <f>'2020_1-2-1_Download_Anzahl'!O49</f>
        <v>11055</v>
      </c>
    </row>
    <row r="614" spans="1:5" x14ac:dyDescent="0.25">
      <c r="A614" s="42">
        <f>'2020_1-2-1_Download_Anzahl'!B50</f>
        <v>453</v>
      </c>
      <c r="B614" s="56">
        <f>'2020_1-2-1_Download_Anzahl'!$O$7</f>
        <v>2016</v>
      </c>
      <c r="C614" s="56" t="str">
        <f>VLOOKUP(A614,[1]Tabelle1!A$1:B$68,2,FALSE)</f>
        <v>Cloppenburg</v>
      </c>
      <c r="D614" s="56" t="str">
        <f>VLOOKUP(A614,[2]Tabelle1!$A$2:$C$53,3,FALSE)</f>
        <v>K03453</v>
      </c>
      <c r="E614" s="56">
        <f>'2020_1-2-1_Download_Anzahl'!O50</f>
        <v>17345</v>
      </c>
    </row>
    <row r="615" spans="1:5" x14ac:dyDescent="0.25">
      <c r="A615" s="42">
        <f>'2020_1-2-1_Download_Anzahl'!B51</f>
        <v>454</v>
      </c>
      <c r="B615" s="56">
        <f>'2020_1-2-1_Download_Anzahl'!$O$7</f>
        <v>2016</v>
      </c>
      <c r="C615" s="56" t="str">
        <f>VLOOKUP(A615,[1]Tabelle1!A$1:B$68,2,FALSE)</f>
        <v>Emsland</v>
      </c>
      <c r="D615" s="56" t="str">
        <f>VLOOKUP(A615,[2]Tabelle1!$A$2:$C$53,3,FALSE)</f>
        <v>K03454</v>
      </c>
      <c r="E615" s="56">
        <f>'2020_1-2-1_Download_Anzahl'!O51</f>
        <v>34110</v>
      </c>
    </row>
    <row r="616" spans="1:5" x14ac:dyDescent="0.25">
      <c r="A616" s="42">
        <f>'2020_1-2-1_Download_Anzahl'!B52</f>
        <v>455</v>
      </c>
      <c r="B616" s="56">
        <f>'2020_1-2-1_Download_Anzahl'!$O$7</f>
        <v>2016</v>
      </c>
      <c r="C616" s="56" t="str">
        <f>VLOOKUP(A616,[1]Tabelle1!A$1:B$68,2,FALSE)</f>
        <v>Friesland</v>
      </c>
      <c r="D616" s="56" t="str">
        <f>VLOOKUP(A616,[2]Tabelle1!$A$2:$C$53,3,FALSE)</f>
        <v>K03455</v>
      </c>
      <c r="E616" s="56">
        <f>'2020_1-2-1_Download_Anzahl'!O52</f>
        <v>4745</v>
      </c>
    </row>
    <row r="617" spans="1:5" x14ac:dyDescent="0.25">
      <c r="A617" s="42">
        <f>'2020_1-2-1_Download_Anzahl'!B53</f>
        <v>456</v>
      </c>
      <c r="B617" s="56">
        <f>'2020_1-2-1_Download_Anzahl'!$O$7</f>
        <v>2016</v>
      </c>
      <c r="C617" s="56" t="str">
        <f>VLOOKUP(A617,[1]Tabelle1!A$1:B$68,2,FALSE)</f>
        <v>Grafschaft Bentheim</v>
      </c>
      <c r="D617" s="56" t="str">
        <f>VLOOKUP(A617,[2]Tabelle1!$A$2:$C$53,3,FALSE)</f>
        <v>K03456</v>
      </c>
      <c r="E617" s="56">
        <f>'2020_1-2-1_Download_Anzahl'!O53</f>
        <v>21015</v>
      </c>
    </row>
    <row r="618" spans="1:5" x14ac:dyDescent="0.25">
      <c r="A618" s="42">
        <f>'2020_1-2-1_Download_Anzahl'!B54</f>
        <v>457</v>
      </c>
      <c r="B618" s="56">
        <f>'2020_1-2-1_Download_Anzahl'!$O$7</f>
        <v>2016</v>
      </c>
      <c r="C618" s="56" t="str">
        <f>VLOOKUP(A618,[1]Tabelle1!A$1:B$68,2,FALSE)</f>
        <v>Leer</v>
      </c>
      <c r="D618" s="56" t="str">
        <f>VLOOKUP(A618,[2]Tabelle1!$A$2:$C$53,3,FALSE)</f>
        <v>K03457</v>
      </c>
      <c r="E618" s="56">
        <f>'2020_1-2-1_Download_Anzahl'!O54</f>
        <v>12320</v>
      </c>
    </row>
    <row r="619" spans="1:5" x14ac:dyDescent="0.25">
      <c r="A619" s="42">
        <f>'2020_1-2-1_Download_Anzahl'!B55</f>
        <v>458</v>
      </c>
      <c r="B619" s="56">
        <f>'2020_1-2-1_Download_Anzahl'!$O$7</f>
        <v>2016</v>
      </c>
      <c r="C619" s="56" t="str">
        <f>VLOOKUP(A619,[1]Tabelle1!A$1:B$68,2,FALSE)</f>
        <v>Oldenburg</v>
      </c>
      <c r="D619" s="56" t="str">
        <f>VLOOKUP(A619,[2]Tabelle1!$A$2:$C$53,3,FALSE)</f>
        <v>K03458</v>
      </c>
      <c r="E619" s="56">
        <f>'2020_1-2-1_Download_Anzahl'!O55</f>
        <v>10860</v>
      </c>
    </row>
    <row r="620" spans="1:5" x14ac:dyDescent="0.25">
      <c r="A620" s="42">
        <f>'2020_1-2-1_Download_Anzahl'!B56</f>
        <v>459</v>
      </c>
      <c r="B620" s="56">
        <f>'2020_1-2-1_Download_Anzahl'!$O$7</f>
        <v>2016</v>
      </c>
      <c r="C620" s="56" t="str">
        <f>VLOOKUP(A620,[1]Tabelle1!A$1:B$68,2,FALSE)</f>
        <v>Osnabrück</v>
      </c>
      <c r="D620" s="56" t="str">
        <f>VLOOKUP(A620,[2]Tabelle1!$A$2:$C$53,3,FALSE)</f>
        <v>K03459</v>
      </c>
      <c r="E620" s="56">
        <f>'2020_1-2-1_Download_Anzahl'!O56</f>
        <v>29000</v>
      </c>
    </row>
    <row r="621" spans="1:5" x14ac:dyDescent="0.25">
      <c r="A621" s="42">
        <f>'2020_1-2-1_Download_Anzahl'!B57</f>
        <v>460</v>
      </c>
      <c r="B621" s="56">
        <f>'2020_1-2-1_Download_Anzahl'!$O$7</f>
        <v>2016</v>
      </c>
      <c r="C621" s="56" t="str">
        <f>VLOOKUP(A621,[1]Tabelle1!A$1:B$68,2,FALSE)</f>
        <v>Vechta</v>
      </c>
      <c r="D621" s="56" t="str">
        <f>VLOOKUP(A621,[2]Tabelle1!$A$2:$C$53,3,FALSE)</f>
        <v>K03460</v>
      </c>
      <c r="E621" s="56">
        <f>'2020_1-2-1_Download_Anzahl'!O57</f>
        <v>17665</v>
      </c>
    </row>
    <row r="622" spans="1:5" x14ac:dyDescent="0.25">
      <c r="A622" s="42">
        <f>'2020_1-2-1_Download_Anzahl'!B58</f>
        <v>461</v>
      </c>
      <c r="B622" s="56">
        <f>'2020_1-2-1_Download_Anzahl'!$O$7</f>
        <v>2016</v>
      </c>
      <c r="C622" s="56" t="str">
        <f>VLOOKUP(A622,[1]Tabelle1!A$1:B$68,2,FALSE)</f>
        <v>Wesermarsch</v>
      </c>
      <c r="D622" s="56" t="str">
        <f>VLOOKUP(A622,[2]Tabelle1!$A$2:$C$53,3,FALSE)</f>
        <v>K03461</v>
      </c>
      <c r="E622" s="56">
        <f>'2020_1-2-1_Download_Anzahl'!O58</f>
        <v>7260</v>
      </c>
    </row>
    <row r="623" spans="1:5" x14ac:dyDescent="0.25">
      <c r="A623" s="42">
        <f>'2020_1-2-1_Download_Anzahl'!B59</f>
        <v>462</v>
      </c>
      <c r="B623" s="56">
        <f>'2020_1-2-1_Download_Anzahl'!$O$7</f>
        <v>2016</v>
      </c>
      <c r="C623" s="56" t="str">
        <f>VLOOKUP(A623,[1]Tabelle1!A$1:B$68,2,FALSE)</f>
        <v>Wittmund</v>
      </c>
      <c r="D623" s="56" t="str">
        <f>VLOOKUP(A623,[2]Tabelle1!$A$2:$C$53,3,FALSE)</f>
        <v>K03462</v>
      </c>
      <c r="E623" s="56">
        <f>'2020_1-2-1_Download_Anzahl'!O59</f>
        <v>2560</v>
      </c>
    </row>
    <row r="624" spans="1:5" x14ac:dyDescent="0.25">
      <c r="A624" s="42">
        <f>'2020_1-2-1_Download_Anzahl'!B60</f>
        <v>4</v>
      </c>
      <c r="B624" s="56">
        <f>'2020_1-2-1_Download_Anzahl'!$O$7</f>
        <v>2016</v>
      </c>
      <c r="C624" s="56" t="str">
        <f>VLOOKUP(A624,[1]Tabelle1!A$1:B$68,2,FALSE)</f>
        <v>Stat. Region Weser-Ems</v>
      </c>
      <c r="D624" s="56" t="str">
        <f>VLOOKUP(A624,[2]Tabelle1!$A$2:$C$53,3,FALSE)</f>
        <v>K034</v>
      </c>
      <c r="E624" s="56">
        <f>'2020_1-2-1_Download_Anzahl'!O60</f>
        <v>236470</v>
      </c>
    </row>
    <row r="625" spans="1:5" x14ac:dyDescent="0.25">
      <c r="A625" s="42">
        <f>'2020_1-2-1_Download_Anzahl'!B61</f>
        <v>0</v>
      </c>
      <c r="B625" s="56">
        <f>'2020_1-2-1_Download_Anzahl'!$O$7</f>
        <v>2016</v>
      </c>
      <c r="C625" s="56" t="str">
        <f>VLOOKUP(A625,[1]Tabelle1!A$1:B$68,2,FALSE)</f>
        <v>Niedersachsen</v>
      </c>
      <c r="D625" s="56" t="str">
        <f>VLOOKUP(A625,[2]Tabelle1!$A$2:$C$53,3,FALSE)</f>
        <v>K030</v>
      </c>
      <c r="E625" s="56">
        <f>'2020_1-2-1_Download_Anzahl'!O61</f>
        <v>745185</v>
      </c>
    </row>
    <row r="626" spans="1:5" x14ac:dyDescent="0.25">
      <c r="A626" s="42">
        <f>'2020_1-2-1_Download_Anzahl'!B10</f>
        <v>101</v>
      </c>
      <c r="B626" s="56">
        <f>'2020_1-2-1_Download_Anzahl'!$P$7</f>
        <v>2017</v>
      </c>
      <c r="C626" s="56" t="str">
        <f>VLOOKUP(A626,[1]Tabelle1!A$1:B$68,2,FALSE)</f>
        <v>Braunschweig  Stadt</v>
      </c>
      <c r="D626" s="56" t="str">
        <f>VLOOKUP(A626,[2]Tabelle1!$A$2:$C$53,3,FALSE)</f>
        <v>K03101</v>
      </c>
      <c r="E626" s="56">
        <f>'2020_1-2-1_Download_Anzahl'!P10</f>
        <v>28420</v>
      </c>
    </row>
    <row r="627" spans="1:5" x14ac:dyDescent="0.25">
      <c r="A627" s="42">
        <f>'2020_1-2-1_Download_Anzahl'!B11</f>
        <v>102</v>
      </c>
      <c r="B627" s="56">
        <f>'2020_1-2-1_Download_Anzahl'!$P$7</f>
        <v>2017</v>
      </c>
      <c r="C627" s="56" t="str">
        <f>VLOOKUP(A627,[1]Tabelle1!A$1:B$68,2,FALSE)</f>
        <v>Salzgitter  Stadt</v>
      </c>
      <c r="D627" s="56" t="str">
        <f>VLOOKUP(A627,[2]Tabelle1!$A$2:$C$53,3,FALSE)</f>
        <v>K03102</v>
      </c>
      <c r="E627" s="56">
        <f>'2020_1-2-1_Download_Anzahl'!P11</f>
        <v>18835</v>
      </c>
    </row>
    <row r="628" spans="1:5" x14ac:dyDescent="0.25">
      <c r="A628" s="42">
        <f>'2020_1-2-1_Download_Anzahl'!B12</f>
        <v>103</v>
      </c>
      <c r="B628" s="56">
        <f>'2020_1-2-1_Download_Anzahl'!$P$7</f>
        <v>2017</v>
      </c>
      <c r="C628" s="56" t="str">
        <f>VLOOKUP(A628,[1]Tabelle1!A$1:B$68,2,FALSE)</f>
        <v>Wolfsburg  Stadt</v>
      </c>
      <c r="D628" s="56" t="str">
        <f>VLOOKUP(A628,[2]Tabelle1!$A$2:$C$53,3,FALSE)</f>
        <v>K03103</v>
      </c>
      <c r="E628" s="56">
        <f>'2020_1-2-1_Download_Anzahl'!P12</f>
        <v>18420</v>
      </c>
    </row>
    <row r="629" spans="1:5" x14ac:dyDescent="0.25">
      <c r="A629" s="42">
        <f>'2020_1-2-1_Download_Anzahl'!B13</f>
        <v>151</v>
      </c>
      <c r="B629" s="56">
        <f>'2020_1-2-1_Download_Anzahl'!$P$7</f>
        <v>2017</v>
      </c>
      <c r="C629" s="56" t="str">
        <f>VLOOKUP(A629,[1]Tabelle1!A$1:B$68,2,FALSE)</f>
        <v>Gifhorn</v>
      </c>
      <c r="D629" s="56" t="str">
        <f>VLOOKUP(A629,[2]Tabelle1!$A$2:$C$53,3,FALSE)</f>
        <v>K03151</v>
      </c>
      <c r="E629" s="56">
        <f>'2020_1-2-1_Download_Anzahl'!P13</f>
        <v>11140</v>
      </c>
    </row>
    <row r="630" spans="1:5" x14ac:dyDescent="0.25">
      <c r="A630" s="42">
        <f>'2020_1-2-1_Download_Anzahl'!B14</f>
        <v>153</v>
      </c>
      <c r="B630" s="56">
        <f>'2020_1-2-1_Download_Anzahl'!$P$7</f>
        <v>2017</v>
      </c>
      <c r="C630" s="56" t="str">
        <f>VLOOKUP(A630,[1]Tabelle1!A$1:B$68,2,FALSE)</f>
        <v>Goslar</v>
      </c>
      <c r="D630" s="56" t="str">
        <f>VLOOKUP(A630,[2]Tabelle1!$A$2:$C$53,3,FALSE)</f>
        <v>K03153</v>
      </c>
      <c r="E630" s="56">
        <f>'2020_1-2-1_Download_Anzahl'!P14</f>
        <v>12780</v>
      </c>
    </row>
    <row r="631" spans="1:5" x14ac:dyDescent="0.25">
      <c r="A631" s="42">
        <f>'2020_1-2-1_Download_Anzahl'!B15</f>
        <v>154</v>
      </c>
      <c r="B631" s="56">
        <f>'2020_1-2-1_Download_Anzahl'!$P$7</f>
        <v>2017</v>
      </c>
      <c r="C631" s="56" t="str">
        <f>VLOOKUP(A631,[1]Tabelle1!A$1:B$68,2,FALSE)</f>
        <v>Helmstedt</v>
      </c>
      <c r="D631" s="56" t="str">
        <f>VLOOKUP(A631,[2]Tabelle1!$A$2:$C$53,3,FALSE)</f>
        <v>K03154</v>
      </c>
      <c r="E631" s="56">
        <f>'2020_1-2-1_Download_Anzahl'!P15</f>
        <v>6415</v>
      </c>
    </row>
    <row r="632" spans="1:5" x14ac:dyDescent="0.25">
      <c r="A632" s="42">
        <f>'2020_1-2-1_Download_Anzahl'!B16</f>
        <v>155</v>
      </c>
      <c r="B632" s="56">
        <f>'2020_1-2-1_Download_Anzahl'!$P$7</f>
        <v>2017</v>
      </c>
      <c r="C632" s="56" t="str">
        <f>VLOOKUP(A632,[1]Tabelle1!A$1:B$68,2,FALSE)</f>
        <v>Northeim</v>
      </c>
      <c r="D632" s="56" t="str">
        <f>VLOOKUP(A632,[2]Tabelle1!$A$2:$C$53,3,FALSE)</f>
        <v>K03155</v>
      </c>
      <c r="E632" s="56">
        <f>'2020_1-2-1_Download_Anzahl'!P16</f>
        <v>8440</v>
      </c>
    </row>
    <row r="633" spans="1:5" x14ac:dyDescent="0.25">
      <c r="A633" s="42">
        <f>'2020_1-2-1_Download_Anzahl'!B17</f>
        <v>157</v>
      </c>
      <c r="B633" s="56">
        <f>'2020_1-2-1_Download_Anzahl'!$P$7</f>
        <v>2017</v>
      </c>
      <c r="C633" s="56" t="str">
        <f>VLOOKUP(A633,[1]Tabelle1!A$1:B$68,2,FALSE)</f>
        <v>Peine</v>
      </c>
      <c r="D633" s="56" t="str">
        <f>VLOOKUP(A633,[2]Tabelle1!$A$2:$C$53,3,FALSE)</f>
        <v>K03157</v>
      </c>
      <c r="E633" s="56">
        <f>'2020_1-2-1_Download_Anzahl'!P17</f>
        <v>10415</v>
      </c>
    </row>
    <row r="634" spans="1:5" x14ac:dyDescent="0.25">
      <c r="A634" s="42">
        <f>'2020_1-2-1_Download_Anzahl'!B18</f>
        <v>158</v>
      </c>
      <c r="B634" s="56">
        <f>'2020_1-2-1_Download_Anzahl'!$P$7</f>
        <v>2017</v>
      </c>
      <c r="C634" s="56" t="str">
        <f>VLOOKUP(A634,[1]Tabelle1!A$1:B$68,2,FALSE)</f>
        <v>Wolfenbüttel</v>
      </c>
      <c r="D634" s="56" t="str">
        <f>VLOOKUP(A634,[2]Tabelle1!$A$2:$C$53,3,FALSE)</f>
        <v>K03158</v>
      </c>
      <c r="E634" s="56">
        <f>'2020_1-2-1_Download_Anzahl'!P18</f>
        <v>7345</v>
      </c>
    </row>
    <row r="635" spans="1:5" x14ac:dyDescent="0.25">
      <c r="A635" s="42">
        <f>'2020_1-2-1_Download_Anzahl'!B19</f>
        <v>159</v>
      </c>
      <c r="B635" s="56">
        <f>'2020_1-2-1_Download_Anzahl'!$P$7</f>
        <v>2017</v>
      </c>
      <c r="C635" s="56" t="str">
        <f>VLOOKUP(A635,[1]Tabelle1!A$1:B$68,2,FALSE)</f>
        <v>Göttingen</v>
      </c>
      <c r="D635" s="56" t="str">
        <f>VLOOKUP(A635,[2]Tabelle1!$A$2:$C$53,3,FALSE)</f>
        <v>K03159</v>
      </c>
      <c r="E635" s="56">
        <f>'2020_1-2-1_Download_Anzahl'!P19</f>
        <v>28955</v>
      </c>
    </row>
    <row r="636" spans="1:5" x14ac:dyDescent="0.25">
      <c r="A636" s="42">
        <f>'2020_1-2-1_Download_Anzahl'!B20</f>
        <v>1</v>
      </c>
      <c r="B636" s="56">
        <f>'2020_1-2-1_Download_Anzahl'!$P$7</f>
        <v>2017</v>
      </c>
      <c r="C636" s="56" t="str">
        <f>VLOOKUP(A636,[1]Tabelle1!A$1:B$68,2,FALSE)</f>
        <v>Stat. Region Braunschweig</v>
      </c>
      <c r="D636" s="56" t="str">
        <f>VLOOKUP(A636,[2]Tabelle1!$A$2:$C$53,3,FALSE)</f>
        <v>K031</v>
      </c>
      <c r="E636" s="56">
        <f>'2020_1-2-1_Download_Anzahl'!P20</f>
        <v>151170</v>
      </c>
    </row>
    <row r="637" spans="1:5" x14ac:dyDescent="0.25">
      <c r="A637" s="42">
        <f>'2020_1-2-1_Download_Anzahl'!B21</f>
        <v>241</v>
      </c>
      <c r="B637" s="56">
        <f>'2020_1-2-1_Download_Anzahl'!$P$7</f>
        <v>2017</v>
      </c>
      <c r="C637" s="56" t="str">
        <f>VLOOKUP(A637,[1]Tabelle1!A$1:B$68,2,FALSE)</f>
        <v>Hannover  Region</v>
      </c>
      <c r="D637" s="56" t="str">
        <f>VLOOKUP(A637,[2]Tabelle1!$A$2:$C$53,3,FALSE)</f>
        <v>K03241</v>
      </c>
      <c r="E637" s="56">
        <f>'2020_1-2-1_Download_Anzahl'!P21</f>
        <v>175170</v>
      </c>
    </row>
    <row r="638" spans="1:5" x14ac:dyDescent="0.25">
      <c r="A638" s="42">
        <f>'2020_1-2-1_Download_Anzahl'!B22</f>
        <v>241001</v>
      </c>
      <c r="B638" s="56">
        <f>'2020_1-2-1_Download_Anzahl'!$P$7</f>
        <v>2017</v>
      </c>
      <c r="C638" s="56" t="str">
        <f>VLOOKUP(A638,[1]Tabelle1!A$1:B$68,2,FALSE)</f>
        <v xml:space="preserve">   dav. Hannover  Lhst.</v>
      </c>
      <c r="D638" s="56" t="str">
        <f>VLOOKUP(A638,[2]Tabelle1!$A$2:$C$53,3,FALSE)</f>
        <v>K03241001</v>
      </c>
      <c r="E638" s="56">
        <f>'2020_1-2-1_Download_Anzahl'!P22</f>
        <v>107965</v>
      </c>
    </row>
    <row r="639" spans="1:5" x14ac:dyDescent="0.25">
      <c r="A639" s="42">
        <f>'2020_1-2-1_Download_Anzahl'!B23</f>
        <v>241999</v>
      </c>
      <c r="B639" s="56">
        <f>'2020_1-2-1_Download_Anzahl'!$P$7</f>
        <v>2017</v>
      </c>
      <c r="C639" s="56" t="str">
        <f>VLOOKUP(A639,[1]Tabelle1!A$1:B$68,2,FALSE)</f>
        <v xml:space="preserve">   dav. Hannover  Umland</v>
      </c>
      <c r="D639" s="56" t="str">
        <f>VLOOKUP(A639,[2]Tabelle1!$A$2:$C$53,3,FALSE)</f>
        <v>K03241999</v>
      </c>
      <c r="E639" s="56">
        <f>'2020_1-2-1_Download_Anzahl'!P23</f>
        <v>67205</v>
      </c>
    </row>
    <row r="640" spans="1:5" x14ac:dyDescent="0.25">
      <c r="A640" s="42">
        <f>'2020_1-2-1_Download_Anzahl'!B24</f>
        <v>251</v>
      </c>
      <c r="B640" s="56">
        <f>'2020_1-2-1_Download_Anzahl'!$P$7</f>
        <v>2017</v>
      </c>
      <c r="C640" s="56" t="str">
        <f>VLOOKUP(A640,[1]Tabelle1!A$1:B$68,2,FALSE)</f>
        <v>Diepholz</v>
      </c>
      <c r="D640" s="56" t="str">
        <f>VLOOKUP(A640,[2]Tabelle1!$A$2:$C$53,3,FALSE)</f>
        <v>K03251</v>
      </c>
      <c r="E640" s="56">
        <f>'2020_1-2-1_Download_Anzahl'!P24</f>
        <v>16065</v>
      </c>
    </row>
    <row r="641" spans="1:5" x14ac:dyDescent="0.25">
      <c r="A641" s="42">
        <f>'2020_1-2-1_Download_Anzahl'!B25</f>
        <v>252</v>
      </c>
      <c r="B641" s="56">
        <f>'2020_1-2-1_Download_Anzahl'!$P$7</f>
        <v>2017</v>
      </c>
      <c r="C641" s="56" t="str">
        <f>VLOOKUP(A641,[1]Tabelle1!A$1:B$68,2,FALSE)</f>
        <v>Hameln-Pyrmont</v>
      </c>
      <c r="D641" s="56" t="str">
        <f>VLOOKUP(A641,[2]Tabelle1!$A$2:$C$53,3,FALSE)</f>
        <v>K03252</v>
      </c>
      <c r="E641" s="56">
        <f>'2020_1-2-1_Download_Anzahl'!P25</f>
        <v>15795</v>
      </c>
    </row>
    <row r="642" spans="1:5" x14ac:dyDescent="0.25">
      <c r="A642" s="42">
        <f>'2020_1-2-1_Download_Anzahl'!B26</f>
        <v>254</v>
      </c>
      <c r="B642" s="56">
        <f>'2020_1-2-1_Download_Anzahl'!$P$7</f>
        <v>2017</v>
      </c>
      <c r="C642" s="56" t="str">
        <f>VLOOKUP(A642,[1]Tabelle1!A$1:B$68,2,FALSE)</f>
        <v>Hildesheim</v>
      </c>
      <c r="D642" s="56" t="str">
        <f>VLOOKUP(A642,[2]Tabelle1!$A$2:$C$53,3,FALSE)</f>
        <v>K03254</v>
      </c>
      <c r="E642" s="56">
        <f>'2020_1-2-1_Download_Anzahl'!P26</f>
        <v>22775</v>
      </c>
    </row>
    <row r="643" spans="1:5" x14ac:dyDescent="0.25">
      <c r="A643" s="42">
        <f>'2020_1-2-1_Download_Anzahl'!B27</f>
        <v>255</v>
      </c>
      <c r="B643" s="56">
        <f>'2020_1-2-1_Download_Anzahl'!$P$7</f>
        <v>2017</v>
      </c>
      <c r="C643" s="56" t="str">
        <f>VLOOKUP(A643,[1]Tabelle1!A$1:B$68,2,FALSE)</f>
        <v>Holzminden</v>
      </c>
      <c r="D643" s="56" t="str">
        <f>VLOOKUP(A643,[2]Tabelle1!$A$2:$C$53,3,FALSE)</f>
        <v>K03255</v>
      </c>
      <c r="E643" s="56">
        <f>'2020_1-2-1_Download_Anzahl'!P27</f>
        <v>4350</v>
      </c>
    </row>
    <row r="644" spans="1:5" x14ac:dyDescent="0.25">
      <c r="A644" s="42">
        <f>'2020_1-2-1_Download_Anzahl'!B28</f>
        <v>256</v>
      </c>
      <c r="B644" s="56">
        <f>'2020_1-2-1_Download_Anzahl'!$P$7</f>
        <v>2017</v>
      </c>
      <c r="C644" s="56" t="str">
        <f>VLOOKUP(A644,[1]Tabelle1!A$1:B$68,2,FALSE)</f>
        <v>Nienburg (Weser)</v>
      </c>
      <c r="D644" s="56" t="str">
        <f>VLOOKUP(A644,[2]Tabelle1!$A$2:$C$53,3,FALSE)</f>
        <v>K03256</v>
      </c>
      <c r="E644" s="56">
        <f>'2020_1-2-1_Download_Anzahl'!P28</f>
        <v>10010</v>
      </c>
    </row>
    <row r="645" spans="1:5" x14ac:dyDescent="0.25">
      <c r="A645" s="42">
        <f>'2020_1-2-1_Download_Anzahl'!B29</f>
        <v>257</v>
      </c>
      <c r="B645" s="56">
        <f>'2020_1-2-1_Download_Anzahl'!$P$7</f>
        <v>2017</v>
      </c>
      <c r="C645" s="56" t="str">
        <f>VLOOKUP(A645,[1]Tabelle1!A$1:B$68,2,FALSE)</f>
        <v>Schaumburg</v>
      </c>
      <c r="D645" s="56" t="str">
        <f>VLOOKUP(A645,[2]Tabelle1!$A$2:$C$53,3,FALSE)</f>
        <v>K03257</v>
      </c>
      <c r="E645" s="56">
        <f>'2020_1-2-1_Download_Anzahl'!P29</f>
        <v>13545</v>
      </c>
    </row>
    <row r="646" spans="1:5" x14ac:dyDescent="0.25">
      <c r="A646" s="42">
        <f>'2020_1-2-1_Download_Anzahl'!B30</f>
        <v>2</v>
      </c>
      <c r="B646" s="56">
        <f>'2020_1-2-1_Download_Anzahl'!$P$7</f>
        <v>2017</v>
      </c>
      <c r="C646" s="56" t="str">
        <f>VLOOKUP(A646,[1]Tabelle1!A$1:B$68,2,FALSE)</f>
        <v>Stat. Region Hannover</v>
      </c>
      <c r="D646" s="56" t="str">
        <f>VLOOKUP(A646,[2]Tabelle1!$A$2:$C$53,3,FALSE)</f>
        <v>K032</v>
      </c>
      <c r="E646" s="56">
        <f>'2020_1-2-1_Download_Anzahl'!P30</f>
        <v>257705</v>
      </c>
    </row>
    <row r="647" spans="1:5" x14ac:dyDescent="0.25">
      <c r="A647" s="42">
        <f>'2020_1-2-1_Download_Anzahl'!B31</f>
        <v>351</v>
      </c>
      <c r="B647" s="56">
        <f>'2020_1-2-1_Download_Anzahl'!$P$7</f>
        <v>2017</v>
      </c>
      <c r="C647" s="56" t="str">
        <f>VLOOKUP(A647,[1]Tabelle1!A$1:B$68,2,FALSE)</f>
        <v>Celle</v>
      </c>
      <c r="D647" s="56" t="str">
        <f>VLOOKUP(A647,[2]Tabelle1!$A$2:$C$53,3,FALSE)</f>
        <v>K03351</v>
      </c>
      <c r="E647" s="56">
        <f>'2020_1-2-1_Download_Anzahl'!P31</f>
        <v>13430</v>
      </c>
    </row>
    <row r="648" spans="1:5" x14ac:dyDescent="0.25">
      <c r="A648" s="42">
        <f>'2020_1-2-1_Download_Anzahl'!B32</f>
        <v>352</v>
      </c>
      <c r="B648" s="56">
        <f>'2020_1-2-1_Download_Anzahl'!$P$7</f>
        <v>2017</v>
      </c>
      <c r="C648" s="56" t="str">
        <f>VLOOKUP(A648,[1]Tabelle1!A$1:B$68,2,FALSE)</f>
        <v>Cuxhaven</v>
      </c>
      <c r="D648" s="56" t="str">
        <f>VLOOKUP(A648,[2]Tabelle1!$A$2:$C$53,3,FALSE)</f>
        <v>K03352</v>
      </c>
      <c r="E648" s="56">
        <f>'2020_1-2-1_Download_Anzahl'!P32</f>
        <v>13215</v>
      </c>
    </row>
    <row r="649" spans="1:5" x14ac:dyDescent="0.25">
      <c r="A649" s="42">
        <f>'2020_1-2-1_Download_Anzahl'!B33</f>
        <v>353</v>
      </c>
      <c r="B649" s="56">
        <f>'2020_1-2-1_Download_Anzahl'!$P$7</f>
        <v>2017</v>
      </c>
      <c r="C649" s="56" t="str">
        <f>VLOOKUP(A649,[1]Tabelle1!A$1:B$68,2,FALSE)</f>
        <v>Harburg</v>
      </c>
      <c r="D649" s="56" t="str">
        <f>VLOOKUP(A649,[2]Tabelle1!$A$2:$C$53,3,FALSE)</f>
        <v>K03353</v>
      </c>
      <c r="E649" s="56">
        <f>'2020_1-2-1_Download_Anzahl'!P33</f>
        <v>17475</v>
      </c>
    </row>
    <row r="650" spans="1:5" x14ac:dyDescent="0.25">
      <c r="A650" s="42">
        <f>'2020_1-2-1_Download_Anzahl'!B34</f>
        <v>354</v>
      </c>
      <c r="B650" s="56">
        <f>'2020_1-2-1_Download_Anzahl'!$P$7</f>
        <v>2017</v>
      </c>
      <c r="C650" s="56" t="str">
        <f>VLOOKUP(A650,[1]Tabelle1!A$1:B$68,2,FALSE)</f>
        <v>Lüchow-Dannenberg</v>
      </c>
      <c r="D650" s="56" t="str">
        <f>VLOOKUP(A650,[2]Tabelle1!$A$2:$C$53,3,FALSE)</f>
        <v>K03354</v>
      </c>
      <c r="E650" s="56">
        <f>'2020_1-2-1_Download_Anzahl'!P34</f>
        <v>2585</v>
      </c>
    </row>
    <row r="651" spans="1:5" x14ac:dyDescent="0.25">
      <c r="A651" s="42">
        <f>'2020_1-2-1_Download_Anzahl'!B35</f>
        <v>355</v>
      </c>
      <c r="B651" s="56">
        <f>'2020_1-2-1_Download_Anzahl'!$P$7</f>
        <v>2017</v>
      </c>
      <c r="C651" s="56" t="str">
        <f>VLOOKUP(A651,[1]Tabelle1!A$1:B$68,2,FALSE)</f>
        <v>Lüneburg</v>
      </c>
      <c r="D651" s="56" t="str">
        <f>VLOOKUP(A651,[2]Tabelle1!$A$2:$C$53,3,FALSE)</f>
        <v>K03355</v>
      </c>
      <c r="E651" s="56">
        <f>'2020_1-2-1_Download_Anzahl'!P35</f>
        <v>12105</v>
      </c>
    </row>
    <row r="652" spans="1:5" x14ac:dyDescent="0.25">
      <c r="A652" s="42">
        <f>'2020_1-2-1_Download_Anzahl'!B36</f>
        <v>356</v>
      </c>
      <c r="B652" s="56">
        <f>'2020_1-2-1_Download_Anzahl'!$P$7</f>
        <v>2017</v>
      </c>
      <c r="C652" s="56" t="str">
        <f>VLOOKUP(A652,[1]Tabelle1!A$1:B$68,2,FALSE)</f>
        <v>Osterholz</v>
      </c>
      <c r="D652" s="56" t="str">
        <f>VLOOKUP(A652,[2]Tabelle1!$A$2:$C$53,3,FALSE)</f>
        <v>K03356</v>
      </c>
      <c r="E652" s="56">
        <f>'2020_1-2-1_Download_Anzahl'!P36</f>
        <v>6360</v>
      </c>
    </row>
    <row r="653" spans="1:5" x14ac:dyDescent="0.25">
      <c r="A653" s="42">
        <f>'2020_1-2-1_Download_Anzahl'!B37</f>
        <v>357</v>
      </c>
      <c r="B653" s="56">
        <f>'2020_1-2-1_Download_Anzahl'!$P$7</f>
        <v>2017</v>
      </c>
      <c r="C653" s="56" t="str">
        <f>VLOOKUP(A653,[1]Tabelle1!A$1:B$68,2,FALSE)</f>
        <v>Rotenburg (Wümme)</v>
      </c>
      <c r="D653" s="56" t="str">
        <f>VLOOKUP(A653,[2]Tabelle1!$A$2:$C$53,3,FALSE)</f>
        <v>K03357</v>
      </c>
      <c r="E653" s="56">
        <f>'2020_1-2-1_Download_Anzahl'!P37</f>
        <v>10845</v>
      </c>
    </row>
    <row r="654" spans="1:5" x14ac:dyDescent="0.25">
      <c r="A654" s="42">
        <f>'2020_1-2-1_Download_Anzahl'!B38</f>
        <v>358</v>
      </c>
      <c r="B654" s="56">
        <f>'2020_1-2-1_Download_Anzahl'!$P$7</f>
        <v>2017</v>
      </c>
      <c r="C654" s="56" t="str">
        <f>VLOOKUP(A654,[1]Tabelle1!A$1:B$68,2,FALSE)</f>
        <v>Heidekreis</v>
      </c>
      <c r="D654" s="56" t="str">
        <f>VLOOKUP(A654,[2]Tabelle1!$A$2:$C$53,3,FALSE)</f>
        <v>K03358</v>
      </c>
      <c r="E654" s="56">
        <f>'2020_1-2-1_Download_Anzahl'!P38</f>
        <v>10920</v>
      </c>
    </row>
    <row r="655" spans="1:5" x14ac:dyDescent="0.25">
      <c r="A655" s="42">
        <f>'2020_1-2-1_Download_Anzahl'!B39</f>
        <v>359</v>
      </c>
      <c r="B655" s="56">
        <f>'2020_1-2-1_Download_Anzahl'!$P$7</f>
        <v>2017</v>
      </c>
      <c r="C655" s="56" t="str">
        <f>VLOOKUP(A655,[1]Tabelle1!A$1:B$68,2,FALSE)</f>
        <v>Stade</v>
      </c>
      <c r="D655" s="56" t="str">
        <f>VLOOKUP(A655,[2]Tabelle1!$A$2:$C$53,3,FALSE)</f>
        <v>K03359</v>
      </c>
      <c r="E655" s="56">
        <f>'2020_1-2-1_Download_Anzahl'!P39</f>
        <v>17280</v>
      </c>
    </row>
    <row r="656" spans="1:5" x14ac:dyDescent="0.25">
      <c r="A656" s="42">
        <f>'2020_1-2-1_Download_Anzahl'!B40</f>
        <v>360</v>
      </c>
      <c r="B656" s="56">
        <f>'2020_1-2-1_Download_Anzahl'!$P$7</f>
        <v>2017</v>
      </c>
      <c r="C656" s="56" t="str">
        <f>VLOOKUP(A656,[1]Tabelle1!A$1:B$68,2,FALSE)</f>
        <v>Uelzen</v>
      </c>
      <c r="D656" s="56" t="str">
        <f>VLOOKUP(A656,[2]Tabelle1!$A$2:$C$53,3,FALSE)</f>
        <v>K03360</v>
      </c>
      <c r="E656" s="56">
        <f>'2020_1-2-1_Download_Anzahl'!P40</f>
        <v>5335</v>
      </c>
    </row>
    <row r="657" spans="1:5" x14ac:dyDescent="0.25">
      <c r="A657" s="42">
        <f>'2020_1-2-1_Download_Anzahl'!B41</f>
        <v>361</v>
      </c>
      <c r="B657" s="56">
        <f>'2020_1-2-1_Download_Anzahl'!$P$7</f>
        <v>2017</v>
      </c>
      <c r="C657" s="56" t="str">
        <f>VLOOKUP(A657,[1]Tabelle1!A$1:B$68,2,FALSE)</f>
        <v>Verden</v>
      </c>
      <c r="D657" s="56" t="str">
        <f>VLOOKUP(A657,[2]Tabelle1!$A$2:$C$53,3,FALSE)</f>
        <v>K03361</v>
      </c>
      <c r="E657" s="56">
        <f>'2020_1-2-1_Download_Anzahl'!P41</f>
        <v>10510</v>
      </c>
    </row>
    <row r="658" spans="1:5" x14ac:dyDescent="0.25">
      <c r="A658" s="42">
        <f>'2020_1-2-1_Download_Anzahl'!B42</f>
        <v>3</v>
      </c>
      <c r="B658" s="56">
        <f>'2020_1-2-1_Download_Anzahl'!$P$7</f>
        <v>2017</v>
      </c>
      <c r="C658" s="56" t="str">
        <f>VLOOKUP(A658,[1]Tabelle1!A$1:B$68,2,FALSE)</f>
        <v>Stat. Region Lüneburg</v>
      </c>
      <c r="D658" s="56" t="str">
        <f>VLOOKUP(A658,[2]Tabelle1!$A$2:$C$53,3,FALSE)</f>
        <v>K033</v>
      </c>
      <c r="E658" s="56">
        <f>'2020_1-2-1_Download_Anzahl'!P42</f>
        <v>120060</v>
      </c>
    </row>
    <row r="659" spans="1:5" x14ac:dyDescent="0.25">
      <c r="A659" s="42">
        <f>'2020_1-2-1_Download_Anzahl'!B43</f>
        <v>401</v>
      </c>
      <c r="B659" s="56">
        <f>'2020_1-2-1_Download_Anzahl'!$P$7</f>
        <v>2017</v>
      </c>
      <c r="C659" s="56" t="str">
        <f>VLOOKUP(A659,[1]Tabelle1!A$1:B$68,2,FALSE)</f>
        <v>Delmenhorst  Stadt</v>
      </c>
      <c r="D659" s="56" t="str">
        <f>VLOOKUP(A659,[2]Tabelle1!$A$2:$C$53,3,FALSE)</f>
        <v>K03401</v>
      </c>
      <c r="E659" s="56">
        <f>'2020_1-2-1_Download_Anzahl'!P43</f>
        <v>12410</v>
      </c>
    </row>
    <row r="660" spans="1:5" x14ac:dyDescent="0.25">
      <c r="A660" s="42">
        <f>'2020_1-2-1_Download_Anzahl'!B44</f>
        <v>402</v>
      </c>
      <c r="B660" s="56">
        <f>'2020_1-2-1_Download_Anzahl'!$P$7</f>
        <v>2017</v>
      </c>
      <c r="C660" s="56" t="str">
        <f>VLOOKUP(A660,[1]Tabelle1!A$1:B$68,2,FALSE)</f>
        <v>Emden  Stadt</v>
      </c>
      <c r="D660" s="56" t="str">
        <f>VLOOKUP(A660,[2]Tabelle1!$A$2:$C$53,3,FALSE)</f>
        <v>K03402</v>
      </c>
      <c r="E660" s="56">
        <f>'2020_1-2-1_Download_Anzahl'!P44</f>
        <v>5420</v>
      </c>
    </row>
    <row r="661" spans="1:5" x14ac:dyDescent="0.25">
      <c r="A661" s="42">
        <f>'2020_1-2-1_Download_Anzahl'!B45</f>
        <v>403</v>
      </c>
      <c r="B661" s="56">
        <f>'2020_1-2-1_Download_Anzahl'!$P$7</f>
        <v>2017</v>
      </c>
      <c r="C661" s="56" t="str">
        <f>VLOOKUP(A661,[1]Tabelle1!A$1:B$68,2,FALSE)</f>
        <v>Oldenburg(Oldb)  Stadt</v>
      </c>
      <c r="D661" s="56" t="str">
        <f>VLOOKUP(A661,[2]Tabelle1!$A$2:$C$53,3,FALSE)</f>
        <v>K03403</v>
      </c>
      <c r="E661" s="56">
        <f>'2020_1-2-1_Download_Anzahl'!P45</f>
        <v>16595</v>
      </c>
    </row>
    <row r="662" spans="1:5" x14ac:dyDescent="0.25">
      <c r="A662" s="42">
        <f>'2020_1-2-1_Download_Anzahl'!B46</f>
        <v>404</v>
      </c>
      <c r="B662" s="56">
        <f>'2020_1-2-1_Download_Anzahl'!$P$7</f>
        <v>2017</v>
      </c>
      <c r="C662" s="56" t="str">
        <f>VLOOKUP(A662,[1]Tabelle1!A$1:B$68,2,FALSE)</f>
        <v>Osnabrück  Stadt</v>
      </c>
      <c r="D662" s="56" t="str">
        <f>VLOOKUP(A662,[2]Tabelle1!$A$2:$C$53,3,FALSE)</f>
        <v>K03404</v>
      </c>
      <c r="E662" s="56">
        <f>'2020_1-2-1_Download_Anzahl'!P46</f>
        <v>23915</v>
      </c>
    </row>
    <row r="663" spans="1:5" x14ac:dyDescent="0.25">
      <c r="A663" s="42">
        <f>'2020_1-2-1_Download_Anzahl'!B47</f>
        <v>405</v>
      </c>
      <c r="B663" s="56">
        <f>'2020_1-2-1_Download_Anzahl'!$P$7</f>
        <v>2017</v>
      </c>
      <c r="C663" s="56" t="str">
        <f>VLOOKUP(A663,[1]Tabelle1!A$1:B$68,2,FALSE)</f>
        <v>Wilhelmshaven  Stadt</v>
      </c>
      <c r="D663" s="56" t="str">
        <f>VLOOKUP(A663,[2]Tabelle1!$A$2:$C$53,3,FALSE)</f>
        <v>K03405</v>
      </c>
      <c r="E663" s="56">
        <f>'2020_1-2-1_Download_Anzahl'!P47</f>
        <v>7820</v>
      </c>
    </row>
    <row r="664" spans="1:5" x14ac:dyDescent="0.25">
      <c r="A664" s="42">
        <f>'2020_1-2-1_Download_Anzahl'!B48</f>
        <v>451</v>
      </c>
      <c r="B664" s="56">
        <f>'2020_1-2-1_Download_Anzahl'!$P$7</f>
        <v>2017</v>
      </c>
      <c r="C664" s="56" t="str">
        <f>VLOOKUP(A664,[1]Tabelle1!A$1:B$68,2,FALSE)</f>
        <v>Ammerland</v>
      </c>
      <c r="D664" s="56" t="str">
        <f>VLOOKUP(A664,[2]Tabelle1!$A$2:$C$53,3,FALSE)</f>
        <v>K03451</v>
      </c>
      <c r="E664" s="56">
        <f>'2020_1-2-1_Download_Anzahl'!P48</f>
        <v>7600</v>
      </c>
    </row>
    <row r="665" spans="1:5" x14ac:dyDescent="0.25">
      <c r="A665" s="42">
        <f>'2020_1-2-1_Download_Anzahl'!B49</f>
        <v>452</v>
      </c>
      <c r="B665" s="56">
        <f>'2020_1-2-1_Download_Anzahl'!$P$7</f>
        <v>2017</v>
      </c>
      <c r="C665" s="56" t="str">
        <f>VLOOKUP(A665,[1]Tabelle1!A$1:B$68,2,FALSE)</f>
        <v>Aurich</v>
      </c>
      <c r="D665" s="56" t="str">
        <f>VLOOKUP(A665,[2]Tabelle1!$A$2:$C$53,3,FALSE)</f>
        <v>K03452</v>
      </c>
      <c r="E665" s="56">
        <f>'2020_1-2-1_Download_Anzahl'!P49</f>
        <v>11200</v>
      </c>
    </row>
    <row r="666" spans="1:5" x14ac:dyDescent="0.25">
      <c r="A666" s="42">
        <f>'2020_1-2-1_Download_Anzahl'!B50</f>
        <v>453</v>
      </c>
      <c r="B666" s="56">
        <f>'2020_1-2-1_Download_Anzahl'!$P$7</f>
        <v>2017</v>
      </c>
      <c r="C666" s="56" t="str">
        <f>VLOOKUP(A666,[1]Tabelle1!A$1:B$68,2,FALSE)</f>
        <v>Cloppenburg</v>
      </c>
      <c r="D666" s="56" t="str">
        <f>VLOOKUP(A666,[2]Tabelle1!$A$2:$C$53,3,FALSE)</f>
        <v>K03453</v>
      </c>
      <c r="E666" s="56">
        <f>'2020_1-2-1_Download_Anzahl'!P50</f>
        <v>17050</v>
      </c>
    </row>
    <row r="667" spans="1:5" x14ac:dyDescent="0.25">
      <c r="A667" s="42">
        <f>'2020_1-2-1_Download_Anzahl'!B51</f>
        <v>454</v>
      </c>
      <c r="B667" s="56">
        <f>'2020_1-2-1_Download_Anzahl'!$P$7</f>
        <v>2017</v>
      </c>
      <c r="C667" s="56" t="str">
        <f>VLOOKUP(A667,[1]Tabelle1!A$1:B$68,2,FALSE)</f>
        <v>Emsland</v>
      </c>
      <c r="D667" s="56" t="str">
        <f>VLOOKUP(A667,[2]Tabelle1!$A$2:$C$53,3,FALSE)</f>
        <v>K03454</v>
      </c>
      <c r="E667" s="56">
        <f>'2020_1-2-1_Download_Anzahl'!P51</f>
        <v>36430</v>
      </c>
    </row>
    <row r="668" spans="1:5" x14ac:dyDescent="0.25">
      <c r="A668" s="42">
        <f>'2020_1-2-1_Download_Anzahl'!B52</f>
        <v>455</v>
      </c>
      <c r="B668" s="56">
        <f>'2020_1-2-1_Download_Anzahl'!$P$7</f>
        <v>2017</v>
      </c>
      <c r="C668" s="56" t="str">
        <f>VLOOKUP(A668,[1]Tabelle1!A$1:B$68,2,FALSE)</f>
        <v>Friesland</v>
      </c>
      <c r="D668" s="56" t="str">
        <f>VLOOKUP(A668,[2]Tabelle1!$A$2:$C$53,3,FALSE)</f>
        <v>K03455</v>
      </c>
      <c r="E668" s="56">
        <f>'2020_1-2-1_Download_Anzahl'!P52</f>
        <v>4770</v>
      </c>
    </row>
    <row r="669" spans="1:5" x14ac:dyDescent="0.25">
      <c r="A669" s="42">
        <f>'2020_1-2-1_Download_Anzahl'!B53</f>
        <v>456</v>
      </c>
      <c r="B669" s="56">
        <f>'2020_1-2-1_Download_Anzahl'!$P$7</f>
        <v>2017</v>
      </c>
      <c r="C669" s="56" t="str">
        <f>VLOOKUP(A669,[1]Tabelle1!A$1:B$68,2,FALSE)</f>
        <v>Grafschaft Bentheim</v>
      </c>
      <c r="D669" s="56" t="str">
        <f>VLOOKUP(A669,[2]Tabelle1!$A$2:$C$53,3,FALSE)</f>
        <v>K03456</v>
      </c>
      <c r="E669" s="56">
        <f>'2020_1-2-1_Download_Anzahl'!P53</f>
        <v>21140</v>
      </c>
    </row>
    <row r="670" spans="1:5" x14ac:dyDescent="0.25">
      <c r="A670" s="42">
        <f>'2020_1-2-1_Download_Anzahl'!B54</f>
        <v>457</v>
      </c>
      <c r="B670" s="56">
        <f>'2020_1-2-1_Download_Anzahl'!$P$7</f>
        <v>2017</v>
      </c>
      <c r="C670" s="56" t="str">
        <f>VLOOKUP(A670,[1]Tabelle1!A$1:B$68,2,FALSE)</f>
        <v>Leer</v>
      </c>
      <c r="D670" s="56" t="str">
        <f>VLOOKUP(A670,[2]Tabelle1!$A$2:$C$53,3,FALSE)</f>
        <v>K03457</v>
      </c>
      <c r="E670" s="56">
        <f>'2020_1-2-1_Download_Anzahl'!P54</f>
        <v>12705</v>
      </c>
    </row>
    <row r="671" spans="1:5" x14ac:dyDescent="0.25">
      <c r="A671" s="42">
        <f>'2020_1-2-1_Download_Anzahl'!B55</f>
        <v>458</v>
      </c>
      <c r="B671" s="56">
        <f>'2020_1-2-1_Download_Anzahl'!$P$7</f>
        <v>2017</v>
      </c>
      <c r="C671" s="56" t="str">
        <f>VLOOKUP(A671,[1]Tabelle1!A$1:B$68,2,FALSE)</f>
        <v>Oldenburg</v>
      </c>
      <c r="D671" s="56" t="str">
        <f>VLOOKUP(A671,[2]Tabelle1!$A$2:$C$53,3,FALSE)</f>
        <v>K03458</v>
      </c>
      <c r="E671" s="56">
        <f>'2020_1-2-1_Download_Anzahl'!P55</f>
        <v>11375</v>
      </c>
    </row>
    <row r="672" spans="1:5" x14ac:dyDescent="0.25">
      <c r="A672" s="42">
        <f>'2020_1-2-1_Download_Anzahl'!B56</f>
        <v>459</v>
      </c>
      <c r="B672" s="56">
        <f>'2020_1-2-1_Download_Anzahl'!$P$7</f>
        <v>2017</v>
      </c>
      <c r="C672" s="56" t="str">
        <f>VLOOKUP(A672,[1]Tabelle1!A$1:B$68,2,FALSE)</f>
        <v>Osnabrück</v>
      </c>
      <c r="D672" s="56" t="str">
        <f>VLOOKUP(A672,[2]Tabelle1!$A$2:$C$53,3,FALSE)</f>
        <v>K03459</v>
      </c>
      <c r="E672" s="56">
        <f>'2020_1-2-1_Download_Anzahl'!P56</f>
        <v>30930</v>
      </c>
    </row>
    <row r="673" spans="1:5" x14ac:dyDescent="0.25">
      <c r="A673" s="42">
        <f>'2020_1-2-1_Download_Anzahl'!B57</f>
        <v>460</v>
      </c>
      <c r="B673" s="56">
        <f>'2020_1-2-1_Download_Anzahl'!$P$7</f>
        <v>2017</v>
      </c>
      <c r="C673" s="56" t="str">
        <f>VLOOKUP(A673,[1]Tabelle1!A$1:B$68,2,FALSE)</f>
        <v>Vechta</v>
      </c>
      <c r="D673" s="56" t="str">
        <f>VLOOKUP(A673,[2]Tabelle1!$A$2:$C$53,3,FALSE)</f>
        <v>K03460</v>
      </c>
      <c r="E673" s="56">
        <f>'2020_1-2-1_Download_Anzahl'!P57</f>
        <v>18640</v>
      </c>
    </row>
    <row r="674" spans="1:5" x14ac:dyDescent="0.25">
      <c r="A674" s="42">
        <f>'2020_1-2-1_Download_Anzahl'!B58</f>
        <v>461</v>
      </c>
      <c r="B674" s="56">
        <f>'2020_1-2-1_Download_Anzahl'!$P$7</f>
        <v>2017</v>
      </c>
      <c r="C674" s="56" t="str">
        <f>VLOOKUP(A674,[1]Tabelle1!A$1:B$68,2,FALSE)</f>
        <v>Wesermarsch</v>
      </c>
      <c r="D674" s="56" t="str">
        <f>VLOOKUP(A674,[2]Tabelle1!$A$2:$C$53,3,FALSE)</f>
        <v>K03461</v>
      </c>
      <c r="E674" s="56">
        <f>'2020_1-2-1_Download_Anzahl'!P58</f>
        <v>7325</v>
      </c>
    </row>
    <row r="675" spans="1:5" x14ac:dyDescent="0.25">
      <c r="A675" s="42">
        <f>'2020_1-2-1_Download_Anzahl'!B59</f>
        <v>462</v>
      </c>
      <c r="B675" s="56">
        <f>'2020_1-2-1_Download_Anzahl'!$P$7</f>
        <v>2017</v>
      </c>
      <c r="C675" s="56" t="str">
        <f>VLOOKUP(A675,[1]Tabelle1!A$1:B$68,2,FALSE)</f>
        <v>Wittmund</v>
      </c>
      <c r="D675" s="56" t="str">
        <f>VLOOKUP(A675,[2]Tabelle1!$A$2:$C$53,3,FALSE)</f>
        <v>K03462</v>
      </c>
      <c r="E675" s="56">
        <f>'2020_1-2-1_Download_Anzahl'!P59</f>
        <v>2595</v>
      </c>
    </row>
    <row r="676" spans="1:5" x14ac:dyDescent="0.25">
      <c r="A676" s="42">
        <f>'2020_1-2-1_Download_Anzahl'!B60</f>
        <v>4</v>
      </c>
      <c r="B676" s="56">
        <f>'2020_1-2-1_Download_Anzahl'!$P$7</f>
        <v>2017</v>
      </c>
      <c r="C676" s="56" t="str">
        <f>VLOOKUP(A676,[1]Tabelle1!A$1:B$68,2,FALSE)</f>
        <v>Stat. Region Weser-Ems</v>
      </c>
      <c r="D676" s="56" t="str">
        <f>VLOOKUP(A676,[2]Tabelle1!$A$2:$C$53,3,FALSE)</f>
        <v>K034</v>
      </c>
      <c r="E676" s="56">
        <f>'2020_1-2-1_Download_Anzahl'!P60</f>
        <v>247925</v>
      </c>
    </row>
    <row r="677" spans="1:5" x14ac:dyDescent="0.25">
      <c r="A677" s="42">
        <f>'2020_1-2-1_Download_Anzahl'!B61</f>
        <v>0</v>
      </c>
      <c r="B677" s="56">
        <f>'2020_1-2-1_Download_Anzahl'!$P$7</f>
        <v>2017</v>
      </c>
      <c r="C677" s="56" t="str">
        <f>VLOOKUP(A677,[1]Tabelle1!A$1:B$68,2,FALSE)</f>
        <v>Niedersachsen</v>
      </c>
      <c r="D677" s="56" t="str">
        <f>VLOOKUP(A677,[2]Tabelle1!$A$2:$C$53,3,FALSE)</f>
        <v>K030</v>
      </c>
      <c r="E677" s="56">
        <f>'2020_1-2-1_Download_Anzahl'!P61</f>
        <v>776860</v>
      </c>
    </row>
    <row r="678" spans="1:5" x14ac:dyDescent="0.25">
      <c r="A678" s="42">
        <f>'2020_1-2-1_Download_Anzahl'!B10</f>
        <v>101</v>
      </c>
      <c r="B678" s="56">
        <f>'2020_1-2-1_Download_Anzahl'!$Q$7</f>
        <v>2018</v>
      </c>
      <c r="C678" s="56" t="str">
        <f>VLOOKUP(A678,[1]Tabelle1!A$1:B$68,2,FALSE)</f>
        <v>Braunschweig  Stadt</v>
      </c>
      <c r="D678" s="56" t="str">
        <f>VLOOKUP(A678,[2]Tabelle1!$A$2:$C$53,3,FALSE)</f>
        <v>K03101</v>
      </c>
      <c r="E678" s="56">
        <f>'2020_1-2-1_Download_Anzahl'!Q10</f>
        <v>29730</v>
      </c>
    </row>
    <row r="679" spans="1:5" x14ac:dyDescent="0.25">
      <c r="A679" s="42">
        <f>'2020_1-2-1_Download_Anzahl'!B11</f>
        <v>102</v>
      </c>
      <c r="B679" s="56">
        <f>'2020_1-2-1_Download_Anzahl'!$Q$7</f>
        <v>2018</v>
      </c>
      <c r="C679" s="56" t="str">
        <f>VLOOKUP(A679,[1]Tabelle1!A$1:B$68,2,FALSE)</f>
        <v>Salzgitter  Stadt</v>
      </c>
      <c r="D679" s="56" t="str">
        <f>VLOOKUP(A679,[2]Tabelle1!$A$2:$C$53,3,FALSE)</f>
        <v>K03102</v>
      </c>
      <c r="E679" s="56">
        <f>'2020_1-2-1_Download_Anzahl'!Q11</f>
        <v>19850</v>
      </c>
    </row>
    <row r="680" spans="1:5" x14ac:dyDescent="0.25">
      <c r="A680" s="42">
        <f>'2020_1-2-1_Download_Anzahl'!B12</f>
        <v>103</v>
      </c>
      <c r="B680" s="56">
        <f>'2020_1-2-1_Download_Anzahl'!$Q$7</f>
        <v>2018</v>
      </c>
      <c r="C680" s="56" t="str">
        <f>VLOOKUP(A680,[1]Tabelle1!A$1:B$68,2,FALSE)</f>
        <v>Wolfsburg  Stadt</v>
      </c>
      <c r="D680" s="56" t="str">
        <f>VLOOKUP(A680,[2]Tabelle1!$A$2:$C$53,3,FALSE)</f>
        <v>K03103</v>
      </c>
      <c r="E680" s="56">
        <f>'2020_1-2-1_Download_Anzahl'!Q12</f>
        <v>19325</v>
      </c>
    </row>
    <row r="681" spans="1:5" x14ac:dyDescent="0.25">
      <c r="A681" s="42">
        <f>'2020_1-2-1_Download_Anzahl'!B13</f>
        <v>151</v>
      </c>
      <c r="B681" s="56">
        <f>'2020_1-2-1_Download_Anzahl'!$Q$7</f>
        <v>2018</v>
      </c>
      <c r="C681" s="56" t="str">
        <f>VLOOKUP(A681,[1]Tabelle1!A$1:B$68,2,FALSE)</f>
        <v>Gifhorn</v>
      </c>
      <c r="D681" s="56" t="str">
        <f>VLOOKUP(A681,[2]Tabelle1!$A$2:$C$53,3,FALSE)</f>
        <v>K03151</v>
      </c>
      <c r="E681" s="56">
        <f>'2020_1-2-1_Download_Anzahl'!Q13</f>
        <v>11810</v>
      </c>
    </row>
    <row r="682" spans="1:5" x14ac:dyDescent="0.25">
      <c r="A682" s="42">
        <f>'2020_1-2-1_Download_Anzahl'!B14</f>
        <v>153</v>
      </c>
      <c r="B682" s="56">
        <f>'2020_1-2-1_Download_Anzahl'!$Q$7</f>
        <v>2018</v>
      </c>
      <c r="C682" s="56" t="str">
        <f>VLOOKUP(A682,[1]Tabelle1!A$1:B$68,2,FALSE)</f>
        <v>Goslar</v>
      </c>
      <c r="D682" s="56" t="str">
        <f>VLOOKUP(A682,[2]Tabelle1!$A$2:$C$53,3,FALSE)</f>
        <v>K03153</v>
      </c>
      <c r="E682" s="56">
        <f>'2020_1-2-1_Download_Anzahl'!Q14</f>
        <v>13455</v>
      </c>
    </row>
    <row r="683" spans="1:5" x14ac:dyDescent="0.25">
      <c r="A683" s="42">
        <f>'2020_1-2-1_Download_Anzahl'!B15</f>
        <v>154</v>
      </c>
      <c r="B683" s="56">
        <f>'2020_1-2-1_Download_Anzahl'!$Q$7</f>
        <v>2018</v>
      </c>
      <c r="C683" s="56" t="str">
        <f>VLOOKUP(A683,[1]Tabelle1!A$1:B$68,2,FALSE)</f>
        <v>Helmstedt</v>
      </c>
      <c r="D683" s="56" t="str">
        <f>VLOOKUP(A683,[2]Tabelle1!$A$2:$C$53,3,FALSE)</f>
        <v>K03154</v>
      </c>
      <c r="E683" s="56">
        <f>'2020_1-2-1_Download_Anzahl'!Q15</f>
        <v>6485</v>
      </c>
    </row>
    <row r="684" spans="1:5" x14ac:dyDescent="0.25">
      <c r="A684" s="42">
        <f>'2020_1-2-1_Download_Anzahl'!B16</f>
        <v>155</v>
      </c>
      <c r="B684" s="56">
        <f>'2020_1-2-1_Download_Anzahl'!$Q$7</f>
        <v>2018</v>
      </c>
      <c r="C684" s="56" t="str">
        <f>VLOOKUP(A684,[1]Tabelle1!A$1:B$68,2,FALSE)</f>
        <v>Northeim</v>
      </c>
      <c r="D684" s="56" t="str">
        <f>VLOOKUP(A684,[2]Tabelle1!$A$2:$C$53,3,FALSE)</f>
        <v>K03155</v>
      </c>
      <c r="E684" s="56">
        <f>'2020_1-2-1_Download_Anzahl'!Q16</f>
        <v>8805</v>
      </c>
    </row>
    <row r="685" spans="1:5" x14ac:dyDescent="0.25">
      <c r="A685" s="42">
        <f>'2020_1-2-1_Download_Anzahl'!B17</f>
        <v>157</v>
      </c>
      <c r="B685" s="56">
        <f>'2020_1-2-1_Download_Anzahl'!$Q$7</f>
        <v>2018</v>
      </c>
      <c r="C685" s="56" t="str">
        <f>VLOOKUP(A685,[1]Tabelle1!A$1:B$68,2,FALSE)</f>
        <v>Peine</v>
      </c>
      <c r="D685" s="56" t="str">
        <f>VLOOKUP(A685,[2]Tabelle1!$A$2:$C$53,3,FALSE)</f>
        <v>K03157</v>
      </c>
      <c r="E685" s="56">
        <f>'2020_1-2-1_Download_Anzahl'!Q17</f>
        <v>11035</v>
      </c>
    </row>
    <row r="686" spans="1:5" x14ac:dyDescent="0.25">
      <c r="A686" s="42">
        <f>'2020_1-2-1_Download_Anzahl'!B18</f>
        <v>158</v>
      </c>
      <c r="B686" s="56">
        <f>'2020_1-2-1_Download_Anzahl'!$Q$7</f>
        <v>2018</v>
      </c>
      <c r="C686" s="56" t="str">
        <f>VLOOKUP(A686,[1]Tabelle1!A$1:B$68,2,FALSE)</f>
        <v>Wolfenbüttel</v>
      </c>
      <c r="D686" s="56" t="str">
        <f>VLOOKUP(A686,[2]Tabelle1!$A$2:$C$53,3,FALSE)</f>
        <v>K03158</v>
      </c>
      <c r="E686" s="56">
        <f>'2020_1-2-1_Download_Anzahl'!Q18</f>
        <v>7515</v>
      </c>
    </row>
    <row r="687" spans="1:5" x14ac:dyDescent="0.25">
      <c r="A687" s="42">
        <f>'2020_1-2-1_Download_Anzahl'!B19</f>
        <v>159</v>
      </c>
      <c r="B687" s="56">
        <f>'2020_1-2-1_Download_Anzahl'!$Q$7</f>
        <v>2018</v>
      </c>
      <c r="C687" s="56" t="str">
        <f>VLOOKUP(A687,[1]Tabelle1!A$1:B$68,2,FALSE)</f>
        <v>Göttingen</v>
      </c>
      <c r="D687" s="56" t="str">
        <f>VLOOKUP(A687,[2]Tabelle1!$A$2:$C$53,3,FALSE)</f>
        <v>K03159</v>
      </c>
      <c r="E687" s="56">
        <f>'2020_1-2-1_Download_Anzahl'!Q19</f>
        <v>30170</v>
      </c>
    </row>
    <row r="688" spans="1:5" x14ac:dyDescent="0.25">
      <c r="A688" s="42">
        <f>'2020_1-2-1_Download_Anzahl'!B20</f>
        <v>1</v>
      </c>
      <c r="B688" s="56">
        <f>'2020_1-2-1_Download_Anzahl'!$Q$7</f>
        <v>2018</v>
      </c>
      <c r="C688" s="56" t="str">
        <f>VLOOKUP(A688,[1]Tabelle1!A$1:B$68,2,FALSE)</f>
        <v>Stat. Region Braunschweig</v>
      </c>
      <c r="D688" s="56" t="str">
        <f>VLOOKUP(A688,[2]Tabelle1!$A$2:$C$53,3,FALSE)</f>
        <v>K031</v>
      </c>
      <c r="E688" s="56">
        <f>'2020_1-2-1_Download_Anzahl'!Q20</f>
        <v>158180</v>
      </c>
    </row>
    <row r="689" spans="1:5" x14ac:dyDescent="0.25">
      <c r="A689" s="42">
        <f>'2020_1-2-1_Download_Anzahl'!B21</f>
        <v>241</v>
      </c>
      <c r="B689" s="56">
        <f>'2020_1-2-1_Download_Anzahl'!$Q$7</f>
        <v>2018</v>
      </c>
      <c r="C689" s="56" t="str">
        <f>VLOOKUP(A689,[1]Tabelle1!A$1:B$68,2,FALSE)</f>
        <v>Hannover  Region</v>
      </c>
      <c r="D689" s="56" t="str">
        <f>VLOOKUP(A689,[2]Tabelle1!$A$2:$C$53,3,FALSE)</f>
        <v>K03241</v>
      </c>
      <c r="E689" s="56">
        <f>'2020_1-2-1_Download_Anzahl'!Q21</f>
        <v>181570</v>
      </c>
    </row>
    <row r="690" spans="1:5" x14ac:dyDescent="0.25">
      <c r="A690" s="42">
        <f>'2020_1-2-1_Download_Anzahl'!B22</f>
        <v>241001</v>
      </c>
      <c r="B690" s="56">
        <f>'2020_1-2-1_Download_Anzahl'!$Q$7</f>
        <v>2018</v>
      </c>
      <c r="C690" s="56" t="str">
        <f>VLOOKUP(A690,[1]Tabelle1!A$1:B$68,2,FALSE)</f>
        <v xml:space="preserve">   dav. Hannover  Lhst.</v>
      </c>
      <c r="D690" s="56" t="str">
        <f>VLOOKUP(A690,[2]Tabelle1!$A$2:$C$53,3,FALSE)</f>
        <v>K03241001</v>
      </c>
      <c r="E690" s="56">
        <f>'2020_1-2-1_Download_Anzahl'!Q22</f>
        <v>111255</v>
      </c>
    </row>
    <row r="691" spans="1:5" x14ac:dyDescent="0.25">
      <c r="A691" s="42">
        <f>'2020_1-2-1_Download_Anzahl'!B23</f>
        <v>241999</v>
      </c>
      <c r="B691" s="56">
        <f>'2020_1-2-1_Download_Anzahl'!$Q$7</f>
        <v>2018</v>
      </c>
      <c r="C691" s="56" t="str">
        <f>VLOOKUP(A691,[1]Tabelle1!A$1:B$68,2,FALSE)</f>
        <v xml:space="preserve">   dav. Hannover  Umland</v>
      </c>
      <c r="D691" s="56" t="str">
        <f>VLOOKUP(A691,[2]Tabelle1!$A$2:$C$53,3,FALSE)</f>
        <v>K03241999</v>
      </c>
      <c r="E691" s="56">
        <f>'2020_1-2-1_Download_Anzahl'!Q23</f>
        <v>70315</v>
      </c>
    </row>
    <row r="692" spans="1:5" x14ac:dyDescent="0.25">
      <c r="A692" s="42">
        <f>'2020_1-2-1_Download_Anzahl'!B24</f>
        <v>251</v>
      </c>
      <c r="B692" s="56">
        <f>'2020_1-2-1_Download_Anzahl'!$Q$7</f>
        <v>2018</v>
      </c>
      <c r="C692" s="56" t="str">
        <f>VLOOKUP(A692,[1]Tabelle1!A$1:B$68,2,FALSE)</f>
        <v>Diepholz</v>
      </c>
      <c r="D692" s="56" t="str">
        <f>VLOOKUP(A692,[2]Tabelle1!$A$2:$C$53,3,FALSE)</f>
        <v>K03251</v>
      </c>
      <c r="E692" s="56">
        <f>'2020_1-2-1_Download_Anzahl'!Q24</f>
        <v>17565</v>
      </c>
    </row>
    <row r="693" spans="1:5" x14ac:dyDescent="0.25">
      <c r="A693" s="42">
        <f>'2020_1-2-1_Download_Anzahl'!B25</f>
        <v>252</v>
      </c>
      <c r="B693" s="56">
        <f>'2020_1-2-1_Download_Anzahl'!$Q$7</f>
        <v>2018</v>
      </c>
      <c r="C693" s="56" t="str">
        <f>VLOOKUP(A693,[1]Tabelle1!A$1:B$68,2,FALSE)</f>
        <v>Hameln-Pyrmont</v>
      </c>
      <c r="D693" s="56" t="str">
        <f>VLOOKUP(A693,[2]Tabelle1!$A$2:$C$53,3,FALSE)</f>
        <v>K03252</v>
      </c>
      <c r="E693" s="56">
        <f>'2020_1-2-1_Download_Anzahl'!Q25</f>
        <v>16535</v>
      </c>
    </row>
    <row r="694" spans="1:5" x14ac:dyDescent="0.25">
      <c r="A694" s="42">
        <f>'2020_1-2-1_Download_Anzahl'!B26</f>
        <v>254</v>
      </c>
      <c r="B694" s="56">
        <f>'2020_1-2-1_Download_Anzahl'!$Q$7</f>
        <v>2018</v>
      </c>
      <c r="C694" s="56" t="str">
        <f>VLOOKUP(A694,[1]Tabelle1!A$1:B$68,2,FALSE)</f>
        <v>Hildesheim</v>
      </c>
      <c r="D694" s="56" t="str">
        <f>VLOOKUP(A694,[2]Tabelle1!$A$2:$C$53,3,FALSE)</f>
        <v>K03254</v>
      </c>
      <c r="E694" s="56">
        <f>'2020_1-2-1_Download_Anzahl'!Q26</f>
        <v>24090</v>
      </c>
    </row>
    <row r="695" spans="1:5" x14ac:dyDescent="0.25">
      <c r="A695" s="42">
        <f>'2020_1-2-1_Download_Anzahl'!B27</f>
        <v>255</v>
      </c>
      <c r="B695" s="56">
        <f>'2020_1-2-1_Download_Anzahl'!$Q$7</f>
        <v>2018</v>
      </c>
      <c r="C695" s="56" t="str">
        <f>VLOOKUP(A695,[1]Tabelle1!A$1:B$68,2,FALSE)</f>
        <v>Holzminden</v>
      </c>
      <c r="D695" s="56" t="str">
        <f>VLOOKUP(A695,[2]Tabelle1!$A$2:$C$53,3,FALSE)</f>
        <v>K03255</v>
      </c>
      <c r="E695" s="56">
        <f>'2020_1-2-1_Download_Anzahl'!Q27</f>
        <v>4330</v>
      </c>
    </row>
    <row r="696" spans="1:5" x14ac:dyDescent="0.25">
      <c r="A696" s="42">
        <f>'2020_1-2-1_Download_Anzahl'!B28</f>
        <v>256</v>
      </c>
      <c r="B696" s="56">
        <f>'2020_1-2-1_Download_Anzahl'!$Q$7</f>
        <v>2018</v>
      </c>
      <c r="C696" s="56" t="str">
        <f>VLOOKUP(A696,[1]Tabelle1!A$1:B$68,2,FALSE)</f>
        <v>Nienburg (Weser)</v>
      </c>
      <c r="D696" s="56" t="str">
        <f>VLOOKUP(A696,[2]Tabelle1!$A$2:$C$53,3,FALSE)</f>
        <v>K03256</v>
      </c>
      <c r="E696" s="56">
        <f>'2020_1-2-1_Download_Anzahl'!Q28</f>
        <v>10430</v>
      </c>
    </row>
    <row r="697" spans="1:5" x14ac:dyDescent="0.25">
      <c r="A697" s="42">
        <f>'2020_1-2-1_Download_Anzahl'!B29</f>
        <v>257</v>
      </c>
      <c r="B697" s="56">
        <f>'2020_1-2-1_Download_Anzahl'!$Q$7</f>
        <v>2018</v>
      </c>
      <c r="C697" s="56" t="str">
        <f>VLOOKUP(A697,[1]Tabelle1!A$1:B$68,2,FALSE)</f>
        <v>Schaumburg</v>
      </c>
      <c r="D697" s="56" t="str">
        <f>VLOOKUP(A697,[2]Tabelle1!$A$2:$C$53,3,FALSE)</f>
        <v>K03257</v>
      </c>
      <c r="E697" s="56">
        <f>'2020_1-2-1_Download_Anzahl'!Q29</f>
        <v>13985</v>
      </c>
    </row>
    <row r="698" spans="1:5" x14ac:dyDescent="0.25">
      <c r="A698" s="42">
        <f>'2020_1-2-1_Download_Anzahl'!B30</f>
        <v>2</v>
      </c>
      <c r="B698" s="56">
        <f>'2020_1-2-1_Download_Anzahl'!$Q$7</f>
        <v>2018</v>
      </c>
      <c r="C698" s="56" t="str">
        <f>VLOOKUP(A698,[1]Tabelle1!A$1:B$68,2,FALSE)</f>
        <v>Stat. Region Hannover</v>
      </c>
      <c r="D698" s="56" t="str">
        <f>VLOOKUP(A698,[2]Tabelle1!$A$2:$C$53,3,FALSE)</f>
        <v>K032</v>
      </c>
      <c r="E698" s="56">
        <f>'2020_1-2-1_Download_Anzahl'!Q30</f>
        <v>268505</v>
      </c>
    </row>
    <row r="699" spans="1:5" x14ac:dyDescent="0.25">
      <c r="A699" s="42">
        <f>'2020_1-2-1_Download_Anzahl'!B31</f>
        <v>351</v>
      </c>
      <c r="B699" s="56">
        <f>'2020_1-2-1_Download_Anzahl'!$Q$7</f>
        <v>2018</v>
      </c>
      <c r="C699" s="56" t="str">
        <f>VLOOKUP(A699,[1]Tabelle1!A$1:B$68,2,FALSE)</f>
        <v>Celle</v>
      </c>
      <c r="D699" s="56" t="str">
        <f>VLOOKUP(A699,[2]Tabelle1!$A$2:$C$53,3,FALSE)</f>
        <v>K03351</v>
      </c>
      <c r="E699" s="56">
        <f>'2020_1-2-1_Download_Anzahl'!Q31</f>
        <v>14130</v>
      </c>
    </row>
    <row r="700" spans="1:5" x14ac:dyDescent="0.25">
      <c r="A700" s="42">
        <f>'2020_1-2-1_Download_Anzahl'!B32</f>
        <v>352</v>
      </c>
      <c r="B700" s="56">
        <f>'2020_1-2-1_Download_Anzahl'!$Q$7</f>
        <v>2018</v>
      </c>
      <c r="C700" s="56" t="str">
        <f>VLOOKUP(A700,[1]Tabelle1!A$1:B$68,2,FALSE)</f>
        <v>Cuxhaven</v>
      </c>
      <c r="D700" s="56" t="str">
        <f>VLOOKUP(A700,[2]Tabelle1!$A$2:$C$53,3,FALSE)</f>
        <v>K03352</v>
      </c>
      <c r="E700" s="56">
        <f>'2020_1-2-1_Download_Anzahl'!Q32</f>
        <v>13335</v>
      </c>
    </row>
    <row r="701" spans="1:5" x14ac:dyDescent="0.25">
      <c r="A701" s="42">
        <f>'2020_1-2-1_Download_Anzahl'!B33</f>
        <v>353</v>
      </c>
      <c r="B701" s="56">
        <f>'2020_1-2-1_Download_Anzahl'!$Q$7</f>
        <v>2018</v>
      </c>
      <c r="C701" s="56" t="str">
        <f>VLOOKUP(A701,[1]Tabelle1!A$1:B$68,2,FALSE)</f>
        <v>Harburg</v>
      </c>
      <c r="D701" s="56" t="str">
        <f>VLOOKUP(A701,[2]Tabelle1!$A$2:$C$53,3,FALSE)</f>
        <v>K03353</v>
      </c>
      <c r="E701" s="56">
        <f>'2020_1-2-1_Download_Anzahl'!Q33</f>
        <v>18930</v>
      </c>
    </row>
    <row r="702" spans="1:5" x14ac:dyDescent="0.25">
      <c r="A702" s="42">
        <f>'2020_1-2-1_Download_Anzahl'!B34</f>
        <v>354</v>
      </c>
      <c r="B702" s="56">
        <f>'2020_1-2-1_Download_Anzahl'!$Q$7</f>
        <v>2018</v>
      </c>
      <c r="C702" s="56" t="str">
        <f>VLOOKUP(A702,[1]Tabelle1!A$1:B$68,2,FALSE)</f>
        <v>Lüchow-Dannenberg</v>
      </c>
      <c r="D702" s="56" t="str">
        <f>VLOOKUP(A702,[2]Tabelle1!$A$2:$C$53,3,FALSE)</f>
        <v>K03354</v>
      </c>
      <c r="E702" s="56">
        <f>'2020_1-2-1_Download_Anzahl'!Q34</f>
        <v>2665</v>
      </c>
    </row>
    <row r="703" spans="1:5" x14ac:dyDescent="0.25">
      <c r="A703" s="42">
        <f>'2020_1-2-1_Download_Anzahl'!B35</f>
        <v>355</v>
      </c>
      <c r="B703" s="56">
        <f>'2020_1-2-1_Download_Anzahl'!$Q$7</f>
        <v>2018</v>
      </c>
      <c r="C703" s="56" t="str">
        <f>VLOOKUP(A703,[1]Tabelle1!A$1:B$68,2,FALSE)</f>
        <v>Lüneburg</v>
      </c>
      <c r="D703" s="56" t="str">
        <f>VLOOKUP(A703,[2]Tabelle1!$A$2:$C$53,3,FALSE)</f>
        <v>K03355</v>
      </c>
      <c r="E703" s="56">
        <f>'2020_1-2-1_Download_Anzahl'!Q35</f>
        <v>12760</v>
      </c>
    </row>
    <row r="704" spans="1:5" x14ac:dyDescent="0.25">
      <c r="A704" s="42">
        <f>'2020_1-2-1_Download_Anzahl'!B36</f>
        <v>356</v>
      </c>
      <c r="B704" s="56">
        <f>'2020_1-2-1_Download_Anzahl'!$Q$7</f>
        <v>2018</v>
      </c>
      <c r="C704" s="56" t="str">
        <f>VLOOKUP(A704,[1]Tabelle1!A$1:B$68,2,FALSE)</f>
        <v>Osterholz</v>
      </c>
      <c r="D704" s="56" t="str">
        <f>VLOOKUP(A704,[2]Tabelle1!$A$2:$C$53,3,FALSE)</f>
        <v>K03356</v>
      </c>
      <c r="E704" s="56">
        <f>'2020_1-2-1_Download_Anzahl'!Q36</f>
        <v>6560</v>
      </c>
    </row>
    <row r="705" spans="1:5" x14ac:dyDescent="0.25">
      <c r="A705" s="42">
        <f>'2020_1-2-1_Download_Anzahl'!B37</f>
        <v>357</v>
      </c>
      <c r="B705" s="56">
        <f>'2020_1-2-1_Download_Anzahl'!$Q$7</f>
        <v>2018</v>
      </c>
      <c r="C705" s="56" t="str">
        <f>VLOOKUP(A705,[1]Tabelle1!A$1:B$68,2,FALSE)</f>
        <v>Rotenburg (Wümme)</v>
      </c>
      <c r="D705" s="56" t="str">
        <f>VLOOKUP(A705,[2]Tabelle1!$A$2:$C$53,3,FALSE)</f>
        <v>K03357</v>
      </c>
      <c r="E705" s="56">
        <f>'2020_1-2-1_Download_Anzahl'!Q37</f>
        <v>11145</v>
      </c>
    </row>
    <row r="706" spans="1:5" x14ac:dyDescent="0.25">
      <c r="A706" s="42">
        <f>'2020_1-2-1_Download_Anzahl'!B38</f>
        <v>358</v>
      </c>
      <c r="B706" s="56">
        <f>'2020_1-2-1_Download_Anzahl'!$Q$7</f>
        <v>2018</v>
      </c>
      <c r="C706" s="56" t="str">
        <f>VLOOKUP(A706,[1]Tabelle1!A$1:B$68,2,FALSE)</f>
        <v>Heidekreis</v>
      </c>
      <c r="D706" s="56" t="str">
        <f>VLOOKUP(A706,[2]Tabelle1!$A$2:$C$53,3,FALSE)</f>
        <v>K03358</v>
      </c>
      <c r="E706" s="56">
        <f>'2020_1-2-1_Download_Anzahl'!Q38</f>
        <v>11545</v>
      </c>
    </row>
    <row r="707" spans="1:5" x14ac:dyDescent="0.25">
      <c r="A707" s="42">
        <f>'2020_1-2-1_Download_Anzahl'!B39</f>
        <v>359</v>
      </c>
      <c r="B707" s="56">
        <f>'2020_1-2-1_Download_Anzahl'!$Q$7</f>
        <v>2018</v>
      </c>
      <c r="C707" s="56" t="str">
        <f>VLOOKUP(A707,[1]Tabelle1!A$1:B$68,2,FALSE)</f>
        <v>Stade</v>
      </c>
      <c r="D707" s="56" t="str">
        <f>VLOOKUP(A707,[2]Tabelle1!$A$2:$C$53,3,FALSE)</f>
        <v>K03359</v>
      </c>
      <c r="E707" s="56">
        <f>'2020_1-2-1_Download_Anzahl'!Q39</f>
        <v>18555</v>
      </c>
    </row>
    <row r="708" spans="1:5" x14ac:dyDescent="0.25">
      <c r="A708" s="42">
        <f>'2020_1-2-1_Download_Anzahl'!B40</f>
        <v>360</v>
      </c>
      <c r="B708" s="56">
        <f>'2020_1-2-1_Download_Anzahl'!$Q$7</f>
        <v>2018</v>
      </c>
      <c r="C708" s="56" t="str">
        <f>VLOOKUP(A708,[1]Tabelle1!A$1:B$68,2,FALSE)</f>
        <v>Uelzen</v>
      </c>
      <c r="D708" s="56" t="str">
        <f>VLOOKUP(A708,[2]Tabelle1!$A$2:$C$53,3,FALSE)</f>
        <v>K03360</v>
      </c>
      <c r="E708" s="56">
        <f>'2020_1-2-1_Download_Anzahl'!Q40</f>
        <v>5605</v>
      </c>
    </row>
    <row r="709" spans="1:5" x14ac:dyDescent="0.25">
      <c r="A709" s="42">
        <f>'2020_1-2-1_Download_Anzahl'!B41</f>
        <v>361</v>
      </c>
      <c r="B709" s="56">
        <f>'2020_1-2-1_Download_Anzahl'!$Q$7</f>
        <v>2018</v>
      </c>
      <c r="C709" s="56" t="str">
        <f>VLOOKUP(A709,[1]Tabelle1!A$1:B$68,2,FALSE)</f>
        <v>Verden</v>
      </c>
      <c r="D709" s="56" t="str">
        <f>VLOOKUP(A709,[2]Tabelle1!$A$2:$C$53,3,FALSE)</f>
        <v>K03361</v>
      </c>
      <c r="E709" s="56">
        <f>'2020_1-2-1_Download_Anzahl'!Q41</f>
        <v>10975</v>
      </c>
    </row>
    <row r="710" spans="1:5" x14ac:dyDescent="0.25">
      <c r="A710" s="42">
        <f>'2020_1-2-1_Download_Anzahl'!B42</f>
        <v>3</v>
      </c>
      <c r="B710" s="56">
        <f>'2020_1-2-1_Download_Anzahl'!$Q$7</f>
        <v>2018</v>
      </c>
      <c r="C710" s="56" t="str">
        <f>VLOOKUP(A710,[1]Tabelle1!A$1:B$68,2,FALSE)</f>
        <v>Stat. Region Lüneburg</v>
      </c>
      <c r="D710" s="56" t="str">
        <f>VLOOKUP(A710,[2]Tabelle1!$A$2:$C$53,3,FALSE)</f>
        <v>K033</v>
      </c>
      <c r="E710" s="56">
        <f>'2020_1-2-1_Download_Anzahl'!Q42</f>
        <v>126195</v>
      </c>
    </row>
    <row r="711" spans="1:5" x14ac:dyDescent="0.25">
      <c r="A711" s="42">
        <f>'2020_1-2-1_Download_Anzahl'!B43</f>
        <v>401</v>
      </c>
      <c r="B711" s="56">
        <f>'2020_1-2-1_Download_Anzahl'!$Q$7</f>
        <v>2018</v>
      </c>
      <c r="C711" s="56" t="str">
        <f>VLOOKUP(A711,[1]Tabelle1!A$1:B$68,2,FALSE)</f>
        <v>Delmenhorst  Stadt</v>
      </c>
      <c r="D711" s="56" t="str">
        <f>VLOOKUP(A711,[2]Tabelle1!$A$2:$C$53,3,FALSE)</f>
        <v>K03401</v>
      </c>
      <c r="E711" s="56">
        <f>'2020_1-2-1_Download_Anzahl'!Q43</f>
        <v>12970</v>
      </c>
    </row>
    <row r="712" spans="1:5" x14ac:dyDescent="0.25">
      <c r="A712" s="42">
        <f>'2020_1-2-1_Download_Anzahl'!B44</f>
        <v>402</v>
      </c>
      <c r="B712" s="56">
        <f>'2020_1-2-1_Download_Anzahl'!$Q$7</f>
        <v>2018</v>
      </c>
      <c r="C712" s="56" t="str">
        <f>VLOOKUP(A712,[1]Tabelle1!A$1:B$68,2,FALSE)</f>
        <v>Emden  Stadt</v>
      </c>
      <c r="D712" s="56" t="str">
        <f>VLOOKUP(A712,[2]Tabelle1!$A$2:$C$53,3,FALSE)</f>
        <v>K03402</v>
      </c>
      <c r="E712" s="56">
        <f>'2020_1-2-1_Download_Anzahl'!Q44</f>
        <v>5530</v>
      </c>
    </row>
    <row r="713" spans="1:5" x14ac:dyDescent="0.25">
      <c r="A713" s="42">
        <f>'2020_1-2-1_Download_Anzahl'!B45</f>
        <v>403</v>
      </c>
      <c r="B713" s="56">
        <f>'2020_1-2-1_Download_Anzahl'!$Q$7</f>
        <v>2018</v>
      </c>
      <c r="C713" s="56" t="str">
        <f>VLOOKUP(A713,[1]Tabelle1!A$1:B$68,2,FALSE)</f>
        <v>Oldenburg(Oldb)  Stadt</v>
      </c>
      <c r="D713" s="56" t="str">
        <f>VLOOKUP(A713,[2]Tabelle1!$A$2:$C$53,3,FALSE)</f>
        <v>K03403</v>
      </c>
      <c r="E713" s="56">
        <f>'2020_1-2-1_Download_Anzahl'!Q45</f>
        <v>17365</v>
      </c>
    </row>
    <row r="714" spans="1:5" x14ac:dyDescent="0.25">
      <c r="A714" s="42">
        <f>'2020_1-2-1_Download_Anzahl'!B46</f>
        <v>404</v>
      </c>
      <c r="B714" s="56">
        <f>'2020_1-2-1_Download_Anzahl'!$Q$7</f>
        <v>2018</v>
      </c>
      <c r="C714" s="56" t="str">
        <f>VLOOKUP(A714,[1]Tabelle1!A$1:B$68,2,FALSE)</f>
        <v>Osnabrück  Stadt</v>
      </c>
      <c r="D714" s="56" t="str">
        <f>VLOOKUP(A714,[2]Tabelle1!$A$2:$C$53,3,FALSE)</f>
        <v>K03404</v>
      </c>
      <c r="E714" s="56">
        <f>'2020_1-2-1_Download_Anzahl'!Q46</f>
        <v>24470</v>
      </c>
    </row>
    <row r="715" spans="1:5" x14ac:dyDescent="0.25">
      <c r="A715" s="42">
        <f>'2020_1-2-1_Download_Anzahl'!B47</f>
        <v>405</v>
      </c>
      <c r="B715" s="56">
        <f>'2020_1-2-1_Download_Anzahl'!$Q$7</f>
        <v>2018</v>
      </c>
      <c r="C715" s="56" t="str">
        <f>VLOOKUP(A715,[1]Tabelle1!A$1:B$68,2,FALSE)</f>
        <v>Wilhelmshaven  Stadt</v>
      </c>
      <c r="D715" s="56" t="str">
        <f>VLOOKUP(A715,[2]Tabelle1!$A$2:$C$53,3,FALSE)</f>
        <v>K03405</v>
      </c>
      <c r="E715" s="56">
        <f>'2020_1-2-1_Download_Anzahl'!Q47</f>
        <v>8410</v>
      </c>
    </row>
    <row r="716" spans="1:5" x14ac:dyDescent="0.25">
      <c r="A716" s="42">
        <f>'2020_1-2-1_Download_Anzahl'!B48</f>
        <v>451</v>
      </c>
      <c r="B716" s="56">
        <f>'2020_1-2-1_Download_Anzahl'!$Q$7</f>
        <v>2018</v>
      </c>
      <c r="C716" s="56" t="str">
        <f>VLOOKUP(A716,[1]Tabelle1!A$1:B$68,2,FALSE)</f>
        <v>Ammerland</v>
      </c>
      <c r="D716" s="56" t="str">
        <f>VLOOKUP(A716,[2]Tabelle1!$A$2:$C$53,3,FALSE)</f>
        <v>K03451</v>
      </c>
      <c r="E716" s="56">
        <f>'2020_1-2-1_Download_Anzahl'!Q48</f>
        <v>8075</v>
      </c>
    </row>
    <row r="717" spans="1:5" x14ac:dyDescent="0.25">
      <c r="A717" s="42">
        <f>'2020_1-2-1_Download_Anzahl'!B49</f>
        <v>452</v>
      </c>
      <c r="B717" s="56">
        <f>'2020_1-2-1_Download_Anzahl'!$Q$7</f>
        <v>2018</v>
      </c>
      <c r="C717" s="56" t="str">
        <f>VLOOKUP(A717,[1]Tabelle1!A$1:B$68,2,FALSE)</f>
        <v>Aurich</v>
      </c>
      <c r="D717" s="56" t="str">
        <f>VLOOKUP(A717,[2]Tabelle1!$A$2:$C$53,3,FALSE)</f>
        <v>K03452</v>
      </c>
      <c r="E717" s="56">
        <f>'2020_1-2-1_Download_Anzahl'!Q49</f>
        <v>11515</v>
      </c>
    </row>
    <row r="718" spans="1:5" x14ac:dyDescent="0.25">
      <c r="A718" s="42">
        <f>'2020_1-2-1_Download_Anzahl'!B50</f>
        <v>453</v>
      </c>
      <c r="B718" s="56">
        <f>'2020_1-2-1_Download_Anzahl'!$Q$7</f>
        <v>2018</v>
      </c>
      <c r="C718" s="56" t="str">
        <f>VLOOKUP(A718,[1]Tabelle1!A$1:B$68,2,FALSE)</f>
        <v>Cloppenburg</v>
      </c>
      <c r="D718" s="56" t="str">
        <f>VLOOKUP(A718,[2]Tabelle1!$A$2:$C$53,3,FALSE)</f>
        <v>K03453</v>
      </c>
      <c r="E718" s="56">
        <f>'2020_1-2-1_Download_Anzahl'!Q50</f>
        <v>18915</v>
      </c>
    </row>
    <row r="719" spans="1:5" x14ac:dyDescent="0.25">
      <c r="A719" s="42">
        <f>'2020_1-2-1_Download_Anzahl'!B51</f>
        <v>454</v>
      </c>
      <c r="B719" s="56">
        <f>'2020_1-2-1_Download_Anzahl'!$Q$7</f>
        <v>2018</v>
      </c>
      <c r="C719" s="56" t="str">
        <f>VLOOKUP(A719,[1]Tabelle1!A$1:B$68,2,FALSE)</f>
        <v>Emsland</v>
      </c>
      <c r="D719" s="56" t="str">
        <f>VLOOKUP(A719,[2]Tabelle1!$A$2:$C$53,3,FALSE)</f>
        <v>K03454</v>
      </c>
      <c r="E719" s="56">
        <f>'2020_1-2-1_Download_Anzahl'!Q51</f>
        <v>38825</v>
      </c>
    </row>
    <row r="720" spans="1:5" x14ac:dyDescent="0.25">
      <c r="A720" s="42">
        <f>'2020_1-2-1_Download_Anzahl'!B52</f>
        <v>455</v>
      </c>
      <c r="B720" s="56">
        <f>'2020_1-2-1_Download_Anzahl'!$Q$7</f>
        <v>2018</v>
      </c>
      <c r="C720" s="56" t="str">
        <f>VLOOKUP(A720,[1]Tabelle1!A$1:B$68,2,FALSE)</f>
        <v>Friesland</v>
      </c>
      <c r="D720" s="56" t="str">
        <f>VLOOKUP(A720,[2]Tabelle1!$A$2:$C$53,3,FALSE)</f>
        <v>K03455</v>
      </c>
      <c r="E720" s="56">
        <f>'2020_1-2-1_Download_Anzahl'!Q52</f>
        <v>4830</v>
      </c>
    </row>
    <row r="721" spans="1:5" x14ac:dyDescent="0.25">
      <c r="A721" s="42">
        <f>'2020_1-2-1_Download_Anzahl'!B53</f>
        <v>456</v>
      </c>
      <c r="B721" s="56">
        <f>'2020_1-2-1_Download_Anzahl'!$Q$7</f>
        <v>2018</v>
      </c>
      <c r="C721" s="56" t="str">
        <f>VLOOKUP(A721,[1]Tabelle1!A$1:B$68,2,FALSE)</f>
        <v>Grafschaft Bentheim</v>
      </c>
      <c r="D721" s="56" t="str">
        <f>VLOOKUP(A721,[2]Tabelle1!$A$2:$C$53,3,FALSE)</f>
        <v>K03456</v>
      </c>
      <c r="E721" s="56">
        <f>'2020_1-2-1_Download_Anzahl'!Q53</f>
        <v>21550</v>
      </c>
    </row>
    <row r="722" spans="1:5" x14ac:dyDescent="0.25">
      <c r="A722" s="42">
        <f>'2020_1-2-1_Download_Anzahl'!B54</f>
        <v>457</v>
      </c>
      <c r="B722" s="56">
        <f>'2020_1-2-1_Download_Anzahl'!$Q$7</f>
        <v>2018</v>
      </c>
      <c r="C722" s="56" t="str">
        <f>VLOOKUP(A722,[1]Tabelle1!A$1:B$68,2,FALSE)</f>
        <v>Leer</v>
      </c>
      <c r="D722" s="56" t="str">
        <f>VLOOKUP(A722,[2]Tabelle1!$A$2:$C$53,3,FALSE)</f>
        <v>K03457</v>
      </c>
      <c r="E722" s="56">
        <f>'2020_1-2-1_Download_Anzahl'!Q54</f>
        <v>13610</v>
      </c>
    </row>
    <row r="723" spans="1:5" x14ac:dyDescent="0.25">
      <c r="A723" s="42">
        <f>'2020_1-2-1_Download_Anzahl'!B55</f>
        <v>458</v>
      </c>
      <c r="B723" s="56">
        <f>'2020_1-2-1_Download_Anzahl'!$Q$7</f>
        <v>2018</v>
      </c>
      <c r="C723" s="56" t="str">
        <f>VLOOKUP(A723,[1]Tabelle1!A$1:B$68,2,FALSE)</f>
        <v>Oldenburg</v>
      </c>
      <c r="D723" s="56" t="str">
        <f>VLOOKUP(A723,[2]Tabelle1!$A$2:$C$53,3,FALSE)</f>
        <v>K03458</v>
      </c>
      <c r="E723" s="56">
        <f>'2020_1-2-1_Download_Anzahl'!Q55</f>
        <v>11595</v>
      </c>
    </row>
    <row r="724" spans="1:5" x14ac:dyDescent="0.25">
      <c r="A724" s="42">
        <f>'2020_1-2-1_Download_Anzahl'!B56</f>
        <v>459</v>
      </c>
      <c r="B724" s="56">
        <f>'2020_1-2-1_Download_Anzahl'!$Q$7</f>
        <v>2018</v>
      </c>
      <c r="C724" s="56" t="str">
        <f>VLOOKUP(A724,[1]Tabelle1!A$1:B$68,2,FALSE)</f>
        <v>Osnabrück</v>
      </c>
      <c r="D724" s="56" t="str">
        <f>VLOOKUP(A724,[2]Tabelle1!$A$2:$C$53,3,FALSE)</f>
        <v>K03459</v>
      </c>
      <c r="E724" s="56">
        <f>'2020_1-2-1_Download_Anzahl'!Q56</f>
        <v>32625</v>
      </c>
    </row>
    <row r="725" spans="1:5" x14ac:dyDescent="0.25">
      <c r="A725" s="42">
        <f>'2020_1-2-1_Download_Anzahl'!B57</f>
        <v>460</v>
      </c>
      <c r="B725" s="56">
        <f>'2020_1-2-1_Download_Anzahl'!$Q$7</f>
        <v>2018</v>
      </c>
      <c r="C725" s="56" t="str">
        <f>VLOOKUP(A725,[1]Tabelle1!A$1:B$68,2,FALSE)</f>
        <v>Vechta</v>
      </c>
      <c r="D725" s="56" t="str">
        <f>VLOOKUP(A725,[2]Tabelle1!$A$2:$C$53,3,FALSE)</f>
        <v>K03460</v>
      </c>
      <c r="E725" s="56">
        <f>'2020_1-2-1_Download_Anzahl'!Q57</f>
        <v>19790</v>
      </c>
    </row>
    <row r="726" spans="1:5" x14ac:dyDescent="0.25">
      <c r="A726" s="42">
        <f>'2020_1-2-1_Download_Anzahl'!B58</f>
        <v>461</v>
      </c>
      <c r="B726" s="56">
        <f>'2020_1-2-1_Download_Anzahl'!$Q$7</f>
        <v>2018</v>
      </c>
      <c r="C726" s="56" t="str">
        <f>VLOOKUP(A726,[1]Tabelle1!A$1:B$68,2,FALSE)</f>
        <v>Wesermarsch</v>
      </c>
      <c r="D726" s="56" t="str">
        <f>VLOOKUP(A726,[2]Tabelle1!$A$2:$C$53,3,FALSE)</f>
        <v>K03461</v>
      </c>
      <c r="E726" s="56">
        <f>'2020_1-2-1_Download_Anzahl'!Q58</f>
        <v>7455</v>
      </c>
    </row>
    <row r="727" spans="1:5" x14ac:dyDescent="0.25">
      <c r="A727" s="42">
        <f>'2020_1-2-1_Download_Anzahl'!B59</f>
        <v>462</v>
      </c>
      <c r="B727" s="56">
        <f>'2020_1-2-1_Download_Anzahl'!$Q$7</f>
        <v>2018</v>
      </c>
      <c r="C727" s="56" t="str">
        <f>VLOOKUP(A727,[1]Tabelle1!A$1:B$68,2,FALSE)</f>
        <v>Wittmund</v>
      </c>
      <c r="D727" s="56" t="str">
        <f>VLOOKUP(A727,[2]Tabelle1!$A$2:$C$53,3,FALSE)</f>
        <v>K03462</v>
      </c>
      <c r="E727" s="56">
        <f>'2020_1-2-1_Download_Anzahl'!Q59</f>
        <v>2675</v>
      </c>
    </row>
    <row r="728" spans="1:5" x14ac:dyDescent="0.25">
      <c r="A728" s="42">
        <f>'2020_1-2-1_Download_Anzahl'!B60</f>
        <v>4</v>
      </c>
      <c r="B728" s="56">
        <f>'2020_1-2-1_Download_Anzahl'!$Q$7</f>
        <v>2018</v>
      </c>
      <c r="C728" s="56" t="str">
        <f>VLOOKUP(A728,[1]Tabelle1!A$1:B$68,2,FALSE)</f>
        <v>Stat. Region Weser-Ems</v>
      </c>
      <c r="D728" s="56" t="str">
        <f>VLOOKUP(A728,[2]Tabelle1!$A$2:$C$53,3,FALSE)</f>
        <v>K034</v>
      </c>
      <c r="E728" s="56">
        <f>'2020_1-2-1_Download_Anzahl'!Q60</f>
        <v>260205</v>
      </c>
    </row>
    <row r="729" spans="1:5" x14ac:dyDescent="0.25">
      <c r="A729" s="42">
        <f>'2020_1-2-1_Download_Anzahl'!B61</f>
        <v>0</v>
      </c>
      <c r="B729" s="56">
        <f>'2020_1-2-1_Download_Anzahl'!$Q$7</f>
        <v>2018</v>
      </c>
      <c r="C729" s="56" t="str">
        <f>VLOOKUP(A729,[1]Tabelle1!A$1:B$68,2,FALSE)</f>
        <v>Niedersachsen</v>
      </c>
      <c r="D729" s="56" t="str">
        <f>VLOOKUP(A729,[2]Tabelle1!$A$2:$C$53,3,FALSE)</f>
        <v>K030</v>
      </c>
      <c r="E729" s="56">
        <f>'2020_1-2-1_Download_Anzahl'!Q61</f>
        <v>813080</v>
      </c>
    </row>
    <row r="730" spans="1:5" x14ac:dyDescent="0.25">
      <c r="A730" s="42">
        <f>'2020_1-2-1_Download_Anzahl'!B10</f>
        <v>101</v>
      </c>
      <c r="B730" s="56">
        <f>'2020_1-2-1_Download_Anzahl'!$R$7</f>
        <v>2019</v>
      </c>
      <c r="C730" s="56" t="str">
        <f>VLOOKUP(A730,[1]Tabelle1!A$1:B$68,2,FALSE)</f>
        <v>Braunschweig  Stadt</v>
      </c>
      <c r="D730" s="56" t="str">
        <f>VLOOKUP(A730,[2]Tabelle1!$A$2:$C$53,3,FALSE)</f>
        <v>K03101</v>
      </c>
      <c r="E730" s="56">
        <f>'2020_1-2-1_Download_Anzahl'!R10</f>
        <v>31445</v>
      </c>
    </row>
    <row r="731" spans="1:5" x14ac:dyDescent="0.25">
      <c r="A731" s="42">
        <f>'2020_1-2-1_Download_Anzahl'!B11</f>
        <v>102</v>
      </c>
      <c r="B731" s="56">
        <f>'2020_1-2-1_Download_Anzahl'!$R$7</f>
        <v>2019</v>
      </c>
      <c r="C731" s="56" t="str">
        <f>VLOOKUP(A731,[1]Tabelle1!A$1:B$68,2,FALSE)</f>
        <v>Salzgitter  Stadt</v>
      </c>
      <c r="D731" s="56" t="str">
        <f>VLOOKUP(A731,[2]Tabelle1!$A$2:$C$53,3,FALSE)</f>
        <v>K03102</v>
      </c>
      <c r="E731" s="56">
        <f>'2020_1-2-1_Download_Anzahl'!R11</f>
        <v>20175</v>
      </c>
    </row>
    <row r="732" spans="1:5" x14ac:dyDescent="0.25">
      <c r="A732" s="42">
        <f>'2020_1-2-1_Download_Anzahl'!B12</f>
        <v>103</v>
      </c>
      <c r="B732" s="56">
        <f>'2020_1-2-1_Download_Anzahl'!$R$7</f>
        <v>2019</v>
      </c>
      <c r="C732" s="56" t="str">
        <f>VLOOKUP(A732,[1]Tabelle1!A$1:B$68,2,FALSE)</f>
        <v>Wolfsburg  Stadt</v>
      </c>
      <c r="D732" s="56" t="str">
        <f>VLOOKUP(A732,[2]Tabelle1!$A$2:$C$53,3,FALSE)</f>
        <v>K03103</v>
      </c>
      <c r="E732" s="56">
        <f>'2020_1-2-1_Download_Anzahl'!R12</f>
        <v>20160</v>
      </c>
    </row>
    <row r="733" spans="1:5" x14ac:dyDescent="0.25">
      <c r="A733" s="42">
        <f>'2020_1-2-1_Download_Anzahl'!B13</f>
        <v>151</v>
      </c>
      <c r="B733" s="56">
        <f>'2020_1-2-1_Download_Anzahl'!$R$7</f>
        <v>2019</v>
      </c>
      <c r="C733" s="56" t="str">
        <f>VLOOKUP(A733,[1]Tabelle1!A$1:B$68,2,FALSE)</f>
        <v>Gifhorn</v>
      </c>
      <c r="D733" s="56" t="str">
        <f>VLOOKUP(A733,[2]Tabelle1!$A$2:$C$53,3,FALSE)</f>
        <v>K03151</v>
      </c>
      <c r="E733" s="56">
        <f>'2020_1-2-1_Download_Anzahl'!R13</f>
        <v>12330</v>
      </c>
    </row>
    <row r="734" spans="1:5" x14ac:dyDescent="0.25">
      <c r="A734" s="42">
        <f>'2020_1-2-1_Download_Anzahl'!B14</f>
        <v>153</v>
      </c>
      <c r="B734" s="56">
        <f>'2020_1-2-1_Download_Anzahl'!$R$7</f>
        <v>2019</v>
      </c>
      <c r="C734" s="56" t="str">
        <f>VLOOKUP(A734,[1]Tabelle1!A$1:B$68,2,FALSE)</f>
        <v>Goslar</v>
      </c>
      <c r="D734" s="56" t="str">
        <f>VLOOKUP(A734,[2]Tabelle1!$A$2:$C$53,3,FALSE)</f>
        <v>K03153</v>
      </c>
      <c r="E734" s="56">
        <f>'2020_1-2-1_Download_Anzahl'!R14</f>
        <v>14020</v>
      </c>
    </row>
    <row r="735" spans="1:5" x14ac:dyDescent="0.25">
      <c r="A735" s="42">
        <f>'2020_1-2-1_Download_Anzahl'!B15</f>
        <v>154</v>
      </c>
      <c r="B735" s="56">
        <f>'2020_1-2-1_Download_Anzahl'!$R$7</f>
        <v>2019</v>
      </c>
      <c r="C735" s="56" t="str">
        <f>VLOOKUP(A735,[1]Tabelle1!A$1:B$68,2,FALSE)</f>
        <v>Helmstedt</v>
      </c>
      <c r="D735" s="56" t="str">
        <f>VLOOKUP(A735,[2]Tabelle1!$A$2:$C$53,3,FALSE)</f>
        <v>K03154</v>
      </c>
      <c r="E735" s="56">
        <f>'2020_1-2-1_Download_Anzahl'!R15</f>
        <v>6535</v>
      </c>
    </row>
    <row r="736" spans="1:5" x14ac:dyDescent="0.25">
      <c r="A736" s="42">
        <f>'2020_1-2-1_Download_Anzahl'!B16</f>
        <v>155</v>
      </c>
      <c r="B736" s="56">
        <f>'2020_1-2-1_Download_Anzahl'!$R$7</f>
        <v>2019</v>
      </c>
      <c r="C736" s="56" t="str">
        <f>VLOOKUP(A736,[1]Tabelle1!A$1:B$68,2,FALSE)</f>
        <v>Northeim</v>
      </c>
      <c r="D736" s="56" t="str">
        <f>VLOOKUP(A736,[2]Tabelle1!$A$2:$C$53,3,FALSE)</f>
        <v>K03155</v>
      </c>
      <c r="E736" s="56">
        <f>'2020_1-2-1_Download_Anzahl'!R16</f>
        <v>9225</v>
      </c>
    </row>
    <row r="737" spans="1:5" x14ac:dyDescent="0.25">
      <c r="A737" s="42">
        <f>'2020_1-2-1_Download_Anzahl'!B17</f>
        <v>157</v>
      </c>
      <c r="B737" s="56">
        <f>'2020_1-2-1_Download_Anzahl'!$R$7</f>
        <v>2019</v>
      </c>
      <c r="C737" s="56" t="str">
        <f>VLOOKUP(A737,[1]Tabelle1!A$1:B$68,2,FALSE)</f>
        <v>Peine</v>
      </c>
      <c r="D737" s="56" t="str">
        <f>VLOOKUP(A737,[2]Tabelle1!$A$2:$C$53,3,FALSE)</f>
        <v>K03157</v>
      </c>
      <c r="E737" s="56">
        <f>'2020_1-2-1_Download_Anzahl'!R17</f>
        <v>11340</v>
      </c>
    </row>
    <row r="738" spans="1:5" x14ac:dyDescent="0.25">
      <c r="A738" s="42">
        <f>'2020_1-2-1_Download_Anzahl'!B18</f>
        <v>158</v>
      </c>
      <c r="B738" s="56">
        <f>'2020_1-2-1_Download_Anzahl'!$R$7</f>
        <v>2019</v>
      </c>
      <c r="C738" s="56" t="str">
        <f>VLOOKUP(A738,[1]Tabelle1!A$1:B$68,2,FALSE)</f>
        <v>Wolfenbüttel</v>
      </c>
      <c r="D738" s="56" t="str">
        <f>VLOOKUP(A738,[2]Tabelle1!$A$2:$C$53,3,FALSE)</f>
        <v>K03158</v>
      </c>
      <c r="E738" s="56">
        <f>'2020_1-2-1_Download_Anzahl'!R18</f>
        <v>7675</v>
      </c>
    </row>
    <row r="739" spans="1:5" x14ac:dyDescent="0.25">
      <c r="A739" s="42">
        <f>'2020_1-2-1_Download_Anzahl'!B19</f>
        <v>159</v>
      </c>
      <c r="B739" s="56">
        <f>'2020_1-2-1_Download_Anzahl'!$R$7</f>
        <v>2019</v>
      </c>
      <c r="C739" s="56" t="str">
        <f>VLOOKUP(A739,[1]Tabelle1!A$1:B$68,2,FALSE)</f>
        <v>Göttingen</v>
      </c>
      <c r="D739" s="56" t="str">
        <f>VLOOKUP(A739,[2]Tabelle1!$A$2:$C$53,3,FALSE)</f>
        <v>K03159</v>
      </c>
      <c r="E739" s="56">
        <f>'2020_1-2-1_Download_Anzahl'!R19</f>
        <v>32090</v>
      </c>
    </row>
    <row r="740" spans="1:5" x14ac:dyDescent="0.25">
      <c r="A740" s="42">
        <f>'2020_1-2-1_Download_Anzahl'!B20</f>
        <v>1</v>
      </c>
      <c r="B740" s="56">
        <f>'2020_1-2-1_Download_Anzahl'!$R$7</f>
        <v>2019</v>
      </c>
      <c r="C740" s="56" t="str">
        <f>VLOOKUP(A740,[1]Tabelle1!A$1:B$68,2,FALSE)</f>
        <v>Stat. Region Braunschweig</v>
      </c>
      <c r="D740" s="56" t="str">
        <f>VLOOKUP(A740,[2]Tabelle1!$A$2:$C$53,3,FALSE)</f>
        <v>K031</v>
      </c>
      <c r="E740" s="56">
        <f>'2020_1-2-1_Download_Anzahl'!R20</f>
        <v>165000</v>
      </c>
    </row>
    <row r="741" spans="1:5" x14ac:dyDescent="0.25">
      <c r="A741" s="42">
        <f>'2020_1-2-1_Download_Anzahl'!B21</f>
        <v>241</v>
      </c>
      <c r="B741" s="56">
        <f>'2020_1-2-1_Download_Anzahl'!$R$7</f>
        <v>2019</v>
      </c>
      <c r="C741" s="56" t="str">
        <f>VLOOKUP(A741,[1]Tabelle1!A$1:B$68,2,FALSE)</f>
        <v>Hannover  Region</v>
      </c>
      <c r="D741" s="56" t="str">
        <f>VLOOKUP(A741,[2]Tabelle1!$A$2:$C$53,3,FALSE)</f>
        <v>K03241</v>
      </c>
      <c r="E741" s="56">
        <f>'2020_1-2-1_Download_Anzahl'!R21</f>
        <v>185310</v>
      </c>
    </row>
    <row r="742" spans="1:5" x14ac:dyDescent="0.25">
      <c r="A742" s="42">
        <f>'2020_1-2-1_Download_Anzahl'!B22</f>
        <v>241001</v>
      </c>
      <c r="B742" s="56">
        <f>'2020_1-2-1_Download_Anzahl'!$R$7</f>
        <v>2019</v>
      </c>
      <c r="C742" s="56" t="str">
        <f>VLOOKUP(A742,[1]Tabelle1!A$1:B$68,2,FALSE)</f>
        <v xml:space="preserve">   dav. Hannover  Lhst.</v>
      </c>
      <c r="D742" s="56" t="str">
        <f>VLOOKUP(A742,[2]Tabelle1!$A$2:$C$53,3,FALSE)</f>
        <v>K03241001</v>
      </c>
      <c r="E742" s="56">
        <f>'2020_1-2-1_Download_Anzahl'!R22</f>
        <v>113440</v>
      </c>
    </row>
    <row r="743" spans="1:5" x14ac:dyDescent="0.25">
      <c r="A743" s="42">
        <f>'2020_1-2-1_Download_Anzahl'!B23</f>
        <v>241999</v>
      </c>
      <c r="B743" s="56">
        <f>'2020_1-2-1_Download_Anzahl'!$R$7</f>
        <v>2019</v>
      </c>
      <c r="C743" s="56" t="str">
        <f>VLOOKUP(A743,[1]Tabelle1!A$1:B$68,2,FALSE)</f>
        <v xml:space="preserve">   dav. Hannover  Umland</v>
      </c>
      <c r="D743" s="56" t="str">
        <f>VLOOKUP(A743,[2]Tabelle1!$A$2:$C$53,3,FALSE)</f>
        <v>K03241999</v>
      </c>
      <c r="E743" s="56">
        <f>'2020_1-2-1_Download_Anzahl'!R23</f>
        <v>71870</v>
      </c>
    </row>
    <row r="744" spans="1:5" x14ac:dyDescent="0.25">
      <c r="A744" s="42">
        <f>'2020_1-2-1_Download_Anzahl'!B24</f>
        <v>251</v>
      </c>
      <c r="B744" s="56">
        <f>'2020_1-2-1_Download_Anzahl'!$R$7</f>
        <v>2019</v>
      </c>
      <c r="C744" s="56" t="str">
        <f>VLOOKUP(A744,[1]Tabelle1!A$1:B$68,2,FALSE)</f>
        <v>Diepholz</v>
      </c>
      <c r="D744" s="56" t="str">
        <f>VLOOKUP(A744,[2]Tabelle1!$A$2:$C$53,3,FALSE)</f>
        <v>K03251</v>
      </c>
      <c r="E744" s="56">
        <f>'2020_1-2-1_Download_Anzahl'!R24</f>
        <v>18545</v>
      </c>
    </row>
    <row r="745" spans="1:5" x14ac:dyDescent="0.25">
      <c r="A745" s="42">
        <f>'2020_1-2-1_Download_Anzahl'!B25</f>
        <v>252</v>
      </c>
      <c r="B745" s="56">
        <f>'2020_1-2-1_Download_Anzahl'!$R$7</f>
        <v>2019</v>
      </c>
      <c r="C745" s="56" t="str">
        <f>VLOOKUP(A745,[1]Tabelle1!A$1:B$68,2,FALSE)</f>
        <v>Hameln-Pyrmont</v>
      </c>
      <c r="D745" s="56" t="str">
        <f>VLOOKUP(A745,[2]Tabelle1!$A$2:$C$53,3,FALSE)</f>
        <v>K03252</v>
      </c>
      <c r="E745" s="56">
        <f>'2020_1-2-1_Download_Anzahl'!R25</f>
        <v>16910</v>
      </c>
    </row>
    <row r="746" spans="1:5" x14ac:dyDescent="0.25">
      <c r="A746" s="42">
        <f>'2020_1-2-1_Download_Anzahl'!B26</f>
        <v>254</v>
      </c>
      <c r="B746" s="56">
        <f>'2020_1-2-1_Download_Anzahl'!$R$7</f>
        <v>2019</v>
      </c>
      <c r="C746" s="56" t="str">
        <f>VLOOKUP(A746,[1]Tabelle1!A$1:B$68,2,FALSE)</f>
        <v>Hildesheim</v>
      </c>
      <c r="D746" s="56" t="str">
        <f>VLOOKUP(A746,[2]Tabelle1!$A$2:$C$53,3,FALSE)</f>
        <v>K03254</v>
      </c>
      <c r="E746" s="56">
        <f>'2020_1-2-1_Download_Anzahl'!R26</f>
        <v>24995</v>
      </c>
    </row>
    <row r="747" spans="1:5" x14ac:dyDescent="0.25">
      <c r="A747" s="42">
        <f>'2020_1-2-1_Download_Anzahl'!B27</f>
        <v>255</v>
      </c>
      <c r="B747" s="56">
        <f>'2020_1-2-1_Download_Anzahl'!$R$7</f>
        <v>2019</v>
      </c>
      <c r="C747" s="56" t="str">
        <f>VLOOKUP(A747,[1]Tabelle1!A$1:B$68,2,FALSE)</f>
        <v>Holzminden</v>
      </c>
      <c r="D747" s="56" t="str">
        <f>VLOOKUP(A747,[2]Tabelle1!$A$2:$C$53,3,FALSE)</f>
        <v>K03255</v>
      </c>
      <c r="E747" s="56">
        <f>'2020_1-2-1_Download_Anzahl'!R27</f>
        <v>4275</v>
      </c>
    </row>
    <row r="748" spans="1:5" x14ac:dyDescent="0.25">
      <c r="A748" s="42">
        <f>'2020_1-2-1_Download_Anzahl'!B28</f>
        <v>256</v>
      </c>
      <c r="B748" s="56">
        <f>'2020_1-2-1_Download_Anzahl'!$R$7</f>
        <v>2019</v>
      </c>
      <c r="C748" s="56" t="str">
        <f>VLOOKUP(A748,[1]Tabelle1!A$1:B$68,2,FALSE)</f>
        <v>Nienburg (Weser)</v>
      </c>
      <c r="D748" s="56" t="str">
        <f>VLOOKUP(A748,[2]Tabelle1!$A$2:$C$53,3,FALSE)</f>
        <v>K03256</v>
      </c>
      <c r="E748" s="56">
        <f>'2020_1-2-1_Download_Anzahl'!R28</f>
        <v>10345</v>
      </c>
    </row>
    <row r="749" spans="1:5" x14ac:dyDescent="0.25">
      <c r="A749" s="42">
        <f>'2020_1-2-1_Download_Anzahl'!B29</f>
        <v>257</v>
      </c>
      <c r="B749" s="56">
        <f>'2020_1-2-1_Download_Anzahl'!$R$7</f>
        <v>2019</v>
      </c>
      <c r="C749" s="56" t="str">
        <f>VLOOKUP(A749,[1]Tabelle1!A$1:B$68,2,FALSE)</f>
        <v>Schaumburg</v>
      </c>
      <c r="D749" s="56" t="str">
        <f>VLOOKUP(A749,[2]Tabelle1!$A$2:$C$53,3,FALSE)</f>
        <v>K03257</v>
      </c>
      <c r="E749" s="56">
        <f>'2020_1-2-1_Download_Anzahl'!R29</f>
        <v>14255</v>
      </c>
    </row>
    <row r="750" spans="1:5" x14ac:dyDescent="0.25">
      <c r="A750" s="42">
        <f>'2020_1-2-1_Download_Anzahl'!B30</f>
        <v>2</v>
      </c>
      <c r="B750" s="56">
        <f>'2020_1-2-1_Download_Anzahl'!$R$7</f>
        <v>2019</v>
      </c>
      <c r="C750" s="56" t="str">
        <f>VLOOKUP(A750,[1]Tabelle1!A$1:B$68,2,FALSE)</f>
        <v>Stat. Region Hannover</v>
      </c>
      <c r="D750" s="56" t="str">
        <f>VLOOKUP(A750,[2]Tabelle1!$A$2:$C$53,3,FALSE)</f>
        <v>K032</v>
      </c>
      <c r="E750" s="56">
        <f>'2020_1-2-1_Download_Anzahl'!R30</f>
        <v>274635</v>
      </c>
    </row>
    <row r="751" spans="1:5" x14ac:dyDescent="0.25">
      <c r="A751" s="42">
        <f>'2020_1-2-1_Download_Anzahl'!B31</f>
        <v>351</v>
      </c>
      <c r="B751" s="56">
        <f>'2020_1-2-1_Download_Anzahl'!$R$7</f>
        <v>2019</v>
      </c>
      <c r="C751" s="56" t="str">
        <f>VLOOKUP(A751,[1]Tabelle1!A$1:B$68,2,FALSE)</f>
        <v>Celle</v>
      </c>
      <c r="D751" s="56" t="str">
        <f>VLOOKUP(A751,[2]Tabelle1!$A$2:$C$53,3,FALSE)</f>
        <v>K03351</v>
      </c>
      <c r="E751" s="56">
        <f>'2020_1-2-1_Download_Anzahl'!R31</f>
        <v>14330</v>
      </c>
    </row>
    <row r="752" spans="1:5" x14ac:dyDescent="0.25">
      <c r="A752" s="42">
        <f>'2020_1-2-1_Download_Anzahl'!B32</f>
        <v>352</v>
      </c>
      <c r="B752" s="56">
        <f>'2020_1-2-1_Download_Anzahl'!$R$7</f>
        <v>2019</v>
      </c>
      <c r="C752" s="56" t="str">
        <f>VLOOKUP(A752,[1]Tabelle1!A$1:B$68,2,FALSE)</f>
        <v>Cuxhaven</v>
      </c>
      <c r="D752" s="56" t="str">
        <f>VLOOKUP(A752,[2]Tabelle1!$A$2:$C$53,3,FALSE)</f>
        <v>K03352</v>
      </c>
      <c r="E752" s="56">
        <f>'2020_1-2-1_Download_Anzahl'!R32</f>
        <v>13345</v>
      </c>
    </row>
    <row r="753" spans="1:5" x14ac:dyDescent="0.25">
      <c r="A753" s="42">
        <f>'2020_1-2-1_Download_Anzahl'!B33</f>
        <v>353</v>
      </c>
      <c r="B753" s="56">
        <f>'2020_1-2-1_Download_Anzahl'!$R$7</f>
        <v>2019</v>
      </c>
      <c r="C753" s="56" t="str">
        <f>VLOOKUP(A753,[1]Tabelle1!A$1:B$68,2,FALSE)</f>
        <v>Harburg</v>
      </c>
      <c r="D753" s="56" t="str">
        <f>VLOOKUP(A753,[2]Tabelle1!$A$2:$C$53,3,FALSE)</f>
        <v>K03353</v>
      </c>
      <c r="E753" s="56">
        <f>'2020_1-2-1_Download_Anzahl'!R33</f>
        <v>21285</v>
      </c>
    </row>
    <row r="754" spans="1:5" x14ac:dyDescent="0.25">
      <c r="A754" s="42">
        <f>'2020_1-2-1_Download_Anzahl'!B34</f>
        <v>354</v>
      </c>
      <c r="B754" s="56">
        <f>'2020_1-2-1_Download_Anzahl'!$R$7</f>
        <v>2019</v>
      </c>
      <c r="C754" s="56" t="str">
        <f>VLOOKUP(A754,[1]Tabelle1!A$1:B$68,2,FALSE)</f>
        <v>Lüchow-Dannenberg</v>
      </c>
      <c r="D754" s="56" t="str">
        <f>VLOOKUP(A754,[2]Tabelle1!$A$2:$C$53,3,FALSE)</f>
        <v>K03354</v>
      </c>
      <c r="E754" s="56">
        <f>'2020_1-2-1_Download_Anzahl'!R34</f>
        <v>2785</v>
      </c>
    </row>
    <row r="755" spans="1:5" x14ac:dyDescent="0.25">
      <c r="A755" s="42">
        <f>'2020_1-2-1_Download_Anzahl'!B35</f>
        <v>355</v>
      </c>
      <c r="B755" s="56">
        <f>'2020_1-2-1_Download_Anzahl'!$R$7</f>
        <v>2019</v>
      </c>
      <c r="C755" s="56" t="str">
        <f>VLOOKUP(A755,[1]Tabelle1!A$1:B$68,2,FALSE)</f>
        <v>Lüneburg</v>
      </c>
      <c r="D755" s="56" t="str">
        <f>VLOOKUP(A755,[2]Tabelle1!$A$2:$C$53,3,FALSE)</f>
        <v>K03355</v>
      </c>
      <c r="E755" s="56">
        <f>'2020_1-2-1_Download_Anzahl'!R35</f>
        <v>13120</v>
      </c>
    </row>
    <row r="756" spans="1:5" x14ac:dyDescent="0.25">
      <c r="A756" s="42">
        <f>'2020_1-2-1_Download_Anzahl'!B36</f>
        <v>356</v>
      </c>
      <c r="B756" s="56">
        <f>'2020_1-2-1_Download_Anzahl'!$R$7</f>
        <v>2019</v>
      </c>
      <c r="C756" s="56" t="str">
        <f>VLOOKUP(A756,[1]Tabelle1!A$1:B$68,2,FALSE)</f>
        <v>Osterholz</v>
      </c>
      <c r="D756" s="56" t="str">
        <f>VLOOKUP(A756,[2]Tabelle1!$A$2:$C$53,3,FALSE)</f>
        <v>K03356</v>
      </c>
      <c r="E756" s="56">
        <f>'2020_1-2-1_Download_Anzahl'!R36</f>
        <v>6715</v>
      </c>
    </row>
    <row r="757" spans="1:5" x14ac:dyDescent="0.25">
      <c r="A757" s="42">
        <f>'2020_1-2-1_Download_Anzahl'!B37</f>
        <v>357</v>
      </c>
      <c r="B757" s="56">
        <f>'2020_1-2-1_Download_Anzahl'!$R$7</f>
        <v>2019</v>
      </c>
      <c r="C757" s="56" t="str">
        <f>VLOOKUP(A757,[1]Tabelle1!A$1:B$68,2,FALSE)</f>
        <v>Rotenburg (Wümme)</v>
      </c>
      <c r="D757" s="56" t="str">
        <f>VLOOKUP(A757,[2]Tabelle1!$A$2:$C$53,3,FALSE)</f>
        <v>K03357</v>
      </c>
      <c r="E757" s="56">
        <f>'2020_1-2-1_Download_Anzahl'!R37</f>
        <v>11585</v>
      </c>
    </row>
    <row r="758" spans="1:5" x14ac:dyDescent="0.25">
      <c r="A758" s="42">
        <f>'2020_1-2-1_Download_Anzahl'!B38</f>
        <v>358</v>
      </c>
      <c r="B758" s="56">
        <f>'2020_1-2-1_Download_Anzahl'!$R$7</f>
        <v>2019</v>
      </c>
      <c r="C758" s="56" t="str">
        <f>VLOOKUP(A758,[1]Tabelle1!A$1:B$68,2,FALSE)</f>
        <v>Heidekreis</v>
      </c>
      <c r="D758" s="56" t="str">
        <f>VLOOKUP(A758,[2]Tabelle1!$A$2:$C$53,3,FALSE)</f>
        <v>K03358</v>
      </c>
      <c r="E758" s="56">
        <f>'2020_1-2-1_Download_Anzahl'!R38</f>
        <v>12525</v>
      </c>
    </row>
    <row r="759" spans="1:5" x14ac:dyDescent="0.25">
      <c r="A759" s="42">
        <f>'2020_1-2-1_Download_Anzahl'!B39</f>
        <v>359</v>
      </c>
      <c r="B759" s="56">
        <f>'2020_1-2-1_Download_Anzahl'!$R$7</f>
        <v>2019</v>
      </c>
      <c r="C759" s="56" t="str">
        <f>VLOOKUP(A759,[1]Tabelle1!A$1:B$68,2,FALSE)</f>
        <v>Stade</v>
      </c>
      <c r="D759" s="56" t="str">
        <f>VLOOKUP(A759,[2]Tabelle1!$A$2:$C$53,3,FALSE)</f>
        <v>K03359</v>
      </c>
      <c r="E759" s="56">
        <f>'2020_1-2-1_Download_Anzahl'!R39</f>
        <v>19385</v>
      </c>
    </row>
    <row r="760" spans="1:5" x14ac:dyDescent="0.25">
      <c r="A760" s="42">
        <f>'2020_1-2-1_Download_Anzahl'!B40</f>
        <v>360</v>
      </c>
      <c r="B760" s="56">
        <f>'2020_1-2-1_Download_Anzahl'!$R$7</f>
        <v>2019</v>
      </c>
      <c r="C760" s="56" t="str">
        <f>VLOOKUP(A760,[1]Tabelle1!A$1:B$68,2,FALSE)</f>
        <v>Uelzen</v>
      </c>
      <c r="D760" s="56" t="str">
        <f>VLOOKUP(A760,[2]Tabelle1!$A$2:$C$53,3,FALSE)</f>
        <v>K03360</v>
      </c>
      <c r="E760" s="56">
        <f>'2020_1-2-1_Download_Anzahl'!R40</f>
        <v>5765</v>
      </c>
    </row>
    <row r="761" spans="1:5" x14ac:dyDescent="0.25">
      <c r="A761" s="42">
        <f>'2020_1-2-1_Download_Anzahl'!B41</f>
        <v>361</v>
      </c>
      <c r="B761" s="56">
        <f>'2020_1-2-1_Download_Anzahl'!$R$7</f>
        <v>2019</v>
      </c>
      <c r="C761" s="56" t="str">
        <f>VLOOKUP(A761,[1]Tabelle1!A$1:B$68,2,FALSE)</f>
        <v>Verden</v>
      </c>
      <c r="D761" s="56" t="str">
        <f>VLOOKUP(A761,[2]Tabelle1!$A$2:$C$53,3,FALSE)</f>
        <v>K03361</v>
      </c>
      <c r="E761" s="56">
        <f>'2020_1-2-1_Download_Anzahl'!R41</f>
        <v>11175</v>
      </c>
    </row>
    <row r="762" spans="1:5" x14ac:dyDescent="0.25">
      <c r="A762" s="42">
        <f>'2020_1-2-1_Download_Anzahl'!B42</f>
        <v>3</v>
      </c>
      <c r="B762" s="56">
        <f>'2020_1-2-1_Download_Anzahl'!$R$7</f>
        <v>2019</v>
      </c>
      <c r="C762" s="56" t="str">
        <f>VLOOKUP(A762,[1]Tabelle1!A$1:B$68,2,FALSE)</f>
        <v>Stat. Region Lüneburg</v>
      </c>
      <c r="D762" s="56" t="str">
        <f>VLOOKUP(A762,[2]Tabelle1!$A$2:$C$53,3,FALSE)</f>
        <v>K033</v>
      </c>
      <c r="E762" s="56">
        <f>'2020_1-2-1_Download_Anzahl'!R42</f>
        <v>132025</v>
      </c>
    </row>
    <row r="763" spans="1:5" x14ac:dyDescent="0.25">
      <c r="A763" s="42">
        <f>'2020_1-2-1_Download_Anzahl'!B43</f>
        <v>401</v>
      </c>
      <c r="B763" s="56">
        <f>'2020_1-2-1_Download_Anzahl'!$R$7</f>
        <v>2019</v>
      </c>
      <c r="C763" s="56" t="str">
        <f>VLOOKUP(A763,[1]Tabelle1!A$1:B$68,2,FALSE)</f>
        <v>Delmenhorst  Stadt</v>
      </c>
      <c r="D763" s="56" t="str">
        <f>VLOOKUP(A763,[2]Tabelle1!$A$2:$C$53,3,FALSE)</f>
        <v>K03401</v>
      </c>
      <c r="E763" s="56">
        <f>'2020_1-2-1_Download_Anzahl'!R43</f>
        <v>13220</v>
      </c>
    </row>
    <row r="764" spans="1:5" x14ac:dyDescent="0.25">
      <c r="A764" s="42">
        <f>'2020_1-2-1_Download_Anzahl'!B44</f>
        <v>402</v>
      </c>
      <c r="B764" s="56">
        <f>'2020_1-2-1_Download_Anzahl'!$R$7</f>
        <v>2019</v>
      </c>
      <c r="C764" s="56" t="str">
        <f>VLOOKUP(A764,[1]Tabelle1!A$1:B$68,2,FALSE)</f>
        <v>Emden  Stadt</v>
      </c>
      <c r="D764" s="56" t="str">
        <f>VLOOKUP(A764,[2]Tabelle1!$A$2:$C$53,3,FALSE)</f>
        <v>K03402</v>
      </c>
      <c r="E764" s="56">
        <f>'2020_1-2-1_Download_Anzahl'!R44</f>
        <v>5675</v>
      </c>
    </row>
    <row r="765" spans="1:5" x14ac:dyDescent="0.25">
      <c r="A765" s="42">
        <f>'2020_1-2-1_Download_Anzahl'!B45</f>
        <v>403</v>
      </c>
      <c r="B765" s="56">
        <f>'2020_1-2-1_Download_Anzahl'!$R$7</f>
        <v>2019</v>
      </c>
      <c r="C765" s="56" t="str">
        <f>VLOOKUP(A765,[1]Tabelle1!A$1:B$68,2,FALSE)</f>
        <v>Oldenburg(Oldb)  Stadt</v>
      </c>
      <c r="D765" s="56" t="str">
        <f>VLOOKUP(A765,[2]Tabelle1!$A$2:$C$53,3,FALSE)</f>
        <v>K03403</v>
      </c>
      <c r="E765" s="56">
        <f>'2020_1-2-1_Download_Anzahl'!R45</f>
        <v>18285</v>
      </c>
    </row>
    <row r="766" spans="1:5" x14ac:dyDescent="0.25">
      <c r="A766" s="42">
        <f>'2020_1-2-1_Download_Anzahl'!B46</f>
        <v>404</v>
      </c>
      <c r="B766" s="56">
        <f>'2020_1-2-1_Download_Anzahl'!$R$7</f>
        <v>2019</v>
      </c>
      <c r="C766" s="56" t="str">
        <f>VLOOKUP(A766,[1]Tabelle1!A$1:B$68,2,FALSE)</f>
        <v>Osnabrück  Stadt</v>
      </c>
      <c r="D766" s="56" t="str">
        <f>VLOOKUP(A766,[2]Tabelle1!$A$2:$C$53,3,FALSE)</f>
        <v>K03404</v>
      </c>
      <c r="E766" s="56">
        <f>'2020_1-2-1_Download_Anzahl'!R46</f>
        <v>25290</v>
      </c>
    </row>
    <row r="767" spans="1:5" x14ac:dyDescent="0.25">
      <c r="A767" s="42">
        <f>'2020_1-2-1_Download_Anzahl'!B47</f>
        <v>405</v>
      </c>
      <c r="B767" s="56">
        <f>'2020_1-2-1_Download_Anzahl'!$R$7</f>
        <v>2019</v>
      </c>
      <c r="C767" s="56" t="str">
        <f>VLOOKUP(A767,[1]Tabelle1!A$1:B$68,2,FALSE)</f>
        <v>Wilhelmshaven  Stadt</v>
      </c>
      <c r="D767" s="56" t="str">
        <f>VLOOKUP(A767,[2]Tabelle1!$A$2:$C$53,3,FALSE)</f>
        <v>K03405</v>
      </c>
      <c r="E767" s="56">
        <f>'2020_1-2-1_Download_Anzahl'!R47</f>
        <v>8785</v>
      </c>
    </row>
    <row r="768" spans="1:5" x14ac:dyDescent="0.25">
      <c r="A768" s="42">
        <f>'2020_1-2-1_Download_Anzahl'!B48</f>
        <v>451</v>
      </c>
      <c r="B768" s="56">
        <f>'2020_1-2-1_Download_Anzahl'!$R$7</f>
        <v>2019</v>
      </c>
      <c r="C768" s="56" t="str">
        <f>VLOOKUP(A768,[1]Tabelle1!A$1:B$68,2,FALSE)</f>
        <v>Ammerland</v>
      </c>
      <c r="D768" s="56" t="str">
        <f>VLOOKUP(A768,[2]Tabelle1!$A$2:$C$53,3,FALSE)</f>
        <v>K03451</v>
      </c>
      <c r="E768" s="56">
        <f>'2020_1-2-1_Download_Anzahl'!R48</f>
        <v>8525</v>
      </c>
    </row>
    <row r="769" spans="1:5" x14ac:dyDescent="0.25">
      <c r="A769" s="42">
        <f>'2020_1-2-1_Download_Anzahl'!B49</f>
        <v>452</v>
      </c>
      <c r="B769" s="56">
        <f>'2020_1-2-1_Download_Anzahl'!$R$7</f>
        <v>2019</v>
      </c>
      <c r="C769" s="56" t="str">
        <f>VLOOKUP(A769,[1]Tabelle1!A$1:B$68,2,FALSE)</f>
        <v>Aurich</v>
      </c>
      <c r="D769" s="56" t="str">
        <f>VLOOKUP(A769,[2]Tabelle1!$A$2:$C$53,3,FALSE)</f>
        <v>K03452</v>
      </c>
      <c r="E769" s="56">
        <f>'2020_1-2-1_Download_Anzahl'!R49</f>
        <v>11480</v>
      </c>
    </row>
    <row r="770" spans="1:5" x14ac:dyDescent="0.25">
      <c r="A770" s="42">
        <f>'2020_1-2-1_Download_Anzahl'!B50</f>
        <v>453</v>
      </c>
      <c r="B770" s="56">
        <f>'2020_1-2-1_Download_Anzahl'!$R$7</f>
        <v>2019</v>
      </c>
      <c r="C770" s="56" t="str">
        <f>VLOOKUP(A770,[1]Tabelle1!A$1:B$68,2,FALSE)</f>
        <v>Cloppenburg</v>
      </c>
      <c r="D770" s="56" t="str">
        <f>VLOOKUP(A770,[2]Tabelle1!$A$2:$C$53,3,FALSE)</f>
        <v>K03453</v>
      </c>
      <c r="E770" s="56">
        <f>'2020_1-2-1_Download_Anzahl'!R50</f>
        <v>18890</v>
      </c>
    </row>
    <row r="771" spans="1:5" x14ac:dyDescent="0.25">
      <c r="A771" s="42">
        <f>'2020_1-2-1_Download_Anzahl'!B51</f>
        <v>454</v>
      </c>
      <c r="B771" s="56">
        <f>'2020_1-2-1_Download_Anzahl'!$R$7</f>
        <v>2019</v>
      </c>
      <c r="C771" s="56" t="str">
        <f>VLOOKUP(A771,[1]Tabelle1!A$1:B$68,2,FALSE)</f>
        <v>Emsland</v>
      </c>
      <c r="D771" s="56" t="str">
        <f>VLOOKUP(A771,[2]Tabelle1!$A$2:$C$53,3,FALSE)</f>
        <v>K03454</v>
      </c>
      <c r="E771" s="56">
        <f>'2020_1-2-1_Download_Anzahl'!R51</f>
        <v>40430</v>
      </c>
    </row>
    <row r="772" spans="1:5" x14ac:dyDescent="0.25">
      <c r="A772" s="42">
        <f>'2020_1-2-1_Download_Anzahl'!B52</f>
        <v>455</v>
      </c>
      <c r="B772" s="56">
        <f>'2020_1-2-1_Download_Anzahl'!$R$7</f>
        <v>2019</v>
      </c>
      <c r="C772" s="56" t="str">
        <f>VLOOKUP(A772,[1]Tabelle1!A$1:B$68,2,FALSE)</f>
        <v>Friesland</v>
      </c>
      <c r="D772" s="56" t="str">
        <f>VLOOKUP(A772,[2]Tabelle1!$A$2:$C$53,3,FALSE)</f>
        <v>K03455</v>
      </c>
      <c r="E772" s="56">
        <f>'2020_1-2-1_Download_Anzahl'!R52</f>
        <v>4840</v>
      </c>
    </row>
    <row r="773" spans="1:5" x14ac:dyDescent="0.25">
      <c r="A773" s="42">
        <f>'2020_1-2-1_Download_Anzahl'!B53</f>
        <v>456</v>
      </c>
      <c r="B773" s="56">
        <f>'2020_1-2-1_Download_Anzahl'!$R$7</f>
        <v>2019</v>
      </c>
      <c r="C773" s="56" t="str">
        <f>VLOOKUP(A773,[1]Tabelle1!A$1:B$68,2,FALSE)</f>
        <v>Grafschaft Bentheim</v>
      </c>
      <c r="D773" s="56" t="str">
        <f>VLOOKUP(A773,[2]Tabelle1!$A$2:$C$53,3,FALSE)</f>
        <v>K03456</v>
      </c>
      <c r="E773" s="56">
        <f>'2020_1-2-1_Download_Anzahl'!R53</f>
        <v>22030</v>
      </c>
    </row>
    <row r="774" spans="1:5" x14ac:dyDescent="0.25">
      <c r="A774" s="42">
        <f>'2020_1-2-1_Download_Anzahl'!B54</f>
        <v>457</v>
      </c>
      <c r="B774" s="56">
        <f>'2020_1-2-1_Download_Anzahl'!$R$7</f>
        <v>2019</v>
      </c>
      <c r="C774" s="56" t="str">
        <f>VLOOKUP(A774,[1]Tabelle1!A$1:B$68,2,FALSE)</f>
        <v>Leer</v>
      </c>
      <c r="D774" s="56" t="str">
        <f>VLOOKUP(A774,[2]Tabelle1!$A$2:$C$53,3,FALSE)</f>
        <v>K03457</v>
      </c>
      <c r="E774" s="56">
        <f>'2020_1-2-1_Download_Anzahl'!R54</f>
        <v>14855</v>
      </c>
    </row>
    <row r="775" spans="1:5" x14ac:dyDescent="0.25">
      <c r="A775" s="42">
        <f>'2020_1-2-1_Download_Anzahl'!B55</f>
        <v>458</v>
      </c>
      <c r="B775" s="56">
        <f>'2020_1-2-1_Download_Anzahl'!$R$7</f>
        <v>2019</v>
      </c>
      <c r="C775" s="56" t="str">
        <f>VLOOKUP(A775,[1]Tabelle1!A$1:B$68,2,FALSE)</f>
        <v>Oldenburg</v>
      </c>
      <c r="D775" s="56" t="str">
        <f>VLOOKUP(A775,[2]Tabelle1!$A$2:$C$53,3,FALSE)</f>
        <v>K03458</v>
      </c>
      <c r="E775" s="56">
        <f>'2020_1-2-1_Download_Anzahl'!R55</f>
        <v>12525</v>
      </c>
    </row>
    <row r="776" spans="1:5" x14ac:dyDescent="0.25">
      <c r="A776" s="42">
        <f>'2020_1-2-1_Download_Anzahl'!B56</f>
        <v>459</v>
      </c>
      <c r="B776" s="56">
        <f>'2020_1-2-1_Download_Anzahl'!$R$7</f>
        <v>2019</v>
      </c>
      <c r="C776" s="56" t="str">
        <f>VLOOKUP(A776,[1]Tabelle1!A$1:B$68,2,FALSE)</f>
        <v>Osnabrück</v>
      </c>
      <c r="D776" s="56" t="str">
        <f>VLOOKUP(A776,[2]Tabelle1!$A$2:$C$53,3,FALSE)</f>
        <v>K03459</v>
      </c>
      <c r="E776" s="56">
        <f>'2020_1-2-1_Download_Anzahl'!R56</f>
        <v>33445</v>
      </c>
    </row>
    <row r="777" spans="1:5" x14ac:dyDescent="0.25">
      <c r="A777" s="42">
        <f>'2020_1-2-1_Download_Anzahl'!B57</f>
        <v>460</v>
      </c>
      <c r="B777" s="56">
        <f>'2020_1-2-1_Download_Anzahl'!$R$7</f>
        <v>2019</v>
      </c>
      <c r="C777" s="56" t="str">
        <f>VLOOKUP(A777,[1]Tabelle1!A$1:B$68,2,FALSE)</f>
        <v>Vechta</v>
      </c>
      <c r="D777" s="56" t="str">
        <f>VLOOKUP(A777,[2]Tabelle1!$A$2:$C$53,3,FALSE)</f>
        <v>K03460</v>
      </c>
      <c r="E777" s="56">
        <f>'2020_1-2-1_Download_Anzahl'!R57</f>
        <v>20715</v>
      </c>
    </row>
    <row r="778" spans="1:5" x14ac:dyDescent="0.25">
      <c r="A778" s="42">
        <f>'2020_1-2-1_Download_Anzahl'!B58</f>
        <v>461</v>
      </c>
      <c r="B778" s="56">
        <f>'2020_1-2-1_Download_Anzahl'!$R$7</f>
        <v>2019</v>
      </c>
      <c r="C778" s="56" t="str">
        <f>VLOOKUP(A778,[1]Tabelle1!A$1:B$68,2,FALSE)</f>
        <v>Wesermarsch</v>
      </c>
      <c r="D778" s="56" t="str">
        <f>VLOOKUP(A778,[2]Tabelle1!$A$2:$C$53,3,FALSE)</f>
        <v>K03461</v>
      </c>
      <c r="E778" s="56">
        <f>'2020_1-2-1_Download_Anzahl'!R58</f>
        <v>7780</v>
      </c>
    </row>
    <row r="779" spans="1:5" x14ac:dyDescent="0.25">
      <c r="A779" s="42">
        <f>'2020_1-2-1_Download_Anzahl'!B59</f>
        <v>462</v>
      </c>
      <c r="B779" s="56">
        <f>'2020_1-2-1_Download_Anzahl'!$R$7</f>
        <v>2019</v>
      </c>
      <c r="C779" s="56" t="str">
        <f>VLOOKUP(A779,[1]Tabelle1!A$1:B$68,2,FALSE)</f>
        <v>Wittmund</v>
      </c>
      <c r="D779" s="56" t="str">
        <f>VLOOKUP(A779,[2]Tabelle1!$A$2:$C$53,3,FALSE)</f>
        <v>K03462</v>
      </c>
      <c r="E779" s="56">
        <f>'2020_1-2-1_Download_Anzahl'!R59</f>
        <v>2745</v>
      </c>
    </row>
    <row r="780" spans="1:5" x14ac:dyDescent="0.25">
      <c r="A780" s="42">
        <f>'2020_1-2-1_Download_Anzahl'!B60</f>
        <v>4</v>
      </c>
      <c r="B780" s="56">
        <f>'2020_1-2-1_Download_Anzahl'!$R$7</f>
        <v>2019</v>
      </c>
      <c r="C780" s="56" t="str">
        <f>VLOOKUP(A780,[1]Tabelle1!A$1:B$68,2,FALSE)</f>
        <v>Stat. Region Weser-Ems</v>
      </c>
      <c r="D780" s="56" t="str">
        <f>VLOOKUP(A780,[2]Tabelle1!$A$2:$C$53,3,FALSE)</f>
        <v>K034</v>
      </c>
      <c r="E780" s="56">
        <f>'2020_1-2-1_Download_Anzahl'!R60</f>
        <v>269505</v>
      </c>
    </row>
    <row r="781" spans="1:5" x14ac:dyDescent="0.25">
      <c r="A781" s="42">
        <f>'2020_1-2-1_Download_Anzahl'!B61</f>
        <v>0</v>
      </c>
      <c r="B781" s="56">
        <f>'2020_1-2-1_Download_Anzahl'!$R$7</f>
        <v>2019</v>
      </c>
      <c r="C781" s="56" t="str">
        <f>VLOOKUP(A781,[1]Tabelle1!A$1:B$68,2,FALSE)</f>
        <v>Niedersachsen</v>
      </c>
      <c r="D781" s="56" t="str">
        <f>VLOOKUP(A781,[2]Tabelle1!$A$2:$C$53,3,FALSE)</f>
        <v>K030</v>
      </c>
      <c r="E781" s="56">
        <f>'2020_1-2-1_Download_Anzahl'!R61</f>
        <v>841165</v>
      </c>
    </row>
    <row r="782" spans="1:5" x14ac:dyDescent="0.25">
      <c r="A782" s="42">
        <f>'2020_1-2-1_Download_Anzahl'!B10</f>
        <v>101</v>
      </c>
      <c r="B782" s="56">
        <f>'2020_1-2-1_Download_Anzahl'!$S$7</f>
        <v>2020</v>
      </c>
      <c r="C782" s="56" t="str">
        <f>VLOOKUP(A782,[1]Tabelle1!A$1:B$68,2,FALSE)</f>
        <v>Braunschweig  Stadt</v>
      </c>
      <c r="D782" s="56" t="str">
        <f>VLOOKUP(A782,[2]Tabelle1!$A$2:$C$53,3,FALSE)</f>
        <v>K03101</v>
      </c>
      <c r="E782" s="56">
        <f>'2020_1-2-1_Download_Anzahl'!S10</f>
        <v>30950</v>
      </c>
    </row>
    <row r="783" spans="1:5" x14ac:dyDescent="0.25">
      <c r="A783" s="42">
        <f>'2020_1-2-1_Download_Anzahl'!B11</f>
        <v>102</v>
      </c>
      <c r="B783" s="56">
        <f>'2020_1-2-1_Download_Anzahl'!$S$7</f>
        <v>2020</v>
      </c>
      <c r="C783" s="56" t="str">
        <f>VLOOKUP(A783,[1]Tabelle1!A$1:B$68,2,FALSE)</f>
        <v>Salzgitter  Stadt</v>
      </c>
      <c r="D783" s="56" t="str">
        <f>VLOOKUP(A783,[2]Tabelle1!$A$2:$C$53,3,FALSE)</f>
        <v>K03102</v>
      </c>
      <c r="E783" s="56">
        <f>'2020_1-2-1_Download_Anzahl'!S11</f>
        <v>20785</v>
      </c>
    </row>
    <row r="784" spans="1:5" x14ac:dyDescent="0.25">
      <c r="A784" s="42">
        <f>'2020_1-2-1_Download_Anzahl'!B12</f>
        <v>103</v>
      </c>
      <c r="B784" s="56">
        <f>'2020_1-2-1_Download_Anzahl'!$S$7</f>
        <v>2020</v>
      </c>
      <c r="C784" s="56" t="str">
        <f>VLOOKUP(A784,[1]Tabelle1!A$1:B$68,2,FALSE)</f>
        <v>Wolfsburg  Stadt</v>
      </c>
      <c r="D784" s="56" t="str">
        <f>VLOOKUP(A784,[2]Tabelle1!$A$2:$C$53,3,FALSE)</f>
        <v>K03103</v>
      </c>
      <c r="E784" s="56">
        <f>'2020_1-2-1_Download_Anzahl'!S12</f>
        <v>20265</v>
      </c>
    </row>
    <row r="785" spans="1:5" x14ac:dyDescent="0.25">
      <c r="A785" s="42">
        <f>'2020_1-2-1_Download_Anzahl'!B13</f>
        <v>151</v>
      </c>
      <c r="B785" s="56">
        <f>'2020_1-2-1_Download_Anzahl'!$S$7</f>
        <v>2020</v>
      </c>
      <c r="C785" s="56" t="str">
        <f>VLOOKUP(A785,[1]Tabelle1!A$1:B$68,2,FALSE)</f>
        <v>Gifhorn</v>
      </c>
      <c r="D785" s="56" t="str">
        <f>VLOOKUP(A785,[2]Tabelle1!$A$2:$C$53,3,FALSE)</f>
        <v>K03151</v>
      </c>
      <c r="E785" s="56">
        <f>'2020_1-2-1_Download_Anzahl'!S13</f>
        <v>12955</v>
      </c>
    </row>
    <row r="786" spans="1:5" x14ac:dyDescent="0.25">
      <c r="A786" s="42">
        <f>'2020_1-2-1_Download_Anzahl'!B14</f>
        <v>153</v>
      </c>
      <c r="B786" s="56">
        <f>'2020_1-2-1_Download_Anzahl'!$S$7</f>
        <v>2020</v>
      </c>
      <c r="C786" s="56" t="str">
        <f>VLOOKUP(A786,[1]Tabelle1!A$1:B$68,2,FALSE)</f>
        <v>Goslar</v>
      </c>
      <c r="D786" s="56" t="str">
        <f>VLOOKUP(A786,[2]Tabelle1!$A$2:$C$53,3,FALSE)</f>
        <v>K03153</v>
      </c>
      <c r="E786" s="56">
        <f>'2020_1-2-1_Download_Anzahl'!S14</f>
        <v>13830</v>
      </c>
    </row>
    <row r="787" spans="1:5" x14ac:dyDescent="0.25">
      <c r="A787" s="42">
        <f>'2020_1-2-1_Download_Anzahl'!B15</f>
        <v>154</v>
      </c>
      <c r="B787" s="56">
        <f>'2020_1-2-1_Download_Anzahl'!$S$7</f>
        <v>2020</v>
      </c>
      <c r="C787" s="56" t="str">
        <f>VLOOKUP(A787,[1]Tabelle1!A$1:B$68,2,FALSE)</f>
        <v>Helmstedt</v>
      </c>
      <c r="D787" s="56" t="str">
        <f>VLOOKUP(A787,[2]Tabelle1!$A$2:$C$53,3,FALSE)</f>
        <v>K03154</v>
      </c>
      <c r="E787" s="56">
        <f>'2020_1-2-1_Download_Anzahl'!S15</f>
        <v>6760</v>
      </c>
    </row>
    <row r="788" spans="1:5" x14ac:dyDescent="0.25">
      <c r="A788" s="42">
        <f>'2020_1-2-1_Download_Anzahl'!B16</f>
        <v>155</v>
      </c>
      <c r="B788" s="56">
        <f>'2020_1-2-1_Download_Anzahl'!$S$7</f>
        <v>2020</v>
      </c>
      <c r="C788" s="56" t="str">
        <f>VLOOKUP(A788,[1]Tabelle1!A$1:B$68,2,FALSE)</f>
        <v>Northeim</v>
      </c>
      <c r="D788" s="56" t="str">
        <f>VLOOKUP(A788,[2]Tabelle1!$A$2:$C$53,3,FALSE)</f>
        <v>K03155</v>
      </c>
      <c r="E788" s="56">
        <f>'2020_1-2-1_Download_Anzahl'!S16</f>
        <v>9310</v>
      </c>
    </row>
    <row r="789" spans="1:5" x14ac:dyDescent="0.25">
      <c r="A789" s="42">
        <f>'2020_1-2-1_Download_Anzahl'!B17</f>
        <v>157</v>
      </c>
      <c r="B789" s="56">
        <f>'2020_1-2-1_Download_Anzahl'!$S$7</f>
        <v>2020</v>
      </c>
      <c r="C789" s="56" t="str">
        <f>VLOOKUP(A789,[1]Tabelle1!A$1:B$68,2,FALSE)</f>
        <v>Peine</v>
      </c>
      <c r="D789" s="56" t="str">
        <f>VLOOKUP(A789,[2]Tabelle1!$A$2:$C$53,3,FALSE)</f>
        <v>K03157</v>
      </c>
      <c r="E789" s="56">
        <f>'2020_1-2-1_Download_Anzahl'!S17</f>
        <v>11985</v>
      </c>
    </row>
    <row r="790" spans="1:5" x14ac:dyDescent="0.25">
      <c r="A790" s="42">
        <f>'2020_1-2-1_Download_Anzahl'!B18</f>
        <v>158</v>
      </c>
      <c r="B790" s="56">
        <f>'2020_1-2-1_Download_Anzahl'!$S$7</f>
        <v>2020</v>
      </c>
      <c r="C790" s="56" t="str">
        <f>VLOOKUP(A790,[1]Tabelle1!A$1:B$68,2,FALSE)</f>
        <v>Wolfenbüttel</v>
      </c>
      <c r="D790" s="56" t="str">
        <f>VLOOKUP(A790,[2]Tabelle1!$A$2:$C$53,3,FALSE)</f>
        <v>K03158</v>
      </c>
      <c r="E790" s="56">
        <f>'2020_1-2-1_Download_Anzahl'!S18</f>
        <v>7860</v>
      </c>
    </row>
    <row r="791" spans="1:5" x14ac:dyDescent="0.25">
      <c r="A791" s="42">
        <f>'2020_1-2-1_Download_Anzahl'!B19</f>
        <v>159</v>
      </c>
      <c r="B791" s="56">
        <f>'2020_1-2-1_Download_Anzahl'!$S$7</f>
        <v>2020</v>
      </c>
      <c r="C791" s="56" t="str">
        <f>VLOOKUP(A791,[1]Tabelle1!A$1:B$68,2,FALSE)</f>
        <v>Göttingen</v>
      </c>
      <c r="D791" s="56" t="str">
        <f>VLOOKUP(A791,[2]Tabelle1!$A$2:$C$53,3,FALSE)</f>
        <v>K03159</v>
      </c>
      <c r="E791" s="56">
        <f>'2020_1-2-1_Download_Anzahl'!S19</f>
        <v>32265</v>
      </c>
    </row>
    <row r="792" spans="1:5" x14ac:dyDescent="0.25">
      <c r="A792" s="42">
        <f>'2020_1-2-1_Download_Anzahl'!B20</f>
        <v>1</v>
      </c>
      <c r="B792" s="56">
        <f>'2020_1-2-1_Download_Anzahl'!$S$7</f>
        <v>2020</v>
      </c>
      <c r="C792" s="56" t="str">
        <f>VLOOKUP(A792,[1]Tabelle1!A$1:B$68,2,FALSE)</f>
        <v>Stat. Region Braunschweig</v>
      </c>
      <c r="D792" s="56" t="str">
        <f>VLOOKUP(A792,[2]Tabelle1!$A$2:$C$53,3,FALSE)</f>
        <v>K031</v>
      </c>
      <c r="E792" s="56">
        <f>'2020_1-2-1_Download_Anzahl'!S20</f>
        <v>166960</v>
      </c>
    </row>
    <row r="793" spans="1:5" x14ac:dyDescent="0.25">
      <c r="A793" s="42">
        <f>'2020_1-2-1_Download_Anzahl'!B21</f>
        <v>241</v>
      </c>
      <c r="B793" s="56">
        <f>'2020_1-2-1_Download_Anzahl'!$S$7</f>
        <v>2020</v>
      </c>
      <c r="C793" s="56" t="str">
        <f>VLOOKUP(A793,[1]Tabelle1!A$1:B$68,2,FALSE)</f>
        <v>Hannover  Region</v>
      </c>
      <c r="D793" s="56" t="str">
        <f>VLOOKUP(A793,[2]Tabelle1!$A$2:$C$53,3,FALSE)</f>
        <v>K03241</v>
      </c>
      <c r="E793" s="56">
        <f>'2020_1-2-1_Download_Anzahl'!S21</f>
        <v>185675</v>
      </c>
    </row>
    <row r="794" spans="1:5" x14ac:dyDescent="0.25">
      <c r="A794" s="42">
        <f>'2020_1-2-1_Download_Anzahl'!B22</f>
        <v>241001</v>
      </c>
      <c r="B794" s="56">
        <f>'2020_1-2-1_Download_Anzahl'!$S$7</f>
        <v>2020</v>
      </c>
      <c r="C794" s="56" t="str">
        <f>VLOOKUP(A794,[1]Tabelle1!A$1:B$68,2,FALSE)</f>
        <v xml:space="preserve">   dav. Hannover  Lhst.</v>
      </c>
      <c r="D794" s="56" t="str">
        <f>VLOOKUP(A794,[2]Tabelle1!$A$2:$C$53,3,FALSE)</f>
        <v>K03241001</v>
      </c>
      <c r="E794" s="56">
        <f>'2020_1-2-1_Download_Anzahl'!S22</f>
        <v>112125</v>
      </c>
    </row>
    <row r="795" spans="1:5" x14ac:dyDescent="0.25">
      <c r="A795" s="42">
        <f>'2020_1-2-1_Download_Anzahl'!B23</f>
        <v>241999</v>
      </c>
      <c r="B795" s="56">
        <f>'2020_1-2-1_Download_Anzahl'!$S$7</f>
        <v>2020</v>
      </c>
      <c r="C795" s="56" t="str">
        <f>VLOOKUP(A795,[1]Tabelle1!A$1:B$68,2,FALSE)</f>
        <v xml:space="preserve">   dav. Hannover  Umland</v>
      </c>
      <c r="D795" s="56" t="str">
        <f>VLOOKUP(A795,[2]Tabelle1!$A$2:$C$53,3,FALSE)</f>
        <v>K03241999</v>
      </c>
      <c r="E795" s="56">
        <f>'2020_1-2-1_Download_Anzahl'!S23</f>
        <v>73550</v>
      </c>
    </row>
    <row r="796" spans="1:5" x14ac:dyDescent="0.25">
      <c r="A796" s="42">
        <f>'2020_1-2-1_Download_Anzahl'!B24</f>
        <v>251</v>
      </c>
      <c r="B796" s="56">
        <f>'2020_1-2-1_Download_Anzahl'!$S$7</f>
        <v>2020</v>
      </c>
      <c r="C796" s="56" t="str">
        <f>VLOOKUP(A796,[1]Tabelle1!A$1:B$68,2,FALSE)</f>
        <v>Diepholz</v>
      </c>
      <c r="D796" s="56" t="str">
        <f>VLOOKUP(A796,[2]Tabelle1!$A$2:$C$53,3,FALSE)</f>
        <v>K03251</v>
      </c>
      <c r="E796" s="56">
        <f>'2020_1-2-1_Download_Anzahl'!S24</f>
        <v>19395</v>
      </c>
    </row>
    <row r="797" spans="1:5" x14ac:dyDescent="0.25">
      <c r="A797" s="42">
        <f>'2020_1-2-1_Download_Anzahl'!B25</f>
        <v>252</v>
      </c>
      <c r="B797" s="56">
        <f>'2020_1-2-1_Download_Anzahl'!$S$7</f>
        <v>2020</v>
      </c>
      <c r="C797" s="56" t="str">
        <f>VLOOKUP(A797,[1]Tabelle1!A$1:B$68,2,FALSE)</f>
        <v>Hameln-Pyrmont</v>
      </c>
      <c r="D797" s="56" t="str">
        <f>VLOOKUP(A797,[2]Tabelle1!$A$2:$C$53,3,FALSE)</f>
        <v>K03252</v>
      </c>
      <c r="E797" s="56">
        <f>'2020_1-2-1_Download_Anzahl'!S25</f>
        <v>17460</v>
      </c>
    </row>
    <row r="798" spans="1:5" x14ac:dyDescent="0.25">
      <c r="A798" s="42">
        <f>'2020_1-2-1_Download_Anzahl'!B26</f>
        <v>254</v>
      </c>
      <c r="B798" s="56">
        <f>'2020_1-2-1_Download_Anzahl'!$S$7</f>
        <v>2020</v>
      </c>
      <c r="C798" s="56" t="str">
        <f>VLOOKUP(A798,[1]Tabelle1!A$1:B$68,2,FALSE)</f>
        <v>Hildesheim</v>
      </c>
      <c r="D798" s="56" t="str">
        <f>VLOOKUP(A798,[2]Tabelle1!$A$2:$C$53,3,FALSE)</f>
        <v>K03254</v>
      </c>
      <c r="E798" s="56">
        <f>'2020_1-2-1_Download_Anzahl'!S26</f>
        <v>25525</v>
      </c>
    </row>
    <row r="799" spans="1:5" x14ac:dyDescent="0.25">
      <c r="A799" s="42">
        <f>'2020_1-2-1_Download_Anzahl'!B27</f>
        <v>255</v>
      </c>
      <c r="B799" s="56">
        <f>'2020_1-2-1_Download_Anzahl'!$S$7</f>
        <v>2020</v>
      </c>
      <c r="C799" s="56" t="str">
        <f>VLOOKUP(A799,[1]Tabelle1!A$1:B$68,2,FALSE)</f>
        <v>Holzminden</v>
      </c>
      <c r="D799" s="56" t="str">
        <f>VLOOKUP(A799,[2]Tabelle1!$A$2:$C$53,3,FALSE)</f>
        <v>K03255</v>
      </c>
      <c r="E799" s="56">
        <f>'2020_1-2-1_Download_Anzahl'!S27</f>
        <v>4490</v>
      </c>
    </row>
    <row r="800" spans="1:5" x14ac:dyDescent="0.25">
      <c r="A800" s="42">
        <f>'2020_1-2-1_Download_Anzahl'!B28</f>
        <v>256</v>
      </c>
      <c r="B800" s="56">
        <f>'2020_1-2-1_Download_Anzahl'!$S$7</f>
        <v>2020</v>
      </c>
      <c r="C800" s="56" t="str">
        <f>VLOOKUP(A800,[1]Tabelle1!A$1:B$68,2,FALSE)</f>
        <v>Nienburg (Weser)</v>
      </c>
      <c r="D800" s="56" t="str">
        <f>VLOOKUP(A800,[2]Tabelle1!$A$2:$C$53,3,FALSE)</f>
        <v>K03256</v>
      </c>
      <c r="E800" s="56">
        <f>'2020_1-2-1_Download_Anzahl'!S28</f>
        <v>10560</v>
      </c>
    </row>
    <row r="801" spans="1:5" x14ac:dyDescent="0.25">
      <c r="A801" s="42">
        <f>'2020_1-2-1_Download_Anzahl'!B29</f>
        <v>257</v>
      </c>
      <c r="B801" s="56">
        <f>'2020_1-2-1_Download_Anzahl'!$S$7</f>
        <v>2020</v>
      </c>
      <c r="C801" s="56" t="str">
        <f>VLOOKUP(A801,[1]Tabelle1!A$1:B$68,2,FALSE)</f>
        <v>Schaumburg</v>
      </c>
      <c r="D801" s="56" t="str">
        <f>VLOOKUP(A801,[2]Tabelle1!$A$2:$C$53,3,FALSE)</f>
        <v>K03257</v>
      </c>
      <c r="E801" s="56">
        <f>'2020_1-2-1_Download_Anzahl'!S29</f>
        <v>14755</v>
      </c>
    </row>
    <row r="802" spans="1:5" x14ac:dyDescent="0.25">
      <c r="A802" s="42">
        <f>'2020_1-2-1_Download_Anzahl'!B30</f>
        <v>2</v>
      </c>
      <c r="B802" s="56">
        <f>'2020_1-2-1_Download_Anzahl'!$S$7</f>
        <v>2020</v>
      </c>
      <c r="C802" s="56" t="str">
        <f>VLOOKUP(A802,[1]Tabelle1!A$1:B$68,2,FALSE)</f>
        <v>Stat. Region Hannover</v>
      </c>
      <c r="D802" s="56" t="str">
        <f>VLOOKUP(A802,[2]Tabelle1!$A$2:$C$53,3,FALSE)</f>
        <v>K032</v>
      </c>
      <c r="E802" s="56">
        <f>'2020_1-2-1_Download_Anzahl'!S30</f>
        <v>277860</v>
      </c>
    </row>
    <row r="803" spans="1:5" x14ac:dyDescent="0.25">
      <c r="A803" s="42">
        <f>'2020_1-2-1_Download_Anzahl'!B31</f>
        <v>351</v>
      </c>
      <c r="B803" s="56">
        <f>'2020_1-2-1_Download_Anzahl'!$S$7</f>
        <v>2020</v>
      </c>
      <c r="C803" s="56" t="str">
        <f>VLOOKUP(A803,[1]Tabelle1!A$1:B$68,2,FALSE)</f>
        <v>Celle</v>
      </c>
      <c r="D803" s="56" t="str">
        <f>VLOOKUP(A803,[2]Tabelle1!$A$2:$C$53,3,FALSE)</f>
        <v>K03351</v>
      </c>
      <c r="E803" s="56">
        <f>'2020_1-2-1_Download_Anzahl'!S31</f>
        <v>14300</v>
      </c>
    </row>
    <row r="804" spans="1:5" x14ac:dyDescent="0.25">
      <c r="A804" s="42">
        <f>'2020_1-2-1_Download_Anzahl'!B32</f>
        <v>352</v>
      </c>
      <c r="B804" s="56">
        <f>'2020_1-2-1_Download_Anzahl'!$S$7</f>
        <v>2020</v>
      </c>
      <c r="C804" s="56" t="str">
        <f>VLOOKUP(A804,[1]Tabelle1!A$1:B$68,2,FALSE)</f>
        <v>Cuxhaven</v>
      </c>
      <c r="D804" s="56" t="str">
        <f>VLOOKUP(A804,[2]Tabelle1!$A$2:$C$53,3,FALSE)</f>
        <v>K03352</v>
      </c>
      <c r="E804" s="56">
        <f>'2020_1-2-1_Download_Anzahl'!S32</f>
        <v>13410</v>
      </c>
    </row>
    <row r="805" spans="1:5" x14ac:dyDescent="0.25">
      <c r="A805" s="42">
        <f>'2020_1-2-1_Download_Anzahl'!B33</f>
        <v>353</v>
      </c>
      <c r="B805" s="56">
        <f>'2020_1-2-1_Download_Anzahl'!$S$7</f>
        <v>2020</v>
      </c>
      <c r="C805" s="56" t="str">
        <f>VLOOKUP(A805,[1]Tabelle1!A$1:B$68,2,FALSE)</f>
        <v>Harburg</v>
      </c>
      <c r="D805" s="56" t="str">
        <f>VLOOKUP(A805,[2]Tabelle1!$A$2:$C$53,3,FALSE)</f>
        <v>K03353</v>
      </c>
      <c r="E805" s="56">
        <f>'2020_1-2-1_Download_Anzahl'!S33</f>
        <v>22685</v>
      </c>
    </row>
    <row r="806" spans="1:5" x14ac:dyDescent="0.25">
      <c r="A806" s="42">
        <f>'2020_1-2-1_Download_Anzahl'!B34</f>
        <v>354</v>
      </c>
      <c r="B806" s="56">
        <f>'2020_1-2-1_Download_Anzahl'!$S$7</f>
        <v>2020</v>
      </c>
      <c r="C806" s="56" t="str">
        <f>VLOOKUP(A806,[1]Tabelle1!A$1:B$68,2,FALSE)</f>
        <v>Lüchow-Dannenberg</v>
      </c>
      <c r="D806" s="56" t="str">
        <f>VLOOKUP(A806,[2]Tabelle1!$A$2:$C$53,3,FALSE)</f>
        <v>K03354</v>
      </c>
      <c r="E806" s="56">
        <f>'2020_1-2-1_Download_Anzahl'!S34</f>
        <v>2900</v>
      </c>
    </row>
    <row r="807" spans="1:5" x14ac:dyDescent="0.25">
      <c r="A807" s="42">
        <f>'2020_1-2-1_Download_Anzahl'!B35</f>
        <v>355</v>
      </c>
      <c r="B807" s="56">
        <f>'2020_1-2-1_Download_Anzahl'!$S$7</f>
        <v>2020</v>
      </c>
      <c r="C807" s="56" t="str">
        <f>VLOOKUP(A807,[1]Tabelle1!A$1:B$68,2,FALSE)</f>
        <v>Lüneburg</v>
      </c>
      <c r="D807" s="56" t="str">
        <f>VLOOKUP(A807,[2]Tabelle1!$A$2:$C$53,3,FALSE)</f>
        <v>K03355</v>
      </c>
      <c r="E807" s="56">
        <f>'2020_1-2-1_Download_Anzahl'!S35</f>
        <v>13095</v>
      </c>
    </row>
    <row r="808" spans="1:5" x14ac:dyDescent="0.25">
      <c r="A808" s="42">
        <f>'2020_1-2-1_Download_Anzahl'!B36</f>
        <v>356</v>
      </c>
      <c r="B808" s="56">
        <f>'2020_1-2-1_Download_Anzahl'!$S$7</f>
        <v>2020</v>
      </c>
      <c r="C808" s="56" t="str">
        <f>VLOOKUP(A808,[1]Tabelle1!A$1:B$68,2,FALSE)</f>
        <v>Osterholz</v>
      </c>
      <c r="D808" s="56" t="str">
        <f>VLOOKUP(A808,[2]Tabelle1!$A$2:$C$53,3,FALSE)</f>
        <v>K03356</v>
      </c>
      <c r="E808" s="56">
        <f>'2020_1-2-1_Download_Anzahl'!S36</f>
        <v>6980</v>
      </c>
    </row>
    <row r="809" spans="1:5" x14ac:dyDescent="0.25">
      <c r="A809" s="42">
        <f>'2020_1-2-1_Download_Anzahl'!B37</f>
        <v>357</v>
      </c>
      <c r="B809" s="56">
        <f>'2020_1-2-1_Download_Anzahl'!$S$7</f>
        <v>2020</v>
      </c>
      <c r="C809" s="56" t="str">
        <f>VLOOKUP(A809,[1]Tabelle1!A$1:B$68,2,FALSE)</f>
        <v>Rotenburg (Wümme)</v>
      </c>
      <c r="D809" s="56" t="str">
        <f>VLOOKUP(A809,[2]Tabelle1!$A$2:$C$53,3,FALSE)</f>
        <v>K03357</v>
      </c>
      <c r="E809" s="56">
        <f>'2020_1-2-1_Download_Anzahl'!S37</f>
        <v>12055</v>
      </c>
    </row>
    <row r="810" spans="1:5" x14ac:dyDescent="0.25">
      <c r="A810" s="42">
        <f>'2020_1-2-1_Download_Anzahl'!B38</f>
        <v>358</v>
      </c>
      <c r="B810" s="56">
        <f>'2020_1-2-1_Download_Anzahl'!$S$7</f>
        <v>2020</v>
      </c>
      <c r="C810" s="56" t="str">
        <f>VLOOKUP(A810,[1]Tabelle1!A$1:B$68,2,FALSE)</f>
        <v>Heidekreis</v>
      </c>
      <c r="D810" s="56" t="str">
        <f>VLOOKUP(A810,[2]Tabelle1!$A$2:$C$53,3,FALSE)</f>
        <v>K03358</v>
      </c>
      <c r="E810" s="56">
        <f>'2020_1-2-1_Download_Anzahl'!S38</f>
        <v>12750</v>
      </c>
    </row>
    <row r="811" spans="1:5" x14ac:dyDescent="0.25">
      <c r="A811" s="42">
        <f>'2020_1-2-1_Download_Anzahl'!B39</f>
        <v>359</v>
      </c>
      <c r="B811" s="56">
        <f>'2020_1-2-1_Download_Anzahl'!$S$7</f>
        <v>2020</v>
      </c>
      <c r="C811" s="56" t="str">
        <f>VLOOKUP(A811,[1]Tabelle1!A$1:B$68,2,FALSE)</f>
        <v>Stade</v>
      </c>
      <c r="D811" s="56" t="str">
        <f>VLOOKUP(A811,[2]Tabelle1!$A$2:$C$53,3,FALSE)</f>
        <v>K03359</v>
      </c>
      <c r="E811" s="56">
        <f>'2020_1-2-1_Download_Anzahl'!S39</f>
        <v>19980</v>
      </c>
    </row>
    <row r="812" spans="1:5" x14ac:dyDescent="0.25">
      <c r="A812" s="42">
        <f>'2020_1-2-1_Download_Anzahl'!B40</f>
        <v>360</v>
      </c>
      <c r="B812" s="56">
        <f>'2020_1-2-1_Download_Anzahl'!$S$7</f>
        <v>2020</v>
      </c>
      <c r="C812" s="56" t="str">
        <f>VLOOKUP(A812,[1]Tabelle1!A$1:B$68,2,FALSE)</f>
        <v>Uelzen</v>
      </c>
      <c r="D812" s="56" t="str">
        <f>VLOOKUP(A812,[2]Tabelle1!$A$2:$C$53,3,FALSE)</f>
        <v>K03360</v>
      </c>
      <c r="E812" s="56">
        <f>'2020_1-2-1_Download_Anzahl'!S40</f>
        <v>6015</v>
      </c>
    </row>
    <row r="813" spans="1:5" x14ac:dyDescent="0.25">
      <c r="A813" s="42">
        <f>'2020_1-2-1_Download_Anzahl'!B41</f>
        <v>361</v>
      </c>
      <c r="B813" s="56">
        <f>'2020_1-2-1_Download_Anzahl'!$S$7</f>
        <v>2020</v>
      </c>
      <c r="C813" s="56" t="str">
        <f>VLOOKUP(A813,[1]Tabelle1!A$1:B$68,2,FALSE)</f>
        <v>Verden</v>
      </c>
      <c r="D813" s="56" t="str">
        <f>VLOOKUP(A813,[2]Tabelle1!$A$2:$C$53,3,FALSE)</f>
        <v>K03361</v>
      </c>
      <c r="E813" s="56">
        <f>'2020_1-2-1_Download_Anzahl'!S41</f>
        <v>11465</v>
      </c>
    </row>
    <row r="814" spans="1:5" x14ac:dyDescent="0.25">
      <c r="A814" s="42">
        <f>'2020_1-2-1_Download_Anzahl'!B42</f>
        <v>3</v>
      </c>
      <c r="B814" s="56">
        <f>'2020_1-2-1_Download_Anzahl'!$S$7</f>
        <v>2020</v>
      </c>
      <c r="C814" s="56" t="str">
        <f>VLOOKUP(A814,[1]Tabelle1!A$1:B$68,2,FALSE)</f>
        <v>Stat. Region Lüneburg</v>
      </c>
      <c r="D814" s="56" t="str">
        <f>VLOOKUP(A814,[2]Tabelle1!$A$2:$C$53,3,FALSE)</f>
        <v>K033</v>
      </c>
      <c r="E814" s="56">
        <f>'2020_1-2-1_Download_Anzahl'!S42</f>
        <v>135635</v>
      </c>
    </row>
    <row r="815" spans="1:5" x14ac:dyDescent="0.25">
      <c r="A815" s="42">
        <f>'2020_1-2-1_Download_Anzahl'!B43</f>
        <v>401</v>
      </c>
      <c r="B815" s="56">
        <f>'2020_1-2-1_Download_Anzahl'!$S$7</f>
        <v>2020</v>
      </c>
      <c r="C815" s="56" t="str">
        <f>VLOOKUP(A815,[1]Tabelle1!A$1:B$68,2,FALSE)</f>
        <v>Delmenhorst  Stadt</v>
      </c>
      <c r="D815" s="56" t="str">
        <f>VLOOKUP(A815,[2]Tabelle1!$A$2:$C$53,3,FALSE)</f>
        <v>K03401</v>
      </c>
      <c r="E815" s="56">
        <f>'2020_1-2-1_Download_Anzahl'!S43</f>
        <v>13710</v>
      </c>
    </row>
    <row r="816" spans="1:5" x14ac:dyDescent="0.25">
      <c r="A816" s="42">
        <f>'2020_1-2-1_Download_Anzahl'!B44</f>
        <v>402</v>
      </c>
      <c r="B816" s="56">
        <f>'2020_1-2-1_Download_Anzahl'!$S$7</f>
        <v>2020</v>
      </c>
      <c r="C816" s="56" t="str">
        <f>VLOOKUP(A816,[1]Tabelle1!A$1:B$68,2,FALSE)</f>
        <v>Emden  Stadt</v>
      </c>
      <c r="D816" s="56" t="str">
        <f>VLOOKUP(A816,[2]Tabelle1!$A$2:$C$53,3,FALSE)</f>
        <v>K03402</v>
      </c>
      <c r="E816" s="56">
        <f>'2020_1-2-1_Download_Anzahl'!S44</f>
        <v>6040</v>
      </c>
    </row>
    <row r="817" spans="1:5" x14ac:dyDescent="0.25">
      <c r="A817" s="42">
        <f>'2020_1-2-1_Download_Anzahl'!B45</f>
        <v>403</v>
      </c>
      <c r="B817" s="56">
        <f>'2020_1-2-1_Download_Anzahl'!$S$7</f>
        <v>2020</v>
      </c>
      <c r="C817" s="56" t="str">
        <f>VLOOKUP(A817,[1]Tabelle1!A$1:B$68,2,FALSE)</f>
        <v>Oldenburg(Oldb)  Stadt</v>
      </c>
      <c r="D817" s="56" t="str">
        <f>VLOOKUP(A817,[2]Tabelle1!$A$2:$C$53,3,FALSE)</f>
        <v>K03403</v>
      </c>
      <c r="E817" s="56">
        <f>'2020_1-2-1_Download_Anzahl'!S45</f>
        <v>19145</v>
      </c>
    </row>
    <row r="818" spans="1:5" x14ac:dyDescent="0.25">
      <c r="A818" s="42">
        <f>'2020_1-2-1_Download_Anzahl'!B46</f>
        <v>404</v>
      </c>
      <c r="B818" s="56">
        <f>'2020_1-2-1_Download_Anzahl'!$S$7</f>
        <v>2020</v>
      </c>
      <c r="C818" s="56" t="str">
        <f>VLOOKUP(A818,[1]Tabelle1!A$1:B$68,2,FALSE)</f>
        <v>Osnabrück  Stadt</v>
      </c>
      <c r="D818" s="56" t="str">
        <f>VLOOKUP(A818,[2]Tabelle1!$A$2:$C$53,3,FALSE)</f>
        <v>K03404</v>
      </c>
      <c r="E818" s="56">
        <f>'2020_1-2-1_Download_Anzahl'!S46</f>
        <v>25420</v>
      </c>
    </row>
    <row r="819" spans="1:5" x14ac:dyDescent="0.25">
      <c r="A819" s="42">
        <f>'2020_1-2-1_Download_Anzahl'!B47</f>
        <v>405</v>
      </c>
      <c r="B819" s="56">
        <f>'2020_1-2-1_Download_Anzahl'!$S$7</f>
        <v>2020</v>
      </c>
      <c r="C819" s="56" t="str">
        <f>VLOOKUP(A819,[1]Tabelle1!A$1:B$68,2,FALSE)</f>
        <v>Wilhelmshaven  Stadt</v>
      </c>
      <c r="D819" s="56" t="str">
        <f>VLOOKUP(A819,[2]Tabelle1!$A$2:$C$53,3,FALSE)</f>
        <v>K03405</v>
      </c>
      <c r="E819" s="56">
        <f>'2020_1-2-1_Download_Anzahl'!S47</f>
        <v>8800</v>
      </c>
    </row>
    <row r="820" spans="1:5" x14ac:dyDescent="0.25">
      <c r="A820" s="42">
        <f>'2020_1-2-1_Download_Anzahl'!B48</f>
        <v>451</v>
      </c>
      <c r="B820" s="56">
        <f>'2020_1-2-1_Download_Anzahl'!$S$7</f>
        <v>2020</v>
      </c>
      <c r="C820" s="56" t="str">
        <f>VLOOKUP(A820,[1]Tabelle1!A$1:B$68,2,FALSE)</f>
        <v>Ammerland</v>
      </c>
      <c r="D820" s="56" t="str">
        <f>VLOOKUP(A820,[2]Tabelle1!$A$2:$C$53,3,FALSE)</f>
        <v>K03451</v>
      </c>
      <c r="E820" s="56">
        <f>'2020_1-2-1_Download_Anzahl'!S48</f>
        <v>8735</v>
      </c>
    </row>
    <row r="821" spans="1:5" x14ac:dyDescent="0.25">
      <c r="A821" s="42">
        <f>'2020_1-2-1_Download_Anzahl'!B49</f>
        <v>452</v>
      </c>
      <c r="B821" s="56">
        <f>'2020_1-2-1_Download_Anzahl'!$S$7</f>
        <v>2020</v>
      </c>
      <c r="C821" s="56" t="str">
        <f>VLOOKUP(A821,[1]Tabelle1!A$1:B$68,2,FALSE)</f>
        <v>Aurich</v>
      </c>
      <c r="D821" s="56" t="str">
        <f>VLOOKUP(A821,[2]Tabelle1!$A$2:$C$53,3,FALSE)</f>
        <v>K03452</v>
      </c>
      <c r="E821" s="56">
        <f>'2020_1-2-1_Download_Anzahl'!S49</f>
        <v>11465</v>
      </c>
    </row>
    <row r="822" spans="1:5" x14ac:dyDescent="0.25">
      <c r="A822" s="42">
        <f>'2020_1-2-1_Download_Anzahl'!B50</f>
        <v>453</v>
      </c>
      <c r="B822" s="56">
        <f>'2020_1-2-1_Download_Anzahl'!$S$7</f>
        <v>2020</v>
      </c>
      <c r="C822" s="56" t="str">
        <f>VLOOKUP(A822,[1]Tabelle1!A$1:B$68,2,FALSE)</f>
        <v>Cloppenburg</v>
      </c>
      <c r="D822" s="56" t="str">
        <f>VLOOKUP(A822,[2]Tabelle1!$A$2:$C$53,3,FALSE)</f>
        <v>K03453</v>
      </c>
      <c r="E822" s="56">
        <f>'2020_1-2-1_Download_Anzahl'!S50</f>
        <v>20565</v>
      </c>
    </row>
    <row r="823" spans="1:5" x14ac:dyDescent="0.25">
      <c r="A823" s="42">
        <f>'2020_1-2-1_Download_Anzahl'!B51</f>
        <v>454</v>
      </c>
      <c r="B823" s="56">
        <f>'2020_1-2-1_Download_Anzahl'!$S$7</f>
        <v>2020</v>
      </c>
      <c r="C823" s="56" t="str">
        <f>VLOOKUP(A823,[1]Tabelle1!A$1:B$68,2,FALSE)</f>
        <v>Emsland</v>
      </c>
      <c r="D823" s="56" t="str">
        <f>VLOOKUP(A823,[2]Tabelle1!$A$2:$C$53,3,FALSE)</f>
        <v>K03454</v>
      </c>
      <c r="E823" s="56">
        <f>'2020_1-2-1_Download_Anzahl'!S51</f>
        <v>41090</v>
      </c>
    </row>
    <row r="824" spans="1:5" x14ac:dyDescent="0.25">
      <c r="A824" s="42">
        <f>'2020_1-2-1_Download_Anzahl'!B52</f>
        <v>455</v>
      </c>
      <c r="B824" s="56">
        <f>'2020_1-2-1_Download_Anzahl'!$S$7</f>
        <v>2020</v>
      </c>
      <c r="C824" s="56" t="str">
        <f>VLOOKUP(A824,[1]Tabelle1!A$1:B$68,2,FALSE)</f>
        <v>Friesland</v>
      </c>
      <c r="D824" s="56" t="str">
        <f>VLOOKUP(A824,[2]Tabelle1!$A$2:$C$53,3,FALSE)</f>
        <v>K03455</v>
      </c>
      <c r="E824" s="56">
        <f>'2020_1-2-1_Download_Anzahl'!S52</f>
        <v>4905</v>
      </c>
    </row>
    <row r="825" spans="1:5" x14ac:dyDescent="0.25">
      <c r="A825" s="42">
        <f>'2020_1-2-1_Download_Anzahl'!B53</f>
        <v>456</v>
      </c>
      <c r="B825" s="56">
        <f>'2020_1-2-1_Download_Anzahl'!$S$7</f>
        <v>2020</v>
      </c>
      <c r="C825" s="56" t="str">
        <f>VLOOKUP(A825,[1]Tabelle1!A$1:B$68,2,FALSE)</f>
        <v>Grafschaft Bentheim</v>
      </c>
      <c r="D825" s="56" t="str">
        <f>VLOOKUP(A825,[2]Tabelle1!$A$2:$C$53,3,FALSE)</f>
        <v>K03456</v>
      </c>
      <c r="E825" s="56">
        <f>'2020_1-2-1_Download_Anzahl'!S53</f>
        <v>22410</v>
      </c>
    </row>
    <row r="826" spans="1:5" x14ac:dyDescent="0.25">
      <c r="A826" s="42">
        <f>'2020_1-2-1_Download_Anzahl'!B54</f>
        <v>457</v>
      </c>
      <c r="B826" s="56">
        <f>'2020_1-2-1_Download_Anzahl'!$S$7</f>
        <v>2020</v>
      </c>
      <c r="C826" s="56" t="str">
        <f>VLOOKUP(A826,[1]Tabelle1!A$1:B$68,2,FALSE)</f>
        <v>Leer</v>
      </c>
      <c r="D826" s="56" t="str">
        <f>VLOOKUP(A826,[2]Tabelle1!$A$2:$C$53,3,FALSE)</f>
        <v>K03457</v>
      </c>
      <c r="E826" s="56">
        <f>'2020_1-2-1_Download_Anzahl'!S54</f>
        <v>15200</v>
      </c>
    </row>
    <row r="827" spans="1:5" x14ac:dyDescent="0.25">
      <c r="A827" s="42">
        <f>'2020_1-2-1_Download_Anzahl'!B55</f>
        <v>458</v>
      </c>
      <c r="B827" s="56">
        <f>'2020_1-2-1_Download_Anzahl'!$S$7</f>
        <v>2020</v>
      </c>
      <c r="C827" s="56" t="str">
        <f>VLOOKUP(A827,[1]Tabelle1!A$1:B$68,2,FALSE)</f>
        <v>Oldenburg</v>
      </c>
      <c r="D827" s="56" t="str">
        <f>VLOOKUP(A827,[2]Tabelle1!$A$2:$C$53,3,FALSE)</f>
        <v>K03458</v>
      </c>
      <c r="E827" s="56">
        <f>'2020_1-2-1_Download_Anzahl'!S55</f>
        <v>12850</v>
      </c>
    </row>
    <row r="828" spans="1:5" x14ac:dyDescent="0.25">
      <c r="A828" s="42">
        <f>'2020_1-2-1_Download_Anzahl'!B56</f>
        <v>459</v>
      </c>
      <c r="B828" s="56">
        <f>'2020_1-2-1_Download_Anzahl'!$S$7</f>
        <v>2020</v>
      </c>
      <c r="C828" s="56" t="str">
        <f>VLOOKUP(A828,[1]Tabelle1!A$1:B$68,2,FALSE)</f>
        <v>Osnabrück</v>
      </c>
      <c r="D828" s="56" t="str">
        <f>VLOOKUP(A828,[2]Tabelle1!$A$2:$C$53,3,FALSE)</f>
        <v>K03459</v>
      </c>
      <c r="E828" s="56">
        <f>'2020_1-2-1_Download_Anzahl'!S56</f>
        <v>34995</v>
      </c>
    </row>
    <row r="829" spans="1:5" x14ac:dyDescent="0.25">
      <c r="A829" s="42">
        <f>'2020_1-2-1_Download_Anzahl'!B57</f>
        <v>460</v>
      </c>
      <c r="B829" s="56">
        <f>'2020_1-2-1_Download_Anzahl'!$S$7</f>
        <v>2020</v>
      </c>
      <c r="C829" s="56" t="str">
        <f>VLOOKUP(A829,[1]Tabelle1!A$1:B$68,2,FALSE)</f>
        <v>Vechta</v>
      </c>
      <c r="D829" s="56" t="str">
        <f>VLOOKUP(A829,[2]Tabelle1!$A$2:$C$53,3,FALSE)</f>
        <v>K03460</v>
      </c>
      <c r="E829" s="56">
        <f>'2020_1-2-1_Download_Anzahl'!S57</f>
        <v>21370</v>
      </c>
    </row>
    <row r="830" spans="1:5" x14ac:dyDescent="0.25">
      <c r="A830" s="42">
        <f>'2020_1-2-1_Download_Anzahl'!B58</f>
        <v>461</v>
      </c>
      <c r="B830" s="56">
        <f>'2020_1-2-1_Download_Anzahl'!$S$7</f>
        <v>2020</v>
      </c>
      <c r="C830" s="56" t="str">
        <f>VLOOKUP(A830,[1]Tabelle1!A$1:B$68,2,FALSE)</f>
        <v>Wesermarsch</v>
      </c>
      <c r="D830" s="56" t="str">
        <f>VLOOKUP(A830,[2]Tabelle1!$A$2:$C$53,3,FALSE)</f>
        <v>K03461</v>
      </c>
      <c r="E830" s="56">
        <f>'2020_1-2-1_Download_Anzahl'!S58</f>
        <v>7820</v>
      </c>
    </row>
    <row r="831" spans="1:5" x14ac:dyDescent="0.25">
      <c r="A831" s="42">
        <f>'2020_1-2-1_Download_Anzahl'!B59</f>
        <v>462</v>
      </c>
      <c r="B831" s="56">
        <f>'2020_1-2-1_Download_Anzahl'!$S$7</f>
        <v>2020</v>
      </c>
      <c r="C831" s="56" t="str">
        <f>VLOOKUP(A831,[1]Tabelle1!A$1:B$68,2,FALSE)</f>
        <v>Wittmund</v>
      </c>
      <c r="D831" s="56" t="str">
        <f>VLOOKUP(A831,[2]Tabelle1!$A$2:$C$53,3,FALSE)</f>
        <v>K03462</v>
      </c>
      <c r="E831" s="56">
        <f>'2020_1-2-1_Download_Anzahl'!S59</f>
        <v>2915</v>
      </c>
    </row>
    <row r="832" spans="1:5" x14ac:dyDescent="0.25">
      <c r="A832" s="42">
        <f>'2020_1-2-1_Download_Anzahl'!B60</f>
        <v>4</v>
      </c>
      <c r="B832" s="56">
        <f>'2020_1-2-1_Download_Anzahl'!$S$7</f>
        <v>2020</v>
      </c>
      <c r="C832" s="56" t="str">
        <f>VLOOKUP(A832,[1]Tabelle1!A$1:B$68,2,FALSE)</f>
        <v>Stat. Region Weser-Ems</v>
      </c>
      <c r="D832" s="56" t="str">
        <f>VLOOKUP(A832,[2]Tabelle1!$A$2:$C$53,3,FALSE)</f>
        <v>K034</v>
      </c>
      <c r="E832" s="56">
        <f>'2020_1-2-1_Download_Anzahl'!S60</f>
        <v>277435</v>
      </c>
    </row>
    <row r="833" spans="1:5" x14ac:dyDescent="0.25">
      <c r="A833" s="42">
        <f>'2020_1-2-1_Download_Anzahl'!B61</f>
        <v>0</v>
      </c>
      <c r="B833" s="56">
        <f>'2020_1-2-1_Download_Anzahl'!$S$7</f>
        <v>2020</v>
      </c>
      <c r="C833" s="56" t="str">
        <f>VLOOKUP(A833,[1]Tabelle1!A$1:B$68,2,FALSE)</f>
        <v>Niedersachsen</v>
      </c>
      <c r="D833" s="56" t="str">
        <f>VLOOKUP(A833,[2]Tabelle1!$A$2:$C$53,3,FALSE)</f>
        <v>K030</v>
      </c>
      <c r="E833" s="56">
        <f>'2020_1-2-1_Download_Anzahl'!S61</f>
        <v>857895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548C7-15E7-42BE-8876-E53A971EE30B}">
  <sheetPr codeName="Tabelle6"/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F7886-5419-4F44-80DD-E30ED3CDE08C}">
  <sheetPr codeName="Tabelle7"/>
  <dimension ref="A1:X74"/>
  <sheetViews>
    <sheetView workbookViewId="0">
      <selection activeCell="B9" sqref="B9"/>
    </sheetView>
  </sheetViews>
  <sheetFormatPr baseColWidth="10" defaultColWidth="11.42578125" defaultRowHeight="15" x14ac:dyDescent="0.25"/>
  <cols>
    <col min="1" max="1" width="31.28515625" style="56" customWidth="1"/>
    <col min="2" max="2" width="46.28515625" style="56" customWidth="1"/>
    <col min="3" max="18" width="7" style="56" bestFit="1" customWidth="1"/>
    <col min="19" max="21" width="8.7109375" style="56" customWidth="1"/>
    <col min="22" max="24" width="8" style="56" bestFit="1" customWidth="1"/>
    <col min="25" max="16384" width="11.42578125" style="56"/>
  </cols>
  <sheetData>
    <row r="1" spans="1:24" ht="21" x14ac:dyDescent="0.25">
      <c r="A1" s="88" t="s">
        <v>182</v>
      </c>
      <c r="B1" s="88"/>
    </row>
    <row r="2" spans="1:24" x14ac:dyDescent="0.25">
      <c r="A2" s="57" t="s">
        <v>183</v>
      </c>
      <c r="B2" s="57"/>
    </row>
    <row r="3" spans="1:24" x14ac:dyDescent="0.25">
      <c r="A3" s="57" t="s">
        <v>184</v>
      </c>
      <c r="B3" s="57"/>
    </row>
    <row r="4" spans="1:24" x14ac:dyDescent="0.25">
      <c r="A4" s="57" t="s">
        <v>89</v>
      </c>
      <c r="B4" s="57"/>
    </row>
    <row r="6" spans="1:24" x14ac:dyDescent="0.25">
      <c r="A6" s="57" t="s">
        <v>82</v>
      </c>
      <c r="B6" s="89" t="s">
        <v>75</v>
      </c>
      <c r="C6" s="125" t="s">
        <v>1</v>
      </c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7"/>
      <c r="S6" s="125" t="s">
        <v>81</v>
      </c>
      <c r="T6" s="126"/>
      <c r="U6" s="127"/>
      <c r="V6" s="125" t="s">
        <v>153</v>
      </c>
      <c r="W6" s="126"/>
      <c r="X6" s="127"/>
    </row>
    <row r="7" spans="1:24" x14ac:dyDescent="0.25">
      <c r="B7" s="90" t="s">
        <v>90</v>
      </c>
      <c r="C7" s="91">
        <v>2005</v>
      </c>
      <c r="D7" s="91">
        <v>2006</v>
      </c>
      <c r="E7" s="91">
        <v>2007</v>
      </c>
      <c r="F7" s="91">
        <v>2008</v>
      </c>
      <c r="G7" s="91">
        <v>2009</v>
      </c>
      <c r="H7" s="91">
        <v>2010</v>
      </c>
      <c r="I7" s="91">
        <v>2011</v>
      </c>
      <c r="J7" s="91">
        <v>2012</v>
      </c>
      <c r="K7" s="91">
        <v>2013</v>
      </c>
      <c r="L7" s="91">
        <v>2014</v>
      </c>
      <c r="M7" s="91">
        <v>2015</v>
      </c>
      <c r="N7" s="91">
        <v>2016</v>
      </c>
      <c r="O7" s="91">
        <v>2017</v>
      </c>
      <c r="P7" s="91">
        <v>2018</v>
      </c>
      <c r="Q7" s="91">
        <v>2019</v>
      </c>
      <c r="R7" s="91">
        <v>2020</v>
      </c>
      <c r="S7" s="91">
        <v>2005</v>
      </c>
      <c r="T7" s="91">
        <v>2016</v>
      </c>
      <c r="U7" s="91">
        <v>2020</v>
      </c>
      <c r="V7" s="91">
        <v>2005</v>
      </c>
      <c r="W7" s="91">
        <v>2016</v>
      </c>
      <c r="X7" s="91">
        <v>2020</v>
      </c>
    </row>
    <row r="8" spans="1:24" x14ac:dyDescent="0.25">
      <c r="A8" s="92"/>
      <c r="B8" s="93"/>
      <c r="C8" s="91">
        <v>1</v>
      </c>
      <c r="D8" s="91">
        <v>2</v>
      </c>
      <c r="E8" s="91">
        <v>3</v>
      </c>
      <c r="F8" s="91">
        <v>4</v>
      </c>
      <c r="G8" s="91">
        <v>5</v>
      </c>
      <c r="H8" s="91">
        <v>6</v>
      </c>
      <c r="I8" s="91">
        <v>7</v>
      </c>
      <c r="J8" s="91">
        <v>8</v>
      </c>
      <c r="K8" s="91">
        <v>9</v>
      </c>
      <c r="L8" s="91">
        <v>10</v>
      </c>
      <c r="M8" s="91">
        <v>11</v>
      </c>
      <c r="N8" s="91">
        <v>12</v>
      </c>
      <c r="O8" s="91">
        <v>13</v>
      </c>
      <c r="P8" s="91">
        <v>14</v>
      </c>
      <c r="Q8" s="91">
        <v>15</v>
      </c>
      <c r="R8" s="91">
        <v>16</v>
      </c>
      <c r="S8" s="91">
        <v>17</v>
      </c>
      <c r="T8" s="91">
        <v>18</v>
      </c>
      <c r="U8" s="91">
        <v>19</v>
      </c>
      <c r="V8" s="91">
        <v>20</v>
      </c>
      <c r="W8" s="91">
        <v>21</v>
      </c>
      <c r="X8" s="91">
        <v>22</v>
      </c>
    </row>
    <row r="9" spans="1:24" x14ac:dyDescent="0.25">
      <c r="A9" s="58">
        <v>0</v>
      </c>
      <c r="B9" s="94" t="s">
        <v>75</v>
      </c>
      <c r="C9" s="59">
        <v>461486</v>
      </c>
      <c r="D9" s="59">
        <v>458757</v>
      </c>
      <c r="E9" s="59">
        <v>457099</v>
      </c>
      <c r="F9" s="59">
        <v>453141</v>
      </c>
      <c r="G9" s="59">
        <v>453636</v>
      </c>
      <c r="H9" s="59">
        <v>458153</v>
      </c>
      <c r="I9" s="59">
        <v>470683</v>
      </c>
      <c r="J9" s="59">
        <v>492072</v>
      </c>
      <c r="K9" s="59">
        <v>525689</v>
      </c>
      <c r="L9" s="59">
        <v>570988</v>
      </c>
      <c r="M9" s="59">
        <v>663817</v>
      </c>
      <c r="N9" s="59">
        <v>745185</v>
      </c>
      <c r="O9" s="59">
        <v>776860</v>
      </c>
      <c r="P9" s="59">
        <v>813080</v>
      </c>
      <c r="Q9" s="59">
        <v>841165</v>
      </c>
      <c r="R9" s="59">
        <v>857895</v>
      </c>
      <c r="S9" s="66">
        <v>5.8</v>
      </c>
      <c r="T9" s="66">
        <v>9.4</v>
      </c>
      <c r="U9" s="66">
        <v>10.7</v>
      </c>
      <c r="V9" s="59">
        <v>7993946</v>
      </c>
      <c r="W9" s="59">
        <v>7945685</v>
      </c>
      <c r="X9" s="59">
        <v>8003421</v>
      </c>
    </row>
    <row r="10" spans="1:24" x14ac:dyDescent="0.25">
      <c r="A10" s="60">
        <v>1</v>
      </c>
      <c r="B10" s="95" t="s">
        <v>185</v>
      </c>
      <c r="C10" s="61">
        <v>99536</v>
      </c>
      <c r="D10" s="61">
        <v>97675</v>
      </c>
      <c r="E10" s="61">
        <v>95376</v>
      </c>
      <c r="F10" s="61">
        <v>93595</v>
      </c>
      <c r="G10" s="61">
        <v>93485</v>
      </c>
      <c r="H10" s="61">
        <v>93067</v>
      </c>
      <c r="I10" s="61">
        <v>94569</v>
      </c>
      <c r="J10" s="61">
        <v>97812</v>
      </c>
      <c r="K10" s="61">
        <v>104548</v>
      </c>
      <c r="L10" s="61">
        <v>112534</v>
      </c>
      <c r="M10" s="61">
        <v>130933</v>
      </c>
      <c r="N10" s="61">
        <v>145155</v>
      </c>
      <c r="O10" s="61">
        <v>151170</v>
      </c>
      <c r="P10" s="61">
        <v>158180</v>
      </c>
      <c r="Q10" s="61">
        <v>165000</v>
      </c>
      <c r="R10" s="61">
        <v>166960</v>
      </c>
      <c r="S10" s="67">
        <v>6</v>
      </c>
      <c r="T10" s="67">
        <v>9.1</v>
      </c>
      <c r="U10" s="67">
        <v>10.5</v>
      </c>
      <c r="V10" s="61">
        <v>1650435</v>
      </c>
      <c r="W10" s="61">
        <v>1595609</v>
      </c>
      <c r="X10" s="61">
        <v>1590577</v>
      </c>
    </row>
    <row r="11" spans="1:24" x14ac:dyDescent="0.25">
      <c r="A11" s="58">
        <v>101</v>
      </c>
      <c r="B11" s="94" t="s">
        <v>20</v>
      </c>
      <c r="C11" s="59">
        <v>20275</v>
      </c>
      <c r="D11" s="59">
        <v>20282</v>
      </c>
      <c r="E11" s="59">
        <v>19875</v>
      </c>
      <c r="F11" s="59">
        <v>19402</v>
      </c>
      <c r="G11" s="59">
        <v>19399</v>
      </c>
      <c r="H11" s="59">
        <v>19660</v>
      </c>
      <c r="I11" s="59">
        <v>20214</v>
      </c>
      <c r="J11" s="59">
        <v>20820</v>
      </c>
      <c r="K11" s="59">
        <v>22122</v>
      </c>
      <c r="L11" s="59">
        <v>23055</v>
      </c>
      <c r="M11" s="59">
        <v>26108</v>
      </c>
      <c r="N11" s="59">
        <v>28200</v>
      </c>
      <c r="O11" s="59">
        <v>28420</v>
      </c>
      <c r="P11" s="59">
        <v>29730</v>
      </c>
      <c r="Q11" s="59">
        <v>31445</v>
      </c>
      <c r="R11" s="59">
        <v>30950</v>
      </c>
      <c r="S11" s="66">
        <v>8.3000000000000007</v>
      </c>
      <c r="T11" s="66">
        <v>11.3</v>
      </c>
      <c r="U11" s="66">
        <v>12.5</v>
      </c>
      <c r="V11" s="59">
        <v>245273</v>
      </c>
      <c r="W11" s="59">
        <v>248667</v>
      </c>
      <c r="X11" s="59">
        <v>248561</v>
      </c>
    </row>
    <row r="12" spans="1:24" x14ac:dyDescent="0.25">
      <c r="A12" s="60">
        <v>102</v>
      </c>
      <c r="B12" s="95" t="s">
        <v>21</v>
      </c>
      <c r="C12" s="61">
        <v>10721</v>
      </c>
      <c r="D12" s="61">
        <v>10474</v>
      </c>
      <c r="E12" s="61">
        <v>10224</v>
      </c>
      <c r="F12" s="61">
        <v>10191</v>
      </c>
      <c r="G12" s="61">
        <v>10062</v>
      </c>
      <c r="H12" s="61">
        <v>9810</v>
      </c>
      <c r="I12" s="61">
        <v>9804</v>
      </c>
      <c r="J12" s="61">
        <v>9918</v>
      </c>
      <c r="K12" s="61">
        <v>10596</v>
      </c>
      <c r="L12" s="61">
        <v>11620</v>
      </c>
      <c r="M12" s="61">
        <v>13554</v>
      </c>
      <c r="N12" s="61">
        <v>16885</v>
      </c>
      <c r="O12" s="61">
        <v>18835</v>
      </c>
      <c r="P12" s="61">
        <v>19850</v>
      </c>
      <c r="Q12" s="61">
        <v>20175</v>
      </c>
      <c r="R12" s="61">
        <v>20785</v>
      </c>
      <c r="S12" s="67">
        <v>10</v>
      </c>
      <c r="T12" s="67">
        <v>16.3</v>
      </c>
      <c r="U12" s="67">
        <v>20</v>
      </c>
      <c r="V12" s="61">
        <v>107726</v>
      </c>
      <c r="W12" s="61">
        <v>103668</v>
      </c>
      <c r="X12" s="61">
        <v>103866</v>
      </c>
    </row>
    <row r="13" spans="1:24" x14ac:dyDescent="0.25">
      <c r="A13" s="58">
        <v>103</v>
      </c>
      <c r="B13" s="94" t="s">
        <v>22</v>
      </c>
      <c r="C13" s="59">
        <v>11986</v>
      </c>
      <c r="D13" s="59">
        <v>11941</v>
      </c>
      <c r="E13" s="59">
        <v>11772</v>
      </c>
      <c r="F13" s="59">
        <v>11824</v>
      </c>
      <c r="G13" s="59">
        <v>11796</v>
      </c>
      <c r="H13" s="59">
        <v>11804</v>
      </c>
      <c r="I13" s="59">
        <v>12080</v>
      </c>
      <c r="J13" s="59">
        <v>12680</v>
      </c>
      <c r="K13" s="59">
        <v>14017</v>
      </c>
      <c r="L13" s="59">
        <v>15224</v>
      </c>
      <c r="M13" s="59">
        <v>16966</v>
      </c>
      <c r="N13" s="59">
        <v>17770</v>
      </c>
      <c r="O13" s="59">
        <v>18420</v>
      </c>
      <c r="P13" s="59">
        <v>19325</v>
      </c>
      <c r="Q13" s="59">
        <v>20160</v>
      </c>
      <c r="R13" s="59">
        <v>20265</v>
      </c>
      <c r="S13" s="66">
        <v>9.9</v>
      </c>
      <c r="T13" s="66">
        <v>14.3</v>
      </c>
      <c r="U13" s="66">
        <v>16.399999999999999</v>
      </c>
      <c r="V13" s="59">
        <v>121199</v>
      </c>
      <c r="W13" s="59">
        <v>123909</v>
      </c>
      <c r="X13" s="59">
        <v>123840</v>
      </c>
    </row>
    <row r="14" spans="1:24" x14ac:dyDescent="0.25">
      <c r="A14" s="60">
        <v>151</v>
      </c>
      <c r="B14" s="95" t="s">
        <v>23</v>
      </c>
      <c r="C14" s="61">
        <v>7612</v>
      </c>
      <c r="D14" s="61">
        <v>7371</v>
      </c>
      <c r="E14" s="61">
        <v>7223</v>
      </c>
      <c r="F14" s="61">
        <v>7038</v>
      </c>
      <c r="G14" s="61">
        <v>7058</v>
      </c>
      <c r="H14" s="61">
        <v>7024</v>
      </c>
      <c r="I14" s="61">
        <v>7135</v>
      </c>
      <c r="J14" s="61">
        <v>7552</v>
      </c>
      <c r="K14" s="61">
        <v>7991</v>
      </c>
      <c r="L14" s="61">
        <v>8866</v>
      </c>
      <c r="M14" s="61">
        <v>9857</v>
      </c>
      <c r="N14" s="61">
        <v>10840</v>
      </c>
      <c r="O14" s="61">
        <v>11140</v>
      </c>
      <c r="P14" s="61">
        <v>11810</v>
      </c>
      <c r="Q14" s="61">
        <v>12330</v>
      </c>
      <c r="R14" s="61">
        <v>12955</v>
      </c>
      <c r="S14" s="67">
        <v>4.3</v>
      </c>
      <c r="T14" s="67">
        <v>6.2</v>
      </c>
      <c r="U14" s="67">
        <v>7.3</v>
      </c>
      <c r="V14" s="61">
        <v>175298</v>
      </c>
      <c r="W14" s="61">
        <v>174749</v>
      </c>
      <c r="X14" s="61">
        <v>177227</v>
      </c>
    </row>
    <row r="15" spans="1:24" x14ac:dyDescent="0.25">
      <c r="A15" s="58">
        <v>153</v>
      </c>
      <c r="B15" s="94" t="s">
        <v>26</v>
      </c>
      <c r="C15" s="59">
        <v>7506</v>
      </c>
      <c r="D15" s="59">
        <v>7325</v>
      </c>
      <c r="E15" s="59">
        <v>7231</v>
      </c>
      <c r="F15" s="59">
        <v>7086</v>
      </c>
      <c r="G15" s="59">
        <v>7041</v>
      </c>
      <c r="H15" s="59">
        <v>6980</v>
      </c>
      <c r="I15" s="59">
        <v>7059</v>
      </c>
      <c r="J15" s="59">
        <v>7419</v>
      </c>
      <c r="K15" s="59">
        <v>7947</v>
      </c>
      <c r="L15" s="59">
        <v>8634</v>
      </c>
      <c r="M15" s="59">
        <v>10620</v>
      </c>
      <c r="N15" s="59">
        <v>11745</v>
      </c>
      <c r="O15" s="59">
        <v>12780</v>
      </c>
      <c r="P15" s="59">
        <v>13455</v>
      </c>
      <c r="Q15" s="59">
        <v>14020</v>
      </c>
      <c r="R15" s="59">
        <v>13830</v>
      </c>
      <c r="S15" s="66">
        <v>5</v>
      </c>
      <c r="T15" s="66">
        <v>8.5</v>
      </c>
      <c r="U15" s="66">
        <v>10.3</v>
      </c>
      <c r="V15" s="59">
        <v>151452</v>
      </c>
      <c r="W15" s="59">
        <v>137979</v>
      </c>
      <c r="X15" s="59">
        <v>134688</v>
      </c>
    </row>
    <row r="16" spans="1:24" x14ac:dyDescent="0.25">
      <c r="A16" s="58">
        <v>154</v>
      </c>
      <c r="B16" s="94" t="s">
        <v>27</v>
      </c>
      <c r="C16" s="59">
        <v>3648</v>
      </c>
      <c r="D16" s="59">
        <v>3620</v>
      </c>
      <c r="E16" s="59">
        <v>3498</v>
      </c>
      <c r="F16" s="59">
        <v>3392</v>
      </c>
      <c r="G16" s="59">
        <v>3352</v>
      </c>
      <c r="H16" s="59">
        <v>3365</v>
      </c>
      <c r="I16" s="59">
        <v>3394</v>
      </c>
      <c r="J16" s="59">
        <v>3404</v>
      </c>
      <c r="K16" s="59">
        <v>3682</v>
      </c>
      <c r="L16" s="59">
        <v>4100</v>
      </c>
      <c r="M16" s="59">
        <v>5221</v>
      </c>
      <c r="N16" s="59">
        <v>6230</v>
      </c>
      <c r="O16" s="59">
        <v>6415</v>
      </c>
      <c r="P16" s="59">
        <v>6485</v>
      </c>
      <c r="Q16" s="59">
        <v>6535</v>
      </c>
      <c r="R16" s="59">
        <v>6760</v>
      </c>
      <c r="S16" s="66">
        <v>3.7</v>
      </c>
      <c r="T16" s="66">
        <v>6.8</v>
      </c>
      <c r="U16" s="66">
        <v>7.4</v>
      </c>
      <c r="V16" s="59">
        <v>97749</v>
      </c>
      <c r="W16" s="59">
        <v>92079</v>
      </c>
      <c r="X16" s="59">
        <v>91518</v>
      </c>
    </row>
    <row r="17" spans="1:24" x14ac:dyDescent="0.25">
      <c r="A17" s="60">
        <v>155</v>
      </c>
      <c r="B17" s="95" t="s">
        <v>28</v>
      </c>
      <c r="C17" s="61">
        <v>5806</v>
      </c>
      <c r="D17" s="61">
        <v>5607</v>
      </c>
      <c r="E17" s="61">
        <v>5438</v>
      </c>
      <c r="F17" s="61">
        <v>5213</v>
      </c>
      <c r="G17" s="61">
        <v>5115</v>
      </c>
      <c r="H17" s="61">
        <v>5093</v>
      </c>
      <c r="I17" s="61">
        <v>5094</v>
      </c>
      <c r="J17" s="61">
        <v>5113</v>
      </c>
      <c r="K17" s="61">
        <v>5406</v>
      </c>
      <c r="L17" s="61">
        <v>5924</v>
      </c>
      <c r="M17" s="61">
        <v>7164</v>
      </c>
      <c r="N17" s="61">
        <v>8245</v>
      </c>
      <c r="O17" s="61">
        <v>8440</v>
      </c>
      <c r="P17" s="61">
        <v>8805</v>
      </c>
      <c r="Q17" s="61">
        <v>9225</v>
      </c>
      <c r="R17" s="61">
        <v>9310</v>
      </c>
      <c r="S17" s="67">
        <v>4</v>
      </c>
      <c r="T17" s="67">
        <v>6.2</v>
      </c>
      <c r="U17" s="67">
        <v>7.1</v>
      </c>
      <c r="V17" s="61">
        <v>146690</v>
      </c>
      <c r="W17" s="61">
        <v>133610</v>
      </c>
      <c r="X17" s="61">
        <v>131772</v>
      </c>
    </row>
    <row r="18" spans="1:24" x14ac:dyDescent="0.25">
      <c r="A18" s="58">
        <v>157</v>
      </c>
      <c r="B18" s="94" t="s">
        <v>29</v>
      </c>
      <c r="C18" s="59">
        <v>6834</v>
      </c>
      <c r="D18" s="59">
        <v>6676</v>
      </c>
      <c r="E18" s="59">
        <v>6488</v>
      </c>
      <c r="F18" s="59">
        <v>6382</v>
      </c>
      <c r="G18" s="59">
        <v>6401</v>
      </c>
      <c r="H18" s="59">
        <v>6373</v>
      </c>
      <c r="I18" s="59">
        <v>6369</v>
      </c>
      <c r="J18" s="59">
        <v>6508</v>
      </c>
      <c r="K18" s="59">
        <v>6874</v>
      </c>
      <c r="L18" s="59">
        <v>7401</v>
      </c>
      <c r="M18" s="59">
        <v>9059</v>
      </c>
      <c r="N18" s="59">
        <v>9910</v>
      </c>
      <c r="O18" s="59">
        <v>10415</v>
      </c>
      <c r="P18" s="59">
        <v>11035</v>
      </c>
      <c r="Q18" s="59">
        <v>11340</v>
      </c>
      <c r="R18" s="59">
        <v>11985</v>
      </c>
      <c r="S18" s="66">
        <v>5.0999999999999996</v>
      </c>
      <c r="T18" s="66">
        <v>7.5</v>
      </c>
      <c r="U18" s="66">
        <v>8.8000000000000007</v>
      </c>
      <c r="V18" s="59">
        <v>134581</v>
      </c>
      <c r="W18" s="59">
        <v>132979</v>
      </c>
      <c r="X18" s="59">
        <v>135844</v>
      </c>
    </row>
    <row r="19" spans="1:24" x14ac:dyDescent="0.25">
      <c r="A19" s="58">
        <v>158</v>
      </c>
      <c r="B19" s="94" t="s">
        <v>30</v>
      </c>
      <c r="C19" s="59">
        <v>4886</v>
      </c>
      <c r="D19" s="59">
        <v>4660</v>
      </c>
      <c r="E19" s="59">
        <v>4529</v>
      </c>
      <c r="F19" s="59">
        <v>4489</v>
      </c>
      <c r="G19" s="59">
        <v>4392</v>
      </c>
      <c r="H19" s="59">
        <v>4440</v>
      </c>
      <c r="I19" s="59">
        <v>4509</v>
      </c>
      <c r="J19" s="59">
        <v>4690</v>
      </c>
      <c r="K19" s="59">
        <v>5051</v>
      </c>
      <c r="L19" s="59">
        <v>5432</v>
      </c>
      <c r="M19" s="59">
        <v>6675</v>
      </c>
      <c r="N19" s="59">
        <v>7290</v>
      </c>
      <c r="O19" s="59">
        <v>7345</v>
      </c>
      <c r="P19" s="59">
        <v>7515</v>
      </c>
      <c r="Q19" s="59">
        <v>7675</v>
      </c>
      <c r="R19" s="59">
        <v>7860</v>
      </c>
      <c r="S19" s="66">
        <v>3.9</v>
      </c>
      <c r="T19" s="66">
        <v>6</v>
      </c>
      <c r="U19" s="66">
        <v>6.6</v>
      </c>
      <c r="V19" s="59">
        <v>126460</v>
      </c>
      <c r="W19" s="59">
        <v>120904</v>
      </c>
      <c r="X19" s="59">
        <v>119361</v>
      </c>
    </row>
    <row r="20" spans="1:24" x14ac:dyDescent="0.25">
      <c r="A20" s="58">
        <v>159</v>
      </c>
      <c r="B20" s="94" t="s">
        <v>80</v>
      </c>
      <c r="C20" s="59">
        <v>20262</v>
      </c>
      <c r="D20" s="59">
        <v>19719</v>
      </c>
      <c r="E20" s="59">
        <v>19098</v>
      </c>
      <c r="F20" s="59">
        <v>18578</v>
      </c>
      <c r="G20" s="59">
        <v>18869</v>
      </c>
      <c r="H20" s="59">
        <v>18518</v>
      </c>
      <c r="I20" s="59">
        <v>18911</v>
      </c>
      <c r="J20" s="59">
        <v>19708</v>
      </c>
      <c r="K20" s="59">
        <v>20862</v>
      </c>
      <c r="L20" s="59">
        <v>22278</v>
      </c>
      <c r="M20" s="59">
        <v>25709</v>
      </c>
      <c r="N20" s="59">
        <v>28035</v>
      </c>
      <c r="O20" s="59">
        <v>28955</v>
      </c>
      <c r="P20" s="59">
        <v>30170</v>
      </c>
      <c r="Q20" s="59">
        <v>32090</v>
      </c>
      <c r="R20" s="59">
        <v>32265</v>
      </c>
      <c r="S20" s="66">
        <v>5.9</v>
      </c>
      <c r="T20" s="66">
        <v>8.6</v>
      </c>
      <c r="U20" s="66">
        <v>10</v>
      </c>
      <c r="V20" s="59">
        <v>344007</v>
      </c>
      <c r="W20" s="59">
        <v>327065</v>
      </c>
      <c r="X20" s="59">
        <v>323900</v>
      </c>
    </row>
    <row r="21" spans="1:24" x14ac:dyDescent="0.25">
      <c r="A21" s="60">
        <v>159016</v>
      </c>
      <c r="B21" s="95" t="s">
        <v>186</v>
      </c>
      <c r="C21" s="61" t="s">
        <v>24</v>
      </c>
      <c r="D21" s="61" t="s">
        <v>24</v>
      </c>
      <c r="E21" s="61">
        <v>11014</v>
      </c>
      <c r="F21" s="61">
        <v>10769</v>
      </c>
      <c r="G21" s="61">
        <v>10911</v>
      </c>
      <c r="H21" s="61">
        <v>10752</v>
      </c>
      <c r="I21" s="61">
        <v>10891</v>
      </c>
      <c r="J21" s="61">
        <v>11352</v>
      </c>
      <c r="K21" s="61">
        <v>12269</v>
      </c>
      <c r="L21" s="61">
        <v>13391</v>
      </c>
      <c r="M21" s="61">
        <v>15410</v>
      </c>
      <c r="N21" s="61">
        <v>15650</v>
      </c>
      <c r="O21" s="61">
        <v>16270</v>
      </c>
      <c r="P21" s="61">
        <v>17265</v>
      </c>
      <c r="Q21" s="61">
        <v>18815</v>
      </c>
      <c r="R21" s="61">
        <v>19050</v>
      </c>
      <c r="S21" s="67" t="s">
        <v>24</v>
      </c>
      <c r="T21" s="67">
        <v>13.1</v>
      </c>
      <c r="U21" s="67">
        <v>16.3</v>
      </c>
      <c r="V21" s="61">
        <v>121884</v>
      </c>
      <c r="W21" s="61">
        <v>119177</v>
      </c>
      <c r="X21" s="61">
        <v>116845</v>
      </c>
    </row>
    <row r="22" spans="1:24" x14ac:dyDescent="0.25">
      <c r="A22" s="60">
        <v>159999</v>
      </c>
      <c r="B22" s="95" t="s">
        <v>192</v>
      </c>
      <c r="C22" s="59" t="s">
        <v>24</v>
      </c>
      <c r="D22" s="59" t="s">
        <v>24</v>
      </c>
      <c r="E22" s="59">
        <f t="shared" ref="E22:R22" si="0">E20-E21</f>
        <v>8084</v>
      </c>
      <c r="F22" s="59">
        <f t="shared" si="0"/>
        <v>7809</v>
      </c>
      <c r="G22" s="59">
        <f t="shared" si="0"/>
        <v>7958</v>
      </c>
      <c r="H22" s="59">
        <f t="shared" si="0"/>
        <v>7766</v>
      </c>
      <c r="I22" s="59">
        <f t="shared" si="0"/>
        <v>8020</v>
      </c>
      <c r="J22" s="59">
        <f t="shared" si="0"/>
        <v>8356</v>
      </c>
      <c r="K22" s="59">
        <f t="shared" si="0"/>
        <v>8593</v>
      </c>
      <c r="L22" s="59">
        <f t="shared" si="0"/>
        <v>8887</v>
      </c>
      <c r="M22" s="59">
        <f t="shared" si="0"/>
        <v>10299</v>
      </c>
      <c r="N22" s="59">
        <f t="shared" si="0"/>
        <v>12385</v>
      </c>
      <c r="O22" s="59">
        <f t="shared" si="0"/>
        <v>12685</v>
      </c>
      <c r="P22" s="59">
        <f t="shared" si="0"/>
        <v>12905</v>
      </c>
      <c r="Q22" s="59">
        <f t="shared" si="0"/>
        <v>13275</v>
      </c>
      <c r="R22" s="59">
        <f t="shared" si="0"/>
        <v>13215</v>
      </c>
      <c r="S22" s="66" t="s">
        <v>24</v>
      </c>
      <c r="T22" s="66">
        <f>O22*100/W22</f>
        <v>6.1018433002385901</v>
      </c>
      <c r="U22" s="66">
        <f>R22*100/X22</f>
        <v>6.3823621743015142</v>
      </c>
      <c r="V22" s="59">
        <f t="shared" ref="V22:X22" si="1">V20-V21</f>
        <v>222123</v>
      </c>
      <c r="W22" s="59">
        <f t="shared" si="1"/>
        <v>207888</v>
      </c>
      <c r="X22" s="59">
        <f t="shared" si="1"/>
        <v>207055</v>
      </c>
    </row>
    <row r="23" spans="1:24" x14ac:dyDescent="0.25">
      <c r="A23" s="60">
        <v>2</v>
      </c>
      <c r="B23" s="95" t="s">
        <v>187</v>
      </c>
      <c r="C23" s="61">
        <v>167595</v>
      </c>
      <c r="D23" s="61">
        <v>165870</v>
      </c>
      <c r="E23" s="61">
        <v>164632</v>
      </c>
      <c r="F23" s="61">
        <v>161409</v>
      </c>
      <c r="G23" s="61">
        <v>160303</v>
      </c>
      <c r="H23" s="61">
        <v>160800</v>
      </c>
      <c r="I23" s="61">
        <v>164319</v>
      </c>
      <c r="J23" s="61">
        <v>170246</v>
      </c>
      <c r="K23" s="61">
        <v>181572</v>
      </c>
      <c r="L23" s="61">
        <v>195197</v>
      </c>
      <c r="M23" s="61">
        <v>223573</v>
      </c>
      <c r="N23" s="61">
        <v>247535</v>
      </c>
      <c r="O23" s="61">
        <v>257705</v>
      </c>
      <c r="P23" s="61">
        <v>268505</v>
      </c>
      <c r="Q23" s="61">
        <v>274635</v>
      </c>
      <c r="R23" s="61">
        <v>277860</v>
      </c>
      <c r="S23" s="67">
        <v>7.7</v>
      </c>
      <c r="T23" s="67">
        <v>11.6</v>
      </c>
      <c r="U23" s="67">
        <v>12.9</v>
      </c>
      <c r="V23" s="61">
        <v>2163919</v>
      </c>
      <c r="W23" s="61">
        <v>2139976</v>
      </c>
      <c r="X23" s="61">
        <v>2147704</v>
      </c>
    </row>
    <row r="24" spans="1:24" x14ac:dyDescent="0.25">
      <c r="A24" s="58">
        <v>241</v>
      </c>
      <c r="B24" s="94" t="s">
        <v>188</v>
      </c>
      <c r="C24" s="59">
        <v>115165</v>
      </c>
      <c r="D24" s="59">
        <v>115063</v>
      </c>
      <c r="E24" s="59">
        <v>114709</v>
      </c>
      <c r="F24" s="59">
        <v>112514</v>
      </c>
      <c r="G24" s="59">
        <v>111911</v>
      </c>
      <c r="H24" s="59">
        <v>112021</v>
      </c>
      <c r="I24" s="59">
        <v>115062</v>
      </c>
      <c r="J24" s="59">
        <v>119366</v>
      </c>
      <c r="K24" s="59">
        <v>126962</v>
      </c>
      <c r="L24" s="59">
        <v>136533</v>
      </c>
      <c r="M24" s="59">
        <v>154696</v>
      </c>
      <c r="N24" s="59">
        <v>168735</v>
      </c>
      <c r="O24" s="59">
        <v>175170</v>
      </c>
      <c r="P24" s="59">
        <v>181570</v>
      </c>
      <c r="Q24" s="59">
        <v>185310</v>
      </c>
      <c r="R24" s="59">
        <v>185675</v>
      </c>
      <c r="S24" s="66">
        <v>10.199999999999999</v>
      </c>
      <c r="T24" s="66">
        <v>14.7</v>
      </c>
      <c r="U24" s="66">
        <v>16.100000000000001</v>
      </c>
      <c r="V24" s="59">
        <v>1128543</v>
      </c>
      <c r="W24" s="59">
        <v>1148700</v>
      </c>
      <c r="X24" s="59">
        <v>1155330</v>
      </c>
    </row>
    <row r="25" spans="1:24" x14ac:dyDescent="0.25">
      <c r="A25" s="60">
        <v>241001</v>
      </c>
      <c r="B25" s="95" t="s">
        <v>189</v>
      </c>
      <c r="C25" s="61">
        <v>75016</v>
      </c>
      <c r="D25" s="61">
        <v>74898</v>
      </c>
      <c r="E25" s="61">
        <v>74977</v>
      </c>
      <c r="F25" s="61">
        <v>74111</v>
      </c>
      <c r="G25" s="61">
        <v>73483</v>
      </c>
      <c r="H25" s="61">
        <v>73448</v>
      </c>
      <c r="I25" s="61">
        <v>75793</v>
      </c>
      <c r="J25" s="61">
        <v>78442</v>
      </c>
      <c r="K25" s="61">
        <v>82727</v>
      </c>
      <c r="L25" s="61">
        <v>88541</v>
      </c>
      <c r="M25" s="61">
        <v>97357</v>
      </c>
      <c r="N25" s="61">
        <v>104465</v>
      </c>
      <c r="O25" s="61">
        <v>107965</v>
      </c>
      <c r="P25" s="61">
        <v>111255</v>
      </c>
      <c r="Q25" s="61">
        <v>113440</v>
      </c>
      <c r="R25" s="61">
        <v>112125</v>
      </c>
      <c r="S25" s="67">
        <v>14.5</v>
      </c>
      <c r="T25" s="67">
        <v>19.600000000000001</v>
      </c>
      <c r="U25" s="67">
        <v>21</v>
      </c>
      <c r="V25" s="61">
        <v>515729</v>
      </c>
      <c r="W25" s="61">
        <v>532864</v>
      </c>
      <c r="X25" s="61">
        <v>534049</v>
      </c>
    </row>
    <row r="26" spans="1:24" x14ac:dyDescent="0.25">
      <c r="A26" s="60">
        <v>241999</v>
      </c>
      <c r="B26" s="95" t="s">
        <v>193</v>
      </c>
      <c r="C26" s="59">
        <f t="shared" ref="C26:R26" si="2">C24-C25</f>
        <v>40149</v>
      </c>
      <c r="D26" s="59">
        <f t="shared" si="2"/>
        <v>40165</v>
      </c>
      <c r="E26" s="59">
        <f t="shared" si="2"/>
        <v>39732</v>
      </c>
      <c r="F26" s="59">
        <f t="shared" si="2"/>
        <v>38403</v>
      </c>
      <c r="G26" s="59">
        <f t="shared" si="2"/>
        <v>38428</v>
      </c>
      <c r="H26" s="59">
        <f t="shared" si="2"/>
        <v>38573</v>
      </c>
      <c r="I26" s="59">
        <f t="shared" si="2"/>
        <v>39269</v>
      </c>
      <c r="J26" s="59">
        <f t="shared" si="2"/>
        <v>40924</v>
      </c>
      <c r="K26" s="59">
        <f t="shared" si="2"/>
        <v>44235</v>
      </c>
      <c r="L26" s="59">
        <f t="shared" si="2"/>
        <v>47992</v>
      </c>
      <c r="M26" s="59">
        <f t="shared" si="2"/>
        <v>57339</v>
      </c>
      <c r="N26" s="59">
        <f t="shared" si="2"/>
        <v>64270</v>
      </c>
      <c r="O26" s="59">
        <f t="shared" si="2"/>
        <v>67205</v>
      </c>
      <c r="P26" s="59">
        <f t="shared" si="2"/>
        <v>70315</v>
      </c>
      <c r="Q26" s="59">
        <f t="shared" si="2"/>
        <v>71870</v>
      </c>
      <c r="R26" s="59">
        <f t="shared" si="2"/>
        <v>73550</v>
      </c>
      <c r="S26" s="66">
        <f>D26*100/V26</f>
        <v>6.5541909943310692</v>
      </c>
      <c r="T26" s="66">
        <f>O26*100/W26</f>
        <v>10.912807955364739</v>
      </c>
      <c r="U26" s="66">
        <f>R26*100/X26</f>
        <v>11.838443474047976</v>
      </c>
      <c r="V26" s="59">
        <f t="shared" ref="V26:X26" si="3">V24-V25</f>
        <v>612814</v>
      </c>
      <c r="W26" s="59">
        <f t="shared" si="3"/>
        <v>615836</v>
      </c>
      <c r="X26" s="59">
        <f t="shared" si="3"/>
        <v>621281</v>
      </c>
    </row>
    <row r="27" spans="1:24" x14ac:dyDescent="0.25">
      <c r="A27" s="58">
        <v>251</v>
      </c>
      <c r="B27" s="94" t="s">
        <v>36</v>
      </c>
      <c r="C27" s="59">
        <v>8256</v>
      </c>
      <c r="D27" s="59">
        <v>8139</v>
      </c>
      <c r="E27" s="59">
        <v>8229</v>
      </c>
      <c r="F27" s="59">
        <v>8105</v>
      </c>
      <c r="G27" s="59">
        <v>8099</v>
      </c>
      <c r="H27" s="59">
        <v>8183</v>
      </c>
      <c r="I27" s="59">
        <v>8386</v>
      </c>
      <c r="J27" s="59">
        <v>9184</v>
      </c>
      <c r="K27" s="59">
        <v>10761</v>
      </c>
      <c r="L27" s="59">
        <v>11631</v>
      </c>
      <c r="M27" s="59">
        <v>13826</v>
      </c>
      <c r="N27" s="59">
        <v>15540</v>
      </c>
      <c r="O27" s="59">
        <v>16065</v>
      </c>
      <c r="P27" s="59">
        <v>17565</v>
      </c>
      <c r="Q27" s="59">
        <v>18545</v>
      </c>
      <c r="R27" s="59">
        <v>19395</v>
      </c>
      <c r="S27" s="66">
        <v>3.8</v>
      </c>
      <c r="T27" s="66">
        <v>7.2</v>
      </c>
      <c r="U27" s="66">
        <v>8.9</v>
      </c>
      <c r="V27" s="59">
        <v>215548</v>
      </c>
      <c r="W27" s="59">
        <v>215082</v>
      </c>
      <c r="X27" s="59">
        <v>218072</v>
      </c>
    </row>
    <row r="28" spans="1:24" x14ac:dyDescent="0.25">
      <c r="A28" s="60">
        <v>252</v>
      </c>
      <c r="B28" s="95" t="s">
        <v>37</v>
      </c>
      <c r="C28" s="61">
        <v>11014</v>
      </c>
      <c r="D28" s="61">
        <v>10617</v>
      </c>
      <c r="E28" s="61">
        <v>10381</v>
      </c>
      <c r="F28" s="61">
        <v>10213</v>
      </c>
      <c r="G28" s="61">
        <v>10154</v>
      </c>
      <c r="H28" s="61">
        <v>10394</v>
      </c>
      <c r="I28" s="61">
        <v>10319</v>
      </c>
      <c r="J28" s="61">
        <v>10342</v>
      </c>
      <c r="K28" s="61">
        <v>10719</v>
      </c>
      <c r="L28" s="61">
        <v>11665</v>
      </c>
      <c r="M28" s="61">
        <v>13461</v>
      </c>
      <c r="N28" s="61">
        <v>15065</v>
      </c>
      <c r="O28" s="61">
        <v>15795</v>
      </c>
      <c r="P28" s="61">
        <v>16535</v>
      </c>
      <c r="Q28" s="61">
        <v>16910</v>
      </c>
      <c r="R28" s="61">
        <v>17460</v>
      </c>
      <c r="S28" s="67">
        <v>6.9</v>
      </c>
      <c r="T28" s="67">
        <v>10.199999999999999</v>
      </c>
      <c r="U28" s="67">
        <v>11.8</v>
      </c>
      <c r="V28" s="61">
        <v>159840</v>
      </c>
      <c r="W28" s="61">
        <v>148265</v>
      </c>
      <c r="X28" s="61">
        <v>148580</v>
      </c>
    </row>
    <row r="29" spans="1:24" x14ac:dyDescent="0.25">
      <c r="A29" s="60">
        <v>254</v>
      </c>
      <c r="B29" s="95" t="s">
        <v>38</v>
      </c>
      <c r="C29" s="61">
        <v>14631</v>
      </c>
      <c r="D29" s="61">
        <v>14237</v>
      </c>
      <c r="E29" s="61">
        <v>13889</v>
      </c>
      <c r="F29" s="61">
        <v>13669</v>
      </c>
      <c r="G29" s="61">
        <v>13466</v>
      </c>
      <c r="H29" s="61">
        <v>13637</v>
      </c>
      <c r="I29" s="61">
        <v>13859</v>
      </c>
      <c r="J29" s="61">
        <v>14417</v>
      </c>
      <c r="K29" s="61">
        <v>15353</v>
      </c>
      <c r="L29" s="61">
        <v>16412</v>
      </c>
      <c r="M29" s="61">
        <v>19567</v>
      </c>
      <c r="N29" s="61">
        <v>21915</v>
      </c>
      <c r="O29" s="61">
        <v>22775</v>
      </c>
      <c r="P29" s="61">
        <v>24090</v>
      </c>
      <c r="Q29" s="61">
        <v>24995</v>
      </c>
      <c r="R29" s="61">
        <v>25525</v>
      </c>
      <c r="S29" s="67">
        <v>5</v>
      </c>
      <c r="T29" s="67">
        <v>7.9</v>
      </c>
      <c r="U29" s="67">
        <v>9.3000000000000007</v>
      </c>
      <c r="V29" s="61">
        <v>290643</v>
      </c>
      <c r="W29" s="61">
        <v>277300</v>
      </c>
      <c r="X29" s="61">
        <v>275464</v>
      </c>
    </row>
    <row r="30" spans="1:24" x14ac:dyDescent="0.25">
      <c r="A30" s="58">
        <v>254021</v>
      </c>
      <c r="B30" s="94" t="s">
        <v>190</v>
      </c>
      <c r="C30" s="59" t="s">
        <v>24</v>
      </c>
      <c r="D30" s="59" t="s">
        <v>24</v>
      </c>
      <c r="E30" s="59">
        <v>8448</v>
      </c>
      <c r="F30" s="59">
        <v>8344</v>
      </c>
      <c r="G30" s="59">
        <v>8279</v>
      </c>
      <c r="H30" s="59">
        <v>8445</v>
      </c>
      <c r="I30" s="59">
        <v>8609</v>
      </c>
      <c r="J30" s="59">
        <v>8826</v>
      </c>
      <c r="K30" s="59">
        <v>9212</v>
      </c>
      <c r="L30" s="59">
        <v>9796</v>
      </c>
      <c r="M30" s="59">
        <v>11180</v>
      </c>
      <c r="N30" s="59">
        <v>12505</v>
      </c>
      <c r="O30" s="59">
        <v>13285</v>
      </c>
      <c r="P30" s="59">
        <v>14425</v>
      </c>
      <c r="Q30" s="59">
        <v>14830</v>
      </c>
      <c r="R30" s="59">
        <v>15150</v>
      </c>
      <c r="S30" s="66" t="s">
        <v>24</v>
      </c>
      <c r="T30" s="66">
        <v>12.3</v>
      </c>
      <c r="U30" s="66">
        <v>15</v>
      </c>
      <c r="V30" s="59">
        <v>102575</v>
      </c>
      <c r="W30" s="59">
        <v>101687</v>
      </c>
      <c r="X30" s="59">
        <v>101055</v>
      </c>
    </row>
    <row r="31" spans="1:24" x14ac:dyDescent="0.25">
      <c r="A31" s="58">
        <v>254999</v>
      </c>
      <c r="B31" s="94" t="s">
        <v>194</v>
      </c>
      <c r="C31" s="59" t="s">
        <v>24</v>
      </c>
      <c r="D31" s="59" t="s">
        <v>24</v>
      </c>
      <c r="E31" s="59">
        <f t="shared" ref="E31:R31" si="4">E29-E30</f>
        <v>5441</v>
      </c>
      <c r="F31" s="59">
        <f t="shared" si="4"/>
        <v>5325</v>
      </c>
      <c r="G31" s="59">
        <f t="shared" si="4"/>
        <v>5187</v>
      </c>
      <c r="H31" s="59">
        <f t="shared" si="4"/>
        <v>5192</v>
      </c>
      <c r="I31" s="59">
        <f t="shared" si="4"/>
        <v>5250</v>
      </c>
      <c r="J31" s="59">
        <f t="shared" si="4"/>
        <v>5591</v>
      </c>
      <c r="K31" s="59">
        <f t="shared" si="4"/>
        <v>6141</v>
      </c>
      <c r="L31" s="59">
        <f t="shared" si="4"/>
        <v>6616</v>
      </c>
      <c r="M31" s="59">
        <f t="shared" si="4"/>
        <v>8387</v>
      </c>
      <c r="N31" s="59">
        <f t="shared" si="4"/>
        <v>9410</v>
      </c>
      <c r="O31" s="59">
        <f t="shared" si="4"/>
        <v>9490</v>
      </c>
      <c r="P31" s="59">
        <f t="shared" si="4"/>
        <v>9665</v>
      </c>
      <c r="Q31" s="59">
        <f t="shared" si="4"/>
        <v>10165</v>
      </c>
      <c r="R31" s="59">
        <f t="shared" si="4"/>
        <v>10375</v>
      </c>
      <c r="S31" s="66" t="s">
        <v>24</v>
      </c>
      <c r="T31" s="66">
        <f>O31*100/W31</f>
        <v>5.4039279552197161</v>
      </c>
      <c r="U31" s="66">
        <f>R31*100/X31</f>
        <v>5.9486609062605718</v>
      </c>
      <c r="V31" s="59">
        <f t="shared" ref="V31:X31" si="5">V29-V30</f>
        <v>188068</v>
      </c>
      <c r="W31" s="59">
        <f t="shared" si="5"/>
        <v>175613</v>
      </c>
      <c r="X31" s="59">
        <f t="shared" si="5"/>
        <v>174409</v>
      </c>
    </row>
    <row r="32" spans="1:24" x14ac:dyDescent="0.25">
      <c r="A32" s="60">
        <v>255</v>
      </c>
      <c r="B32" s="95" t="s">
        <v>41</v>
      </c>
      <c r="C32" s="61">
        <v>3433</v>
      </c>
      <c r="D32" s="61">
        <v>3274</v>
      </c>
      <c r="E32" s="61">
        <v>3213</v>
      </c>
      <c r="F32" s="61">
        <v>3109</v>
      </c>
      <c r="G32" s="61">
        <v>3033</v>
      </c>
      <c r="H32" s="61">
        <v>3063</v>
      </c>
      <c r="I32" s="61">
        <v>3100</v>
      </c>
      <c r="J32" s="61">
        <v>3072</v>
      </c>
      <c r="K32" s="61">
        <v>3094</v>
      </c>
      <c r="L32" s="61">
        <v>3131</v>
      </c>
      <c r="M32" s="61">
        <v>3855</v>
      </c>
      <c r="N32" s="61">
        <v>4300</v>
      </c>
      <c r="O32" s="61">
        <v>4350</v>
      </c>
      <c r="P32" s="61">
        <v>4330</v>
      </c>
      <c r="Q32" s="61">
        <v>4275</v>
      </c>
      <c r="R32" s="61">
        <v>4490</v>
      </c>
      <c r="S32" s="67">
        <v>4.4000000000000004</v>
      </c>
      <c r="T32" s="67">
        <v>6</v>
      </c>
      <c r="U32" s="67">
        <v>6.4</v>
      </c>
      <c r="V32" s="61">
        <v>77918</v>
      </c>
      <c r="W32" s="61">
        <v>71510</v>
      </c>
      <c r="X32" s="61">
        <v>70207</v>
      </c>
    </row>
    <row r="33" spans="1:24" x14ac:dyDescent="0.25">
      <c r="A33" s="58">
        <v>256</v>
      </c>
      <c r="B33" s="94" t="s">
        <v>42</v>
      </c>
      <c r="C33" s="59">
        <v>5488</v>
      </c>
      <c r="D33" s="59">
        <v>5402</v>
      </c>
      <c r="E33" s="59">
        <v>5316</v>
      </c>
      <c r="F33" s="59">
        <v>5301</v>
      </c>
      <c r="G33" s="59">
        <v>5184</v>
      </c>
      <c r="H33" s="59">
        <v>5160</v>
      </c>
      <c r="I33" s="59">
        <v>5252</v>
      </c>
      <c r="J33" s="59">
        <v>5374</v>
      </c>
      <c r="K33" s="59">
        <v>5829</v>
      </c>
      <c r="L33" s="59">
        <v>6299</v>
      </c>
      <c r="M33" s="59">
        <v>7452</v>
      </c>
      <c r="N33" s="59">
        <v>9380</v>
      </c>
      <c r="O33" s="59">
        <v>10010</v>
      </c>
      <c r="P33" s="59">
        <v>10430</v>
      </c>
      <c r="Q33" s="59">
        <v>10345</v>
      </c>
      <c r="R33" s="59">
        <v>10560</v>
      </c>
      <c r="S33" s="66">
        <v>4.4000000000000004</v>
      </c>
      <c r="T33" s="66">
        <v>7.7</v>
      </c>
      <c r="U33" s="66">
        <v>8.6999999999999993</v>
      </c>
      <c r="V33" s="59">
        <v>125870</v>
      </c>
      <c r="W33" s="59">
        <v>121503</v>
      </c>
      <c r="X33" s="59">
        <v>121645</v>
      </c>
    </row>
    <row r="34" spans="1:24" x14ac:dyDescent="0.25">
      <c r="A34" s="60">
        <v>257</v>
      </c>
      <c r="B34" s="95" t="s">
        <v>43</v>
      </c>
      <c r="C34" s="61">
        <v>9608</v>
      </c>
      <c r="D34" s="61">
        <v>9138</v>
      </c>
      <c r="E34" s="61">
        <v>8895</v>
      </c>
      <c r="F34" s="61">
        <v>8498</v>
      </c>
      <c r="G34" s="61">
        <v>8456</v>
      </c>
      <c r="H34" s="61">
        <v>8342</v>
      </c>
      <c r="I34" s="61">
        <v>8341</v>
      </c>
      <c r="J34" s="61">
        <v>8491</v>
      </c>
      <c r="K34" s="61">
        <v>8854</v>
      </c>
      <c r="L34" s="61">
        <v>9526</v>
      </c>
      <c r="M34" s="61">
        <v>10716</v>
      </c>
      <c r="N34" s="61">
        <v>12600</v>
      </c>
      <c r="O34" s="61">
        <v>13545</v>
      </c>
      <c r="P34" s="61">
        <v>13985</v>
      </c>
      <c r="Q34" s="61">
        <v>14255</v>
      </c>
      <c r="R34" s="61">
        <v>14755</v>
      </c>
      <c r="S34" s="67">
        <v>5.8</v>
      </c>
      <c r="T34" s="67">
        <v>8</v>
      </c>
      <c r="U34" s="67">
        <v>9.3000000000000007</v>
      </c>
      <c r="V34" s="61">
        <v>165557</v>
      </c>
      <c r="W34" s="61">
        <v>157616</v>
      </c>
      <c r="X34" s="61">
        <v>158406</v>
      </c>
    </row>
    <row r="35" spans="1:24" x14ac:dyDescent="0.25">
      <c r="A35" s="60">
        <v>3</v>
      </c>
      <c r="B35" s="95" t="s">
        <v>49</v>
      </c>
      <c r="C35" s="61">
        <v>69762</v>
      </c>
      <c r="D35" s="61">
        <v>68586</v>
      </c>
      <c r="E35" s="61">
        <v>67702</v>
      </c>
      <c r="F35" s="61">
        <v>67279</v>
      </c>
      <c r="G35" s="61">
        <v>67529</v>
      </c>
      <c r="H35" s="61">
        <v>67951</v>
      </c>
      <c r="I35" s="61">
        <v>69224</v>
      </c>
      <c r="J35" s="61">
        <v>71972</v>
      </c>
      <c r="K35" s="61">
        <v>77840</v>
      </c>
      <c r="L35" s="61">
        <v>85566</v>
      </c>
      <c r="M35" s="61">
        <v>101355</v>
      </c>
      <c r="N35" s="61">
        <v>116020</v>
      </c>
      <c r="O35" s="61">
        <v>120060</v>
      </c>
      <c r="P35" s="61">
        <v>126195</v>
      </c>
      <c r="Q35" s="61">
        <v>132025</v>
      </c>
      <c r="R35" s="61">
        <v>135635</v>
      </c>
      <c r="S35" s="67">
        <v>4.0999999999999996</v>
      </c>
      <c r="T35" s="67">
        <v>6.8</v>
      </c>
      <c r="U35" s="67">
        <v>7.9</v>
      </c>
      <c r="V35" s="61">
        <v>1704133</v>
      </c>
      <c r="W35" s="61">
        <v>1703945</v>
      </c>
      <c r="X35" s="61">
        <v>1722474</v>
      </c>
    </row>
    <row r="36" spans="1:24" x14ac:dyDescent="0.25">
      <c r="A36" s="58">
        <v>351</v>
      </c>
      <c r="B36" s="94" t="s">
        <v>45</v>
      </c>
      <c r="C36" s="59">
        <v>7805</v>
      </c>
      <c r="D36" s="59">
        <v>7594</v>
      </c>
      <c r="E36" s="59">
        <v>7394</v>
      </c>
      <c r="F36" s="59">
        <v>7449</v>
      </c>
      <c r="G36" s="59">
        <v>7472</v>
      </c>
      <c r="H36" s="59">
        <v>7584</v>
      </c>
      <c r="I36" s="59">
        <v>7689</v>
      </c>
      <c r="J36" s="59">
        <v>7959</v>
      </c>
      <c r="K36" s="59">
        <v>8519</v>
      </c>
      <c r="L36" s="59">
        <v>9503</v>
      </c>
      <c r="M36" s="59">
        <v>10974</v>
      </c>
      <c r="N36" s="59">
        <v>12675</v>
      </c>
      <c r="O36" s="59">
        <v>13430</v>
      </c>
      <c r="P36" s="59">
        <v>14130</v>
      </c>
      <c r="Q36" s="59">
        <v>14330</v>
      </c>
      <c r="R36" s="59">
        <v>14300</v>
      </c>
      <c r="S36" s="66">
        <v>4.3</v>
      </c>
      <c r="T36" s="66">
        <v>7.1</v>
      </c>
      <c r="U36" s="66">
        <v>8</v>
      </c>
      <c r="V36" s="59">
        <v>182444</v>
      </c>
      <c r="W36" s="59">
        <v>178370</v>
      </c>
      <c r="X36" s="59">
        <v>179386</v>
      </c>
    </row>
    <row r="37" spans="1:24" x14ac:dyDescent="0.25">
      <c r="A37" s="58">
        <v>352</v>
      </c>
      <c r="B37" s="94" t="s">
        <v>46</v>
      </c>
      <c r="C37" s="59">
        <v>8730</v>
      </c>
      <c r="D37" s="59">
        <v>8486</v>
      </c>
      <c r="E37" s="59">
        <v>8328</v>
      </c>
      <c r="F37" s="59">
        <v>8238</v>
      </c>
      <c r="G37" s="59">
        <v>8184</v>
      </c>
      <c r="H37" s="59">
        <v>8131</v>
      </c>
      <c r="I37" s="59">
        <v>8134</v>
      </c>
      <c r="J37" s="59">
        <v>8167</v>
      </c>
      <c r="K37" s="59">
        <v>8660</v>
      </c>
      <c r="L37" s="59">
        <v>9787</v>
      </c>
      <c r="M37" s="59">
        <v>11863</v>
      </c>
      <c r="N37" s="59">
        <v>13215</v>
      </c>
      <c r="O37" s="59">
        <v>13215</v>
      </c>
      <c r="P37" s="59">
        <v>13335</v>
      </c>
      <c r="Q37" s="59">
        <v>13345</v>
      </c>
      <c r="R37" s="59">
        <v>13410</v>
      </c>
      <c r="S37" s="66">
        <v>4.3</v>
      </c>
      <c r="T37" s="66">
        <v>6.7</v>
      </c>
      <c r="U37" s="66">
        <v>6.7</v>
      </c>
      <c r="V37" s="59">
        <v>205276</v>
      </c>
      <c r="W37" s="59">
        <v>198670</v>
      </c>
      <c r="X37" s="59">
        <v>198826</v>
      </c>
    </row>
    <row r="38" spans="1:24" x14ac:dyDescent="0.25">
      <c r="A38" s="58">
        <v>353</v>
      </c>
      <c r="B38" s="94" t="s">
        <v>47</v>
      </c>
      <c r="C38" s="59">
        <v>11011</v>
      </c>
      <c r="D38" s="59">
        <v>10667</v>
      </c>
      <c r="E38" s="59">
        <v>10514</v>
      </c>
      <c r="F38" s="59">
        <v>10670</v>
      </c>
      <c r="G38" s="59">
        <v>10975</v>
      </c>
      <c r="H38" s="59">
        <v>11183</v>
      </c>
      <c r="I38" s="59">
        <v>11025</v>
      </c>
      <c r="J38" s="59">
        <v>11307</v>
      </c>
      <c r="K38" s="59">
        <v>11651</v>
      </c>
      <c r="L38" s="59">
        <v>12035</v>
      </c>
      <c r="M38" s="59">
        <v>13092</v>
      </c>
      <c r="N38" s="59">
        <v>16015</v>
      </c>
      <c r="O38" s="59">
        <v>17475</v>
      </c>
      <c r="P38" s="59">
        <v>18930</v>
      </c>
      <c r="Q38" s="59">
        <v>21285</v>
      </c>
      <c r="R38" s="59">
        <v>22685</v>
      </c>
      <c r="S38" s="66">
        <v>4.5999999999999996</v>
      </c>
      <c r="T38" s="66">
        <v>6.4</v>
      </c>
      <c r="U38" s="66">
        <v>8.9</v>
      </c>
      <c r="V38" s="59">
        <v>241827</v>
      </c>
      <c r="W38" s="59">
        <v>250326</v>
      </c>
      <c r="X38" s="59">
        <v>256016</v>
      </c>
    </row>
    <row r="39" spans="1:24" x14ac:dyDescent="0.25">
      <c r="A39" s="60">
        <v>354</v>
      </c>
      <c r="B39" s="95" t="s">
        <v>48</v>
      </c>
      <c r="C39" s="61">
        <v>1273</v>
      </c>
      <c r="D39" s="61">
        <v>1267</v>
      </c>
      <c r="E39" s="61">
        <v>1301</v>
      </c>
      <c r="F39" s="61">
        <v>1372</v>
      </c>
      <c r="G39" s="61">
        <v>1464</v>
      </c>
      <c r="H39" s="61">
        <v>1487</v>
      </c>
      <c r="I39" s="61">
        <v>1456</v>
      </c>
      <c r="J39" s="61">
        <v>1601</v>
      </c>
      <c r="K39" s="61">
        <v>1882</v>
      </c>
      <c r="L39" s="61">
        <v>2244</v>
      </c>
      <c r="M39" s="61">
        <v>2767</v>
      </c>
      <c r="N39" s="61">
        <v>2825</v>
      </c>
      <c r="O39" s="61">
        <v>2585</v>
      </c>
      <c r="P39" s="61">
        <v>2665</v>
      </c>
      <c r="Q39" s="61">
        <v>2785</v>
      </c>
      <c r="R39" s="61">
        <v>2900</v>
      </c>
      <c r="S39" s="67">
        <v>2.5</v>
      </c>
      <c r="T39" s="67">
        <v>5.8</v>
      </c>
      <c r="U39" s="67">
        <v>6</v>
      </c>
      <c r="V39" s="61">
        <v>51352</v>
      </c>
      <c r="W39" s="61">
        <v>48825</v>
      </c>
      <c r="X39" s="61">
        <v>48503</v>
      </c>
    </row>
    <row r="40" spans="1:24" x14ac:dyDescent="0.25">
      <c r="A40" s="58">
        <v>355</v>
      </c>
      <c r="B40" s="94" t="s">
        <v>49</v>
      </c>
      <c r="C40" s="59">
        <v>6903</v>
      </c>
      <c r="D40" s="59">
        <v>6746</v>
      </c>
      <c r="E40" s="59">
        <v>6556</v>
      </c>
      <c r="F40" s="59">
        <v>6390</v>
      </c>
      <c r="G40" s="59">
        <v>6394</v>
      </c>
      <c r="H40" s="59">
        <v>6385</v>
      </c>
      <c r="I40" s="59">
        <v>6645</v>
      </c>
      <c r="J40" s="59">
        <v>6993</v>
      </c>
      <c r="K40" s="59">
        <v>7514</v>
      </c>
      <c r="L40" s="59">
        <v>8364</v>
      </c>
      <c r="M40" s="59">
        <v>9418</v>
      </c>
      <c r="N40" s="59">
        <v>11800</v>
      </c>
      <c r="O40" s="59">
        <v>12105</v>
      </c>
      <c r="P40" s="59">
        <v>12760</v>
      </c>
      <c r="Q40" s="59">
        <v>13120</v>
      </c>
      <c r="R40" s="59">
        <v>13095</v>
      </c>
      <c r="S40" s="66">
        <v>3.9</v>
      </c>
      <c r="T40" s="66">
        <v>6.5</v>
      </c>
      <c r="U40" s="66">
        <v>7.1</v>
      </c>
      <c r="V40" s="59">
        <v>175441</v>
      </c>
      <c r="W40" s="59">
        <v>181605</v>
      </c>
      <c r="X40" s="59">
        <v>184235</v>
      </c>
    </row>
    <row r="41" spans="1:24" x14ac:dyDescent="0.25">
      <c r="A41" s="58">
        <v>356</v>
      </c>
      <c r="B41" s="94" t="s">
        <v>50</v>
      </c>
      <c r="C41" s="59">
        <v>3984</v>
      </c>
      <c r="D41" s="59">
        <v>3951</v>
      </c>
      <c r="E41" s="59">
        <v>3915</v>
      </c>
      <c r="F41" s="59">
        <v>3854</v>
      </c>
      <c r="G41" s="59">
        <v>3793</v>
      </c>
      <c r="H41" s="59">
        <v>3766</v>
      </c>
      <c r="I41" s="59">
        <v>3961</v>
      </c>
      <c r="J41" s="59">
        <v>4181</v>
      </c>
      <c r="K41" s="59">
        <v>4489</v>
      </c>
      <c r="L41" s="59">
        <v>5090</v>
      </c>
      <c r="M41" s="59">
        <v>6083</v>
      </c>
      <c r="N41" s="59">
        <v>6210</v>
      </c>
      <c r="O41" s="59">
        <v>6360</v>
      </c>
      <c r="P41" s="59">
        <v>6560</v>
      </c>
      <c r="Q41" s="59">
        <v>6715</v>
      </c>
      <c r="R41" s="59">
        <v>6980</v>
      </c>
      <c r="S41" s="66">
        <v>3.5</v>
      </c>
      <c r="T41" s="66">
        <v>5.5</v>
      </c>
      <c r="U41" s="66">
        <v>6.1</v>
      </c>
      <c r="V41" s="59">
        <v>112741</v>
      </c>
      <c r="W41" s="59">
        <v>112695</v>
      </c>
      <c r="X41" s="59">
        <v>114640</v>
      </c>
    </row>
    <row r="42" spans="1:24" x14ac:dyDescent="0.25">
      <c r="A42" s="60">
        <v>357</v>
      </c>
      <c r="B42" s="95" t="s">
        <v>51</v>
      </c>
      <c r="C42" s="61">
        <v>6581</v>
      </c>
      <c r="D42" s="61">
        <v>6516</v>
      </c>
      <c r="E42" s="61">
        <v>6495</v>
      </c>
      <c r="F42" s="61">
        <v>6402</v>
      </c>
      <c r="G42" s="61">
        <v>6292</v>
      </c>
      <c r="H42" s="61">
        <v>6172</v>
      </c>
      <c r="I42" s="61">
        <v>6347</v>
      </c>
      <c r="J42" s="61">
        <v>6657</v>
      </c>
      <c r="K42" s="61">
        <v>7204</v>
      </c>
      <c r="L42" s="61">
        <v>7962</v>
      </c>
      <c r="M42" s="61">
        <v>9727</v>
      </c>
      <c r="N42" s="61">
        <v>10720</v>
      </c>
      <c r="O42" s="61">
        <v>10845</v>
      </c>
      <c r="P42" s="61">
        <v>11145</v>
      </c>
      <c r="Q42" s="61">
        <v>11585</v>
      </c>
      <c r="R42" s="61">
        <v>12055</v>
      </c>
      <c r="S42" s="67">
        <v>4</v>
      </c>
      <c r="T42" s="67">
        <v>6.6</v>
      </c>
      <c r="U42" s="67">
        <v>7.3</v>
      </c>
      <c r="V42" s="61">
        <v>164875</v>
      </c>
      <c r="W42" s="61">
        <v>163372</v>
      </c>
      <c r="X42" s="61">
        <v>164486</v>
      </c>
    </row>
    <row r="43" spans="1:24" x14ac:dyDescent="0.25">
      <c r="A43" s="58">
        <v>358</v>
      </c>
      <c r="B43" s="94" t="s">
        <v>52</v>
      </c>
      <c r="C43" s="59">
        <v>5949</v>
      </c>
      <c r="D43" s="59">
        <v>5987</v>
      </c>
      <c r="E43" s="59">
        <v>5929</v>
      </c>
      <c r="F43" s="59">
        <v>5739</v>
      </c>
      <c r="G43" s="59">
        <v>5804</v>
      </c>
      <c r="H43" s="59">
        <v>5915</v>
      </c>
      <c r="I43" s="59">
        <v>5996</v>
      </c>
      <c r="J43" s="59">
        <v>6350</v>
      </c>
      <c r="K43" s="59">
        <v>7260</v>
      </c>
      <c r="L43" s="59">
        <v>7825</v>
      </c>
      <c r="M43" s="59">
        <v>9386</v>
      </c>
      <c r="N43" s="59">
        <v>11140</v>
      </c>
      <c r="O43" s="59">
        <v>10920</v>
      </c>
      <c r="P43" s="59">
        <v>11545</v>
      </c>
      <c r="Q43" s="59">
        <v>12525</v>
      </c>
      <c r="R43" s="59">
        <v>12750</v>
      </c>
      <c r="S43" s="66">
        <v>4.2</v>
      </c>
      <c r="T43" s="66">
        <v>8</v>
      </c>
      <c r="U43" s="66">
        <v>9</v>
      </c>
      <c r="V43" s="59">
        <v>142678</v>
      </c>
      <c r="W43" s="59">
        <v>139641</v>
      </c>
      <c r="X43" s="59">
        <v>140885</v>
      </c>
    </row>
    <row r="44" spans="1:24" x14ac:dyDescent="0.25">
      <c r="A44" s="60">
        <v>359</v>
      </c>
      <c r="B44" s="95" t="s">
        <v>53</v>
      </c>
      <c r="C44" s="61">
        <v>8004</v>
      </c>
      <c r="D44" s="61">
        <v>7920</v>
      </c>
      <c r="E44" s="61">
        <v>7999</v>
      </c>
      <c r="F44" s="61">
        <v>8070</v>
      </c>
      <c r="G44" s="61">
        <v>8139</v>
      </c>
      <c r="H44" s="61">
        <v>8248</v>
      </c>
      <c r="I44" s="61">
        <v>8854</v>
      </c>
      <c r="J44" s="61">
        <v>9454</v>
      </c>
      <c r="K44" s="61">
        <v>10570</v>
      </c>
      <c r="L44" s="61">
        <v>11524</v>
      </c>
      <c r="M44" s="61">
        <v>14684</v>
      </c>
      <c r="N44" s="61">
        <v>16345</v>
      </c>
      <c r="O44" s="61">
        <v>17280</v>
      </c>
      <c r="P44" s="61">
        <v>18555</v>
      </c>
      <c r="Q44" s="61">
        <v>19385</v>
      </c>
      <c r="R44" s="61">
        <v>19980</v>
      </c>
      <c r="S44" s="67">
        <v>4.0999999999999996</v>
      </c>
      <c r="T44" s="67">
        <v>8.1</v>
      </c>
      <c r="U44" s="67">
        <v>9.6999999999999993</v>
      </c>
      <c r="V44" s="61">
        <v>196475</v>
      </c>
      <c r="W44" s="61">
        <v>201638</v>
      </c>
      <c r="X44" s="61">
        <v>205357</v>
      </c>
    </row>
    <row r="45" spans="1:24" x14ac:dyDescent="0.25">
      <c r="A45" s="60">
        <v>360</v>
      </c>
      <c r="B45" s="95" t="s">
        <v>54</v>
      </c>
      <c r="C45" s="61">
        <v>2786</v>
      </c>
      <c r="D45" s="61">
        <v>2742</v>
      </c>
      <c r="E45" s="61">
        <v>2695</v>
      </c>
      <c r="F45" s="61">
        <v>2550</v>
      </c>
      <c r="G45" s="61">
        <v>2527</v>
      </c>
      <c r="H45" s="61">
        <v>2555</v>
      </c>
      <c r="I45" s="61">
        <v>2563</v>
      </c>
      <c r="J45" s="61">
        <v>2634</v>
      </c>
      <c r="K45" s="61">
        <v>3031</v>
      </c>
      <c r="L45" s="61">
        <v>3588</v>
      </c>
      <c r="M45" s="61">
        <v>4184</v>
      </c>
      <c r="N45" s="61">
        <v>5020</v>
      </c>
      <c r="O45" s="61">
        <v>5335</v>
      </c>
      <c r="P45" s="61">
        <v>5605</v>
      </c>
      <c r="Q45" s="61">
        <v>5765</v>
      </c>
      <c r="R45" s="61">
        <v>6015</v>
      </c>
      <c r="S45" s="67">
        <v>2.9</v>
      </c>
      <c r="T45" s="67">
        <v>5.4</v>
      </c>
      <c r="U45" s="67">
        <v>6.5</v>
      </c>
      <c r="V45" s="61">
        <v>96940</v>
      </c>
      <c r="W45" s="61">
        <v>92961</v>
      </c>
      <c r="X45" s="61">
        <v>92566</v>
      </c>
    </row>
    <row r="46" spans="1:24" x14ac:dyDescent="0.25">
      <c r="A46" s="58">
        <v>361</v>
      </c>
      <c r="B46" s="94" t="s">
        <v>55</v>
      </c>
      <c r="C46" s="59">
        <v>6736</v>
      </c>
      <c r="D46" s="59">
        <v>6710</v>
      </c>
      <c r="E46" s="59">
        <v>6576</v>
      </c>
      <c r="F46" s="59">
        <v>6545</v>
      </c>
      <c r="G46" s="59">
        <v>6485</v>
      </c>
      <c r="H46" s="59">
        <v>6525</v>
      </c>
      <c r="I46" s="59">
        <v>6554</v>
      </c>
      <c r="J46" s="59">
        <v>6669</v>
      </c>
      <c r="K46" s="59">
        <v>7060</v>
      </c>
      <c r="L46" s="59">
        <v>7644</v>
      </c>
      <c r="M46" s="59">
        <v>9177</v>
      </c>
      <c r="N46" s="59">
        <v>10055</v>
      </c>
      <c r="O46" s="59">
        <v>10510</v>
      </c>
      <c r="P46" s="59">
        <v>10975</v>
      </c>
      <c r="Q46" s="59">
        <v>11175</v>
      </c>
      <c r="R46" s="59">
        <v>11465</v>
      </c>
      <c r="S46" s="66">
        <v>5</v>
      </c>
      <c r="T46" s="66">
        <v>7.4</v>
      </c>
      <c r="U46" s="66">
        <v>8.3000000000000007</v>
      </c>
      <c r="V46" s="59">
        <v>134084</v>
      </c>
      <c r="W46" s="59">
        <v>135842</v>
      </c>
      <c r="X46" s="59">
        <v>137574</v>
      </c>
    </row>
    <row r="47" spans="1:24" x14ac:dyDescent="0.25">
      <c r="A47" s="58">
        <v>4</v>
      </c>
      <c r="B47" s="94" t="s">
        <v>191</v>
      </c>
      <c r="C47" s="59">
        <v>124593</v>
      </c>
      <c r="D47" s="59">
        <v>126626</v>
      </c>
      <c r="E47" s="59">
        <v>129389</v>
      </c>
      <c r="F47" s="59">
        <v>130858</v>
      </c>
      <c r="G47" s="59">
        <v>132319</v>
      </c>
      <c r="H47" s="59">
        <v>136335</v>
      </c>
      <c r="I47" s="59">
        <v>142571</v>
      </c>
      <c r="J47" s="59">
        <v>152042</v>
      </c>
      <c r="K47" s="59">
        <v>161729</v>
      </c>
      <c r="L47" s="59">
        <v>177691</v>
      </c>
      <c r="M47" s="59">
        <v>207956</v>
      </c>
      <c r="N47" s="59">
        <v>236470</v>
      </c>
      <c r="O47" s="59">
        <v>247925</v>
      </c>
      <c r="P47" s="59">
        <v>260205</v>
      </c>
      <c r="Q47" s="59">
        <v>269505</v>
      </c>
      <c r="R47" s="59">
        <v>277435</v>
      </c>
      <c r="S47" s="66">
        <v>5</v>
      </c>
      <c r="T47" s="66">
        <v>9.4</v>
      </c>
      <c r="U47" s="66">
        <v>10.9</v>
      </c>
      <c r="V47" s="59">
        <v>2475459</v>
      </c>
      <c r="W47" s="59">
        <v>2506155</v>
      </c>
      <c r="X47" s="59">
        <v>2542666</v>
      </c>
    </row>
    <row r="48" spans="1:24" x14ac:dyDescent="0.25">
      <c r="A48" s="60">
        <v>401</v>
      </c>
      <c r="B48" s="95" t="s">
        <v>57</v>
      </c>
      <c r="C48" s="61">
        <v>6751</v>
      </c>
      <c r="D48" s="61">
        <v>6486</v>
      </c>
      <c r="E48" s="61">
        <v>6323</v>
      </c>
      <c r="F48" s="61">
        <v>6245</v>
      </c>
      <c r="G48" s="61">
        <v>6190</v>
      </c>
      <c r="H48" s="61">
        <v>6102</v>
      </c>
      <c r="I48" s="61">
        <v>6243</v>
      </c>
      <c r="J48" s="61">
        <v>6616</v>
      </c>
      <c r="K48" s="61">
        <v>7163</v>
      </c>
      <c r="L48" s="61">
        <v>8139</v>
      </c>
      <c r="M48" s="61">
        <v>10029</v>
      </c>
      <c r="N48" s="61">
        <v>11225</v>
      </c>
      <c r="O48" s="61">
        <v>12410</v>
      </c>
      <c r="P48" s="61">
        <v>12970</v>
      </c>
      <c r="Q48" s="61">
        <v>13220</v>
      </c>
      <c r="R48" s="61">
        <v>13710</v>
      </c>
      <c r="S48" s="67">
        <v>8.9</v>
      </c>
      <c r="T48" s="67">
        <v>14.6</v>
      </c>
      <c r="U48" s="67">
        <v>17.7</v>
      </c>
      <c r="V48" s="61">
        <v>75916</v>
      </c>
      <c r="W48" s="61">
        <v>77045</v>
      </c>
      <c r="X48" s="61">
        <v>77503</v>
      </c>
    </row>
    <row r="49" spans="1:24" x14ac:dyDescent="0.25">
      <c r="A49" s="58">
        <v>402</v>
      </c>
      <c r="B49" s="94" t="s">
        <v>58</v>
      </c>
      <c r="C49" s="59">
        <v>2783</v>
      </c>
      <c r="D49" s="59">
        <v>2664</v>
      </c>
      <c r="E49" s="59">
        <v>2663</v>
      </c>
      <c r="F49" s="59">
        <v>2585</v>
      </c>
      <c r="G49" s="59">
        <v>2360</v>
      </c>
      <c r="H49" s="59">
        <v>2454</v>
      </c>
      <c r="I49" s="59">
        <v>2487</v>
      </c>
      <c r="J49" s="59">
        <v>2784</v>
      </c>
      <c r="K49" s="59">
        <v>3219</v>
      </c>
      <c r="L49" s="59">
        <v>3641</v>
      </c>
      <c r="M49" s="59">
        <v>4576</v>
      </c>
      <c r="N49" s="59">
        <v>4955</v>
      </c>
      <c r="O49" s="59">
        <v>5420</v>
      </c>
      <c r="P49" s="59">
        <v>5530</v>
      </c>
      <c r="Q49" s="59">
        <v>5675</v>
      </c>
      <c r="R49" s="59">
        <v>6040</v>
      </c>
      <c r="S49" s="66">
        <v>5.4</v>
      </c>
      <c r="T49" s="66">
        <v>9.8000000000000007</v>
      </c>
      <c r="U49" s="66">
        <v>12.1</v>
      </c>
      <c r="V49" s="59">
        <v>51693</v>
      </c>
      <c r="W49" s="59">
        <v>50486</v>
      </c>
      <c r="X49" s="59">
        <v>49874</v>
      </c>
    </row>
    <row r="50" spans="1:24" x14ac:dyDescent="0.25">
      <c r="A50" s="60">
        <v>403</v>
      </c>
      <c r="B50" s="95" t="s">
        <v>59</v>
      </c>
      <c r="C50" s="61">
        <v>9884</v>
      </c>
      <c r="D50" s="61">
        <v>9767</v>
      </c>
      <c r="E50" s="61">
        <v>9786</v>
      </c>
      <c r="F50" s="61">
        <v>9419</v>
      </c>
      <c r="G50" s="61">
        <v>9376</v>
      </c>
      <c r="H50" s="61">
        <v>9497</v>
      </c>
      <c r="I50" s="61">
        <v>9409</v>
      </c>
      <c r="J50" s="61">
        <v>10068</v>
      </c>
      <c r="K50" s="61">
        <v>10778</v>
      </c>
      <c r="L50" s="61">
        <v>11523</v>
      </c>
      <c r="M50" s="61">
        <v>13579</v>
      </c>
      <c r="N50" s="61">
        <v>15440</v>
      </c>
      <c r="O50" s="61">
        <v>16595</v>
      </c>
      <c r="P50" s="61">
        <v>17365</v>
      </c>
      <c r="Q50" s="61">
        <v>18285</v>
      </c>
      <c r="R50" s="61">
        <v>19145</v>
      </c>
      <c r="S50" s="67">
        <v>6.2</v>
      </c>
      <c r="T50" s="67">
        <v>9.3000000000000007</v>
      </c>
      <c r="U50" s="67">
        <v>11.3</v>
      </c>
      <c r="V50" s="61">
        <v>158565</v>
      </c>
      <c r="W50" s="61">
        <v>165711</v>
      </c>
      <c r="X50" s="61">
        <v>169605</v>
      </c>
    </row>
    <row r="51" spans="1:24" x14ac:dyDescent="0.25">
      <c r="A51" s="58">
        <v>404</v>
      </c>
      <c r="B51" s="94" t="s">
        <v>60</v>
      </c>
      <c r="C51" s="59">
        <v>15137</v>
      </c>
      <c r="D51" s="59">
        <v>14718</v>
      </c>
      <c r="E51" s="59">
        <v>14631</v>
      </c>
      <c r="F51" s="59">
        <v>14584</v>
      </c>
      <c r="G51" s="59">
        <v>14554</v>
      </c>
      <c r="H51" s="59">
        <v>14707</v>
      </c>
      <c r="I51" s="59">
        <v>15209</v>
      </c>
      <c r="J51" s="59">
        <v>15985</v>
      </c>
      <c r="K51" s="59">
        <v>16602</v>
      </c>
      <c r="L51" s="59">
        <v>17648</v>
      </c>
      <c r="M51" s="59">
        <v>19421</v>
      </c>
      <c r="N51" s="59">
        <v>22855</v>
      </c>
      <c r="O51" s="59">
        <v>23915</v>
      </c>
      <c r="P51" s="59">
        <v>24470</v>
      </c>
      <c r="Q51" s="59">
        <v>25290</v>
      </c>
      <c r="R51" s="59">
        <v>25420</v>
      </c>
      <c r="S51" s="66">
        <v>9.1999999999999993</v>
      </c>
      <c r="T51" s="66">
        <v>13.9</v>
      </c>
      <c r="U51" s="66">
        <v>15.5</v>
      </c>
      <c r="V51" s="59">
        <v>163814</v>
      </c>
      <c r="W51" s="59">
        <v>164070</v>
      </c>
      <c r="X51" s="59">
        <v>164223</v>
      </c>
    </row>
    <row r="52" spans="1:24" x14ac:dyDescent="0.25">
      <c r="A52" s="60">
        <v>405</v>
      </c>
      <c r="B52" s="95" t="s">
        <v>61</v>
      </c>
      <c r="C52" s="61">
        <v>3851</v>
      </c>
      <c r="D52" s="61">
        <v>3710</v>
      </c>
      <c r="E52" s="61">
        <v>3676</v>
      </c>
      <c r="F52" s="61">
        <v>3618</v>
      </c>
      <c r="G52" s="61">
        <v>3769</v>
      </c>
      <c r="H52" s="61">
        <v>4274</v>
      </c>
      <c r="I52" s="61">
        <v>4277</v>
      </c>
      <c r="J52" s="61">
        <v>4499</v>
      </c>
      <c r="K52" s="61">
        <v>4440</v>
      </c>
      <c r="L52" s="61">
        <v>4698</v>
      </c>
      <c r="M52" s="61">
        <v>5979</v>
      </c>
      <c r="N52" s="61">
        <v>6925</v>
      </c>
      <c r="O52" s="61">
        <v>7820</v>
      </c>
      <c r="P52" s="61">
        <v>8410</v>
      </c>
      <c r="Q52" s="61">
        <v>8785</v>
      </c>
      <c r="R52" s="61">
        <v>8800</v>
      </c>
      <c r="S52" s="67">
        <v>4.5999999999999996</v>
      </c>
      <c r="T52" s="67">
        <v>9.1</v>
      </c>
      <c r="U52" s="67">
        <v>11.7</v>
      </c>
      <c r="V52" s="61">
        <v>83552</v>
      </c>
      <c r="W52" s="61">
        <v>76201</v>
      </c>
      <c r="X52" s="61">
        <v>75189</v>
      </c>
    </row>
    <row r="53" spans="1:24" x14ac:dyDescent="0.25">
      <c r="A53" s="58">
        <v>451</v>
      </c>
      <c r="B53" s="94" t="s">
        <v>62</v>
      </c>
      <c r="C53" s="59">
        <v>3288</v>
      </c>
      <c r="D53" s="59">
        <v>3324</v>
      </c>
      <c r="E53" s="59">
        <v>3375</v>
      </c>
      <c r="F53" s="59">
        <v>3362</v>
      </c>
      <c r="G53" s="59">
        <v>3447</v>
      </c>
      <c r="H53" s="59">
        <v>3546</v>
      </c>
      <c r="I53" s="59">
        <v>3749</v>
      </c>
      <c r="J53" s="59">
        <v>4282</v>
      </c>
      <c r="K53" s="59">
        <v>4463</v>
      </c>
      <c r="L53" s="59">
        <v>4953</v>
      </c>
      <c r="M53" s="59">
        <v>6084</v>
      </c>
      <c r="N53" s="59">
        <v>7130</v>
      </c>
      <c r="O53" s="59">
        <v>7600</v>
      </c>
      <c r="P53" s="59">
        <v>8075</v>
      </c>
      <c r="Q53" s="59">
        <v>8525</v>
      </c>
      <c r="R53" s="59">
        <v>8735</v>
      </c>
      <c r="S53" s="66">
        <v>2.8</v>
      </c>
      <c r="T53" s="66">
        <v>5.8</v>
      </c>
      <c r="U53" s="66">
        <v>7</v>
      </c>
      <c r="V53" s="59">
        <v>115891</v>
      </c>
      <c r="W53" s="59">
        <v>122698</v>
      </c>
      <c r="X53" s="59">
        <v>125643</v>
      </c>
    </row>
    <row r="54" spans="1:24" x14ac:dyDescent="0.25">
      <c r="A54" s="60">
        <v>452</v>
      </c>
      <c r="B54" s="95" t="s">
        <v>63</v>
      </c>
      <c r="C54" s="61">
        <v>5338</v>
      </c>
      <c r="D54" s="61">
        <v>5511</v>
      </c>
      <c r="E54" s="61">
        <v>5487</v>
      </c>
      <c r="F54" s="61">
        <v>5158</v>
      </c>
      <c r="G54" s="61">
        <v>5110</v>
      </c>
      <c r="H54" s="61">
        <v>5350</v>
      </c>
      <c r="I54" s="61">
        <v>5469</v>
      </c>
      <c r="J54" s="61">
        <v>5736</v>
      </c>
      <c r="K54" s="61">
        <v>6589</v>
      </c>
      <c r="L54" s="61">
        <v>7903</v>
      </c>
      <c r="M54" s="61">
        <v>9789</v>
      </c>
      <c r="N54" s="61">
        <v>11055</v>
      </c>
      <c r="O54" s="61">
        <v>11200</v>
      </c>
      <c r="P54" s="61">
        <v>11515</v>
      </c>
      <c r="Q54" s="61">
        <v>11480</v>
      </c>
      <c r="R54" s="61">
        <v>11465</v>
      </c>
      <c r="S54" s="67">
        <v>2.8</v>
      </c>
      <c r="T54" s="67">
        <v>5.8</v>
      </c>
      <c r="U54" s="67">
        <v>6</v>
      </c>
      <c r="V54" s="61">
        <v>190128</v>
      </c>
      <c r="W54" s="61">
        <v>190066</v>
      </c>
      <c r="X54" s="61">
        <v>190178</v>
      </c>
    </row>
    <row r="55" spans="1:24" x14ac:dyDescent="0.25">
      <c r="A55" s="58">
        <v>453</v>
      </c>
      <c r="B55" s="94" t="s">
        <v>64</v>
      </c>
      <c r="C55" s="59">
        <v>6341</v>
      </c>
      <c r="D55" s="59">
        <v>6549</v>
      </c>
      <c r="E55" s="59">
        <v>6898</v>
      </c>
      <c r="F55" s="59">
        <v>7296</v>
      </c>
      <c r="G55" s="59">
        <v>7715</v>
      </c>
      <c r="H55" s="59">
        <v>8442</v>
      </c>
      <c r="I55" s="59">
        <v>9052</v>
      </c>
      <c r="J55" s="59">
        <v>10700</v>
      </c>
      <c r="K55" s="59">
        <v>11292</v>
      </c>
      <c r="L55" s="59">
        <v>12969</v>
      </c>
      <c r="M55" s="59">
        <v>14893</v>
      </c>
      <c r="N55" s="59">
        <v>17345</v>
      </c>
      <c r="O55" s="59">
        <v>17050</v>
      </c>
      <c r="P55" s="59">
        <v>18915</v>
      </c>
      <c r="Q55" s="59">
        <v>18890</v>
      </c>
      <c r="R55" s="59">
        <v>20565</v>
      </c>
      <c r="S55" s="66">
        <v>4.0999999999999996</v>
      </c>
      <c r="T55" s="66">
        <v>10.5</v>
      </c>
      <c r="U55" s="66">
        <v>11.9</v>
      </c>
      <c r="V55" s="59">
        <v>155642</v>
      </c>
      <c r="W55" s="59">
        <v>165930</v>
      </c>
      <c r="X55" s="59">
        <v>172632</v>
      </c>
    </row>
    <row r="56" spans="1:24" x14ac:dyDescent="0.25">
      <c r="A56" s="60">
        <v>454</v>
      </c>
      <c r="B56" s="95" t="s">
        <v>65</v>
      </c>
      <c r="C56" s="61">
        <v>12579</v>
      </c>
      <c r="D56" s="61">
        <v>14186</v>
      </c>
      <c r="E56" s="61">
        <v>15526</v>
      </c>
      <c r="F56" s="61">
        <v>16357</v>
      </c>
      <c r="G56" s="61">
        <v>16744</v>
      </c>
      <c r="H56" s="61">
        <v>17640</v>
      </c>
      <c r="I56" s="61">
        <v>19224</v>
      </c>
      <c r="J56" s="61">
        <v>21112</v>
      </c>
      <c r="K56" s="61">
        <v>22649</v>
      </c>
      <c r="L56" s="61">
        <v>25259</v>
      </c>
      <c r="M56" s="61">
        <v>30225</v>
      </c>
      <c r="N56" s="61">
        <v>34110</v>
      </c>
      <c r="O56" s="61">
        <v>36430</v>
      </c>
      <c r="P56" s="61">
        <v>38825</v>
      </c>
      <c r="Q56" s="61">
        <v>40430</v>
      </c>
      <c r="R56" s="61">
        <v>41090</v>
      </c>
      <c r="S56" s="67">
        <v>4.0999999999999996</v>
      </c>
      <c r="T56" s="67">
        <v>10.6</v>
      </c>
      <c r="U56" s="67">
        <v>12.5</v>
      </c>
      <c r="V56" s="61">
        <v>310088</v>
      </c>
      <c r="W56" s="61">
        <v>321391</v>
      </c>
      <c r="X56" s="61">
        <v>328930</v>
      </c>
    </row>
    <row r="57" spans="1:24" x14ac:dyDescent="0.25">
      <c r="A57" s="60">
        <v>455</v>
      </c>
      <c r="B57" s="95" t="s">
        <v>66</v>
      </c>
      <c r="C57" s="61">
        <v>2756</v>
      </c>
      <c r="D57" s="61">
        <v>2750</v>
      </c>
      <c r="E57" s="61">
        <v>2732</v>
      </c>
      <c r="F57" s="61">
        <v>2655</v>
      </c>
      <c r="G57" s="61">
        <v>2682</v>
      </c>
      <c r="H57" s="61">
        <v>2609</v>
      </c>
      <c r="I57" s="61">
        <v>2735</v>
      </c>
      <c r="J57" s="61">
        <v>2687</v>
      </c>
      <c r="K57" s="61">
        <v>2817</v>
      </c>
      <c r="L57" s="61">
        <v>3078</v>
      </c>
      <c r="M57" s="61">
        <v>3977</v>
      </c>
      <c r="N57" s="61">
        <v>4745</v>
      </c>
      <c r="O57" s="61">
        <v>4770</v>
      </c>
      <c r="P57" s="61">
        <v>4830</v>
      </c>
      <c r="Q57" s="61">
        <v>4840</v>
      </c>
      <c r="R57" s="61">
        <v>4905</v>
      </c>
      <c r="S57" s="67">
        <v>2.7</v>
      </c>
      <c r="T57" s="67">
        <v>4.8</v>
      </c>
      <c r="U57" s="67">
        <v>5</v>
      </c>
      <c r="V57" s="61">
        <v>101412</v>
      </c>
      <c r="W57" s="61">
        <v>98409</v>
      </c>
      <c r="X57" s="61">
        <v>98971</v>
      </c>
    </row>
    <row r="58" spans="1:24" x14ac:dyDescent="0.25">
      <c r="A58" s="58">
        <v>456</v>
      </c>
      <c r="B58" s="94" t="s">
        <v>195</v>
      </c>
      <c r="C58" s="59">
        <v>13305</v>
      </c>
      <c r="D58" s="59">
        <v>14052</v>
      </c>
      <c r="E58" s="59">
        <v>14593</v>
      </c>
      <c r="F58" s="59">
        <v>15398</v>
      </c>
      <c r="G58" s="59">
        <v>15678</v>
      </c>
      <c r="H58" s="59">
        <v>15786</v>
      </c>
      <c r="I58" s="59">
        <v>16218</v>
      </c>
      <c r="J58" s="59">
        <v>16768</v>
      </c>
      <c r="K58" s="59">
        <v>17303</v>
      </c>
      <c r="L58" s="59">
        <v>18091</v>
      </c>
      <c r="M58" s="59">
        <v>19829</v>
      </c>
      <c r="N58" s="59">
        <v>21015</v>
      </c>
      <c r="O58" s="59">
        <v>21140</v>
      </c>
      <c r="P58" s="59">
        <v>21550</v>
      </c>
      <c r="Q58" s="59">
        <v>22030</v>
      </c>
      <c r="R58" s="59">
        <v>22410</v>
      </c>
      <c r="S58" s="66">
        <v>9.9</v>
      </c>
      <c r="T58" s="66">
        <v>15.5</v>
      </c>
      <c r="U58" s="66">
        <v>16.3</v>
      </c>
      <c r="V58" s="59">
        <v>134442</v>
      </c>
      <c r="W58" s="59">
        <v>135770</v>
      </c>
      <c r="X58" s="59">
        <v>137891</v>
      </c>
    </row>
    <row r="59" spans="1:24" x14ac:dyDescent="0.25">
      <c r="A59" s="58">
        <v>457</v>
      </c>
      <c r="B59" s="94" t="s">
        <v>68</v>
      </c>
      <c r="C59" s="59">
        <v>6519</v>
      </c>
      <c r="D59" s="59">
        <v>6700</v>
      </c>
      <c r="E59" s="59">
        <v>7060</v>
      </c>
      <c r="F59" s="59">
        <v>7139</v>
      </c>
      <c r="G59" s="59">
        <v>6974</v>
      </c>
      <c r="H59" s="59">
        <v>7130</v>
      </c>
      <c r="I59" s="59">
        <v>7472</v>
      </c>
      <c r="J59" s="59">
        <v>7867</v>
      </c>
      <c r="K59" s="59">
        <v>8388</v>
      </c>
      <c r="L59" s="59">
        <v>9314</v>
      </c>
      <c r="M59" s="59">
        <v>10851</v>
      </c>
      <c r="N59" s="59">
        <v>12320</v>
      </c>
      <c r="O59" s="59">
        <v>12705</v>
      </c>
      <c r="P59" s="59">
        <v>13610</v>
      </c>
      <c r="Q59" s="59">
        <v>14855</v>
      </c>
      <c r="R59" s="59">
        <v>15200</v>
      </c>
      <c r="S59" s="66">
        <v>3.9</v>
      </c>
      <c r="T59" s="66">
        <v>7.3</v>
      </c>
      <c r="U59" s="66">
        <v>8.9</v>
      </c>
      <c r="V59" s="59">
        <v>165056</v>
      </c>
      <c r="W59" s="59">
        <v>168253</v>
      </c>
      <c r="X59" s="59">
        <v>171483</v>
      </c>
    </row>
    <row r="60" spans="1:24" x14ac:dyDescent="0.25">
      <c r="A60" s="60">
        <v>458</v>
      </c>
      <c r="B60" s="95" t="s">
        <v>69</v>
      </c>
      <c r="C60" s="61">
        <v>4295</v>
      </c>
      <c r="D60" s="61">
        <v>4397</v>
      </c>
      <c r="E60" s="61">
        <v>4428</v>
      </c>
      <c r="F60" s="61">
        <v>4430</v>
      </c>
      <c r="G60" s="61">
        <v>4796</v>
      </c>
      <c r="H60" s="61">
        <v>5240</v>
      </c>
      <c r="I60" s="61">
        <v>5793</v>
      </c>
      <c r="J60" s="61">
        <v>6328</v>
      </c>
      <c r="K60" s="61">
        <v>7080</v>
      </c>
      <c r="L60" s="61">
        <v>7810</v>
      </c>
      <c r="M60" s="61">
        <v>9373</v>
      </c>
      <c r="N60" s="61">
        <v>10860</v>
      </c>
      <c r="O60" s="61">
        <v>11375</v>
      </c>
      <c r="P60" s="61">
        <v>11595</v>
      </c>
      <c r="Q60" s="61">
        <v>12525</v>
      </c>
      <c r="R60" s="61">
        <v>12850</v>
      </c>
      <c r="S60" s="67">
        <v>3.4</v>
      </c>
      <c r="T60" s="67">
        <v>8.4</v>
      </c>
      <c r="U60" s="67">
        <v>9.8000000000000007</v>
      </c>
      <c r="V60" s="61">
        <v>125731</v>
      </c>
      <c r="W60" s="61">
        <v>129484</v>
      </c>
      <c r="X60" s="61">
        <v>131467</v>
      </c>
    </row>
    <row r="61" spans="1:24" x14ac:dyDescent="0.25">
      <c r="A61" s="58">
        <v>459</v>
      </c>
      <c r="B61" s="94" t="s">
        <v>70</v>
      </c>
      <c r="C61" s="59">
        <v>16305</v>
      </c>
      <c r="D61" s="59">
        <v>16323</v>
      </c>
      <c r="E61" s="59">
        <v>16856</v>
      </c>
      <c r="F61" s="59">
        <v>17266</v>
      </c>
      <c r="G61" s="59">
        <v>17369</v>
      </c>
      <c r="H61" s="59">
        <v>17592</v>
      </c>
      <c r="I61" s="59">
        <v>18422</v>
      </c>
      <c r="J61" s="59">
        <v>19312</v>
      </c>
      <c r="K61" s="59">
        <v>20549</v>
      </c>
      <c r="L61" s="59">
        <v>22034</v>
      </c>
      <c r="M61" s="59">
        <v>24667</v>
      </c>
      <c r="N61" s="59">
        <v>29000</v>
      </c>
      <c r="O61" s="59">
        <v>30930</v>
      </c>
      <c r="P61" s="59">
        <v>32625</v>
      </c>
      <c r="Q61" s="59">
        <v>33445</v>
      </c>
      <c r="R61" s="59">
        <v>34995</v>
      </c>
      <c r="S61" s="66">
        <v>4.5</v>
      </c>
      <c r="T61" s="66">
        <v>8.1999999999999993</v>
      </c>
      <c r="U61" s="66">
        <v>9.6999999999999993</v>
      </c>
      <c r="V61" s="59">
        <v>359449</v>
      </c>
      <c r="W61" s="59">
        <v>354807</v>
      </c>
      <c r="X61" s="59">
        <v>359471</v>
      </c>
    </row>
    <row r="62" spans="1:24" x14ac:dyDescent="0.25">
      <c r="A62" s="58">
        <v>460</v>
      </c>
      <c r="B62" s="94" t="s">
        <v>71</v>
      </c>
      <c r="C62" s="59">
        <v>8901</v>
      </c>
      <c r="D62" s="59">
        <v>8932</v>
      </c>
      <c r="E62" s="59">
        <v>8945</v>
      </c>
      <c r="F62" s="59">
        <v>9034</v>
      </c>
      <c r="G62" s="59">
        <v>9364</v>
      </c>
      <c r="H62" s="59">
        <v>9897</v>
      </c>
      <c r="I62" s="59">
        <v>10724</v>
      </c>
      <c r="J62" s="59">
        <v>11183</v>
      </c>
      <c r="K62" s="59">
        <v>11803</v>
      </c>
      <c r="L62" s="59">
        <v>13386</v>
      </c>
      <c r="M62" s="59">
        <v>15697</v>
      </c>
      <c r="N62" s="59">
        <v>17665</v>
      </c>
      <c r="O62" s="59">
        <v>18640</v>
      </c>
      <c r="P62" s="59">
        <v>19790</v>
      </c>
      <c r="Q62" s="59">
        <v>20715</v>
      </c>
      <c r="R62" s="59">
        <v>21370</v>
      </c>
      <c r="S62" s="66">
        <v>6.7</v>
      </c>
      <c r="T62" s="66">
        <v>12.6</v>
      </c>
      <c r="U62" s="66">
        <v>14.9</v>
      </c>
      <c r="V62" s="59">
        <v>132401</v>
      </c>
      <c r="W62" s="59">
        <v>139671</v>
      </c>
      <c r="X62" s="59">
        <v>143698</v>
      </c>
    </row>
    <row r="63" spans="1:24" x14ac:dyDescent="0.25">
      <c r="A63" s="60">
        <v>461</v>
      </c>
      <c r="B63" s="95" t="s">
        <v>72</v>
      </c>
      <c r="C63" s="61">
        <v>5233</v>
      </c>
      <c r="D63" s="61">
        <v>5295</v>
      </c>
      <c r="E63" s="61">
        <v>5168</v>
      </c>
      <c r="F63" s="61">
        <v>5077</v>
      </c>
      <c r="G63" s="61">
        <v>4960</v>
      </c>
      <c r="H63" s="61">
        <v>4763</v>
      </c>
      <c r="I63" s="61">
        <v>4679</v>
      </c>
      <c r="J63" s="61">
        <v>4669</v>
      </c>
      <c r="K63" s="61">
        <v>4943</v>
      </c>
      <c r="L63" s="61">
        <v>5280</v>
      </c>
      <c r="M63" s="61">
        <v>6429</v>
      </c>
      <c r="N63" s="61">
        <v>7260</v>
      </c>
      <c r="O63" s="61">
        <v>7325</v>
      </c>
      <c r="P63" s="61">
        <v>7455</v>
      </c>
      <c r="Q63" s="61">
        <v>7780</v>
      </c>
      <c r="R63" s="61">
        <v>7820</v>
      </c>
      <c r="S63" s="67">
        <v>5.6</v>
      </c>
      <c r="T63" s="67">
        <v>8.1</v>
      </c>
      <c r="U63" s="67">
        <v>8.8000000000000007</v>
      </c>
      <c r="V63" s="61">
        <v>93725</v>
      </c>
      <c r="W63" s="61">
        <v>89282</v>
      </c>
      <c r="X63" s="61">
        <v>88524</v>
      </c>
    </row>
    <row r="64" spans="1:24" x14ac:dyDescent="0.25">
      <c r="A64" s="58">
        <v>462</v>
      </c>
      <c r="B64" s="94" t="s">
        <v>73</v>
      </c>
      <c r="C64" s="59">
        <v>1327</v>
      </c>
      <c r="D64" s="59">
        <v>1262</v>
      </c>
      <c r="E64" s="59">
        <v>1242</v>
      </c>
      <c r="F64" s="59">
        <v>1235</v>
      </c>
      <c r="G64" s="59">
        <v>1231</v>
      </c>
      <c r="H64" s="59">
        <v>1306</v>
      </c>
      <c r="I64" s="59">
        <v>1409</v>
      </c>
      <c r="J64" s="59">
        <v>1446</v>
      </c>
      <c r="K64" s="59">
        <v>1651</v>
      </c>
      <c r="L64" s="59">
        <v>1965</v>
      </c>
      <c r="M64" s="59">
        <v>2558</v>
      </c>
      <c r="N64" s="59">
        <v>2560</v>
      </c>
      <c r="O64" s="59">
        <v>2595</v>
      </c>
      <c r="P64" s="59">
        <v>2675</v>
      </c>
      <c r="Q64" s="59">
        <v>2745</v>
      </c>
      <c r="R64" s="59">
        <v>2915</v>
      </c>
      <c r="S64" s="66">
        <v>2.2999999999999998</v>
      </c>
      <c r="T64" s="66">
        <v>4.5</v>
      </c>
      <c r="U64" s="66">
        <v>5.0999999999999996</v>
      </c>
      <c r="V64" s="59">
        <v>57954</v>
      </c>
      <c r="W64" s="59">
        <v>56881</v>
      </c>
      <c r="X64" s="59">
        <v>57384</v>
      </c>
    </row>
    <row r="66" spans="1:2" x14ac:dyDescent="0.25">
      <c r="A66" s="57" t="s">
        <v>144</v>
      </c>
      <c r="B66" s="57"/>
    </row>
    <row r="67" spans="1:2" x14ac:dyDescent="0.25">
      <c r="A67" s="57" t="s">
        <v>145</v>
      </c>
      <c r="B67" s="57"/>
    </row>
    <row r="68" spans="1:2" x14ac:dyDescent="0.25">
      <c r="A68" s="57" t="s">
        <v>146</v>
      </c>
      <c r="B68" s="57"/>
    </row>
    <row r="70" spans="1:2" x14ac:dyDescent="0.25">
      <c r="A70" s="57" t="s">
        <v>147</v>
      </c>
      <c r="B70" s="57"/>
    </row>
    <row r="71" spans="1:2" x14ac:dyDescent="0.25">
      <c r="A71" s="57" t="s">
        <v>148</v>
      </c>
      <c r="B71" s="57"/>
    </row>
    <row r="72" spans="1:2" x14ac:dyDescent="0.25">
      <c r="A72" s="57" t="s">
        <v>149</v>
      </c>
      <c r="B72" s="57"/>
    </row>
    <row r="73" spans="1:2" x14ac:dyDescent="0.25">
      <c r="A73" s="57" t="s">
        <v>150</v>
      </c>
      <c r="B73" s="57"/>
    </row>
    <row r="74" spans="1:2" x14ac:dyDescent="0.25">
      <c r="A74" s="57" t="s">
        <v>151</v>
      </c>
      <c r="B74" s="57"/>
    </row>
  </sheetData>
  <mergeCells count="3">
    <mergeCell ref="C6:R6"/>
    <mergeCell ref="S6:U6"/>
    <mergeCell ref="V6:X6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5531-5C51-48C2-A592-4B823209BF19}">
  <sheetPr codeName="Tabelle14"/>
  <dimension ref="A2:S134"/>
  <sheetViews>
    <sheetView topLeftCell="A64" zoomScale="145" zoomScaleNormal="145" workbookViewId="0">
      <selection activeCell="A2" sqref="A2:XFD3"/>
    </sheetView>
  </sheetViews>
  <sheetFormatPr baseColWidth="10" defaultRowHeight="15" x14ac:dyDescent="0.25"/>
  <cols>
    <col min="1" max="1" width="11.5703125" style="56"/>
    <col min="3" max="3" width="11.42578125" style="56"/>
    <col min="4" max="4" width="21.7109375" customWidth="1"/>
    <col min="18" max="19" width="11.42578125" style="4"/>
  </cols>
  <sheetData>
    <row r="2" spans="2:19" ht="30" customHeight="1" x14ac:dyDescent="0.25">
      <c r="B2" s="25" t="s">
        <v>84</v>
      </c>
      <c r="C2" s="25"/>
    </row>
    <row r="3" spans="2:19" ht="30" customHeight="1" x14ac:dyDescent="0.25">
      <c r="B3" s="26" t="s">
        <v>85</v>
      </c>
      <c r="C3" s="26"/>
    </row>
    <row r="5" spans="2:19" s="56" customFormat="1" ht="16.5" customHeight="1" x14ac:dyDescent="0.25">
      <c r="B5" s="115" t="s">
        <v>82</v>
      </c>
      <c r="C5" s="83"/>
      <c r="D5" s="122" t="s">
        <v>0</v>
      </c>
      <c r="E5" s="113" t="s">
        <v>1</v>
      </c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8"/>
      <c r="R5" s="27"/>
      <c r="S5" s="76"/>
    </row>
    <row r="6" spans="2:19" s="56" customFormat="1" ht="16.5" customHeight="1" x14ac:dyDescent="0.25">
      <c r="B6" s="116"/>
      <c r="C6" s="84"/>
      <c r="D6" s="123"/>
      <c r="E6" s="1">
        <v>2005</v>
      </c>
      <c r="F6" s="2">
        <v>2006</v>
      </c>
      <c r="G6" s="2">
        <v>2007</v>
      </c>
      <c r="H6" s="2">
        <v>2008</v>
      </c>
      <c r="I6" s="1">
        <v>2009</v>
      </c>
      <c r="J6" s="1">
        <v>2010</v>
      </c>
      <c r="K6" s="1">
        <v>2011</v>
      </c>
      <c r="L6" s="1">
        <v>2012</v>
      </c>
      <c r="M6" s="1">
        <v>2013</v>
      </c>
      <c r="N6" s="1">
        <v>2014</v>
      </c>
      <c r="O6" s="86">
        <v>2015</v>
      </c>
      <c r="P6" s="86">
        <v>2016</v>
      </c>
      <c r="Q6" s="3">
        <v>2017</v>
      </c>
      <c r="R6" s="28">
        <v>2018</v>
      </c>
      <c r="S6" s="28">
        <v>2019</v>
      </c>
    </row>
    <row r="7" spans="2:19" s="56" customFormat="1" ht="8.25" customHeight="1" x14ac:dyDescent="0.25">
      <c r="B7" s="117"/>
      <c r="C7" s="85"/>
      <c r="D7" s="124"/>
      <c r="E7" s="113" t="s">
        <v>2</v>
      </c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87"/>
      <c r="R7" s="27"/>
      <c r="S7" s="76"/>
    </row>
    <row r="8" spans="2:19" s="56" customFormat="1" x14ac:dyDescent="0.25">
      <c r="B8" s="19" t="s">
        <v>4</v>
      </c>
      <c r="C8" s="19"/>
      <c r="D8" s="19" t="s">
        <v>5</v>
      </c>
      <c r="E8" s="20" t="s">
        <v>6</v>
      </c>
      <c r="F8" s="20" t="s">
        <v>7</v>
      </c>
      <c r="G8" s="20" t="s">
        <v>8</v>
      </c>
      <c r="H8" s="20" t="s">
        <v>9</v>
      </c>
      <c r="I8" s="20" t="s">
        <v>10</v>
      </c>
      <c r="J8" s="20" t="s">
        <v>11</v>
      </c>
      <c r="K8" s="20" t="s">
        <v>12</v>
      </c>
      <c r="L8" s="20" t="s">
        <v>13</v>
      </c>
      <c r="M8" s="20" t="s">
        <v>14</v>
      </c>
      <c r="N8" s="20" t="s">
        <v>15</v>
      </c>
      <c r="O8" s="20" t="s">
        <v>16</v>
      </c>
      <c r="P8" s="20" t="s">
        <v>17</v>
      </c>
      <c r="Q8" s="21" t="s">
        <v>18</v>
      </c>
      <c r="R8" s="30" t="s">
        <v>19</v>
      </c>
      <c r="S8" s="30">
        <v>16</v>
      </c>
    </row>
    <row r="9" spans="2:19" ht="8.25" customHeight="1" x14ac:dyDescent="0.25">
      <c r="B9" s="44">
        <v>101</v>
      </c>
      <c r="C9" s="79" t="s">
        <v>180</v>
      </c>
      <c r="D9" s="22" t="s">
        <v>20</v>
      </c>
      <c r="E9" s="55">
        <f>VLOOKUP(B9,'2019_A2_Rohdaten'!$A$9:$W$64,3,FALSE)</f>
        <v>20275</v>
      </c>
      <c r="F9" s="55">
        <f>VLOOKUP(B9,'2019_A2_Rohdaten'!$A$9:$W$64,4,FALSE)</f>
        <v>20282</v>
      </c>
      <c r="G9" s="55">
        <f>VLOOKUP(B9,'2019_A2_Rohdaten'!$A$9:$W$64,5,FALSE)</f>
        <v>19875</v>
      </c>
      <c r="H9" s="55">
        <f>VLOOKUP(B9,'2019_A2_Rohdaten'!$A$9:$W$64,6,FALSE)</f>
        <v>19402</v>
      </c>
      <c r="I9" s="55">
        <f>VLOOKUP(B9,'2019_A2_Rohdaten'!$A$9:$W$64,7,FALSE)</f>
        <v>19399</v>
      </c>
      <c r="J9" s="55">
        <f>VLOOKUP(B9,'2019_A2_Rohdaten'!$A$9:$W$64,8,FALSE)</f>
        <v>19660</v>
      </c>
      <c r="K9" s="55">
        <f>VLOOKUP(B9,'2019_A2_Rohdaten'!$A$9:$W$64,9,FALSE)</f>
        <v>20214</v>
      </c>
      <c r="L9" s="55">
        <f>VLOOKUP(B9,'2019_A2_Rohdaten'!$A$9:$W$64,10,FALSE)</f>
        <v>20820</v>
      </c>
      <c r="M9" s="55">
        <f>VLOOKUP(B9,'2019_A2_Rohdaten'!$A$9:$W$64,11,FALSE)</f>
        <v>22122</v>
      </c>
      <c r="N9" s="55">
        <f>VLOOKUP(B9,'2019_A2_Rohdaten'!$A$9:$W$64,12,FALSE)</f>
        <v>23055</v>
      </c>
      <c r="O9" s="55">
        <f>VLOOKUP(B9,'2019_A2_Rohdaten'!$A$9:$W$64,13,FALSE)</f>
        <v>26108</v>
      </c>
      <c r="P9" s="54">
        <f>VLOOKUP(B9,'2019_A2_Rohdaten'!$A$9:$W$64,14,FALSE)</f>
        <v>28200</v>
      </c>
      <c r="Q9" s="53">
        <f>VLOOKUP(B9,'2019_A2_Rohdaten'!$A$9:$W$64,15,FALSE)</f>
        <v>28420</v>
      </c>
      <c r="R9" s="52">
        <f>VLOOKUP(B9,'2019_A2_Rohdaten'!$A$9:$W$64,16,FALSE)</f>
        <v>29730</v>
      </c>
      <c r="S9" s="52">
        <f>VLOOKUP(B9,'2019_A2_Rohdaten'!$A$9:$W$64,17,FALSE)</f>
        <v>31445</v>
      </c>
    </row>
    <row r="10" spans="2:19" ht="8.25" customHeight="1" x14ac:dyDescent="0.25">
      <c r="B10" s="44">
        <v>102</v>
      </c>
      <c r="C10" s="79" t="s">
        <v>180</v>
      </c>
      <c r="D10" s="22" t="s">
        <v>21</v>
      </c>
      <c r="E10" s="55">
        <f>VLOOKUP(B10,'2019_A2_Rohdaten'!$A$9:$W$64,3,FALSE)</f>
        <v>10721</v>
      </c>
      <c r="F10" s="55">
        <f>VLOOKUP(B10,'2019_A2_Rohdaten'!$A$9:$W$64,4,FALSE)</f>
        <v>10474</v>
      </c>
      <c r="G10" s="55">
        <f>VLOOKUP(B10,'2019_A2_Rohdaten'!$A$9:$W$64,5,FALSE)</f>
        <v>10224</v>
      </c>
      <c r="H10" s="55">
        <f>VLOOKUP(B10,'2019_A2_Rohdaten'!$A$9:$W$64,6,FALSE)</f>
        <v>10191</v>
      </c>
      <c r="I10" s="55">
        <f>VLOOKUP(B10,'2019_A2_Rohdaten'!$A$9:$W$64,7,FALSE)</f>
        <v>10062</v>
      </c>
      <c r="J10" s="55">
        <f>VLOOKUP(B10,'2019_A2_Rohdaten'!$A$9:$W$64,8,FALSE)</f>
        <v>9810</v>
      </c>
      <c r="K10" s="55">
        <f>VLOOKUP(B10,'2019_A2_Rohdaten'!$A$9:$W$64,9,FALSE)</f>
        <v>9804</v>
      </c>
      <c r="L10" s="55">
        <f>VLOOKUP(B10,'2019_A2_Rohdaten'!$A$9:$W$64,10,FALSE)</f>
        <v>9918</v>
      </c>
      <c r="M10" s="55">
        <f>VLOOKUP(B10,'2019_A2_Rohdaten'!$A$9:$W$64,11,FALSE)</f>
        <v>10596</v>
      </c>
      <c r="N10" s="55">
        <f>VLOOKUP(B10,'2019_A2_Rohdaten'!$A$9:$W$64,12,FALSE)</f>
        <v>11620</v>
      </c>
      <c r="O10" s="55">
        <f>VLOOKUP(B10,'2019_A2_Rohdaten'!$A$9:$W$64,13,FALSE)</f>
        <v>13554</v>
      </c>
      <c r="P10" s="54">
        <f>VLOOKUP(B10,'2019_A2_Rohdaten'!$A$9:$W$64,14,FALSE)</f>
        <v>16885</v>
      </c>
      <c r="Q10" s="53">
        <f>VLOOKUP(B10,'2019_A2_Rohdaten'!$A$9:$W$64,15,FALSE)</f>
        <v>18835</v>
      </c>
      <c r="R10" s="52">
        <f>VLOOKUP(B10,'2019_A2_Rohdaten'!$A$9:$W$64,16,FALSE)</f>
        <v>19850</v>
      </c>
      <c r="S10" s="52">
        <f>VLOOKUP(B10,'2019_A2_Rohdaten'!$A$9:$W$64,17,FALSE)</f>
        <v>20175</v>
      </c>
    </row>
    <row r="11" spans="2:19" ht="8.25" customHeight="1" x14ac:dyDescent="0.25">
      <c r="B11" s="44">
        <v>103</v>
      </c>
      <c r="C11" s="79" t="s">
        <v>180</v>
      </c>
      <c r="D11" s="22" t="s">
        <v>22</v>
      </c>
      <c r="E11" s="55">
        <f>VLOOKUP(B11,'2019_A2_Rohdaten'!$A$9:$W$64,3,FALSE)</f>
        <v>11986</v>
      </c>
      <c r="F11" s="55">
        <f>VLOOKUP(B11,'2019_A2_Rohdaten'!$A$9:$W$64,4,FALSE)</f>
        <v>11941</v>
      </c>
      <c r="G11" s="55">
        <f>VLOOKUP(B11,'2019_A2_Rohdaten'!$A$9:$W$64,5,FALSE)</f>
        <v>11772</v>
      </c>
      <c r="H11" s="55">
        <f>VLOOKUP(B11,'2019_A2_Rohdaten'!$A$9:$W$64,6,FALSE)</f>
        <v>11824</v>
      </c>
      <c r="I11" s="55">
        <f>VLOOKUP(B11,'2019_A2_Rohdaten'!$A$9:$W$64,7,FALSE)</f>
        <v>11796</v>
      </c>
      <c r="J11" s="55">
        <f>VLOOKUP(B11,'2019_A2_Rohdaten'!$A$9:$W$64,8,FALSE)</f>
        <v>11804</v>
      </c>
      <c r="K11" s="55">
        <f>VLOOKUP(B11,'2019_A2_Rohdaten'!$A$9:$W$64,9,FALSE)</f>
        <v>12080</v>
      </c>
      <c r="L11" s="55">
        <f>VLOOKUP(B11,'2019_A2_Rohdaten'!$A$9:$W$64,10,FALSE)</f>
        <v>12680</v>
      </c>
      <c r="M11" s="55">
        <f>VLOOKUP(B11,'2019_A2_Rohdaten'!$A$9:$W$64,11,FALSE)</f>
        <v>14017</v>
      </c>
      <c r="N11" s="55">
        <f>VLOOKUP(B11,'2019_A2_Rohdaten'!$A$9:$W$64,12,FALSE)</f>
        <v>15224</v>
      </c>
      <c r="O11" s="55">
        <f>VLOOKUP(B11,'2019_A2_Rohdaten'!$A$9:$W$64,13,FALSE)</f>
        <v>16966</v>
      </c>
      <c r="P11" s="54">
        <f>VLOOKUP(B11,'2019_A2_Rohdaten'!$A$9:$W$64,14,FALSE)</f>
        <v>17770</v>
      </c>
      <c r="Q11" s="53">
        <f>VLOOKUP(B11,'2019_A2_Rohdaten'!$A$9:$W$64,15,FALSE)</f>
        <v>18420</v>
      </c>
      <c r="R11" s="52">
        <f>VLOOKUP(B11,'2019_A2_Rohdaten'!$A$9:$W$64,16,FALSE)</f>
        <v>19325</v>
      </c>
      <c r="S11" s="52">
        <f>VLOOKUP(B11,'2019_A2_Rohdaten'!$A$9:$W$64,17,FALSE)</f>
        <v>20160</v>
      </c>
    </row>
    <row r="12" spans="2:19" ht="8.25" customHeight="1" x14ac:dyDescent="0.25">
      <c r="B12" s="44">
        <v>151</v>
      </c>
      <c r="C12" s="79" t="s">
        <v>180</v>
      </c>
      <c r="D12" s="22" t="s">
        <v>23</v>
      </c>
      <c r="E12" s="55">
        <f>VLOOKUP(B12,'2019_A2_Rohdaten'!$A$9:$W$64,3,FALSE)</f>
        <v>7612</v>
      </c>
      <c r="F12" s="55">
        <f>VLOOKUP(B12,'2019_A2_Rohdaten'!$A$9:$W$64,4,FALSE)</f>
        <v>7371</v>
      </c>
      <c r="G12" s="55">
        <f>VLOOKUP(B12,'2019_A2_Rohdaten'!$A$9:$W$64,5,FALSE)</f>
        <v>7223</v>
      </c>
      <c r="H12" s="55">
        <f>VLOOKUP(B12,'2019_A2_Rohdaten'!$A$9:$W$64,6,FALSE)</f>
        <v>7038</v>
      </c>
      <c r="I12" s="55">
        <f>VLOOKUP(B12,'2019_A2_Rohdaten'!$A$9:$W$64,7,FALSE)</f>
        <v>7058</v>
      </c>
      <c r="J12" s="55">
        <f>VLOOKUP(B12,'2019_A2_Rohdaten'!$A$9:$W$64,8,FALSE)</f>
        <v>7024</v>
      </c>
      <c r="K12" s="55">
        <f>VLOOKUP(B12,'2019_A2_Rohdaten'!$A$9:$W$64,9,FALSE)</f>
        <v>7135</v>
      </c>
      <c r="L12" s="55">
        <f>VLOOKUP(B12,'2019_A2_Rohdaten'!$A$9:$W$64,10,FALSE)</f>
        <v>7552</v>
      </c>
      <c r="M12" s="55">
        <f>VLOOKUP(B12,'2019_A2_Rohdaten'!$A$9:$W$64,11,FALSE)</f>
        <v>7991</v>
      </c>
      <c r="N12" s="55">
        <f>VLOOKUP(B12,'2019_A2_Rohdaten'!$A$9:$W$64,12,FALSE)</f>
        <v>8866</v>
      </c>
      <c r="O12" s="55">
        <f>VLOOKUP(B12,'2019_A2_Rohdaten'!$A$9:$W$64,13,FALSE)</f>
        <v>9857</v>
      </c>
      <c r="P12" s="54">
        <f>VLOOKUP(B12,'2019_A2_Rohdaten'!$A$9:$W$64,14,FALSE)</f>
        <v>10840</v>
      </c>
      <c r="Q12" s="53">
        <f>VLOOKUP(B12,'2019_A2_Rohdaten'!$A$9:$W$64,15,FALSE)</f>
        <v>11140</v>
      </c>
      <c r="R12" s="52">
        <f>VLOOKUP(B12,'2019_A2_Rohdaten'!$A$9:$W$64,16,FALSE)</f>
        <v>11810</v>
      </c>
      <c r="S12" s="52">
        <f>VLOOKUP(B12,'2019_A2_Rohdaten'!$A$9:$W$64,17,FALSE)</f>
        <v>12330</v>
      </c>
    </row>
    <row r="13" spans="2:19" s="4" customFormat="1" ht="8.25" customHeight="1" x14ac:dyDescent="0.25">
      <c r="B13" s="44">
        <v>153</v>
      </c>
      <c r="C13" s="79" t="s">
        <v>180</v>
      </c>
      <c r="D13" s="22" t="s">
        <v>26</v>
      </c>
      <c r="E13" s="55">
        <f>VLOOKUP(B13,'2019_A2_Rohdaten'!$A$9:$W$64,3,FALSE)</f>
        <v>7506</v>
      </c>
      <c r="F13" s="55">
        <f>VLOOKUP(B13,'2019_A2_Rohdaten'!$A$9:$W$64,4,FALSE)</f>
        <v>7325</v>
      </c>
      <c r="G13" s="55">
        <f>VLOOKUP(B13,'2019_A2_Rohdaten'!$A$9:$W$64,5,FALSE)</f>
        <v>7231</v>
      </c>
      <c r="H13" s="55">
        <f>VLOOKUP(B13,'2019_A2_Rohdaten'!$A$9:$W$64,6,FALSE)</f>
        <v>7086</v>
      </c>
      <c r="I13" s="55">
        <f>VLOOKUP(B13,'2019_A2_Rohdaten'!$A$9:$W$64,7,FALSE)</f>
        <v>7041</v>
      </c>
      <c r="J13" s="55">
        <f>VLOOKUP(B13,'2019_A2_Rohdaten'!$A$9:$W$64,8,FALSE)</f>
        <v>6980</v>
      </c>
      <c r="K13" s="55">
        <f>VLOOKUP(B13,'2019_A2_Rohdaten'!$A$9:$W$64,9,FALSE)</f>
        <v>7059</v>
      </c>
      <c r="L13" s="55">
        <f>VLOOKUP(B13,'2019_A2_Rohdaten'!$A$9:$W$64,10,FALSE)</f>
        <v>7419</v>
      </c>
      <c r="M13" s="55">
        <f>VLOOKUP(B13,'2019_A2_Rohdaten'!$A$9:$W$64,11,FALSE)</f>
        <v>7947</v>
      </c>
      <c r="N13" s="55">
        <f>VLOOKUP(B13,'2019_A2_Rohdaten'!$A$9:$W$64,12,FALSE)</f>
        <v>8634</v>
      </c>
      <c r="O13" s="55">
        <f>VLOOKUP(B13,'2019_A2_Rohdaten'!$A$9:$W$64,13,FALSE)</f>
        <v>10620</v>
      </c>
      <c r="P13" s="54">
        <f>VLOOKUP(B13,'2019_A2_Rohdaten'!$A$9:$W$64,14,FALSE)</f>
        <v>11745</v>
      </c>
      <c r="Q13" s="53">
        <f>VLOOKUP(B13,'2019_A2_Rohdaten'!$A$9:$W$64,15,FALSE)</f>
        <v>12780</v>
      </c>
      <c r="R13" s="52">
        <f>VLOOKUP(B13,'2019_A2_Rohdaten'!$A$9:$W$64,16,FALSE)</f>
        <v>13455</v>
      </c>
      <c r="S13" s="52">
        <f>VLOOKUP(B13,'2019_A2_Rohdaten'!$A$9:$W$64,17,FALSE)</f>
        <v>14020</v>
      </c>
    </row>
    <row r="14" spans="2:19" ht="8.25" customHeight="1" x14ac:dyDescent="0.25">
      <c r="B14" s="44">
        <v>154</v>
      </c>
      <c r="C14" s="79" t="s">
        <v>180</v>
      </c>
      <c r="D14" s="22" t="s">
        <v>27</v>
      </c>
      <c r="E14" s="55">
        <f>VLOOKUP(B14,'2019_A2_Rohdaten'!$A$9:$W$64,3,FALSE)</f>
        <v>3648</v>
      </c>
      <c r="F14" s="55">
        <f>VLOOKUP(B14,'2019_A2_Rohdaten'!$A$9:$W$64,4,FALSE)</f>
        <v>3620</v>
      </c>
      <c r="G14" s="55">
        <f>VLOOKUP(B14,'2019_A2_Rohdaten'!$A$9:$W$64,5,FALSE)</f>
        <v>3498</v>
      </c>
      <c r="H14" s="55">
        <f>VLOOKUP(B14,'2019_A2_Rohdaten'!$A$9:$W$64,6,FALSE)</f>
        <v>3392</v>
      </c>
      <c r="I14" s="55">
        <f>VLOOKUP(B14,'2019_A2_Rohdaten'!$A$9:$W$64,7,FALSE)</f>
        <v>3352</v>
      </c>
      <c r="J14" s="55">
        <f>VLOOKUP(B14,'2019_A2_Rohdaten'!$A$9:$W$64,8,FALSE)</f>
        <v>3365</v>
      </c>
      <c r="K14" s="55">
        <f>VLOOKUP(B14,'2019_A2_Rohdaten'!$A$9:$W$64,9,FALSE)</f>
        <v>3394</v>
      </c>
      <c r="L14" s="55">
        <f>VLOOKUP(B14,'2019_A2_Rohdaten'!$A$9:$W$64,10,FALSE)</f>
        <v>3404</v>
      </c>
      <c r="M14" s="55">
        <f>VLOOKUP(B14,'2019_A2_Rohdaten'!$A$9:$W$64,11,FALSE)</f>
        <v>3682</v>
      </c>
      <c r="N14" s="55">
        <f>VLOOKUP(B14,'2019_A2_Rohdaten'!$A$9:$W$64,12,FALSE)</f>
        <v>4100</v>
      </c>
      <c r="O14" s="55">
        <f>VLOOKUP(B14,'2019_A2_Rohdaten'!$A$9:$W$64,13,FALSE)</f>
        <v>5221</v>
      </c>
      <c r="P14" s="54">
        <f>VLOOKUP(B14,'2019_A2_Rohdaten'!$A$9:$W$64,14,FALSE)</f>
        <v>6230</v>
      </c>
      <c r="Q14" s="53">
        <f>VLOOKUP(B14,'2019_A2_Rohdaten'!$A$9:$W$64,15,FALSE)</f>
        <v>6415</v>
      </c>
      <c r="R14" s="52">
        <f>VLOOKUP(B14,'2019_A2_Rohdaten'!$A$9:$W$64,16,FALSE)</f>
        <v>6485</v>
      </c>
      <c r="S14" s="52">
        <f>VLOOKUP(B14,'2019_A2_Rohdaten'!$A$9:$W$64,17,FALSE)</f>
        <v>6535</v>
      </c>
    </row>
    <row r="15" spans="2:19" ht="8.25" customHeight="1" x14ac:dyDescent="0.25">
      <c r="B15" s="44">
        <v>155</v>
      </c>
      <c r="C15" s="79" t="s">
        <v>180</v>
      </c>
      <c r="D15" s="22" t="s">
        <v>28</v>
      </c>
      <c r="E15" s="55">
        <f>VLOOKUP(B15,'2019_A2_Rohdaten'!$A$9:$W$64,3,FALSE)</f>
        <v>5806</v>
      </c>
      <c r="F15" s="55">
        <f>VLOOKUP(B15,'2019_A2_Rohdaten'!$A$9:$W$64,4,FALSE)</f>
        <v>5607</v>
      </c>
      <c r="G15" s="55">
        <f>VLOOKUP(B15,'2019_A2_Rohdaten'!$A$9:$W$64,5,FALSE)</f>
        <v>5438</v>
      </c>
      <c r="H15" s="55">
        <f>VLOOKUP(B15,'2019_A2_Rohdaten'!$A$9:$W$64,6,FALSE)</f>
        <v>5213</v>
      </c>
      <c r="I15" s="55">
        <f>VLOOKUP(B15,'2019_A2_Rohdaten'!$A$9:$W$64,7,FALSE)</f>
        <v>5115</v>
      </c>
      <c r="J15" s="55">
        <f>VLOOKUP(B15,'2019_A2_Rohdaten'!$A$9:$W$64,8,FALSE)</f>
        <v>5093</v>
      </c>
      <c r="K15" s="55">
        <f>VLOOKUP(B15,'2019_A2_Rohdaten'!$A$9:$W$64,9,FALSE)</f>
        <v>5094</v>
      </c>
      <c r="L15" s="55">
        <f>VLOOKUP(B15,'2019_A2_Rohdaten'!$A$9:$W$64,10,FALSE)</f>
        <v>5113</v>
      </c>
      <c r="M15" s="55">
        <f>VLOOKUP(B15,'2019_A2_Rohdaten'!$A$9:$W$64,11,FALSE)</f>
        <v>5406</v>
      </c>
      <c r="N15" s="55">
        <f>VLOOKUP(B15,'2019_A2_Rohdaten'!$A$9:$W$64,12,FALSE)</f>
        <v>5924</v>
      </c>
      <c r="O15" s="55">
        <f>VLOOKUP(B15,'2019_A2_Rohdaten'!$A$9:$W$64,13,FALSE)</f>
        <v>7164</v>
      </c>
      <c r="P15" s="54">
        <f>VLOOKUP(B15,'2019_A2_Rohdaten'!$A$9:$W$64,14,FALSE)</f>
        <v>8245</v>
      </c>
      <c r="Q15" s="53">
        <f>VLOOKUP(B15,'2019_A2_Rohdaten'!$A$9:$W$64,15,FALSE)</f>
        <v>8440</v>
      </c>
      <c r="R15" s="52">
        <f>VLOOKUP(B15,'2019_A2_Rohdaten'!$A$9:$W$64,16,FALSE)</f>
        <v>8805</v>
      </c>
      <c r="S15" s="52">
        <f>VLOOKUP(B15,'2019_A2_Rohdaten'!$A$9:$W$64,17,FALSE)</f>
        <v>9225</v>
      </c>
    </row>
    <row r="16" spans="2:19" ht="8.25" customHeight="1" x14ac:dyDescent="0.25">
      <c r="B16" s="44">
        <v>157</v>
      </c>
      <c r="C16" s="79" t="s">
        <v>180</v>
      </c>
      <c r="D16" s="22" t="s">
        <v>29</v>
      </c>
      <c r="E16" s="55">
        <f>VLOOKUP(B16,'2019_A2_Rohdaten'!$A$9:$W$64,3,FALSE)</f>
        <v>6834</v>
      </c>
      <c r="F16" s="55">
        <f>VLOOKUP(B16,'2019_A2_Rohdaten'!$A$9:$W$64,4,FALSE)</f>
        <v>6676</v>
      </c>
      <c r="G16" s="55">
        <f>VLOOKUP(B16,'2019_A2_Rohdaten'!$A$9:$W$64,5,FALSE)</f>
        <v>6488</v>
      </c>
      <c r="H16" s="55">
        <f>VLOOKUP(B16,'2019_A2_Rohdaten'!$A$9:$W$64,6,FALSE)</f>
        <v>6382</v>
      </c>
      <c r="I16" s="55">
        <f>VLOOKUP(B16,'2019_A2_Rohdaten'!$A$9:$W$64,7,FALSE)</f>
        <v>6401</v>
      </c>
      <c r="J16" s="55">
        <f>VLOOKUP(B16,'2019_A2_Rohdaten'!$A$9:$W$64,8,FALSE)</f>
        <v>6373</v>
      </c>
      <c r="K16" s="55">
        <f>VLOOKUP(B16,'2019_A2_Rohdaten'!$A$9:$W$64,9,FALSE)</f>
        <v>6369</v>
      </c>
      <c r="L16" s="55">
        <f>VLOOKUP(B16,'2019_A2_Rohdaten'!$A$9:$W$64,10,FALSE)</f>
        <v>6508</v>
      </c>
      <c r="M16" s="55">
        <f>VLOOKUP(B16,'2019_A2_Rohdaten'!$A$9:$W$64,11,FALSE)</f>
        <v>6874</v>
      </c>
      <c r="N16" s="55">
        <f>VLOOKUP(B16,'2019_A2_Rohdaten'!$A$9:$W$64,12,FALSE)</f>
        <v>7401</v>
      </c>
      <c r="O16" s="55">
        <f>VLOOKUP(B16,'2019_A2_Rohdaten'!$A$9:$W$64,13,FALSE)</f>
        <v>9059</v>
      </c>
      <c r="P16" s="54">
        <f>VLOOKUP(B16,'2019_A2_Rohdaten'!$A$9:$W$64,14,FALSE)</f>
        <v>9910</v>
      </c>
      <c r="Q16" s="53">
        <f>VLOOKUP(B16,'2019_A2_Rohdaten'!$A$9:$W$64,15,FALSE)</f>
        <v>10415</v>
      </c>
      <c r="R16" s="52">
        <f>VLOOKUP(B16,'2019_A2_Rohdaten'!$A$9:$W$64,16,FALSE)</f>
        <v>11035</v>
      </c>
      <c r="S16" s="52">
        <f>VLOOKUP(B16,'2019_A2_Rohdaten'!$A$9:$W$64,17,FALSE)</f>
        <v>11340</v>
      </c>
    </row>
    <row r="17" spans="2:19" ht="8.25" customHeight="1" x14ac:dyDescent="0.25">
      <c r="B17" s="45">
        <v>158</v>
      </c>
      <c r="C17" s="79" t="s">
        <v>180</v>
      </c>
      <c r="D17" s="22" t="s">
        <v>30</v>
      </c>
      <c r="E17" s="55">
        <f>VLOOKUP(B17,'2019_A2_Rohdaten'!$A$9:$W$64,3,FALSE)</f>
        <v>4886</v>
      </c>
      <c r="F17" s="55">
        <f>VLOOKUP(B17,'2019_A2_Rohdaten'!$A$9:$W$64,4,FALSE)</f>
        <v>4660</v>
      </c>
      <c r="G17" s="55">
        <f>VLOOKUP(B17,'2019_A2_Rohdaten'!$A$9:$W$64,5,FALSE)</f>
        <v>4529</v>
      </c>
      <c r="H17" s="55">
        <f>VLOOKUP(B17,'2019_A2_Rohdaten'!$A$9:$W$64,6,FALSE)</f>
        <v>4489</v>
      </c>
      <c r="I17" s="55">
        <f>VLOOKUP(B17,'2019_A2_Rohdaten'!$A$9:$W$64,7,FALSE)</f>
        <v>4392</v>
      </c>
      <c r="J17" s="55">
        <f>VLOOKUP(B17,'2019_A2_Rohdaten'!$A$9:$W$64,8,FALSE)</f>
        <v>4440</v>
      </c>
      <c r="K17" s="55">
        <f>VLOOKUP(B17,'2019_A2_Rohdaten'!$A$9:$W$64,9,FALSE)</f>
        <v>4509</v>
      </c>
      <c r="L17" s="55">
        <f>VLOOKUP(B17,'2019_A2_Rohdaten'!$A$9:$W$64,10,FALSE)</f>
        <v>4690</v>
      </c>
      <c r="M17" s="55">
        <f>VLOOKUP(B17,'2019_A2_Rohdaten'!$A$9:$W$64,11,FALSE)</f>
        <v>5051</v>
      </c>
      <c r="N17" s="55">
        <f>VLOOKUP(B17,'2019_A2_Rohdaten'!$A$9:$W$64,12,FALSE)</f>
        <v>5432</v>
      </c>
      <c r="O17" s="55">
        <f>VLOOKUP(B17,'2019_A2_Rohdaten'!$A$9:$W$64,13,FALSE)</f>
        <v>6675</v>
      </c>
      <c r="P17" s="54">
        <f>VLOOKUP(B17,'2019_A2_Rohdaten'!$A$9:$W$64,14,FALSE)</f>
        <v>7290</v>
      </c>
      <c r="Q17" s="53">
        <f>VLOOKUP(B17,'2019_A2_Rohdaten'!$A$9:$W$64,15,FALSE)</f>
        <v>7345</v>
      </c>
      <c r="R17" s="52">
        <f>VLOOKUP(B17,'2019_A2_Rohdaten'!$A$9:$W$64,16,FALSE)</f>
        <v>7515</v>
      </c>
      <c r="S17" s="52">
        <f>VLOOKUP(B17,'2019_A2_Rohdaten'!$A$9:$W$64,17,FALSE)</f>
        <v>7675</v>
      </c>
    </row>
    <row r="18" spans="2:19" s="4" customFormat="1" ht="8.25" customHeight="1" x14ac:dyDescent="0.25">
      <c r="B18" s="44">
        <v>159</v>
      </c>
      <c r="C18" s="79" t="s">
        <v>180</v>
      </c>
      <c r="D18" s="22" t="s">
        <v>80</v>
      </c>
      <c r="E18" s="55">
        <f>VLOOKUP(B18,'2019_A2_Rohdaten'!$A$9:$W$64,3,FALSE)</f>
        <v>20262</v>
      </c>
      <c r="F18" s="55">
        <f>VLOOKUP(B18,'2019_A2_Rohdaten'!$A$9:$W$64,4,FALSE)</f>
        <v>19719</v>
      </c>
      <c r="G18" s="55">
        <f>VLOOKUP(B18,'2019_A2_Rohdaten'!$A$9:$W$64,5,FALSE)</f>
        <v>19098</v>
      </c>
      <c r="H18" s="55">
        <f>VLOOKUP(B18,'2019_A2_Rohdaten'!$A$9:$W$64,6,FALSE)</f>
        <v>18578</v>
      </c>
      <c r="I18" s="55">
        <f>VLOOKUP(B18,'2019_A2_Rohdaten'!$A$9:$W$64,7,FALSE)</f>
        <v>18869</v>
      </c>
      <c r="J18" s="55">
        <f>VLOOKUP(B18,'2019_A2_Rohdaten'!$A$9:$W$64,8,FALSE)</f>
        <v>18518</v>
      </c>
      <c r="K18" s="55">
        <f>VLOOKUP(B18,'2019_A2_Rohdaten'!$A$9:$W$64,9,FALSE)</f>
        <v>18911</v>
      </c>
      <c r="L18" s="55">
        <f>VLOOKUP(B18,'2019_A2_Rohdaten'!$A$9:$W$64,10,FALSE)</f>
        <v>19708</v>
      </c>
      <c r="M18" s="55">
        <f>VLOOKUP(B18,'2019_A2_Rohdaten'!$A$9:$W$64,11,FALSE)</f>
        <v>20862</v>
      </c>
      <c r="N18" s="55">
        <f>VLOOKUP(B18,'2019_A2_Rohdaten'!$A$9:$W$64,12,FALSE)</f>
        <v>22278</v>
      </c>
      <c r="O18" s="55">
        <f>VLOOKUP(B18,'2019_A2_Rohdaten'!$A$9:$W$64,13,FALSE)</f>
        <v>25709</v>
      </c>
      <c r="P18" s="54">
        <f>VLOOKUP(B18,'2019_A2_Rohdaten'!$A$9:$W$64,14,FALSE)</f>
        <v>28035</v>
      </c>
      <c r="Q18" s="53">
        <f>VLOOKUP(B18,'2019_A2_Rohdaten'!$A$9:$W$64,15,FALSE)</f>
        <v>28955</v>
      </c>
      <c r="R18" s="52">
        <f>VLOOKUP(B18,'2019_A2_Rohdaten'!$A$9:$W$64,16,FALSE)</f>
        <v>30170</v>
      </c>
      <c r="S18" s="52">
        <f>VLOOKUP(B18,'2019_A2_Rohdaten'!$A$9:$W$64,17,FALSE)</f>
        <v>32090</v>
      </c>
    </row>
    <row r="19" spans="2:19" s="4" customFormat="1" ht="8.25" customHeight="1" x14ac:dyDescent="0.25">
      <c r="B19" s="44">
        <v>159016</v>
      </c>
      <c r="C19" s="79" t="s">
        <v>180</v>
      </c>
      <c r="D19" s="22" t="s">
        <v>31</v>
      </c>
      <c r="E19" s="54" t="str">
        <f>VLOOKUP(B19,'2019_A2_Rohdaten'!$A$9:$W$64,3,FALSE)</f>
        <v>-</v>
      </c>
      <c r="F19" s="54" t="str">
        <f>VLOOKUP(B19,'2019_A2_Rohdaten'!$A$9:$W$64,4,FALSE)</f>
        <v>-</v>
      </c>
      <c r="G19" s="55">
        <f>VLOOKUP(B19,'2019_A2_Rohdaten'!$A$9:$W$64,5,FALSE)</f>
        <v>11014</v>
      </c>
      <c r="H19" s="55">
        <f>VLOOKUP(B19,'2019_A2_Rohdaten'!$A$9:$W$64,6,FALSE)</f>
        <v>10769</v>
      </c>
      <c r="I19" s="55">
        <f>VLOOKUP(B19,'2019_A2_Rohdaten'!$A$9:$W$64,7,FALSE)</f>
        <v>10911</v>
      </c>
      <c r="J19" s="55">
        <f>VLOOKUP(B19,'2019_A2_Rohdaten'!$A$9:$W$64,8,FALSE)</f>
        <v>10752</v>
      </c>
      <c r="K19" s="55">
        <f>VLOOKUP(B19,'2019_A2_Rohdaten'!$A$9:$W$64,9,FALSE)</f>
        <v>10891</v>
      </c>
      <c r="L19" s="55">
        <f>VLOOKUP(B19,'2019_A2_Rohdaten'!$A$9:$W$64,10,FALSE)</f>
        <v>11352</v>
      </c>
      <c r="M19" s="55">
        <f>VLOOKUP(B19,'2019_A2_Rohdaten'!$A$9:$W$64,11,FALSE)</f>
        <v>12269</v>
      </c>
      <c r="N19" s="55">
        <f>VLOOKUP(B19,'2019_A2_Rohdaten'!$A$9:$W$64,12,FALSE)</f>
        <v>13391</v>
      </c>
      <c r="O19" s="55">
        <f>VLOOKUP(B19,'2019_A2_Rohdaten'!$A$9:$W$64,13,FALSE)</f>
        <v>15410</v>
      </c>
      <c r="P19" s="54">
        <f>VLOOKUP(B19,'2019_A2_Rohdaten'!$A$9:$W$64,14,FALSE)</f>
        <v>15650</v>
      </c>
      <c r="Q19" s="53">
        <f>VLOOKUP(B19,'2019_A2_Rohdaten'!$A$9:$W$64,15,FALSE)</f>
        <v>16270</v>
      </c>
      <c r="R19" s="52">
        <f>VLOOKUP(B19,'2019_A2_Rohdaten'!$A$9:$W$64,16,FALSE)</f>
        <v>17265</v>
      </c>
      <c r="S19" s="52">
        <f>VLOOKUP(B19,'2019_A2_Rohdaten'!$A$9:$W$64,17,FALSE)</f>
        <v>18815</v>
      </c>
    </row>
    <row r="20" spans="2:19" s="5" customFormat="1" ht="8.25" customHeight="1" x14ac:dyDescent="0.15">
      <c r="B20" s="46">
        <v>159999</v>
      </c>
      <c r="C20" s="79" t="s">
        <v>180</v>
      </c>
      <c r="D20" s="22" t="s">
        <v>25</v>
      </c>
      <c r="E20" s="54" t="str">
        <f>VLOOKUP(B20,'2019_A2_Rohdaten'!$A$9:$W$64,3,FALSE)</f>
        <v>-</v>
      </c>
      <c r="F20" s="54" t="str">
        <f>VLOOKUP(B20,'2019_A2_Rohdaten'!$A$9:$W$64,4,FALSE)</f>
        <v>-</v>
      </c>
      <c r="G20" s="55">
        <f>VLOOKUP(B20,'2019_A2_Rohdaten'!$A$9:$W$64,5,FALSE)</f>
        <v>8084</v>
      </c>
      <c r="H20" s="55">
        <f>VLOOKUP(B20,'2019_A2_Rohdaten'!$A$9:$W$64,6,FALSE)</f>
        <v>7809</v>
      </c>
      <c r="I20" s="55">
        <f>VLOOKUP(B20,'2019_A2_Rohdaten'!$A$9:$W$64,7,FALSE)</f>
        <v>7958</v>
      </c>
      <c r="J20" s="55">
        <f>VLOOKUP(B20,'2019_A2_Rohdaten'!$A$9:$W$64,8,FALSE)</f>
        <v>7766</v>
      </c>
      <c r="K20" s="55">
        <f>VLOOKUP(B20,'2019_A2_Rohdaten'!$A$9:$W$64,9,FALSE)</f>
        <v>8020</v>
      </c>
      <c r="L20" s="55">
        <f>VLOOKUP(B20,'2019_A2_Rohdaten'!$A$9:$W$64,10,FALSE)</f>
        <v>8356</v>
      </c>
      <c r="M20" s="55">
        <f>VLOOKUP(B20,'2019_A2_Rohdaten'!$A$9:$W$64,11,FALSE)</f>
        <v>8593</v>
      </c>
      <c r="N20" s="55">
        <f>VLOOKUP(B20,'2019_A2_Rohdaten'!$A$9:$W$64,12,FALSE)</f>
        <v>8887</v>
      </c>
      <c r="O20" s="55">
        <f>VLOOKUP(B20,'2019_A2_Rohdaten'!$A$9:$W$64,13,FALSE)</f>
        <v>10299</v>
      </c>
      <c r="P20" s="54">
        <f>VLOOKUP(B20,'2019_A2_Rohdaten'!$A$9:$W$64,14,FALSE)</f>
        <v>12385</v>
      </c>
      <c r="Q20" s="53">
        <f>VLOOKUP(B20,'2019_A2_Rohdaten'!$A$9:$W$64,15,FALSE)</f>
        <v>12685</v>
      </c>
      <c r="R20" s="52">
        <f>VLOOKUP(B20,'2019_A2_Rohdaten'!$A$9:$W$64,16,FALSE)</f>
        <v>12905</v>
      </c>
      <c r="S20" s="52">
        <f>VLOOKUP(B20,'2019_A2_Rohdaten'!$A$9:$W$64,17,FALSE)</f>
        <v>13275</v>
      </c>
    </row>
    <row r="21" spans="2:19" s="8" customFormat="1" ht="16.5" customHeight="1" x14ac:dyDescent="0.25">
      <c r="B21" s="47">
        <v>1</v>
      </c>
      <c r="C21" s="79" t="s">
        <v>180</v>
      </c>
      <c r="D21" s="24" t="s">
        <v>32</v>
      </c>
      <c r="E21" s="55">
        <f>VLOOKUP(B21,'2019_A2_Rohdaten'!$A$9:$W$64,3,FALSE)</f>
        <v>99536</v>
      </c>
      <c r="F21" s="55">
        <f>VLOOKUP(B21,'2019_A2_Rohdaten'!$A$9:$W$64,4,FALSE)</f>
        <v>97675</v>
      </c>
      <c r="G21" s="55">
        <f>VLOOKUP(B21,'2019_A2_Rohdaten'!$A$9:$W$64,5,FALSE)</f>
        <v>95376</v>
      </c>
      <c r="H21" s="55">
        <f>VLOOKUP(B21,'2019_A2_Rohdaten'!$A$9:$W$64,6,FALSE)</f>
        <v>93595</v>
      </c>
      <c r="I21" s="55">
        <f>VLOOKUP(B21,'2019_A2_Rohdaten'!$A$9:$W$64,7,FALSE)</f>
        <v>93485</v>
      </c>
      <c r="J21" s="55">
        <f>VLOOKUP(B21,'2019_A2_Rohdaten'!$A$9:$W$64,8,FALSE)</f>
        <v>93067</v>
      </c>
      <c r="K21" s="55">
        <f>VLOOKUP(B21,'2019_A2_Rohdaten'!$A$9:$W$64,9,FALSE)</f>
        <v>94569</v>
      </c>
      <c r="L21" s="55">
        <f>VLOOKUP(B21,'2019_A2_Rohdaten'!$A$9:$W$64,10,FALSE)</f>
        <v>97812</v>
      </c>
      <c r="M21" s="55">
        <f>VLOOKUP(B21,'2019_A2_Rohdaten'!$A$9:$W$64,11,FALSE)</f>
        <v>104548</v>
      </c>
      <c r="N21" s="55">
        <f>VLOOKUP(B21,'2019_A2_Rohdaten'!$A$9:$W$64,12,FALSE)</f>
        <v>112534</v>
      </c>
      <c r="O21" s="55">
        <f>VLOOKUP(B21,'2019_A2_Rohdaten'!$A$9:$W$64,13,FALSE)</f>
        <v>130933</v>
      </c>
      <c r="P21" s="54">
        <f>VLOOKUP(B21,'2019_A2_Rohdaten'!$A$9:$W$64,14,FALSE)</f>
        <v>145155</v>
      </c>
      <c r="Q21" s="53">
        <f>VLOOKUP(B21,'2019_A2_Rohdaten'!$A$9:$W$64,15,FALSE)</f>
        <v>151170</v>
      </c>
      <c r="R21" s="52">
        <f>VLOOKUP(B21,'2019_A2_Rohdaten'!$A$9:$W$64,16,FALSE)</f>
        <v>158180</v>
      </c>
      <c r="S21" s="52">
        <f>VLOOKUP(B21,'2019_A2_Rohdaten'!$A$9:$W$64,17,FALSE)</f>
        <v>165000</v>
      </c>
    </row>
    <row r="22" spans="2:19" ht="8.25" customHeight="1" x14ac:dyDescent="0.25">
      <c r="B22" s="48">
        <v>241</v>
      </c>
      <c r="C22" s="79" t="s">
        <v>180</v>
      </c>
      <c r="D22" s="22" t="s">
        <v>33</v>
      </c>
      <c r="E22" s="55">
        <f>VLOOKUP(B22,'2019_A2_Rohdaten'!$A$9:$W$64,3,FALSE)</f>
        <v>115165</v>
      </c>
      <c r="F22" s="55">
        <f>VLOOKUP(B22,'2019_A2_Rohdaten'!$A$9:$W$64,4,FALSE)</f>
        <v>115063</v>
      </c>
      <c r="G22" s="55">
        <f>VLOOKUP(B22,'2019_A2_Rohdaten'!$A$9:$W$64,5,FALSE)</f>
        <v>114709</v>
      </c>
      <c r="H22" s="55">
        <f>VLOOKUP(B22,'2019_A2_Rohdaten'!$A$9:$W$64,6,FALSE)</f>
        <v>112514</v>
      </c>
      <c r="I22" s="55">
        <f>VLOOKUP(B22,'2019_A2_Rohdaten'!$A$9:$W$64,7,FALSE)</f>
        <v>111911</v>
      </c>
      <c r="J22" s="55">
        <f>VLOOKUP(B22,'2019_A2_Rohdaten'!$A$9:$W$64,8,FALSE)</f>
        <v>112021</v>
      </c>
      <c r="K22" s="55">
        <f>VLOOKUP(B22,'2019_A2_Rohdaten'!$A$9:$W$64,9,FALSE)</f>
        <v>115062</v>
      </c>
      <c r="L22" s="55">
        <f>VLOOKUP(B22,'2019_A2_Rohdaten'!$A$9:$W$64,10,FALSE)</f>
        <v>119366</v>
      </c>
      <c r="M22" s="55">
        <f>VLOOKUP(B22,'2019_A2_Rohdaten'!$A$9:$W$64,11,FALSE)</f>
        <v>126962</v>
      </c>
      <c r="N22" s="55">
        <f>VLOOKUP(B22,'2019_A2_Rohdaten'!$A$9:$W$64,12,FALSE)</f>
        <v>136533</v>
      </c>
      <c r="O22" s="55">
        <f>VLOOKUP(B22,'2019_A2_Rohdaten'!$A$9:$W$64,13,FALSE)</f>
        <v>154696</v>
      </c>
      <c r="P22" s="54">
        <f>VLOOKUP(B22,'2019_A2_Rohdaten'!$A$9:$W$64,14,FALSE)</f>
        <v>168735</v>
      </c>
      <c r="Q22" s="53">
        <f>VLOOKUP(B22,'2019_A2_Rohdaten'!$A$9:$W$64,15,FALSE)</f>
        <v>175170</v>
      </c>
      <c r="R22" s="52">
        <f>VLOOKUP(B22,'2019_A2_Rohdaten'!$A$9:$W$64,16,FALSE)</f>
        <v>181570</v>
      </c>
      <c r="S22" s="52">
        <f>VLOOKUP(B22,'2019_A2_Rohdaten'!$A$9:$W$64,17,FALSE)</f>
        <v>185310</v>
      </c>
    </row>
    <row r="23" spans="2:19" ht="8.25" customHeight="1" x14ac:dyDescent="0.25">
      <c r="B23" s="48">
        <v>241001</v>
      </c>
      <c r="C23" s="79" t="s">
        <v>180</v>
      </c>
      <c r="D23" s="22" t="s">
        <v>34</v>
      </c>
      <c r="E23" s="55">
        <f>VLOOKUP(B23,'2019_A2_Rohdaten'!$A$9:$W$64,3,FALSE)</f>
        <v>75016</v>
      </c>
      <c r="F23" s="55">
        <f>VLOOKUP(B23,'2019_A2_Rohdaten'!$A$9:$W$64,4,FALSE)</f>
        <v>74898</v>
      </c>
      <c r="G23" s="55">
        <f>VLOOKUP(B23,'2019_A2_Rohdaten'!$A$9:$W$64,5,FALSE)</f>
        <v>74977</v>
      </c>
      <c r="H23" s="55">
        <f>VLOOKUP(B23,'2019_A2_Rohdaten'!$A$9:$W$64,6,FALSE)</f>
        <v>74111</v>
      </c>
      <c r="I23" s="55">
        <f>VLOOKUP(B23,'2019_A2_Rohdaten'!$A$9:$W$64,7,FALSE)</f>
        <v>73483</v>
      </c>
      <c r="J23" s="55">
        <f>VLOOKUP(B23,'2019_A2_Rohdaten'!$A$9:$W$64,8,FALSE)</f>
        <v>73448</v>
      </c>
      <c r="K23" s="55">
        <f>VLOOKUP(B23,'2019_A2_Rohdaten'!$A$9:$W$64,9,FALSE)</f>
        <v>75793</v>
      </c>
      <c r="L23" s="55">
        <f>VLOOKUP(B23,'2019_A2_Rohdaten'!$A$9:$W$64,10,FALSE)</f>
        <v>78442</v>
      </c>
      <c r="M23" s="55">
        <f>VLOOKUP(B23,'2019_A2_Rohdaten'!$A$9:$W$64,11,FALSE)</f>
        <v>82727</v>
      </c>
      <c r="N23" s="55">
        <f>VLOOKUP(B23,'2019_A2_Rohdaten'!$A$9:$W$64,12,FALSE)</f>
        <v>88541</v>
      </c>
      <c r="O23" s="55">
        <f>VLOOKUP(B23,'2019_A2_Rohdaten'!$A$9:$W$64,13,FALSE)</f>
        <v>97357</v>
      </c>
      <c r="P23" s="54">
        <f>VLOOKUP(B23,'2019_A2_Rohdaten'!$A$9:$W$64,14,FALSE)</f>
        <v>104465</v>
      </c>
      <c r="Q23" s="53">
        <f>VLOOKUP(B23,'2019_A2_Rohdaten'!$A$9:$W$64,15,FALSE)</f>
        <v>107965</v>
      </c>
      <c r="R23" s="52">
        <f>VLOOKUP(B23,'2019_A2_Rohdaten'!$A$9:$W$64,16,FALSE)</f>
        <v>111255</v>
      </c>
      <c r="S23" s="52">
        <f>VLOOKUP(B23,'2019_A2_Rohdaten'!$A$9:$W$64,17,FALSE)</f>
        <v>113440</v>
      </c>
    </row>
    <row r="24" spans="2:19" ht="8.25" customHeight="1" x14ac:dyDescent="0.25">
      <c r="B24" s="46">
        <v>241999</v>
      </c>
      <c r="C24" s="79" t="s">
        <v>180</v>
      </c>
      <c r="D24" s="22" t="s">
        <v>35</v>
      </c>
      <c r="E24" s="55">
        <f>VLOOKUP(B24,'2019_A2_Rohdaten'!$A$9:$W$64,3,FALSE)</f>
        <v>40149</v>
      </c>
      <c r="F24" s="55">
        <f>VLOOKUP(B24,'2019_A2_Rohdaten'!$A$9:$W$64,4,FALSE)</f>
        <v>40165</v>
      </c>
      <c r="G24" s="55">
        <f>VLOOKUP(B24,'2019_A2_Rohdaten'!$A$9:$W$64,5,FALSE)</f>
        <v>39732</v>
      </c>
      <c r="H24" s="55">
        <f>VLOOKUP(B24,'2019_A2_Rohdaten'!$A$9:$W$64,6,FALSE)</f>
        <v>38403</v>
      </c>
      <c r="I24" s="55">
        <f>VLOOKUP(B24,'2019_A2_Rohdaten'!$A$9:$W$64,7,FALSE)</f>
        <v>38428</v>
      </c>
      <c r="J24" s="55">
        <f>VLOOKUP(B24,'2019_A2_Rohdaten'!$A$9:$W$64,8,FALSE)</f>
        <v>38573</v>
      </c>
      <c r="K24" s="55">
        <f>VLOOKUP(B24,'2019_A2_Rohdaten'!$A$9:$W$64,9,FALSE)</f>
        <v>39269</v>
      </c>
      <c r="L24" s="55">
        <f>VLOOKUP(B24,'2019_A2_Rohdaten'!$A$9:$W$64,10,FALSE)</f>
        <v>40924</v>
      </c>
      <c r="M24" s="55">
        <f>VLOOKUP(B24,'2019_A2_Rohdaten'!$A$9:$W$64,11,FALSE)</f>
        <v>44235</v>
      </c>
      <c r="N24" s="55">
        <f>VLOOKUP(B24,'2019_A2_Rohdaten'!$A$9:$W$64,12,FALSE)</f>
        <v>47992</v>
      </c>
      <c r="O24" s="55">
        <f>VLOOKUP(B24,'2019_A2_Rohdaten'!$A$9:$W$64,13,FALSE)</f>
        <v>57339</v>
      </c>
      <c r="P24" s="54">
        <f>VLOOKUP(B24,'2019_A2_Rohdaten'!$A$9:$W$64,14,FALSE)</f>
        <v>64270</v>
      </c>
      <c r="Q24" s="53">
        <f>VLOOKUP(B24,'2019_A2_Rohdaten'!$A$9:$W$64,15,FALSE)</f>
        <v>67205</v>
      </c>
      <c r="R24" s="52">
        <f>VLOOKUP(B24,'2019_A2_Rohdaten'!$A$9:$W$64,16,FALSE)</f>
        <v>70315</v>
      </c>
      <c r="S24" s="52">
        <f>VLOOKUP(B24,'2019_A2_Rohdaten'!$A$9:$W$64,17,FALSE)</f>
        <v>71870</v>
      </c>
    </row>
    <row r="25" spans="2:19" ht="8.25" customHeight="1" x14ac:dyDescent="0.25">
      <c r="B25" s="44">
        <v>251</v>
      </c>
      <c r="C25" s="79" t="s">
        <v>180</v>
      </c>
      <c r="D25" s="22" t="s">
        <v>36</v>
      </c>
      <c r="E25" s="55">
        <f>VLOOKUP(B25,'2019_A2_Rohdaten'!$A$9:$W$64,3,FALSE)</f>
        <v>8256</v>
      </c>
      <c r="F25" s="55">
        <f>VLOOKUP(B25,'2019_A2_Rohdaten'!$A$9:$W$64,4,FALSE)</f>
        <v>8139</v>
      </c>
      <c r="G25" s="55">
        <f>VLOOKUP(B25,'2019_A2_Rohdaten'!$A$9:$W$64,5,FALSE)</f>
        <v>8229</v>
      </c>
      <c r="H25" s="55">
        <f>VLOOKUP(B25,'2019_A2_Rohdaten'!$A$9:$W$64,6,FALSE)</f>
        <v>8105</v>
      </c>
      <c r="I25" s="55">
        <f>VLOOKUP(B25,'2019_A2_Rohdaten'!$A$9:$W$64,7,FALSE)</f>
        <v>8099</v>
      </c>
      <c r="J25" s="55">
        <f>VLOOKUP(B25,'2019_A2_Rohdaten'!$A$9:$W$64,8,FALSE)</f>
        <v>8183</v>
      </c>
      <c r="K25" s="55">
        <f>VLOOKUP(B25,'2019_A2_Rohdaten'!$A$9:$W$64,9,FALSE)</f>
        <v>8386</v>
      </c>
      <c r="L25" s="55">
        <f>VLOOKUP(B25,'2019_A2_Rohdaten'!$A$9:$W$64,10,FALSE)</f>
        <v>9184</v>
      </c>
      <c r="M25" s="55">
        <f>VLOOKUP(B25,'2019_A2_Rohdaten'!$A$9:$W$64,11,FALSE)</f>
        <v>10761</v>
      </c>
      <c r="N25" s="55">
        <f>VLOOKUP(B25,'2019_A2_Rohdaten'!$A$9:$W$64,12,FALSE)</f>
        <v>11631</v>
      </c>
      <c r="O25" s="55">
        <f>VLOOKUP(B25,'2019_A2_Rohdaten'!$A$9:$W$64,13,FALSE)</f>
        <v>13826</v>
      </c>
      <c r="P25" s="54">
        <f>VLOOKUP(B25,'2019_A2_Rohdaten'!$A$9:$W$64,14,FALSE)</f>
        <v>15540</v>
      </c>
      <c r="Q25" s="53">
        <f>VLOOKUP(B25,'2019_A2_Rohdaten'!$A$9:$W$64,15,FALSE)</f>
        <v>16065</v>
      </c>
      <c r="R25" s="52">
        <f>VLOOKUP(B25,'2019_A2_Rohdaten'!$A$9:$W$64,16,FALSE)</f>
        <v>17565</v>
      </c>
      <c r="S25" s="52">
        <f>VLOOKUP(B25,'2019_A2_Rohdaten'!$A$9:$W$64,17,FALSE)</f>
        <v>18545</v>
      </c>
    </row>
    <row r="26" spans="2:19" ht="8.25" customHeight="1" x14ac:dyDescent="0.25">
      <c r="B26" s="44">
        <v>252</v>
      </c>
      <c r="C26" s="79" t="s">
        <v>180</v>
      </c>
      <c r="D26" s="22" t="s">
        <v>37</v>
      </c>
      <c r="E26" s="55">
        <f>VLOOKUP(B26,'2019_A2_Rohdaten'!$A$9:$W$64,3,FALSE)</f>
        <v>11014</v>
      </c>
      <c r="F26" s="55">
        <f>VLOOKUP(B26,'2019_A2_Rohdaten'!$A$9:$W$64,4,FALSE)</f>
        <v>10617</v>
      </c>
      <c r="G26" s="55">
        <f>VLOOKUP(B26,'2019_A2_Rohdaten'!$A$9:$W$64,5,FALSE)</f>
        <v>10381</v>
      </c>
      <c r="H26" s="55">
        <f>VLOOKUP(B26,'2019_A2_Rohdaten'!$A$9:$W$64,6,FALSE)</f>
        <v>10213</v>
      </c>
      <c r="I26" s="55">
        <f>VLOOKUP(B26,'2019_A2_Rohdaten'!$A$9:$W$64,7,FALSE)</f>
        <v>10154</v>
      </c>
      <c r="J26" s="55">
        <f>VLOOKUP(B26,'2019_A2_Rohdaten'!$A$9:$W$64,8,FALSE)</f>
        <v>10394</v>
      </c>
      <c r="K26" s="55">
        <f>VLOOKUP(B26,'2019_A2_Rohdaten'!$A$9:$W$64,9,FALSE)</f>
        <v>10319</v>
      </c>
      <c r="L26" s="55">
        <f>VLOOKUP(B26,'2019_A2_Rohdaten'!$A$9:$W$64,10,FALSE)</f>
        <v>10342</v>
      </c>
      <c r="M26" s="55">
        <f>VLOOKUP(B26,'2019_A2_Rohdaten'!$A$9:$W$64,11,FALSE)</f>
        <v>10719</v>
      </c>
      <c r="N26" s="55">
        <f>VLOOKUP(B26,'2019_A2_Rohdaten'!$A$9:$W$64,12,FALSE)</f>
        <v>11665</v>
      </c>
      <c r="O26" s="55">
        <f>VLOOKUP(B26,'2019_A2_Rohdaten'!$A$9:$W$64,13,FALSE)</f>
        <v>13461</v>
      </c>
      <c r="P26" s="54">
        <f>VLOOKUP(B26,'2019_A2_Rohdaten'!$A$9:$W$64,14,FALSE)</f>
        <v>15065</v>
      </c>
      <c r="Q26" s="53">
        <f>VLOOKUP(B26,'2019_A2_Rohdaten'!$A$9:$W$64,15,FALSE)</f>
        <v>15795</v>
      </c>
      <c r="R26" s="52">
        <f>VLOOKUP(B26,'2019_A2_Rohdaten'!$A$9:$W$64,16,FALSE)</f>
        <v>16535</v>
      </c>
      <c r="S26" s="52">
        <f>VLOOKUP(B26,'2019_A2_Rohdaten'!$A$9:$W$64,17,FALSE)</f>
        <v>16910</v>
      </c>
    </row>
    <row r="27" spans="2:19" ht="8.25" customHeight="1" x14ac:dyDescent="0.25">
      <c r="B27" s="44">
        <v>254</v>
      </c>
      <c r="C27" s="79" t="s">
        <v>180</v>
      </c>
      <c r="D27" s="22" t="s">
        <v>38</v>
      </c>
      <c r="E27" s="55">
        <f>VLOOKUP(B27,'2019_A2_Rohdaten'!$A$9:$W$64,3,FALSE)</f>
        <v>14631</v>
      </c>
      <c r="F27" s="55">
        <f>VLOOKUP(B27,'2019_A2_Rohdaten'!$A$9:$W$64,4,FALSE)</f>
        <v>14237</v>
      </c>
      <c r="G27" s="55">
        <f>VLOOKUP(B27,'2019_A2_Rohdaten'!$A$9:$W$64,5,FALSE)</f>
        <v>13889</v>
      </c>
      <c r="H27" s="55">
        <f>VLOOKUP(B27,'2019_A2_Rohdaten'!$A$9:$W$64,6,FALSE)</f>
        <v>13669</v>
      </c>
      <c r="I27" s="55">
        <f>VLOOKUP(B27,'2019_A2_Rohdaten'!$A$9:$W$64,7,FALSE)</f>
        <v>13466</v>
      </c>
      <c r="J27" s="55">
        <f>VLOOKUP(B27,'2019_A2_Rohdaten'!$A$9:$W$64,8,FALSE)</f>
        <v>13637</v>
      </c>
      <c r="K27" s="55">
        <f>VLOOKUP(B27,'2019_A2_Rohdaten'!$A$9:$W$64,9,FALSE)</f>
        <v>13859</v>
      </c>
      <c r="L27" s="55">
        <f>VLOOKUP(B27,'2019_A2_Rohdaten'!$A$9:$W$64,10,FALSE)</f>
        <v>14417</v>
      </c>
      <c r="M27" s="55">
        <f>VLOOKUP(B27,'2019_A2_Rohdaten'!$A$9:$W$64,11,FALSE)</f>
        <v>15353</v>
      </c>
      <c r="N27" s="55">
        <f>VLOOKUP(B27,'2019_A2_Rohdaten'!$A$9:$W$64,12,FALSE)</f>
        <v>16412</v>
      </c>
      <c r="O27" s="55">
        <f>VLOOKUP(B27,'2019_A2_Rohdaten'!$A$9:$W$64,13,FALSE)</f>
        <v>19567</v>
      </c>
      <c r="P27" s="54">
        <f>VLOOKUP(B27,'2019_A2_Rohdaten'!$A$9:$W$64,14,FALSE)</f>
        <v>21915</v>
      </c>
      <c r="Q27" s="53">
        <f>VLOOKUP(B27,'2019_A2_Rohdaten'!$A$9:$W$64,15,FALSE)</f>
        <v>22775</v>
      </c>
      <c r="R27" s="52">
        <f>VLOOKUP(B27,'2019_A2_Rohdaten'!$A$9:$W$64,16,FALSE)</f>
        <v>24090</v>
      </c>
      <c r="S27" s="52">
        <f>VLOOKUP(B27,'2019_A2_Rohdaten'!$A$9:$W$64,17,FALSE)</f>
        <v>24995</v>
      </c>
    </row>
    <row r="28" spans="2:19" ht="8.25" customHeight="1" x14ac:dyDescent="0.25">
      <c r="B28" s="44">
        <v>254021</v>
      </c>
      <c r="C28" s="79" t="s">
        <v>180</v>
      </c>
      <c r="D28" s="22" t="s">
        <v>39</v>
      </c>
      <c r="E28" s="54" t="str">
        <f>VLOOKUP(B28,'2019_A2_Rohdaten'!$A$9:$W$64,3,FALSE)</f>
        <v>-</v>
      </c>
      <c r="F28" s="54" t="str">
        <f>VLOOKUP(B28,'2019_A2_Rohdaten'!$A$9:$W$64,4,FALSE)</f>
        <v>-</v>
      </c>
      <c r="G28" s="55">
        <f>VLOOKUP(B28,'2019_A2_Rohdaten'!$A$9:$W$64,5,FALSE)</f>
        <v>8448</v>
      </c>
      <c r="H28" s="55">
        <f>VLOOKUP(B28,'2019_A2_Rohdaten'!$A$9:$W$64,6,FALSE)</f>
        <v>8344</v>
      </c>
      <c r="I28" s="55">
        <f>VLOOKUP(B28,'2019_A2_Rohdaten'!$A$9:$W$64,7,FALSE)</f>
        <v>8279</v>
      </c>
      <c r="J28" s="55">
        <f>VLOOKUP(B28,'2019_A2_Rohdaten'!$A$9:$W$64,8,FALSE)</f>
        <v>8445</v>
      </c>
      <c r="K28" s="55">
        <f>VLOOKUP(B28,'2019_A2_Rohdaten'!$A$9:$W$64,9,FALSE)</f>
        <v>8609</v>
      </c>
      <c r="L28" s="55">
        <f>VLOOKUP(B28,'2019_A2_Rohdaten'!$A$9:$W$64,10,FALSE)</f>
        <v>8826</v>
      </c>
      <c r="M28" s="55">
        <f>VLOOKUP(B28,'2019_A2_Rohdaten'!$A$9:$W$64,11,FALSE)</f>
        <v>9212</v>
      </c>
      <c r="N28" s="55">
        <f>VLOOKUP(B28,'2019_A2_Rohdaten'!$A$9:$W$64,12,FALSE)</f>
        <v>9796</v>
      </c>
      <c r="O28" s="55">
        <f>VLOOKUP(B28,'2019_A2_Rohdaten'!$A$9:$W$64,13,FALSE)</f>
        <v>11180</v>
      </c>
      <c r="P28" s="54">
        <f>VLOOKUP(B28,'2019_A2_Rohdaten'!$A$9:$W$64,14,FALSE)</f>
        <v>12505</v>
      </c>
      <c r="Q28" s="53">
        <f>VLOOKUP(B28,'2019_A2_Rohdaten'!$A$9:$W$64,15,FALSE)</f>
        <v>13285</v>
      </c>
      <c r="R28" s="52">
        <f>VLOOKUP(B28,'2019_A2_Rohdaten'!$A$9:$W$64,16,FALSE)</f>
        <v>14425</v>
      </c>
      <c r="S28" s="52">
        <f>VLOOKUP(B28,'2019_A2_Rohdaten'!$A$9:$W$64,17,FALSE)</f>
        <v>14830</v>
      </c>
    </row>
    <row r="29" spans="2:19" ht="8.25" customHeight="1" x14ac:dyDescent="0.25">
      <c r="B29" s="49">
        <v>254999</v>
      </c>
      <c r="C29" s="79" t="s">
        <v>180</v>
      </c>
      <c r="D29" s="22" t="s">
        <v>40</v>
      </c>
      <c r="E29" s="54" t="str">
        <f>VLOOKUP(B29,'2019_A2_Rohdaten'!$A$9:$W$64,3,FALSE)</f>
        <v>-</v>
      </c>
      <c r="F29" s="54" t="str">
        <f>VLOOKUP(B29,'2019_A2_Rohdaten'!$A$9:$W$64,4,FALSE)</f>
        <v>-</v>
      </c>
      <c r="G29" s="55">
        <f>VLOOKUP(B29,'2019_A2_Rohdaten'!$A$9:$W$64,5,FALSE)</f>
        <v>5441</v>
      </c>
      <c r="H29" s="55">
        <f>VLOOKUP(B29,'2019_A2_Rohdaten'!$A$9:$W$64,6,FALSE)</f>
        <v>5325</v>
      </c>
      <c r="I29" s="55">
        <f>VLOOKUP(B29,'2019_A2_Rohdaten'!$A$9:$W$64,7,FALSE)</f>
        <v>5187</v>
      </c>
      <c r="J29" s="55">
        <f>VLOOKUP(B29,'2019_A2_Rohdaten'!$A$9:$W$64,8,FALSE)</f>
        <v>5192</v>
      </c>
      <c r="K29" s="55">
        <f>VLOOKUP(B29,'2019_A2_Rohdaten'!$A$9:$W$64,9,FALSE)</f>
        <v>5250</v>
      </c>
      <c r="L29" s="55">
        <f>VLOOKUP(B29,'2019_A2_Rohdaten'!$A$9:$W$64,10,FALSE)</f>
        <v>5591</v>
      </c>
      <c r="M29" s="55">
        <f>VLOOKUP(B29,'2019_A2_Rohdaten'!$A$9:$W$64,11,FALSE)</f>
        <v>6141</v>
      </c>
      <c r="N29" s="55">
        <f>VLOOKUP(B29,'2019_A2_Rohdaten'!$A$9:$W$64,12,FALSE)</f>
        <v>6616</v>
      </c>
      <c r="O29" s="55">
        <f>VLOOKUP(B29,'2019_A2_Rohdaten'!$A$9:$W$64,13,FALSE)</f>
        <v>8387</v>
      </c>
      <c r="P29" s="54">
        <f>VLOOKUP(B29,'2019_A2_Rohdaten'!$A$9:$W$64,14,FALSE)</f>
        <v>9410</v>
      </c>
      <c r="Q29" s="53">
        <f>VLOOKUP(B29,'2019_A2_Rohdaten'!$A$9:$W$64,15,FALSE)</f>
        <v>9490</v>
      </c>
      <c r="R29" s="52">
        <f>VLOOKUP(B29,'2019_A2_Rohdaten'!$A$9:$W$64,16,FALSE)</f>
        <v>9665</v>
      </c>
      <c r="S29" s="52">
        <f>VLOOKUP(B29,'2019_A2_Rohdaten'!$A$9:$W$64,17,FALSE)</f>
        <v>10165</v>
      </c>
    </row>
    <row r="30" spans="2:19" ht="8.25" customHeight="1" x14ac:dyDescent="0.25">
      <c r="B30" s="44">
        <v>255</v>
      </c>
      <c r="C30" s="79" t="s">
        <v>180</v>
      </c>
      <c r="D30" s="22" t="s">
        <v>41</v>
      </c>
      <c r="E30" s="55">
        <f>VLOOKUP(B30,'2019_A2_Rohdaten'!$A$9:$W$64,3,FALSE)</f>
        <v>3433</v>
      </c>
      <c r="F30" s="55">
        <f>VLOOKUP(B30,'2019_A2_Rohdaten'!$A$9:$W$64,4,FALSE)</f>
        <v>3274</v>
      </c>
      <c r="G30" s="55">
        <f>VLOOKUP(B30,'2019_A2_Rohdaten'!$A$9:$W$64,5,FALSE)</f>
        <v>3213</v>
      </c>
      <c r="H30" s="55">
        <f>VLOOKUP(B30,'2019_A2_Rohdaten'!$A$9:$W$64,6,FALSE)</f>
        <v>3109</v>
      </c>
      <c r="I30" s="55">
        <f>VLOOKUP(B30,'2019_A2_Rohdaten'!$A$9:$W$64,7,FALSE)</f>
        <v>3033</v>
      </c>
      <c r="J30" s="55">
        <f>VLOOKUP(B30,'2019_A2_Rohdaten'!$A$9:$W$64,8,FALSE)</f>
        <v>3063</v>
      </c>
      <c r="K30" s="55">
        <f>VLOOKUP(B30,'2019_A2_Rohdaten'!$A$9:$W$64,9,FALSE)</f>
        <v>3100</v>
      </c>
      <c r="L30" s="55">
        <f>VLOOKUP(B30,'2019_A2_Rohdaten'!$A$9:$W$64,10,FALSE)</f>
        <v>3072</v>
      </c>
      <c r="M30" s="55">
        <f>VLOOKUP(B30,'2019_A2_Rohdaten'!$A$9:$W$64,11,FALSE)</f>
        <v>3094</v>
      </c>
      <c r="N30" s="55">
        <f>VLOOKUP(B30,'2019_A2_Rohdaten'!$A$9:$W$64,12,FALSE)</f>
        <v>3131</v>
      </c>
      <c r="O30" s="55">
        <f>VLOOKUP(B30,'2019_A2_Rohdaten'!$A$9:$W$64,13,FALSE)</f>
        <v>3855</v>
      </c>
      <c r="P30" s="54">
        <f>VLOOKUP(B30,'2019_A2_Rohdaten'!$A$9:$W$64,14,FALSE)</f>
        <v>4300</v>
      </c>
      <c r="Q30" s="53">
        <f>VLOOKUP(B30,'2019_A2_Rohdaten'!$A$9:$W$64,15,FALSE)</f>
        <v>4350</v>
      </c>
      <c r="R30" s="52">
        <f>VLOOKUP(B30,'2019_A2_Rohdaten'!$A$9:$W$64,16,FALSE)</f>
        <v>4330</v>
      </c>
      <c r="S30" s="52">
        <f>VLOOKUP(B30,'2019_A2_Rohdaten'!$A$9:$W$64,17,FALSE)</f>
        <v>4275</v>
      </c>
    </row>
    <row r="31" spans="2:19" ht="8.25" customHeight="1" x14ac:dyDescent="0.25">
      <c r="B31" s="44">
        <v>256</v>
      </c>
      <c r="C31" s="79" t="s">
        <v>180</v>
      </c>
      <c r="D31" s="22" t="s">
        <v>42</v>
      </c>
      <c r="E31" s="55">
        <f>VLOOKUP(B31,'2019_A2_Rohdaten'!$A$9:$W$64,3,FALSE)</f>
        <v>5488</v>
      </c>
      <c r="F31" s="55">
        <f>VLOOKUP(B31,'2019_A2_Rohdaten'!$A$9:$W$64,4,FALSE)</f>
        <v>5402</v>
      </c>
      <c r="G31" s="55">
        <f>VLOOKUP(B31,'2019_A2_Rohdaten'!$A$9:$W$64,5,FALSE)</f>
        <v>5316</v>
      </c>
      <c r="H31" s="55">
        <f>VLOOKUP(B31,'2019_A2_Rohdaten'!$A$9:$W$64,6,FALSE)</f>
        <v>5301</v>
      </c>
      <c r="I31" s="55">
        <f>VLOOKUP(B31,'2019_A2_Rohdaten'!$A$9:$W$64,7,FALSE)</f>
        <v>5184</v>
      </c>
      <c r="J31" s="55">
        <f>VLOOKUP(B31,'2019_A2_Rohdaten'!$A$9:$W$64,8,FALSE)</f>
        <v>5160</v>
      </c>
      <c r="K31" s="55">
        <f>VLOOKUP(B31,'2019_A2_Rohdaten'!$A$9:$W$64,9,FALSE)</f>
        <v>5252</v>
      </c>
      <c r="L31" s="55">
        <f>VLOOKUP(B31,'2019_A2_Rohdaten'!$A$9:$W$64,10,FALSE)</f>
        <v>5374</v>
      </c>
      <c r="M31" s="55">
        <f>VLOOKUP(B31,'2019_A2_Rohdaten'!$A$9:$W$64,11,FALSE)</f>
        <v>5829</v>
      </c>
      <c r="N31" s="55">
        <f>VLOOKUP(B31,'2019_A2_Rohdaten'!$A$9:$W$64,12,FALSE)</f>
        <v>6299</v>
      </c>
      <c r="O31" s="55">
        <f>VLOOKUP(B31,'2019_A2_Rohdaten'!$A$9:$W$64,13,FALSE)</f>
        <v>7452</v>
      </c>
      <c r="P31" s="54">
        <f>VLOOKUP(B31,'2019_A2_Rohdaten'!$A$9:$W$64,14,FALSE)</f>
        <v>9380</v>
      </c>
      <c r="Q31" s="53">
        <f>VLOOKUP(B31,'2019_A2_Rohdaten'!$A$9:$W$64,15,FALSE)</f>
        <v>10010</v>
      </c>
      <c r="R31" s="52">
        <f>VLOOKUP(B31,'2019_A2_Rohdaten'!$A$9:$W$64,16,FALSE)</f>
        <v>10430</v>
      </c>
      <c r="S31" s="52">
        <f>VLOOKUP(B31,'2019_A2_Rohdaten'!$A$9:$W$64,17,FALSE)</f>
        <v>10345</v>
      </c>
    </row>
    <row r="32" spans="2:19" s="5" customFormat="1" ht="8.25" customHeight="1" x14ac:dyDescent="0.15">
      <c r="B32" s="44">
        <v>257</v>
      </c>
      <c r="C32" s="79" t="s">
        <v>180</v>
      </c>
      <c r="D32" s="22" t="s">
        <v>43</v>
      </c>
      <c r="E32" s="55">
        <f>VLOOKUP(B32,'2019_A2_Rohdaten'!$A$9:$W$64,3,FALSE)</f>
        <v>9608</v>
      </c>
      <c r="F32" s="55">
        <f>VLOOKUP(B32,'2019_A2_Rohdaten'!$A$9:$W$64,4,FALSE)</f>
        <v>9138</v>
      </c>
      <c r="G32" s="55">
        <f>VLOOKUP(B32,'2019_A2_Rohdaten'!$A$9:$W$64,5,FALSE)</f>
        <v>8895</v>
      </c>
      <c r="H32" s="55">
        <f>VLOOKUP(B32,'2019_A2_Rohdaten'!$A$9:$W$64,6,FALSE)</f>
        <v>8498</v>
      </c>
      <c r="I32" s="55">
        <f>VLOOKUP(B32,'2019_A2_Rohdaten'!$A$9:$W$64,7,FALSE)</f>
        <v>8456</v>
      </c>
      <c r="J32" s="55">
        <f>VLOOKUP(B32,'2019_A2_Rohdaten'!$A$9:$W$64,8,FALSE)</f>
        <v>8342</v>
      </c>
      <c r="K32" s="55">
        <f>VLOOKUP(B32,'2019_A2_Rohdaten'!$A$9:$W$64,9,FALSE)</f>
        <v>8341</v>
      </c>
      <c r="L32" s="55">
        <f>VLOOKUP(B32,'2019_A2_Rohdaten'!$A$9:$W$64,10,FALSE)</f>
        <v>8491</v>
      </c>
      <c r="M32" s="55">
        <f>VLOOKUP(B32,'2019_A2_Rohdaten'!$A$9:$W$64,11,FALSE)</f>
        <v>8854</v>
      </c>
      <c r="N32" s="55">
        <f>VLOOKUP(B32,'2019_A2_Rohdaten'!$A$9:$W$64,12,FALSE)</f>
        <v>9526</v>
      </c>
      <c r="O32" s="55">
        <f>VLOOKUP(B32,'2019_A2_Rohdaten'!$A$9:$W$64,13,FALSE)</f>
        <v>10716</v>
      </c>
      <c r="P32" s="54">
        <f>VLOOKUP(B32,'2019_A2_Rohdaten'!$A$9:$W$64,14,FALSE)</f>
        <v>12600</v>
      </c>
      <c r="Q32" s="53">
        <f>VLOOKUP(B32,'2019_A2_Rohdaten'!$A$9:$W$64,15,FALSE)</f>
        <v>13545</v>
      </c>
      <c r="R32" s="52">
        <f>VLOOKUP(B32,'2019_A2_Rohdaten'!$A$9:$W$64,16,FALSE)</f>
        <v>13985</v>
      </c>
      <c r="S32" s="52">
        <f>VLOOKUP(B32,'2019_A2_Rohdaten'!$A$9:$W$64,17,FALSE)</f>
        <v>14255</v>
      </c>
    </row>
    <row r="33" spans="2:19" s="9" customFormat="1" ht="16.5" customHeight="1" x14ac:dyDescent="0.25">
      <c r="B33" s="47">
        <v>2</v>
      </c>
      <c r="C33" s="79" t="s">
        <v>180</v>
      </c>
      <c r="D33" s="24" t="s">
        <v>44</v>
      </c>
      <c r="E33" s="55">
        <f>VLOOKUP(B33,'2019_A2_Rohdaten'!$A$9:$W$64,3,FALSE)</f>
        <v>167595</v>
      </c>
      <c r="F33" s="55">
        <f>VLOOKUP(B33,'2019_A2_Rohdaten'!$A$9:$W$64,4,FALSE)</f>
        <v>165870</v>
      </c>
      <c r="G33" s="55">
        <f>VLOOKUP(B33,'2019_A2_Rohdaten'!$A$9:$W$64,5,FALSE)</f>
        <v>164632</v>
      </c>
      <c r="H33" s="55">
        <f>VLOOKUP(B33,'2019_A2_Rohdaten'!$A$9:$W$64,6,FALSE)</f>
        <v>161409</v>
      </c>
      <c r="I33" s="55">
        <f>VLOOKUP(B33,'2019_A2_Rohdaten'!$A$9:$W$64,7,FALSE)</f>
        <v>160303</v>
      </c>
      <c r="J33" s="55">
        <f>VLOOKUP(B33,'2019_A2_Rohdaten'!$A$9:$W$64,8,FALSE)</f>
        <v>160800</v>
      </c>
      <c r="K33" s="55">
        <f>VLOOKUP(B33,'2019_A2_Rohdaten'!$A$9:$W$64,9,FALSE)</f>
        <v>164319</v>
      </c>
      <c r="L33" s="55">
        <f>VLOOKUP(B33,'2019_A2_Rohdaten'!$A$9:$W$64,10,FALSE)</f>
        <v>170246</v>
      </c>
      <c r="M33" s="55">
        <f>VLOOKUP(B33,'2019_A2_Rohdaten'!$A$9:$W$64,11,FALSE)</f>
        <v>181572</v>
      </c>
      <c r="N33" s="55">
        <f>VLOOKUP(B33,'2019_A2_Rohdaten'!$A$9:$W$64,12,FALSE)</f>
        <v>195197</v>
      </c>
      <c r="O33" s="55">
        <f>VLOOKUP(B33,'2019_A2_Rohdaten'!$A$9:$W$64,13,FALSE)</f>
        <v>223573</v>
      </c>
      <c r="P33" s="54">
        <f>VLOOKUP(B33,'2019_A2_Rohdaten'!$A$9:$W$64,14,FALSE)</f>
        <v>247535</v>
      </c>
      <c r="Q33" s="53">
        <f>VLOOKUP(B33,'2019_A2_Rohdaten'!$A$9:$W$64,15,FALSE)</f>
        <v>257705</v>
      </c>
      <c r="R33" s="52">
        <f>VLOOKUP(B33,'2019_A2_Rohdaten'!$A$9:$W$64,16,FALSE)</f>
        <v>268505</v>
      </c>
      <c r="S33" s="52">
        <f>VLOOKUP(B33,'2019_A2_Rohdaten'!$A$9:$W$64,17,FALSE)</f>
        <v>274635</v>
      </c>
    </row>
    <row r="34" spans="2:19" ht="8.25" customHeight="1" x14ac:dyDescent="0.25">
      <c r="B34" s="44">
        <v>351</v>
      </c>
      <c r="C34" s="79" t="s">
        <v>180</v>
      </c>
      <c r="D34" s="22" t="s">
        <v>45</v>
      </c>
      <c r="E34" s="55">
        <f>VLOOKUP(B34,'2019_A2_Rohdaten'!$A$9:$W$64,3,FALSE)</f>
        <v>7805</v>
      </c>
      <c r="F34" s="55">
        <f>VLOOKUP(B34,'2019_A2_Rohdaten'!$A$9:$W$64,4,FALSE)</f>
        <v>7594</v>
      </c>
      <c r="G34" s="55">
        <f>VLOOKUP(B34,'2019_A2_Rohdaten'!$A$9:$W$64,5,FALSE)</f>
        <v>7394</v>
      </c>
      <c r="H34" s="55">
        <f>VLOOKUP(B34,'2019_A2_Rohdaten'!$A$9:$W$64,6,FALSE)</f>
        <v>7449</v>
      </c>
      <c r="I34" s="55">
        <f>VLOOKUP(B34,'2019_A2_Rohdaten'!$A$9:$W$64,7,FALSE)</f>
        <v>7472</v>
      </c>
      <c r="J34" s="55">
        <f>VLOOKUP(B34,'2019_A2_Rohdaten'!$A$9:$W$64,8,FALSE)</f>
        <v>7584</v>
      </c>
      <c r="K34" s="55">
        <f>VLOOKUP(B34,'2019_A2_Rohdaten'!$A$9:$W$64,9,FALSE)</f>
        <v>7689</v>
      </c>
      <c r="L34" s="55">
        <f>VLOOKUP(B34,'2019_A2_Rohdaten'!$A$9:$W$64,10,FALSE)</f>
        <v>7959</v>
      </c>
      <c r="M34" s="55">
        <f>VLOOKUP(B34,'2019_A2_Rohdaten'!$A$9:$W$64,11,FALSE)</f>
        <v>8519</v>
      </c>
      <c r="N34" s="55">
        <f>VLOOKUP(B34,'2019_A2_Rohdaten'!$A$9:$W$64,12,FALSE)</f>
        <v>9503</v>
      </c>
      <c r="O34" s="55">
        <f>VLOOKUP(B34,'2019_A2_Rohdaten'!$A$9:$W$64,13,FALSE)</f>
        <v>10974</v>
      </c>
      <c r="P34" s="54">
        <f>VLOOKUP(B34,'2019_A2_Rohdaten'!$A$9:$W$64,14,FALSE)</f>
        <v>12675</v>
      </c>
      <c r="Q34" s="53">
        <f>VLOOKUP(B34,'2019_A2_Rohdaten'!$A$9:$W$64,15,FALSE)</f>
        <v>13430</v>
      </c>
      <c r="R34" s="52">
        <f>VLOOKUP(B34,'2019_A2_Rohdaten'!$A$9:$W$64,16,FALSE)</f>
        <v>14130</v>
      </c>
      <c r="S34" s="52">
        <f>VLOOKUP(B34,'2019_A2_Rohdaten'!$A$9:$W$64,17,FALSE)</f>
        <v>14330</v>
      </c>
    </row>
    <row r="35" spans="2:19" ht="8.25" customHeight="1" x14ac:dyDescent="0.25">
      <c r="B35" s="44">
        <v>352</v>
      </c>
      <c r="C35" s="79" t="s">
        <v>180</v>
      </c>
      <c r="D35" s="22" t="s">
        <v>46</v>
      </c>
      <c r="E35" s="55">
        <f>VLOOKUP(B35,'2019_A2_Rohdaten'!$A$9:$W$64,3,FALSE)</f>
        <v>8730</v>
      </c>
      <c r="F35" s="55">
        <f>VLOOKUP(B35,'2019_A2_Rohdaten'!$A$9:$W$64,4,FALSE)</f>
        <v>8486</v>
      </c>
      <c r="G35" s="55">
        <f>VLOOKUP(B35,'2019_A2_Rohdaten'!$A$9:$W$64,5,FALSE)</f>
        <v>8328</v>
      </c>
      <c r="H35" s="55">
        <f>VLOOKUP(B35,'2019_A2_Rohdaten'!$A$9:$W$64,6,FALSE)</f>
        <v>8238</v>
      </c>
      <c r="I35" s="55">
        <f>VLOOKUP(B35,'2019_A2_Rohdaten'!$A$9:$W$64,7,FALSE)</f>
        <v>8184</v>
      </c>
      <c r="J35" s="55">
        <f>VLOOKUP(B35,'2019_A2_Rohdaten'!$A$9:$W$64,8,FALSE)</f>
        <v>8131</v>
      </c>
      <c r="K35" s="55">
        <f>VLOOKUP(B35,'2019_A2_Rohdaten'!$A$9:$W$64,9,FALSE)</f>
        <v>8134</v>
      </c>
      <c r="L35" s="55">
        <f>VLOOKUP(B35,'2019_A2_Rohdaten'!$A$9:$W$64,10,FALSE)</f>
        <v>8167</v>
      </c>
      <c r="M35" s="55">
        <f>VLOOKUP(B35,'2019_A2_Rohdaten'!$A$9:$W$64,11,FALSE)</f>
        <v>8660</v>
      </c>
      <c r="N35" s="55">
        <f>VLOOKUP(B35,'2019_A2_Rohdaten'!$A$9:$W$64,12,FALSE)</f>
        <v>9787</v>
      </c>
      <c r="O35" s="55">
        <f>VLOOKUP(B35,'2019_A2_Rohdaten'!$A$9:$W$64,13,FALSE)</f>
        <v>11863</v>
      </c>
      <c r="P35" s="54">
        <f>VLOOKUP(B35,'2019_A2_Rohdaten'!$A$9:$W$64,14,FALSE)</f>
        <v>13215</v>
      </c>
      <c r="Q35" s="53">
        <f>VLOOKUP(B35,'2019_A2_Rohdaten'!$A$9:$W$64,15,FALSE)</f>
        <v>13215</v>
      </c>
      <c r="R35" s="52">
        <f>VLOOKUP(B35,'2019_A2_Rohdaten'!$A$9:$W$64,16,FALSE)</f>
        <v>13335</v>
      </c>
      <c r="S35" s="52">
        <f>VLOOKUP(B35,'2019_A2_Rohdaten'!$A$9:$W$64,17,FALSE)</f>
        <v>13345</v>
      </c>
    </row>
    <row r="36" spans="2:19" ht="8.25" customHeight="1" x14ac:dyDescent="0.25">
      <c r="B36" s="44">
        <v>353</v>
      </c>
      <c r="C36" s="79" t="s">
        <v>180</v>
      </c>
      <c r="D36" s="22" t="s">
        <v>47</v>
      </c>
      <c r="E36" s="55">
        <f>VLOOKUP(B36,'2019_A2_Rohdaten'!$A$9:$W$64,3,FALSE)</f>
        <v>11011</v>
      </c>
      <c r="F36" s="55">
        <f>VLOOKUP(B36,'2019_A2_Rohdaten'!$A$9:$W$64,4,FALSE)</f>
        <v>10667</v>
      </c>
      <c r="G36" s="55">
        <f>VLOOKUP(B36,'2019_A2_Rohdaten'!$A$9:$W$64,5,FALSE)</f>
        <v>10514</v>
      </c>
      <c r="H36" s="55">
        <f>VLOOKUP(B36,'2019_A2_Rohdaten'!$A$9:$W$64,6,FALSE)</f>
        <v>10670</v>
      </c>
      <c r="I36" s="55">
        <f>VLOOKUP(B36,'2019_A2_Rohdaten'!$A$9:$W$64,7,FALSE)</f>
        <v>10975</v>
      </c>
      <c r="J36" s="55">
        <f>VLOOKUP(B36,'2019_A2_Rohdaten'!$A$9:$W$64,8,FALSE)</f>
        <v>11183</v>
      </c>
      <c r="K36" s="55">
        <f>VLOOKUP(B36,'2019_A2_Rohdaten'!$A$9:$W$64,9,FALSE)</f>
        <v>11025</v>
      </c>
      <c r="L36" s="55">
        <f>VLOOKUP(B36,'2019_A2_Rohdaten'!$A$9:$W$64,10,FALSE)</f>
        <v>11307</v>
      </c>
      <c r="M36" s="55">
        <f>VLOOKUP(B36,'2019_A2_Rohdaten'!$A$9:$W$64,11,FALSE)</f>
        <v>11651</v>
      </c>
      <c r="N36" s="55">
        <f>VLOOKUP(B36,'2019_A2_Rohdaten'!$A$9:$W$64,12,FALSE)</f>
        <v>12035</v>
      </c>
      <c r="O36" s="55">
        <f>VLOOKUP(B36,'2019_A2_Rohdaten'!$A$9:$W$64,13,FALSE)</f>
        <v>13092</v>
      </c>
      <c r="P36" s="54">
        <f>VLOOKUP(B36,'2019_A2_Rohdaten'!$A$9:$W$64,14,FALSE)</f>
        <v>16015</v>
      </c>
      <c r="Q36" s="53">
        <f>VLOOKUP(B36,'2019_A2_Rohdaten'!$A$9:$W$64,15,FALSE)</f>
        <v>17475</v>
      </c>
      <c r="R36" s="52">
        <f>VLOOKUP(B36,'2019_A2_Rohdaten'!$A$9:$W$64,16,FALSE)</f>
        <v>18930</v>
      </c>
      <c r="S36" s="52">
        <f>VLOOKUP(B36,'2019_A2_Rohdaten'!$A$9:$W$64,17,FALSE)</f>
        <v>21285</v>
      </c>
    </row>
    <row r="37" spans="2:19" ht="8.25" customHeight="1" x14ac:dyDescent="0.25">
      <c r="B37" s="44">
        <v>354</v>
      </c>
      <c r="C37" s="79" t="s">
        <v>180</v>
      </c>
      <c r="D37" s="22" t="s">
        <v>48</v>
      </c>
      <c r="E37" s="55">
        <f>VLOOKUP(B37,'2019_A2_Rohdaten'!$A$9:$W$64,3,FALSE)</f>
        <v>1273</v>
      </c>
      <c r="F37" s="55">
        <f>VLOOKUP(B37,'2019_A2_Rohdaten'!$A$9:$W$64,4,FALSE)</f>
        <v>1267</v>
      </c>
      <c r="G37" s="55">
        <f>VLOOKUP(B37,'2019_A2_Rohdaten'!$A$9:$W$64,5,FALSE)</f>
        <v>1301</v>
      </c>
      <c r="H37" s="55">
        <f>VLOOKUP(B37,'2019_A2_Rohdaten'!$A$9:$W$64,6,FALSE)</f>
        <v>1372</v>
      </c>
      <c r="I37" s="55">
        <f>VLOOKUP(B37,'2019_A2_Rohdaten'!$A$9:$W$64,7,FALSE)</f>
        <v>1464</v>
      </c>
      <c r="J37" s="55">
        <f>VLOOKUP(B37,'2019_A2_Rohdaten'!$A$9:$W$64,8,FALSE)</f>
        <v>1487</v>
      </c>
      <c r="K37" s="55">
        <f>VLOOKUP(B37,'2019_A2_Rohdaten'!$A$9:$W$64,9,FALSE)</f>
        <v>1456</v>
      </c>
      <c r="L37" s="55">
        <f>VLOOKUP(B37,'2019_A2_Rohdaten'!$A$9:$W$64,10,FALSE)</f>
        <v>1601</v>
      </c>
      <c r="M37" s="55">
        <f>VLOOKUP(B37,'2019_A2_Rohdaten'!$A$9:$W$64,11,FALSE)</f>
        <v>1882</v>
      </c>
      <c r="N37" s="55">
        <f>VLOOKUP(B37,'2019_A2_Rohdaten'!$A$9:$W$64,12,FALSE)</f>
        <v>2244</v>
      </c>
      <c r="O37" s="55">
        <f>VLOOKUP(B37,'2019_A2_Rohdaten'!$A$9:$W$64,13,FALSE)</f>
        <v>2767</v>
      </c>
      <c r="P37" s="54">
        <f>VLOOKUP(B37,'2019_A2_Rohdaten'!$A$9:$W$64,14,FALSE)</f>
        <v>2825</v>
      </c>
      <c r="Q37" s="53">
        <f>VLOOKUP(B37,'2019_A2_Rohdaten'!$A$9:$W$64,15,FALSE)</f>
        <v>2585</v>
      </c>
      <c r="R37" s="52">
        <f>VLOOKUP(B37,'2019_A2_Rohdaten'!$A$9:$W$64,16,FALSE)</f>
        <v>2665</v>
      </c>
      <c r="S37" s="52">
        <f>VLOOKUP(B37,'2019_A2_Rohdaten'!$A$9:$W$64,17,FALSE)</f>
        <v>2785</v>
      </c>
    </row>
    <row r="38" spans="2:19" ht="8.25" customHeight="1" x14ac:dyDescent="0.25">
      <c r="B38" s="44">
        <v>355</v>
      </c>
      <c r="C38" s="79" t="s">
        <v>180</v>
      </c>
      <c r="D38" s="22" t="s">
        <v>49</v>
      </c>
      <c r="E38" s="55">
        <f>VLOOKUP(B38,'2019_A2_Rohdaten'!$A$9:$W$64,3,FALSE)</f>
        <v>6903</v>
      </c>
      <c r="F38" s="55">
        <f>VLOOKUP(B38,'2019_A2_Rohdaten'!$A$9:$W$64,4,FALSE)</f>
        <v>6746</v>
      </c>
      <c r="G38" s="55">
        <f>VLOOKUP(B38,'2019_A2_Rohdaten'!$A$9:$W$64,5,FALSE)</f>
        <v>6556</v>
      </c>
      <c r="H38" s="55">
        <f>VLOOKUP(B38,'2019_A2_Rohdaten'!$A$9:$W$64,6,FALSE)</f>
        <v>6390</v>
      </c>
      <c r="I38" s="55">
        <f>VLOOKUP(B38,'2019_A2_Rohdaten'!$A$9:$W$64,7,FALSE)</f>
        <v>6394</v>
      </c>
      <c r="J38" s="55">
        <f>VLOOKUP(B38,'2019_A2_Rohdaten'!$A$9:$W$64,8,FALSE)</f>
        <v>6385</v>
      </c>
      <c r="K38" s="55">
        <f>VLOOKUP(B38,'2019_A2_Rohdaten'!$A$9:$W$64,9,FALSE)</f>
        <v>6645</v>
      </c>
      <c r="L38" s="55">
        <f>VLOOKUP(B38,'2019_A2_Rohdaten'!$A$9:$W$64,10,FALSE)</f>
        <v>6993</v>
      </c>
      <c r="M38" s="55">
        <f>VLOOKUP(B38,'2019_A2_Rohdaten'!$A$9:$W$64,11,FALSE)</f>
        <v>7514</v>
      </c>
      <c r="N38" s="55">
        <f>VLOOKUP(B38,'2019_A2_Rohdaten'!$A$9:$W$64,12,FALSE)</f>
        <v>8364</v>
      </c>
      <c r="O38" s="55">
        <f>VLOOKUP(B38,'2019_A2_Rohdaten'!$A$9:$W$64,13,FALSE)</f>
        <v>9418</v>
      </c>
      <c r="P38" s="54">
        <f>VLOOKUP(B38,'2019_A2_Rohdaten'!$A$9:$W$64,14,FALSE)</f>
        <v>11800</v>
      </c>
      <c r="Q38" s="53">
        <f>VLOOKUP(B38,'2019_A2_Rohdaten'!$A$9:$W$64,15,FALSE)</f>
        <v>12105</v>
      </c>
      <c r="R38" s="52">
        <f>VLOOKUP(B38,'2019_A2_Rohdaten'!$A$9:$W$64,16,FALSE)</f>
        <v>12760</v>
      </c>
      <c r="S38" s="52">
        <f>VLOOKUP(B38,'2019_A2_Rohdaten'!$A$9:$W$64,17,FALSE)</f>
        <v>13120</v>
      </c>
    </row>
    <row r="39" spans="2:19" ht="8.25" customHeight="1" x14ac:dyDescent="0.25">
      <c r="B39" s="44">
        <v>356</v>
      </c>
      <c r="C39" s="79" t="s">
        <v>180</v>
      </c>
      <c r="D39" s="22" t="s">
        <v>50</v>
      </c>
      <c r="E39" s="55">
        <f>VLOOKUP(B39,'2019_A2_Rohdaten'!$A$9:$W$64,3,FALSE)</f>
        <v>3984</v>
      </c>
      <c r="F39" s="55">
        <f>VLOOKUP(B39,'2019_A2_Rohdaten'!$A$9:$W$64,4,FALSE)</f>
        <v>3951</v>
      </c>
      <c r="G39" s="55">
        <f>VLOOKUP(B39,'2019_A2_Rohdaten'!$A$9:$W$64,5,FALSE)</f>
        <v>3915</v>
      </c>
      <c r="H39" s="55">
        <f>VLOOKUP(B39,'2019_A2_Rohdaten'!$A$9:$W$64,6,FALSE)</f>
        <v>3854</v>
      </c>
      <c r="I39" s="55">
        <f>VLOOKUP(B39,'2019_A2_Rohdaten'!$A$9:$W$64,7,FALSE)</f>
        <v>3793</v>
      </c>
      <c r="J39" s="55">
        <f>VLOOKUP(B39,'2019_A2_Rohdaten'!$A$9:$W$64,8,FALSE)</f>
        <v>3766</v>
      </c>
      <c r="K39" s="55">
        <f>VLOOKUP(B39,'2019_A2_Rohdaten'!$A$9:$W$64,9,FALSE)</f>
        <v>3961</v>
      </c>
      <c r="L39" s="55">
        <f>VLOOKUP(B39,'2019_A2_Rohdaten'!$A$9:$W$64,10,FALSE)</f>
        <v>4181</v>
      </c>
      <c r="M39" s="55">
        <f>VLOOKUP(B39,'2019_A2_Rohdaten'!$A$9:$W$64,11,FALSE)</f>
        <v>4489</v>
      </c>
      <c r="N39" s="55">
        <f>VLOOKUP(B39,'2019_A2_Rohdaten'!$A$9:$W$64,12,FALSE)</f>
        <v>5090</v>
      </c>
      <c r="O39" s="55">
        <f>VLOOKUP(B39,'2019_A2_Rohdaten'!$A$9:$W$64,13,FALSE)</f>
        <v>6083</v>
      </c>
      <c r="P39" s="54">
        <f>VLOOKUP(B39,'2019_A2_Rohdaten'!$A$9:$W$64,14,FALSE)</f>
        <v>6210</v>
      </c>
      <c r="Q39" s="53">
        <f>VLOOKUP(B39,'2019_A2_Rohdaten'!$A$9:$W$64,15,FALSE)</f>
        <v>6360</v>
      </c>
      <c r="R39" s="52">
        <f>VLOOKUP(B39,'2019_A2_Rohdaten'!$A$9:$W$64,16,FALSE)</f>
        <v>6560</v>
      </c>
      <c r="S39" s="52">
        <f>VLOOKUP(B39,'2019_A2_Rohdaten'!$A$9:$W$64,17,FALSE)</f>
        <v>6715</v>
      </c>
    </row>
    <row r="40" spans="2:19" ht="8.25" customHeight="1" x14ac:dyDescent="0.25">
      <c r="B40" s="44">
        <v>357</v>
      </c>
      <c r="C40" s="79" t="s">
        <v>180</v>
      </c>
      <c r="D40" s="22" t="s">
        <v>51</v>
      </c>
      <c r="E40" s="55">
        <f>VLOOKUP(B40,'2019_A2_Rohdaten'!$A$9:$W$64,3,FALSE)</f>
        <v>6581</v>
      </c>
      <c r="F40" s="55">
        <f>VLOOKUP(B40,'2019_A2_Rohdaten'!$A$9:$W$64,4,FALSE)</f>
        <v>6516</v>
      </c>
      <c r="G40" s="55">
        <f>VLOOKUP(B40,'2019_A2_Rohdaten'!$A$9:$W$64,5,FALSE)</f>
        <v>6495</v>
      </c>
      <c r="H40" s="55">
        <f>VLOOKUP(B40,'2019_A2_Rohdaten'!$A$9:$W$64,6,FALSE)</f>
        <v>6402</v>
      </c>
      <c r="I40" s="55">
        <f>VLOOKUP(B40,'2019_A2_Rohdaten'!$A$9:$W$64,7,FALSE)</f>
        <v>6292</v>
      </c>
      <c r="J40" s="55">
        <f>VLOOKUP(B40,'2019_A2_Rohdaten'!$A$9:$W$64,8,FALSE)</f>
        <v>6172</v>
      </c>
      <c r="K40" s="55">
        <f>VLOOKUP(B40,'2019_A2_Rohdaten'!$A$9:$W$64,9,FALSE)</f>
        <v>6347</v>
      </c>
      <c r="L40" s="55">
        <f>VLOOKUP(B40,'2019_A2_Rohdaten'!$A$9:$W$64,10,FALSE)</f>
        <v>6657</v>
      </c>
      <c r="M40" s="55">
        <f>VLOOKUP(B40,'2019_A2_Rohdaten'!$A$9:$W$64,11,FALSE)</f>
        <v>7204</v>
      </c>
      <c r="N40" s="55">
        <f>VLOOKUP(B40,'2019_A2_Rohdaten'!$A$9:$W$64,12,FALSE)</f>
        <v>7962</v>
      </c>
      <c r="O40" s="55">
        <f>VLOOKUP(B40,'2019_A2_Rohdaten'!$A$9:$W$64,13,FALSE)</f>
        <v>9727</v>
      </c>
      <c r="P40" s="54">
        <f>VLOOKUP(B40,'2019_A2_Rohdaten'!$A$9:$W$64,14,FALSE)</f>
        <v>10720</v>
      </c>
      <c r="Q40" s="53">
        <f>VLOOKUP(B40,'2019_A2_Rohdaten'!$A$9:$W$64,15,FALSE)</f>
        <v>10845</v>
      </c>
      <c r="R40" s="52">
        <f>VLOOKUP(B40,'2019_A2_Rohdaten'!$A$9:$W$64,16,FALSE)</f>
        <v>11145</v>
      </c>
      <c r="S40" s="52">
        <f>VLOOKUP(B40,'2019_A2_Rohdaten'!$A$9:$W$64,17,FALSE)</f>
        <v>11585</v>
      </c>
    </row>
    <row r="41" spans="2:19" ht="8.25" customHeight="1" x14ac:dyDescent="0.25">
      <c r="B41" s="44">
        <v>358</v>
      </c>
      <c r="C41" s="79" t="s">
        <v>180</v>
      </c>
      <c r="D41" s="22" t="s">
        <v>52</v>
      </c>
      <c r="E41" s="55">
        <f>VLOOKUP(B41,'2019_A2_Rohdaten'!$A$9:$W$64,3,FALSE)</f>
        <v>5949</v>
      </c>
      <c r="F41" s="55">
        <f>VLOOKUP(B41,'2019_A2_Rohdaten'!$A$9:$W$64,4,FALSE)</f>
        <v>5987</v>
      </c>
      <c r="G41" s="55">
        <f>VLOOKUP(B41,'2019_A2_Rohdaten'!$A$9:$W$64,5,FALSE)</f>
        <v>5929</v>
      </c>
      <c r="H41" s="55">
        <f>VLOOKUP(B41,'2019_A2_Rohdaten'!$A$9:$W$64,6,FALSE)</f>
        <v>5739</v>
      </c>
      <c r="I41" s="55">
        <f>VLOOKUP(B41,'2019_A2_Rohdaten'!$A$9:$W$64,7,FALSE)</f>
        <v>5804</v>
      </c>
      <c r="J41" s="55">
        <f>VLOOKUP(B41,'2019_A2_Rohdaten'!$A$9:$W$64,8,FALSE)</f>
        <v>5915</v>
      </c>
      <c r="K41" s="55">
        <f>VLOOKUP(B41,'2019_A2_Rohdaten'!$A$9:$W$64,9,FALSE)</f>
        <v>5996</v>
      </c>
      <c r="L41" s="55">
        <f>VLOOKUP(B41,'2019_A2_Rohdaten'!$A$9:$W$64,10,FALSE)</f>
        <v>6350</v>
      </c>
      <c r="M41" s="55">
        <f>VLOOKUP(B41,'2019_A2_Rohdaten'!$A$9:$W$64,11,FALSE)</f>
        <v>7260</v>
      </c>
      <c r="N41" s="55">
        <f>VLOOKUP(B41,'2019_A2_Rohdaten'!$A$9:$W$64,12,FALSE)</f>
        <v>7825</v>
      </c>
      <c r="O41" s="55">
        <f>VLOOKUP(B41,'2019_A2_Rohdaten'!$A$9:$W$64,13,FALSE)</f>
        <v>9386</v>
      </c>
      <c r="P41" s="54">
        <f>VLOOKUP(B41,'2019_A2_Rohdaten'!$A$9:$W$64,14,FALSE)</f>
        <v>11140</v>
      </c>
      <c r="Q41" s="53">
        <f>VLOOKUP(B41,'2019_A2_Rohdaten'!$A$9:$W$64,15,FALSE)</f>
        <v>10920</v>
      </c>
      <c r="R41" s="52">
        <f>VLOOKUP(B41,'2019_A2_Rohdaten'!$A$9:$W$64,16,FALSE)</f>
        <v>11545</v>
      </c>
      <c r="S41" s="52">
        <f>VLOOKUP(B41,'2019_A2_Rohdaten'!$A$9:$W$64,17,FALSE)</f>
        <v>12525</v>
      </c>
    </row>
    <row r="42" spans="2:19" ht="8.25" customHeight="1" x14ac:dyDescent="0.25">
      <c r="B42" s="44">
        <v>359</v>
      </c>
      <c r="C42" s="79" t="s">
        <v>180</v>
      </c>
      <c r="D42" s="22" t="s">
        <v>53</v>
      </c>
      <c r="E42" s="55">
        <f>VLOOKUP(B42,'2019_A2_Rohdaten'!$A$9:$W$64,3,FALSE)</f>
        <v>8004</v>
      </c>
      <c r="F42" s="55">
        <f>VLOOKUP(B42,'2019_A2_Rohdaten'!$A$9:$W$64,4,FALSE)</f>
        <v>7920</v>
      </c>
      <c r="G42" s="55">
        <f>VLOOKUP(B42,'2019_A2_Rohdaten'!$A$9:$W$64,5,FALSE)</f>
        <v>7999</v>
      </c>
      <c r="H42" s="55">
        <f>VLOOKUP(B42,'2019_A2_Rohdaten'!$A$9:$W$64,6,FALSE)</f>
        <v>8070</v>
      </c>
      <c r="I42" s="55">
        <f>VLOOKUP(B42,'2019_A2_Rohdaten'!$A$9:$W$64,7,FALSE)</f>
        <v>8139</v>
      </c>
      <c r="J42" s="55">
        <f>VLOOKUP(B42,'2019_A2_Rohdaten'!$A$9:$W$64,8,FALSE)</f>
        <v>8248</v>
      </c>
      <c r="K42" s="55">
        <f>VLOOKUP(B42,'2019_A2_Rohdaten'!$A$9:$W$64,9,FALSE)</f>
        <v>8854</v>
      </c>
      <c r="L42" s="55">
        <f>VLOOKUP(B42,'2019_A2_Rohdaten'!$A$9:$W$64,10,FALSE)</f>
        <v>9454</v>
      </c>
      <c r="M42" s="55">
        <f>VLOOKUP(B42,'2019_A2_Rohdaten'!$A$9:$W$64,11,FALSE)</f>
        <v>10570</v>
      </c>
      <c r="N42" s="55">
        <f>VLOOKUP(B42,'2019_A2_Rohdaten'!$A$9:$W$64,12,FALSE)</f>
        <v>11524</v>
      </c>
      <c r="O42" s="55">
        <f>VLOOKUP(B42,'2019_A2_Rohdaten'!$A$9:$W$64,13,FALSE)</f>
        <v>14684</v>
      </c>
      <c r="P42" s="54">
        <f>VLOOKUP(B42,'2019_A2_Rohdaten'!$A$9:$W$64,14,FALSE)</f>
        <v>16345</v>
      </c>
      <c r="Q42" s="53">
        <f>VLOOKUP(B42,'2019_A2_Rohdaten'!$A$9:$W$64,15,FALSE)</f>
        <v>17280</v>
      </c>
      <c r="R42" s="52">
        <f>VLOOKUP(B42,'2019_A2_Rohdaten'!$A$9:$W$64,16,FALSE)</f>
        <v>18555</v>
      </c>
      <c r="S42" s="52">
        <f>VLOOKUP(B42,'2019_A2_Rohdaten'!$A$9:$W$64,17,FALSE)</f>
        <v>19385</v>
      </c>
    </row>
    <row r="43" spans="2:19" ht="8.25" customHeight="1" x14ac:dyDescent="0.25">
      <c r="B43" s="44">
        <v>360</v>
      </c>
      <c r="C43" s="79" t="s">
        <v>180</v>
      </c>
      <c r="D43" s="22" t="s">
        <v>54</v>
      </c>
      <c r="E43" s="55">
        <f>VLOOKUP(B43,'2019_A2_Rohdaten'!$A$9:$W$64,3,FALSE)</f>
        <v>2786</v>
      </c>
      <c r="F43" s="55">
        <f>VLOOKUP(B43,'2019_A2_Rohdaten'!$A$9:$W$64,4,FALSE)</f>
        <v>2742</v>
      </c>
      <c r="G43" s="55">
        <f>VLOOKUP(B43,'2019_A2_Rohdaten'!$A$9:$W$64,5,FALSE)</f>
        <v>2695</v>
      </c>
      <c r="H43" s="55">
        <f>VLOOKUP(B43,'2019_A2_Rohdaten'!$A$9:$W$64,6,FALSE)</f>
        <v>2550</v>
      </c>
      <c r="I43" s="55">
        <f>VLOOKUP(B43,'2019_A2_Rohdaten'!$A$9:$W$64,7,FALSE)</f>
        <v>2527</v>
      </c>
      <c r="J43" s="55">
        <f>VLOOKUP(B43,'2019_A2_Rohdaten'!$A$9:$W$64,8,FALSE)</f>
        <v>2555</v>
      </c>
      <c r="K43" s="55">
        <f>VLOOKUP(B43,'2019_A2_Rohdaten'!$A$9:$W$64,9,FALSE)</f>
        <v>2563</v>
      </c>
      <c r="L43" s="55">
        <f>VLOOKUP(B43,'2019_A2_Rohdaten'!$A$9:$W$64,10,FALSE)</f>
        <v>2634</v>
      </c>
      <c r="M43" s="55">
        <f>VLOOKUP(B43,'2019_A2_Rohdaten'!$A$9:$W$64,11,FALSE)</f>
        <v>3031</v>
      </c>
      <c r="N43" s="55">
        <f>VLOOKUP(B43,'2019_A2_Rohdaten'!$A$9:$W$64,12,FALSE)</f>
        <v>3588</v>
      </c>
      <c r="O43" s="55">
        <f>VLOOKUP(B43,'2019_A2_Rohdaten'!$A$9:$W$64,13,FALSE)</f>
        <v>4184</v>
      </c>
      <c r="P43" s="54">
        <f>VLOOKUP(B43,'2019_A2_Rohdaten'!$A$9:$W$64,14,FALSE)</f>
        <v>5020</v>
      </c>
      <c r="Q43" s="53">
        <f>VLOOKUP(B43,'2019_A2_Rohdaten'!$A$9:$W$64,15,FALSE)</f>
        <v>5335</v>
      </c>
      <c r="R43" s="52">
        <f>VLOOKUP(B43,'2019_A2_Rohdaten'!$A$9:$W$64,16,FALSE)</f>
        <v>5605</v>
      </c>
      <c r="S43" s="52">
        <f>VLOOKUP(B43,'2019_A2_Rohdaten'!$A$9:$W$64,17,FALSE)</f>
        <v>5765</v>
      </c>
    </row>
    <row r="44" spans="2:19" s="5" customFormat="1" ht="8.25" customHeight="1" x14ac:dyDescent="0.15">
      <c r="B44" s="44">
        <v>361</v>
      </c>
      <c r="C44" s="79" t="s">
        <v>180</v>
      </c>
      <c r="D44" s="22" t="s">
        <v>55</v>
      </c>
      <c r="E44" s="55">
        <f>VLOOKUP(B44,'2019_A2_Rohdaten'!$A$9:$W$64,3,FALSE)</f>
        <v>6736</v>
      </c>
      <c r="F44" s="55">
        <f>VLOOKUP(B44,'2019_A2_Rohdaten'!$A$9:$W$64,4,FALSE)</f>
        <v>6710</v>
      </c>
      <c r="G44" s="55">
        <f>VLOOKUP(B44,'2019_A2_Rohdaten'!$A$9:$W$64,5,FALSE)</f>
        <v>6576</v>
      </c>
      <c r="H44" s="55">
        <f>VLOOKUP(B44,'2019_A2_Rohdaten'!$A$9:$W$64,6,FALSE)</f>
        <v>6545</v>
      </c>
      <c r="I44" s="55">
        <f>VLOOKUP(B44,'2019_A2_Rohdaten'!$A$9:$W$64,7,FALSE)</f>
        <v>6485</v>
      </c>
      <c r="J44" s="55">
        <f>VLOOKUP(B44,'2019_A2_Rohdaten'!$A$9:$W$64,8,FALSE)</f>
        <v>6525</v>
      </c>
      <c r="K44" s="55">
        <f>VLOOKUP(B44,'2019_A2_Rohdaten'!$A$9:$W$64,9,FALSE)</f>
        <v>6554</v>
      </c>
      <c r="L44" s="55">
        <f>VLOOKUP(B44,'2019_A2_Rohdaten'!$A$9:$W$64,10,FALSE)</f>
        <v>6669</v>
      </c>
      <c r="M44" s="55">
        <f>VLOOKUP(B44,'2019_A2_Rohdaten'!$A$9:$W$64,11,FALSE)</f>
        <v>7060</v>
      </c>
      <c r="N44" s="55">
        <f>VLOOKUP(B44,'2019_A2_Rohdaten'!$A$9:$W$64,12,FALSE)</f>
        <v>7644</v>
      </c>
      <c r="O44" s="55">
        <f>VLOOKUP(B44,'2019_A2_Rohdaten'!$A$9:$W$64,13,FALSE)</f>
        <v>9177</v>
      </c>
      <c r="P44" s="54">
        <f>VLOOKUP(B44,'2019_A2_Rohdaten'!$A$9:$W$64,14,FALSE)</f>
        <v>10055</v>
      </c>
      <c r="Q44" s="53">
        <f>VLOOKUP(B44,'2019_A2_Rohdaten'!$A$9:$W$64,15,FALSE)</f>
        <v>10510</v>
      </c>
      <c r="R44" s="52">
        <f>VLOOKUP(B44,'2019_A2_Rohdaten'!$A$9:$W$64,16,FALSE)</f>
        <v>10975</v>
      </c>
      <c r="S44" s="52">
        <f>VLOOKUP(B44,'2019_A2_Rohdaten'!$A$9:$W$64,17,FALSE)</f>
        <v>11175</v>
      </c>
    </row>
    <row r="45" spans="2:19" s="8" customFormat="1" ht="16.5" customHeight="1" x14ac:dyDescent="0.25">
      <c r="B45" s="47">
        <v>3</v>
      </c>
      <c r="C45" s="79" t="s">
        <v>180</v>
      </c>
      <c r="D45" s="24" t="s">
        <v>56</v>
      </c>
      <c r="E45" s="55">
        <f>VLOOKUP(B45,'2019_A2_Rohdaten'!$A$9:$W$64,3,FALSE)</f>
        <v>69762</v>
      </c>
      <c r="F45" s="55">
        <f>VLOOKUP(B45,'2019_A2_Rohdaten'!$A$9:$W$64,4,FALSE)</f>
        <v>68586</v>
      </c>
      <c r="G45" s="55">
        <f>VLOOKUP(B45,'2019_A2_Rohdaten'!$A$9:$W$64,5,FALSE)</f>
        <v>67702</v>
      </c>
      <c r="H45" s="55">
        <f>VLOOKUP(B45,'2019_A2_Rohdaten'!$A$9:$W$64,6,FALSE)</f>
        <v>67279</v>
      </c>
      <c r="I45" s="55">
        <f>VLOOKUP(B45,'2019_A2_Rohdaten'!$A$9:$W$64,7,FALSE)</f>
        <v>67529</v>
      </c>
      <c r="J45" s="55">
        <f>VLOOKUP(B45,'2019_A2_Rohdaten'!$A$9:$W$64,8,FALSE)</f>
        <v>67951</v>
      </c>
      <c r="K45" s="55">
        <f>VLOOKUP(B45,'2019_A2_Rohdaten'!$A$9:$W$64,9,FALSE)</f>
        <v>69224</v>
      </c>
      <c r="L45" s="55">
        <f>VLOOKUP(B45,'2019_A2_Rohdaten'!$A$9:$W$64,10,FALSE)</f>
        <v>71972</v>
      </c>
      <c r="M45" s="55">
        <f>VLOOKUP(B45,'2019_A2_Rohdaten'!$A$9:$W$64,11,FALSE)</f>
        <v>77840</v>
      </c>
      <c r="N45" s="55">
        <f>VLOOKUP(B45,'2019_A2_Rohdaten'!$A$9:$W$64,12,FALSE)</f>
        <v>85566</v>
      </c>
      <c r="O45" s="55">
        <f>VLOOKUP(B45,'2019_A2_Rohdaten'!$A$9:$W$64,13,FALSE)</f>
        <v>101355</v>
      </c>
      <c r="P45" s="54">
        <f>VLOOKUP(B45,'2019_A2_Rohdaten'!$A$9:$W$64,14,FALSE)</f>
        <v>116020</v>
      </c>
      <c r="Q45" s="53">
        <f>VLOOKUP(B45,'2019_A2_Rohdaten'!$A$9:$W$64,15,FALSE)</f>
        <v>120060</v>
      </c>
      <c r="R45" s="52">
        <f>VLOOKUP(B45,'2019_A2_Rohdaten'!$A$9:$W$64,16,FALSE)</f>
        <v>126195</v>
      </c>
      <c r="S45" s="52">
        <f>VLOOKUP(B45,'2019_A2_Rohdaten'!$A$9:$W$64,17,FALSE)</f>
        <v>132025</v>
      </c>
    </row>
    <row r="46" spans="2:19" ht="8.25" customHeight="1" x14ac:dyDescent="0.25">
      <c r="B46" s="44">
        <v>401</v>
      </c>
      <c r="C46" s="79" t="s">
        <v>180</v>
      </c>
      <c r="D46" s="22" t="s">
        <v>57</v>
      </c>
      <c r="E46" s="55">
        <f>VLOOKUP(B46,'2019_A2_Rohdaten'!$A$9:$W$64,3,FALSE)</f>
        <v>6751</v>
      </c>
      <c r="F46" s="55">
        <f>VLOOKUP(B46,'2019_A2_Rohdaten'!$A$9:$W$64,4,FALSE)</f>
        <v>6486</v>
      </c>
      <c r="G46" s="55">
        <f>VLOOKUP(B46,'2019_A2_Rohdaten'!$A$9:$W$64,5,FALSE)</f>
        <v>6323</v>
      </c>
      <c r="H46" s="55">
        <f>VLOOKUP(B46,'2019_A2_Rohdaten'!$A$9:$W$64,6,FALSE)</f>
        <v>6245</v>
      </c>
      <c r="I46" s="55">
        <f>VLOOKUP(B46,'2019_A2_Rohdaten'!$A$9:$W$64,7,FALSE)</f>
        <v>6190</v>
      </c>
      <c r="J46" s="55">
        <f>VLOOKUP(B46,'2019_A2_Rohdaten'!$A$9:$W$64,8,FALSE)</f>
        <v>6102</v>
      </c>
      <c r="K46" s="55">
        <f>VLOOKUP(B46,'2019_A2_Rohdaten'!$A$9:$W$64,9,FALSE)</f>
        <v>6243</v>
      </c>
      <c r="L46" s="55">
        <f>VLOOKUP(B46,'2019_A2_Rohdaten'!$A$9:$W$64,10,FALSE)</f>
        <v>6616</v>
      </c>
      <c r="M46" s="55">
        <f>VLOOKUP(B46,'2019_A2_Rohdaten'!$A$9:$W$64,11,FALSE)</f>
        <v>7163</v>
      </c>
      <c r="N46" s="55">
        <f>VLOOKUP(B46,'2019_A2_Rohdaten'!$A$9:$W$64,12,FALSE)</f>
        <v>8139</v>
      </c>
      <c r="O46" s="55">
        <f>VLOOKUP(B46,'2019_A2_Rohdaten'!$A$9:$W$64,13,FALSE)</f>
        <v>10029</v>
      </c>
      <c r="P46" s="54">
        <f>VLOOKUP(B46,'2019_A2_Rohdaten'!$A$9:$W$64,14,FALSE)</f>
        <v>11225</v>
      </c>
      <c r="Q46" s="53">
        <f>VLOOKUP(B46,'2019_A2_Rohdaten'!$A$9:$W$64,15,FALSE)</f>
        <v>12410</v>
      </c>
      <c r="R46" s="52">
        <f>VLOOKUP(B46,'2019_A2_Rohdaten'!$A$9:$W$64,16,FALSE)</f>
        <v>12970</v>
      </c>
      <c r="S46" s="52">
        <f>VLOOKUP(B46,'2019_A2_Rohdaten'!$A$9:$W$64,17,FALSE)</f>
        <v>13220</v>
      </c>
    </row>
    <row r="47" spans="2:19" ht="8.25" customHeight="1" x14ac:dyDescent="0.25">
      <c r="B47" s="44">
        <v>402</v>
      </c>
      <c r="C47" s="79" t="s">
        <v>180</v>
      </c>
      <c r="D47" s="22" t="s">
        <v>58</v>
      </c>
      <c r="E47" s="55">
        <f>VLOOKUP(B47,'2019_A2_Rohdaten'!$A$9:$W$64,3,FALSE)</f>
        <v>2783</v>
      </c>
      <c r="F47" s="55">
        <f>VLOOKUP(B47,'2019_A2_Rohdaten'!$A$9:$W$64,4,FALSE)</f>
        <v>2664</v>
      </c>
      <c r="G47" s="55">
        <f>VLOOKUP(B47,'2019_A2_Rohdaten'!$A$9:$W$64,5,FALSE)</f>
        <v>2663</v>
      </c>
      <c r="H47" s="55">
        <f>VLOOKUP(B47,'2019_A2_Rohdaten'!$A$9:$W$64,6,FALSE)</f>
        <v>2585</v>
      </c>
      <c r="I47" s="55">
        <f>VLOOKUP(B47,'2019_A2_Rohdaten'!$A$9:$W$64,7,FALSE)</f>
        <v>2360</v>
      </c>
      <c r="J47" s="55">
        <f>VLOOKUP(B47,'2019_A2_Rohdaten'!$A$9:$W$64,8,FALSE)</f>
        <v>2454</v>
      </c>
      <c r="K47" s="55">
        <f>VLOOKUP(B47,'2019_A2_Rohdaten'!$A$9:$W$64,9,FALSE)</f>
        <v>2487</v>
      </c>
      <c r="L47" s="55">
        <f>VLOOKUP(B47,'2019_A2_Rohdaten'!$A$9:$W$64,10,FALSE)</f>
        <v>2784</v>
      </c>
      <c r="M47" s="55">
        <f>VLOOKUP(B47,'2019_A2_Rohdaten'!$A$9:$W$64,11,FALSE)</f>
        <v>3219</v>
      </c>
      <c r="N47" s="55">
        <f>VLOOKUP(B47,'2019_A2_Rohdaten'!$A$9:$W$64,12,FALSE)</f>
        <v>3641</v>
      </c>
      <c r="O47" s="55">
        <f>VLOOKUP(B47,'2019_A2_Rohdaten'!$A$9:$W$64,13,FALSE)</f>
        <v>4576</v>
      </c>
      <c r="P47" s="54">
        <f>VLOOKUP(B47,'2019_A2_Rohdaten'!$A$9:$W$64,14,FALSE)</f>
        <v>4955</v>
      </c>
      <c r="Q47" s="53">
        <f>VLOOKUP(B47,'2019_A2_Rohdaten'!$A$9:$W$64,15,FALSE)</f>
        <v>5420</v>
      </c>
      <c r="R47" s="52">
        <f>VLOOKUP(B47,'2019_A2_Rohdaten'!$A$9:$W$64,16,FALSE)</f>
        <v>5530</v>
      </c>
      <c r="S47" s="52">
        <f>VLOOKUP(B47,'2019_A2_Rohdaten'!$A$9:$W$64,17,FALSE)</f>
        <v>5675</v>
      </c>
    </row>
    <row r="48" spans="2:19" ht="8.25" customHeight="1" x14ac:dyDescent="0.25">
      <c r="B48" s="44">
        <v>403</v>
      </c>
      <c r="C48" s="79" t="s">
        <v>180</v>
      </c>
      <c r="D48" s="22" t="s">
        <v>59</v>
      </c>
      <c r="E48" s="55">
        <f>VLOOKUP(B48,'2019_A2_Rohdaten'!$A$9:$W$64,3,FALSE)</f>
        <v>9884</v>
      </c>
      <c r="F48" s="55">
        <f>VLOOKUP(B48,'2019_A2_Rohdaten'!$A$9:$W$64,4,FALSE)</f>
        <v>9767</v>
      </c>
      <c r="G48" s="55">
        <f>VLOOKUP(B48,'2019_A2_Rohdaten'!$A$9:$W$64,5,FALSE)</f>
        <v>9786</v>
      </c>
      <c r="H48" s="55">
        <f>VLOOKUP(B48,'2019_A2_Rohdaten'!$A$9:$W$64,6,FALSE)</f>
        <v>9419</v>
      </c>
      <c r="I48" s="55">
        <f>VLOOKUP(B48,'2019_A2_Rohdaten'!$A$9:$W$64,7,FALSE)</f>
        <v>9376</v>
      </c>
      <c r="J48" s="55">
        <f>VLOOKUP(B48,'2019_A2_Rohdaten'!$A$9:$W$64,8,FALSE)</f>
        <v>9497</v>
      </c>
      <c r="K48" s="55">
        <f>VLOOKUP(B48,'2019_A2_Rohdaten'!$A$9:$W$64,9,FALSE)</f>
        <v>9409</v>
      </c>
      <c r="L48" s="55">
        <f>VLOOKUP(B48,'2019_A2_Rohdaten'!$A$9:$W$64,10,FALSE)</f>
        <v>10068</v>
      </c>
      <c r="M48" s="55">
        <f>VLOOKUP(B48,'2019_A2_Rohdaten'!$A$9:$W$64,11,FALSE)</f>
        <v>10778</v>
      </c>
      <c r="N48" s="55">
        <f>VLOOKUP(B48,'2019_A2_Rohdaten'!$A$9:$W$64,12,FALSE)</f>
        <v>11523</v>
      </c>
      <c r="O48" s="55">
        <f>VLOOKUP(B48,'2019_A2_Rohdaten'!$A$9:$W$64,13,FALSE)</f>
        <v>13579</v>
      </c>
      <c r="P48" s="54">
        <f>VLOOKUP(B48,'2019_A2_Rohdaten'!$A$9:$W$64,14,FALSE)</f>
        <v>15440</v>
      </c>
      <c r="Q48" s="53">
        <f>VLOOKUP(B48,'2019_A2_Rohdaten'!$A$9:$W$64,15,FALSE)</f>
        <v>16595</v>
      </c>
      <c r="R48" s="52">
        <f>VLOOKUP(B48,'2019_A2_Rohdaten'!$A$9:$W$64,16,FALSE)</f>
        <v>17365</v>
      </c>
      <c r="S48" s="52">
        <f>VLOOKUP(B48,'2019_A2_Rohdaten'!$A$9:$W$64,17,FALSE)</f>
        <v>18285</v>
      </c>
    </row>
    <row r="49" spans="2:19" ht="8.25" customHeight="1" x14ac:dyDescent="0.25">
      <c r="B49" s="44">
        <v>404</v>
      </c>
      <c r="C49" s="79" t="s">
        <v>180</v>
      </c>
      <c r="D49" s="22" t="s">
        <v>60</v>
      </c>
      <c r="E49" s="55">
        <f>VLOOKUP(B49,'2019_A2_Rohdaten'!$A$9:$W$64,3,FALSE)</f>
        <v>15137</v>
      </c>
      <c r="F49" s="55">
        <f>VLOOKUP(B49,'2019_A2_Rohdaten'!$A$9:$W$64,4,FALSE)</f>
        <v>14718</v>
      </c>
      <c r="G49" s="55">
        <f>VLOOKUP(B49,'2019_A2_Rohdaten'!$A$9:$W$64,5,FALSE)</f>
        <v>14631</v>
      </c>
      <c r="H49" s="55">
        <f>VLOOKUP(B49,'2019_A2_Rohdaten'!$A$9:$W$64,6,FALSE)</f>
        <v>14584</v>
      </c>
      <c r="I49" s="55">
        <f>VLOOKUP(B49,'2019_A2_Rohdaten'!$A$9:$W$64,7,FALSE)</f>
        <v>14554</v>
      </c>
      <c r="J49" s="55">
        <f>VLOOKUP(B49,'2019_A2_Rohdaten'!$A$9:$W$64,8,FALSE)</f>
        <v>14707</v>
      </c>
      <c r="K49" s="55">
        <f>VLOOKUP(B49,'2019_A2_Rohdaten'!$A$9:$W$64,9,FALSE)</f>
        <v>15209</v>
      </c>
      <c r="L49" s="55">
        <f>VLOOKUP(B49,'2019_A2_Rohdaten'!$A$9:$W$64,10,FALSE)</f>
        <v>15985</v>
      </c>
      <c r="M49" s="55">
        <f>VLOOKUP(B49,'2019_A2_Rohdaten'!$A$9:$W$64,11,FALSE)</f>
        <v>16602</v>
      </c>
      <c r="N49" s="55">
        <f>VLOOKUP(B49,'2019_A2_Rohdaten'!$A$9:$W$64,12,FALSE)</f>
        <v>17648</v>
      </c>
      <c r="O49" s="55">
        <f>VLOOKUP(B49,'2019_A2_Rohdaten'!$A$9:$W$64,13,FALSE)</f>
        <v>19421</v>
      </c>
      <c r="P49" s="54">
        <f>VLOOKUP(B49,'2019_A2_Rohdaten'!$A$9:$W$64,14,FALSE)</f>
        <v>22855</v>
      </c>
      <c r="Q49" s="53">
        <f>VLOOKUP(B49,'2019_A2_Rohdaten'!$A$9:$W$64,15,FALSE)</f>
        <v>23915</v>
      </c>
      <c r="R49" s="52">
        <f>VLOOKUP(B49,'2019_A2_Rohdaten'!$A$9:$W$64,16,FALSE)</f>
        <v>24470</v>
      </c>
      <c r="S49" s="52">
        <f>VLOOKUP(B49,'2019_A2_Rohdaten'!$A$9:$W$64,17,FALSE)</f>
        <v>25290</v>
      </c>
    </row>
    <row r="50" spans="2:19" ht="8.25" customHeight="1" x14ac:dyDescent="0.25">
      <c r="B50" s="23">
        <v>405</v>
      </c>
      <c r="C50" s="79" t="s">
        <v>180</v>
      </c>
      <c r="D50" s="22" t="s">
        <v>61</v>
      </c>
      <c r="E50" s="55">
        <f>VLOOKUP(B50,'2019_A2_Rohdaten'!$A$9:$W$64,3,FALSE)</f>
        <v>3851</v>
      </c>
      <c r="F50" s="55">
        <f>VLOOKUP(B50,'2019_A2_Rohdaten'!$A$9:$W$64,4,FALSE)</f>
        <v>3710</v>
      </c>
      <c r="G50" s="55">
        <f>VLOOKUP(B50,'2019_A2_Rohdaten'!$A$9:$W$64,5,FALSE)</f>
        <v>3676</v>
      </c>
      <c r="H50" s="55">
        <f>VLOOKUP(B50,'2019_A2_Rohdaten'!$A$9:$W$64,6,FALSE)</f>
        <v>3618</v>
      </c>
      <c r="I50" s="55">
        <f>VLOOKUP(B50,'2019_A2_Rohdaten'!$A$9:$W$64,7,FALSE)</f>
        <v>3769</v>
      </c>
      <c r="J50" s="55">
        <f>VLOOKUP(B50,'2019_A2_Rohdaten'!$A$9:$W$64,8,FALSE)</f>
        <v>4274</v>
      </c>
      <c r="K50" s="55">
        <f>VLOOKUP(B50,'2019_A2_Rohdaten'!$A$9:$W$64,9,FALSE)</f>
        <v>4277</v>
      </c>
      <c r="L50" s="55">
        <f>VLOOKUP(B50,'2019_A2_Rohdaten'!$A$9:$W$64,10,FALSE)</f>
        <v>4499</v>
      </c>
      <c r="M50" s="55">
        <f>VLOOKUP(B50,'2019_A2_Rohdaten'!$A$9:$W$64,11,FALSE)</f>
        <v>4440</v>
      </c>
      <c r="N50" s="55">
        <f>VLOOKUP(B50,'2019_A2_Rohdaten'!$A$9:$W$64,12,FALSE)</f>
        <v>4698</v>
      </c>
      <c r="O50" s="55">
        <f>VLOOKUP(B50,'2019_A2_Rohdaten'!$A$9:$W$64,13,FALSE)</f>
        <v>5979</v>
      </c>
      <c r="P50" s="54">
        <f>VLOOKUP(B50,'2019_A2_Rohdaten'!$A$9:$W$64,14,FALSE)</f>
        <v>6925</v>
      </c>
      <c r="Q50" s="53">
        <f>VLOOKUP(B50,'2019_A2_Rohdaten'!$A$9:$W$64,15,FALSE)</f>
        <v>7820</v>
      </c>
      <c r="R50" s="52">
        <f>VLOOKUP(B50,'2019_A2_Rohdaten'!$A$9:$W$64,16,FALSE)</f>
        <v>8410</v>
      </c>
      <c r="S50" s="52">
        <f>VLOOKUP(B50,'2019_A2_Rohdaten'!$A$9:$W$64,17,FALSE)</f>
        <v>8785</v>
      </c>
    </row>
    <row r="51" spans="2:19" ht="8.25" customHeight="1" x14ac:dyDescent="0.25">
      <c r="B51" s="44">
        <v>451</v>
      </c>
      <c r="C51" s="79" t="s">
        <v>180</v>
      </c>
      <c r="D51" s="22" t="s">
        <v>62</v>
      </c>
      <c r="E51" s="55">
        <f>VLOOKUP(B51,'2019_A2_Rohdaten'!$A$9:$W$64,3,FALSE)</f>
        <v>3288</v>
      </c>
      <c r="F51" s="55">
        <f>VLOOKUP(B51,'2019_A2_Rohdaten'!$A$9:$W$64,4,FALSE)</f>
        <v>3324</v>
      </c>
      <c r="G51" s="55">
        <f>VLOOKUP(B51,'2019_A2_Rohdaten'!$A$9:$W$64,5,FALSE)</f>
        <v>3375</v>
      </c>
      <c r="H51" s="55">
        <f>VLOOKUP(B51,'2019_A2_Rohdaten'!$A$9:$W$64,6,FALSE)</f>
        <v>3362</v>
      </c>
      <c r="I51" s="55">
        <f>VLOOKUP(B51,'2019_A2_Rohdaten'!$A$9:$W$64,7,FALSE)</f>
        <v>3447</v>
      </c>
      <c r="J51" s="55">
        <f>VLOOKUP(B51,'2019_A2_Rohdaten'!$A$9:$W$64,8,FALSE)</f>
        <v>3546</v>
      </c>
      <c r="K51" s="55">
        <f>VLOOKUP(B51,'2019_A2_Rohdaten'!$A$9:$W$64,9,FALSE)</f>
        <v>3749</v>
      </c>
      <c r="L51" s="55">
        <f>VLOOKUP(B51,'2019_A2_Rohdaten'!$A$9:$W$64,10,FALSE)</f>
        <v>4282</v>
      </c>
      <c r="M51" s="55">
        <f>VLOOKUP(B51,'2019_A2_Rohdaten'!$A$9:$W$64,11,FALSE)</f>
        <v>4463</v>
      </c>
      <c r="N51" s="55">
        <f>VLOOKUP(B51,'2019_A2_Rohdaten'!$A$9:$W$64,12,FALSE)</f>
        <v>4953</v>
      </c>
      <c r="O51" s="55">
        <f>VLOOKUP(B51,'2019_A2_Rohdaten'!$A$9:$W$64,13,FALSE)</f>
        <v>6084</v>
      </c>
      <c r="P51" s="54">
        <f>VLOOKUP(B51,'2019_A2_Rohdaten'!$A$9:$W$64,14,FALSE)</f>
        <v>7130</v>
      </c>
      <c r="Q51" s="53">
        <f>VLOOKUP(B51,'2019_A2_Rohdaten'!$A$9:$W$64,15,FALSE)</f>
        <v>7600</v>
      </c>
      <c r="R51" s="52">
        <f>VLOOKUP(B51,'2019_A2_Rohdaten'!$A$9:$W$64,16,FALSE)</f>
        <v>8075</v>
      </c>
      <c r="S51" s="52">
        <f>VLOOKUP(B51,'2019_A2_Rohdaten'!$A$9:$W$64,17,FALSE)</f>
        <v>8525</v>
      </c>
    </row>
    <row r="52" spans="2:19" ht="8.25" customHeight="1" x14ac:dyDescent="0.25">
      <c r="B52" s="44">
        <v>452</v>
      </c>
      <c r="C52" s="79" t="s">
        <v>180</v>
      </c>
      <c r="D52" s="22" t="s">
        <v>63</v>
      </c>
      <c r="E52" s="55">
        <f>VLOOKUP(B52,'2019_A2_Rohdaten'!$A$9:$W$64,3,FALSE)</f>
        <v>5338</v>
      </c>
      <c r="F52" s="55">
        <f>VLOOKUP(B52,'2019_A2_Rohdaten'!$A$9:$W$64,4,FALSE)</f>
        <v>5511</v>
      </c>
      <c r="G52" s="55">
        <f>VLOOKUP(B52,'2019_A2_Rohdaten'!$A$9:$W$64,5,FALSE)</f>
        <v>5487</v>
      </c>
      <c r="H52" s="55">
        <f>VLOOKUP(B52,'2019_A2_Rohdaten'!$A$9:$W$64,6,FALSE)</f>
        <v>5158</v>
      </c>
      <c r="I52" s="55">
        <f>VLOOKUP(B52,'2019_A2_Rohdaten'!$A$9:$W$64,7,FALSE)</f>
        <v>5110</v>
      </c>
      <c r="J52" s="55">
        <f>VLOOKUP(B52,'2019_A2_Rohdaten'!$A$9:$W$64,8,FALSE)</f>
        <v>5350</v>
      </c>
      <c r="K52" s="55">
        <f>VLOOKUP(B52,'2019_A2_Rohdaten'!$A$9:$W$64,9,FALSE)</f>
        <v>5469</v>
      </c>
      <c r="L52" s="55">
        <f>VLOOKUP(B52,'2019_A2_Rohdaten'!$A$9:$W$64,10,FALSE)</f>
        <v>5736</v>
      </c>
      <c r="M52" s="55">
        <f>VLOOKUP(B52,'2019_A2_Rohdaten'!$A$9:$W$64,11,FALSE)</f>
        <v>6589</v>
      </c>
      <c r="N52" s="55">
        <f>VLOOKUP(B52,'2019_A2_Rohdaten'!$A$9:$W$64,12,FALSE)</f>
        <v>7903</v>
      </c>
      <c r="O52" s="55">
        <f>VLOOKUP(B52,'2019_A2_Rohdaten'!$A$9:$W$64,13,FALSE)</f>
        <v>9789</v>
      </c>
      <c r="P52" s="54">
        <f>VLOOKUP(B52,'2019_A2_Rohdaten'!$A$9:$W$64,14,FALSE)</f>
        <v>11055</v>
      </c>
      <c r="Q52" s="53">
        <f>VLOOKUP(B52,'2019_A2_Rohdaten'!$A$9:$W$64,15,FALSE)</f>
        <v>11200</v>
      </c>
      <c r="R52" s="52">
        <f>VLOOKUP(B52,'2019_A2_Rohdaten'!$A$9:$W$64,16,FALSE)</f>
        <v>11515</v>
      </c>
      <c r="S52" s="52">
        <f>VLOOKUP(B52,'2019_A2_Rohdaten'!$A$9:$W$64,17,FALSE)</f>
        <v>11480</v>
      </c>
    </row>
    <row r="53" spans="2:19" ht="8.25" customHeight="1" x14ac:dyDescent="0.25">
      <c r="B53" s="44">
        <v>453</v>
      </c>
      <c r="C53" s="79" t="s">
        <v>180</v>
      </c>
      <c r="D53" s="22" t="s">
        <v>64</v>
      </c>
      <c r="E53" s="55">
        <f>VLOOKUP(B53,'2019_A2_Rohdaten'!$A$9:$W$64,3,FALSE)</f>
        <v>6341</v>
      </c>
      <c r="F53" s="55">
        <f>VLOOKUP(B53,'2019_A2_Rohdaten'!$A$9:$W$64,4,FALSE)</f>
        <v>6549</v>
      </c>
      <c r="G53" s="55">
        <f>VLOOKUP(B53,'2019_A2_Rohdaten'!$A$9:$W$64,5,FALSE)</f>
        <v>6898</v>
      </c>
      <c r="H53" s="55">
        <f>VLOOKUP(B53,'2019_A2_Rohdaten'!$A$9:$W$64,6,FALSE)</f>
        <v>7296</v>
      </c>
      <c r="I53" s="55">
        <f>VLOOKUP(B53,'2019_A2_Rohdaten'!$A$9:$W$64,7,FALSE)</f>
        <v>7715</v>
      </c>
      <c r="J53" s="55">
        <f>VLOOKUP(B53,'2019_A2_Rohdaten'!$A$9:$W$64,8,FALSE)</f>
        <v>8442</v>
      </c>
      <c r="K53" s="55">
        <f>VLOOKUP(B53,'2019_A2_Rohdaten'!$A$9:$W$64,9,FALSE)</f>
        <v>9052</v>
      </c>
      <c r="L53" s="55">
        <f>VLOOKUP(B53,'2019_A2_Rohdaten'!$A$9:$W$64,10,FALSE)</f>
        <v>10700</v>
      </c>
      <c r="M53" s="55">
        <f>VLOOKUP(B53,'2019_A2_Rohdaten'!$A$9:$W$64,11,FALSE)</f>
        <v>11292</v>
      </c>
      <c r="N53" s="55">
        <f>VLOOKUP(B53,'2019_A2_Rohdaten'!$A$9:$W$64,12,FALSE)</f>
        <v>12969</v>
      </c>
      <c r="O53" s="55">
        <f>VLOOKUP(B53,'2019_A2_Rohdaten'!$A$9:$W$64,13,FALSE)</f>
        <v>14893</v>
      </c>
      <c r="P53" s="54">
        <f>VLOOKUP(B53,'2019_A2_Rohdaten'!$A$9:$W$64,14,FALSE)</f>
        <v>17345</v>
      </c>
      <c r="Q53" s="53">
        <f>VLOOKUP(B53,'2019_A2_Rohdaten'!$A$9:$W$64,15,FALSE)</f>
        <v>17050</v>
      </c>
      <c r="R53" s="52">
        <f>VLOOKUP(B53,'2019_A2_Rohdaten'!$A$9:$W$64,16,FALSE)</f>
        <v>18915</v>
      </c>
      <c r="S53" s="52">
        <f>VLOOKUP(B53,'2019_A2_Rohdaten'!$A$9:$W$64,17,FALSE)</f>
        <v>18890</v>
      </c>
    </row>
    <row r="54" spans="2:19" ht="8.25" customHeight="1" x14ac:dyDescent="0.25">
      <c r="B54" s="44">
        <v>454</v>
      </c>
      <c r="C54" s="79" t="s">
        <v>180</v>
      </c>
      <c r="D54" s="22" t="s">
        <v>65</v>
      </c>
      <c r="E54" s="55">
        <f>VLOOKUP(B54,'2019_A2_Rohdaten'!$A$9:$W$64,3,FALSE)</f>
        <v>12579</v>
      </c>
      <c r="F54" s="55">
        <f>VLOOKUP(B54,'2019_A2_Rohdaten'!$A$9:$W$64,4,FALSE)</f>
        <v>14186</v>
      </c>
      <c r="G54" s="55">
        <f>VLOOKUP(B54,'2019_A2_Rohdaten'!$A$9:$W$64,5,FALSE)</f>
        <v>15526</v>
      </c>
      <c r="H54" s="55">
        <f>VLOOKUP(B54,'2019_A2_Rohdaten'!$A$9:$W$64,6,FALSE)</f>
        <v>16357</v>
      </c>
      <c r="I54" s="55">
        <f>VLOOKUP(B54,'2019_A2_Rohdaten'!$A$9:$W$64,7,FALSE)</f>
        <v>16744</v>
      </c>
      <c r="J54" s="55">
        <f>VLOOKUP(B54,'2019_A2_Rohdaten'!$A$9:$W$64,8,FALSE)</f>
        <v>17640</v>
      </c>
      <c r="K54" s="55">
        <f>VLOOKUP(B54,'2019_A2_Rohdaten'!$A$9:$W$64,9,FALSE)</f>
        <v>19224</v>
      </c>
      <c r="L54" s="55">
        <f>VLOOKUP(B54,'2019_A2_Rohdaten'!$A$9:$W$64,10,FALSE)</f>
        <v>21112</v>
      </c>
      <c r="M54" s="55">
        <f>VLOOKUP(B54,'2019_A2_Rohdaten'!$A$9:$W$64,11,FALSE)</f>
        <v>22649</v>
      </c>
      <c r="N54" s="55">
        <f>VLOOKUP(B54,'2019_A2_Rohdaten'!$A$9:$W$64,12,FALSE)</f>
        <v>25259</v>
      </c>
      <c r="O54" s="55">
        <f>VLOOKUP(B54,'2019_A2_Rohdaten'!$A$9:$W$64,13,FALSE)</f>
        <v>30225</v>
      </c>
      <c r="P54" s="54">
        <f>VLOOKUP(B54,'2019_A2_Rohdaten'!$A$9:$W$64,14,FALSE)</f>
        <v>34110</v>
      </c>
      <c r="Q54" s="53">
        <f>VLOOKUP(B54,'2019_A2_Rohdaten'!$A$9:$W$64,15,FALSE)</f>
        <v>36430</v>
      </c>
      <c r="R54" s="52">
        <f>VLOOKUP(B54,'2019_A2_Rohdaten'!$A$9:$W$64,16,FALSE)</f>
        <v>38825</v>
      </c>
      <c r="S54" s="52">
        <f>VLOOKUP(B54,'2019_A2_Rohdaten'!$A$9:$W$64,17,FALSE)</f>
        <v>40430</v>
      </c>
    </row>
    <row r="55" spans="2:19" ht="8.25" customHeight="1" x14ac:dyDescent="0.25">
      <c r="B55" s="44">
        <v>455</v>
      </c>
      <c r="C55" s="79" t="s">
        <v>180</v>
      </c>
      <c r="D55" s="22" t="s">
        <v>66</v>
      </c>
      <c r="E55" s="55">
        <f>VLOOKUP(B55,'2019_A2_Rohdaten'!$A$9:$W$64,3,FALSE)</f>
        <v>2756</v>
      </c>
      <c r="F55" s="55">
        <f>VLOOKUP(B55,'2019_A2_Rohdaten'!$A$9:$W$64,4,FALSE)</f>
        <v>2750</v>
      </c>
      <c r="G55" s="55">
        <f>VLOOKUP(B55,'2019_A2_Rohdaten'!$A$9:$W$64,5,FALSE)</f>
        <v>2732</v>
      </c>
      <c r="H55" s="55">
        <f>VLOOKUP(B55,'2019_A2_Rohdaten'!$A$9:$W$64,6,FALSE)</f>
        <v>2655</v>
      </c>
      <c r="I55" s="55">
        <f>VLOOKUP(B55,'2019_A2_Rohdaten'!$A$9:$W$64,7,FALSE)</f>
        <v>2682</v>
      </c>
      <c r="J55" s="55">
        <f>VLOOKUP(B55,'2019_A2_Rohdaten'!$A$9:$W$64,8,FALSE)</f>
        <v>2609</v>
      </c>
      <c r="K55" s="55">
        <f>VLOOKUP(B55,'2019_A2_Rohdaten'!$A$9:$W$64,9,FALSE)</f>
        <v>2735</v>
      </c>
      <c r="L55" s="55">
        <f>VLOOKUP(B55,'2019_A2_Rohdaten'!$A$9:$W$64,10,FALSE)</f>
        <v>2687</v>
      </c>
      <c r="M55" s="55">
        <f>VLOOKUP(B55,'2019_A2_Rohdaten'!$A$9:$W$64,11,FALSE)</f>
        <v>2817</v>
      </c>
      <c r="N55" s="55">
        <f>VLOOKUP(B55,'2019_A2_Rohdaten'!$A$9:$W$64,12,FALSE)</f>
        <v>3078</v>
      </c>
      <c r="O55" s="55">
        <f>VLOOKUP(B55,'2019_A2_Rohdaten'!$A$9:$W$64,13,FALSE)</f>
        <v>3977</v>
      </c>
      <c r="P55" s="54">
        <f>VLOOKUP(B55,'2019_A2_Rohdaten'!$A$9:$W$64,14,FALSE)</f>
        <v>4745</v>
      </c>
      <c r="Q55" s="53">
        <f>VLOOKUP(B55,'2019_A2_Rohdaten'!$A$9:$W$64,15,FALSE)</f>
        <v>4770</v>
      </c>
      <c r="R55" s="52">
        <f>VLOOKUP(B55,'2019_A2_Rohdaten'!$A$9:$W$64,16,FALSE)</f>
        <v>4830</v>
      </c>
      <c r="S55" s="52">
        <f>VLOOKUP(B55,'2019_A2_Rohdaten'!$A$9:$W$64,17,FALSE)</f>
        <v>4840</v>
      </c>
    </row>
    <row r="56" spans="2:19" ht="8.25" customHeight="1" x14ac:dyDescent="0.25">
      <c r="B56" s="44">
        <v>456</v>
      </c>
      <c r="C56" s="79" t="s">
        <v>180</v>
      </c>
      <c r="D56" s="22" t="s">
        <v>67</v>
      </c>
      <c r="E56" s="55">
        <f>VLOOKUP(B56,'2019_A2_Rohdaten'!$A$9:$W$64,3,FALSE)</f>
        <v>13305</v>
      </c>
      <c r="F56" s="55">
        <f>VLOOKUP(B56,'2019_A2_Rohdaten'!$A$9:$W$64,4,FALSE)</f>
        <v>14052</v>
      </c>
      <c r="G56" s="55">
        <f>VLOOKUP(B56,'2019_A2_Rohdaten'!$A$9:$W$64,5,FALSE)</f>
        <v>14593</v>
      </c>
      <c r="H56" s="55">
        <f>VLOOKUP(B56,'2019_A2_Rohdaten'!$A$9:$W$64,6,FALSE)</f>
        <v>15398</v>
      </c>
      <c r="I56" s="55">
        <f>VLOOKUP(B56,'2019_A2_Rohdaten'!$A$9:$W$64,7,FALSE)</f>
        <v>15678</v>
      </c>
      <c r="J56" s="55">
        <f>VLOOKUP(B56,'2019_A2_Rohdaten'!$A$9:$W$64,8,FALSE)</f>
        <v>15786</v>
      </c>
      <c r="K56" s="55">
        <f>VLOOKUP(B56,'2019_A2_Rohdaten'!$A$9:$W$64,9,FALSE)</f>
        <v>16218</v>
      </c>
      <c r="L56" s="55">
        <f>VLOOKUP(B56,'2019_A2_Rohdaten'!$A$9:$W$64,10,FALSE)</f>
        <v>16768</v>
      </c>
      <c r="M56" s="55">
        <f>VLOOKUP(B56,'2019_A2_Rohdaten'!$A$9:$W$64,11,FALSE)</f>
        <v>17303</v>
      </c>
      <c r="N56" s="55">
        <f>VLOOKUP(B56,'2019_A2_Rohdaten'!$A$9:$W$64,12,FALSE)</f>
        <v>18091</v>
      </c>
      <c r="O56" s="55">
        <f>VLOOKUP(B56,'2019_A2_Rohdaten'!$A$9:$W$64,13,FALSE)</f>
        <v>19829</v>
      </c>
      <c r="P56" s="54">
        <f>VLOOKUP(B56,'2019_A2_Rohdaten'!$A$9:$W$64,14,FALSE)</f>
        <v>21015</v>
      </c>
      <c r="Q56" s="53">
        <f>VLOOKUP(B56,'2019_A2_Rohdaten'!$A$9:$W$64,15,FALSE)</f>
        <v>21140</v>
      </c>
      <c r="R56" s="52">
        <f>VLOOKUP(B56,'2019_A2_Rohdaten'!$A$9:$W$64,16,FALSE)</f>
        <v>21550</v>
      </c>
      <c r="S56" s="52">
        <f>VLOOKUP(B56,'2019_A2_Rohdaten'!$A$9:$W$64,17,FALSE)</f>
        <v>22030</v>
      </c>
    </row>
    <row r="57" spans="2:19" ht="8.25" customHeight="1" x14ac:dyDescent="0.25">
      <c r="B57" s="44">
        <v>457</v>
      </c>
      <c r="C57" s="79" t="s">
        <v>180</v>
      </c>
      <c r="D57" s="22" t="s">
        <v>68</v>
      </c>
      <c r="E57" s="55">
        <f>VLOOKUP(B57,'2019_A2_Rohdaten'!$A$9:$W$64,3,FALSE)</f>
        <v>6519</v>
      </c>
      <c r="F57" s="55">
        <f>VLOOKUP(B57,'2019_A2_Rohdaten'!$A$9:$W$64,4,FALSE)</f>
        <v>6700</v>
      </c>
      <c r="G57" s="55">
        <f>VLOOKUP(B57,'2019_A2_Rohdaten'!$A$9:$W$64,5,FALSE)</f>
        <v>7060</v>
      </c>
      <c r="H57" s="55">
        <f>VLOOKUP(B57,'2019_A2_Rohdaten'!$A$9:$W$64,6,FALSE)</f>
        <v>7139</v>
      </c>
      <c r="I57" s="55">
        <f>VLOOKUP(B57,'2019_A2_Rohdaten'!$A$9:$W$64,7,FALSE)</f>
        <v>6974</v>
      </c>
      <c r="J57" s="55">
        <f>VLOOKUP(B57,'2019_A2_Rohdaten'!$A$9:$W$64,8,FALSE)</f>
        <v>7130</v>
      </c>
      <c r="K57" s="55">
        <f>VLOOKUP(B57,'2019_A2_Rohdaten'!$A$9:$W$64,9,FALSE)</f>
        <v>7472</v>
      </c>
      <c r="L57" s="55">
        <f>VLOOKUP(B57,'2019_A2_Rohdaten'!$A$9:$W$64,10,FALSE)</f>
        <v>7867</v>
      </c>
      <c r="M57" s="55">
        <f>VLOOKUP(B57,'2019_A2_Rohdaten'!$A$9:$W$64,11,FALSE)</f>
        <v>8388</v>
      </c>
      <c r="N57" s="55">
        <f>VLOOKUP(B57,'2019_A2_Rohdaten'!$A$9:$W$64,12,FALSE)</f>
        <v>9314</v>
      </c>
      <c r="O57" s="55">
        <f>VLOOKUP(B57,'2019_A2_Rohdaten'!$A$9:$W$64,13,FALSE)</f>
        <v>10851</v>
      </c>
      <c r="P57" s="54">
        <f>VLOOKUP(B57,'2019_A2_Rohdaten'!$A$9:$W$64,14,FALSE)</f>
        <v>12320</v>
      </c>
      <c r="Q57" s="53">
        <f>VLOOKUP(B57,'2019_A2_Rohdaten'!$A$9:$W$64,15,FALSE)</f>
        <v>12705</v>
      </c>
      <c r="R57" s="52">
        <f>VLOOKUP(B57,'2019_A2_Rohdaten'!$A$9:$W$64,16,FALSE)</f>
        <v>13610</v>
      </c>
      <c r="S57" s="52">
        <f>VLOOKUP(B57,'2019_A2_Rohdaten'!$A$9:$W$64,17,FALSE)</f>
        <v>14855</v>
      </c>
    </row>
    <row r="58" spans="2:19" ht="8.25" customHeight="1" x14ac:dyDescent="0.25">
      <c r="B58" s="44">
        <v>458</v>
      </c>
      <c r="C58" s="79" t="s">
        <v>180</v>
      </c>
      <c r="D58" s="22" t="s">
        <v>69</v>
      </c>
      <c r="E58" s="55">
        <f>VLOOKUP(B58,'2019_A2_Rohdaten'!$A$9:$W$64,3,FALSE)</f>
        <v>4295</v>
      </c>
      <c r="F58" s="55">
        <f>VLOOKUP(B58,'2019_A2_Rohdaten'!$A$9:$W$64,4,FALSE)</f>
        <v>4397</v>
      </c>
      <c r="G58" s="55">
        <f>VLOOKUP(B58,'2019_A2_Rohdaten'!$A$9:$W$64,5,FALSE)</f>
        <v>4428</v>
      </c>
      <c r="H58" s="55">
        <f>VLOOKUP(B58,'2019_A2_Rohdaten'!$A$9:$W$64,6,FALSE)</f>
        <v>4430</v>
      </c>
      <c r="I58" s="55">
        <f>VLOOKUP(B58,'2019_A2_Rohdaten'!$A$9:$W$64,7,FALSE)</f>
        <v>4796</v>
      </c>
      <c r="J58" s="55">
        <f>VLOOKUP(B58,'2019_A2_Rohdaten'!$A$9:$W$64,8,FALSE)</f>
        <v>5240</v>
      </c>
      <c r="K58" s="55">
        <f>VLOOKUP(B58,'2019_A2_Rohdaten'!$A$9:$W$64,9,FALSE)</f>
        <v>5793</v>
      </c>
      <c r="L58" s="55">
        <f>VLOOKUP(B58,'2019_A2_Rohdaten'!$A$9:$W$64,10,FALSE)</f>
        <v>6328</v>
      </c>
      <c r="M58" s="55">
        <f>VLOOKUP(B58,'2019_A2_Rohdaten'!$A$9:$W$64,11,FALSE)</f>
        <v>7080</v>
      </c>
      <c r="N58" s="55">
        <f>VLOOKUP(B58,'2019_A2_Rohdaten'!$A$9:$W$64,12,FALSE)</f>
        <v>7810</v>
      </c>
      <c r="O58" s="55">
        <f>VLOOKUP(B58,'2019_A2_Rohdaten'!$A$9:$W$64,13,FALSE)</f>
        <v>9373</v>
      </c>
      <c r="P58" s="54">
        <f>VLOOKUP(B58,'2019_A2_Rohdaten'!$A$9:$W$64,14,FALSE)</f>
        <v>10860</v>
      </c>
      <c r="Q58" s="53">
        <f>VLOOKUP(B58,'2019_A2_Rohdaten'!$A$9:$W$64,15,FALSE)</f>
        <v>11375</v>
      </c>
      <c r="R58" s="52">
        <f>VLOOKUP(B58,'2019_A2_Rohdaten'!$A$9:$W$64,16,FALSE)</f>
        <v>11595</v>
      </c>
      <c r="S58" s="52">
        <f>VLOOKUP(B58,'2019_A2_Rohdaten'!$A$9:$W$64,17,FALSE)</f>
        <v>12525</v>
      </c>
    </row>
    <row r="59" spans="2:19" ht="8.25" customHeight="1" x14ac:dyDescent="0.25">
      <c r="B59" s="44">
        <v>459</v>
      </c>
      <c r="C59" s="79" t="s">
        <v>180</v>
      </c>
      <c r="D59" s="22" t="s">
        <v>70</v>
      </c>
      <c r="E59" s="55">
        <f>VLOOKUP(B59,'2019_A2_Rohdaten'!$A$9:$W$64,3,FALSE)</f>
        <v>16305</v>
      </c>
      <c r="F59" s="55">
        <f>VLOOKUP(B59,'2019_A2_Rohdaten'!$A$9:$W$64,4,FALSE)</f>
        <v>16323</v>
      </c>
      <c r="G59" s="55">
        <f>VLOOKUP(B59,'2019_A2_Rohdaten'!$A$9:$W$64,5,FALSE)</f>
        <v>16856</v>
      </c>
      <c r="H59" s="55">
        <f>VLOOKUP(B59,'2019_A2_Rohdaten'!$A$9:$W$64,6,FALSE)</f>
        <v>17266</v>
      </c>
      <c r="I59" s="55">
        <f>VLOOKUP(B59,'2019_A2_Rohdaten'!$A$9:$W$64,7,FALSE)</f>
        <v>17369</v>
      </c>
      <c r="J59" s="55">
        <f>VLOOKUP(B59,'2019_A2_Rohdaten'!$A$9:$W$64,8,FALSE)</f>
        <v>17592</v>
      </c>
      <c r="K59" s="55">
        <f>VLOOKUP(B59,'2019_A2_Rohdaten'!$A$9:$W$64,9,FALSE)</f>
        <v>18422</v>
      </c>
      <c r="L59" s="55">
        <f>VLOOKUP(B59,'2019_A2_Rohdaten'!$A$9:$W$64,10,FALSE)</f>
        <v>19312</v>
      </c>
      <c r="M59" s="55">
        <f>VLOOKUP(B59,'2019_A2_Rohdaten'!$A$9:$W$64,11,FALSE)</f>
        <v>20549</v>
      </c>
      <c r="N59" s="55">
        <f>VLOOKUP(B59,'2019_A2_Rohdaten'!$A$9:$W$64,12,FALSE)</f>
        <v>22034</v>
      </c>
      <c r="O59" s="55">
        <f>VLOOKUP(B59,'2019_A2_Rohdaten'!$A$9:$W$64,13,FALSE)</f>
        <v>24667</v>
      </c>
      <c r="P59" s="54">
        <f>VLOOKUP(B59,'2019_A2_Rohdaten'!$A$9:$W$64,14,FALSE)</f>
        <v>29000</v>
      </c>
      <c r="Q59" s="53">
        <f>VLOOKUP(B59,'2019_A2_Rohdaten'!$A$9:$W$64,15,FALSE)</f>
        <v>30930</v>
      </c>
      <c r="R59" s="52">
        <f>VLOOKUP(B59,'2019_A2_Rohdaten'!$A$9:$W$64,16,FALSE)</f>
        <v>32625</v>
      </c>
      <c r="S59" s="52">
        <f>VLOOKUP(B59,'2019_A2_Rohdaten'!$A$9:$W$64,17,FALSE)</f>
        <v>33445</v>
      </c>
    </row>
    <row r="60" spans="2:19" ht="8.25" customHeight="1" x14ac:dyDescent="0.25">
      <c r="B60" s="44">
        <v>460</v>
      </c>
      <c r="C60" s="79" t="s">
        <v>180</v>
      </c>
      <c r="D60" s="22" t="s">
        <v>71</v>
      </c>
      <c r="E60" s="55">
        <f>VLOOKUP(B60,'2019_A2_Rohdaten'!$A$9:$W$64,3,FALSE)</f>
        <v>8901</v>
      </c>
      <c r="F60" s="55">
        <f>VLOOKUP(B60,'2019_A2_Rohdaten'!$A$9:$W$64,4,FALSE)</f>
        <v>8932</v>
      </c>
      <c r="G60" s="55">
        <f>VLOOKUP(B60,'2019_A2_Rohdaten'!$A$9:$W$64,5,FALSE)</f>
        <v>8945</v>
      </c>
      <c r="H60" s="55">
        <f>VLOOKUP(B60,'2019_A2_Rohdaten'!$A$9:$W$64,6,FALSE)</f>
        <v>9034</v>
      </c>
      <c r="I60" s="55">
        <f>VLOOKUP(B60,'2019_A2_Rohdaten'!$A$9:$W$64,7,FALSE)</f>
        <v>9364</v>
      </c>
      <c r="J60" s="55">
        <f>VLOOKUP(B60,'2019_A2_Rohdaten'!$A$9:$W$64,8,FALSE)</f>
        <v>9897</v>
      </c>
      <c r="K60" s="55">
        <f>VLOOKUP(B60,'2019_A2_Rohdaten'!$A$9:$W$64,9,FALSE)</f>
        <v>10724</v>
      </c>
      <c r="L60" s="55">
        <f>VLOOKUP(B60,'2019_A2_Rohdaten'!$A$9:$W$64,10,FALSE)</f>
        <v>11183</v>
      </c>
      <c r="M60" s="55">
        <f>VLOOKUP(B60,'2019_A2_Rohdaten'!$A$9:$W$64,11,FALSE)</f>
        <v>11803</v>
      </c>
      <c r="N60" s="55">
        <f>VLOOKUP(B60,'2019_A2_Rohdaten'!$A$9:$W$64,12,FALSE)</f>
        <v>13386</v>
      </c>
      <c r="O60" s="55">
        <f>VLOOKUP(B60,'2019_A2_Rohdaten'!$A$9:$W$64,13,FALSE)</f>
        <v>15697</v>
      </c>
      <c r="P60" s="54">
        <f>VLOOKUP(B60,'2019_A2_Rohdaten'!$A$9:$W$64,14,FALSE)</f>
        <v>17665</v>
      </c>
      <c r="Q60" s="53">
        <f>VLOOKUP(B60,'2019_A2_Rohdaten'!$A$9:$W$64,15,FALSE)</f>
        <v>18640</v>
      </c>
      <c r="R60" s="52">
        <f>VLOOKUP(B60,'2019_A2_Rohdaten'!$A$9:$W$64,16,FALSE)</f>
        <v>19790</v>
      </c>
      <c r="S60" s="52">
        <f>VLOOKUP(B60,'2019_A2_Rohdaten'!$A$9:$W$64,17,FALSE)</f>
        <v>20715</v>
      </c>
    </row>
    <row r="61" spans="2:19" ht="8.25" customHeight="1" x14ac:dyDescent="0.25">
      <c r="B61" s="44">
        <v>461</v>
      </c>
      <c r="C61" s="79" t="s">
        <v>180</v>
      </c>
      <c r="D61" s="22" t="s">
        <v>72</v>
      </c>
      <c r="E61" s="55">
        <f>VLOOKUP(B61,'2019_A2_Rohdaten'!$A$9:$W$64,3,FALSE)</f>
        <v>5233</v>
      </c>
      <c r="F61" s="55">
        <f>VLOOKUP(B61,'2019_A2_Rohdaten'!$A$9:$W$64,4,FALSE)</f>
        <v>5295</v>
      </c>
      <c r="G61" s="55">
        <f>VLOOKUP(B61,'2019_A2_Rohdaten'!$A$9:$W$64,5,FALSE)</f>
        <v>5168</v>
      </c>
      <c r="H61" s="55">
        <f>VLOOKUP(B61,'2019_A2_Rohdaten'!$A$9:$W$64,6,FALSE)</f>
        <v>5077</v>
      </c>
      <c r="I61" s="55">
        <f>VLOOKUP(B61,'2019_A2_Rohdaten'!$A$9:$W$64,7,FALSE)</f>
        <v>4960</v>
      </c>
      <c r="J61" s="55">
        <f>VLOOKUP(B61,'2019_A2_Rohdaten'!$A$9:$W$64,8,FALSE)</f>
        <v>4763</v>
      </c>
      <c r="K61" s="55">
        <f>VLOOKUP(B61,'2019_A2_Rohdaten'!$A$9:$W$64,9,FALSE)</f>
        <v>4679</v>
      </c>
      <c r="L61" s="55">
        <f>VLOOKUP(B61,'2019_A2_Rohdaten'!$A$9:$W$64,10,FALSE)</f>
        <v>4669</v>
      </c>
      <c r="M61" s="55">
        <f>VLOOKUP(B61,'2019_A2_Rohdaten'!$A$9:$W$64,11,FALSE)</f>
        <v>4943</v>
      </c>
      <c r="N61" s="55">
        <f>VLOOKUP(B61,'2019_A2_Rohdaten'!$A$9:$W$64,12,FALSE)</f>
        <v>5280</v>
      </c>
      <c r="O61" s="55">
        <f>VLOOKUP(B61,'2019_A2_Rohdaten'!$A$9:$W$64,13,FALSE)</f>
        <v>6429</v>
      </c>
      <c r="P61" s="54">
        <f>VLOOKUP(B61,'2019_A2_Rohdaten'!$A$9:$W$64,14,FALSE)</f>
        <v>7260</v>
      </c>
      <c r="Q61" s="53">
        <f>VLOOKUP(B61,'2019_A2_Rohdaten'!$A$9:$W$64,15,FALSE)</f>
        <v>7325</v>
      </c>
      <c r="R61" s="52">
        <f>VLOOKUP(B61,'2019_A2_Rohdaten'!$A$9:$W$64,16,FALSE)</f>
        <v>7455</v>
      </c>
      <c r="S61" s="52">
        <f>VLOOKUP(B61,'2019_A2_Rohdaten'!$A$9:$W$64,17,FALSE)</f>
        <v>7780</v>
      </c>
    </row>
    <row r="62" spans="2:19" s="5" customFormat="1" ht="8.25" customHeight="1" x14ac:dyDescent="0.15">
      <c r="B62" s="44">
        <v>462</v>
      </c>
      <c r="C62" s="79" t="s">
        <v>180</v>
      </c>
      <c r="D62" s="22" t="s">
        <v>73</v>
      </c>
      <c r="E62" s="55">
        <f>VLOOKUP(B62,'2019_A2_Rohdaten'!$A$9:$W$64,3,FALSE)</f>
        <v>1327</v>
      </c>
      <c r="F62" s="55">
        <f>VLOOKUP(B62,'2019_A2_Rohdaten'!$A$9:$W$64,4,FALSE)</f>
        <v>1262</v>
      </c>
      <c r="G62" s="55">
        <f>VLOOKUP(B62,'2019_A2_Rohdaten'!$A$9:$W$64,5,FALSE)</f>
        <v>1242</v>
      </c>
      <c r="H62" s="55">
        <f>VLOOKUP(B62,'2019_A2_Rohdaten'!$A$9:$W$64,6,FALSE)</f>
        <v>1235</v>
      </c>
      <c r="I62" s="55">
        <f>VLOOKUP(B62,'2019_A2_Rohdaten'!$A$9:$W$64,7,FALSE)</f>
        <v>1231</v>
      </c>
      <c r="J62" s="55">
        <f>VLOOKUP(B62,'2019_A2_Rohdaten'!$A$9:$W$64,8,FALSE)</f>
        <v>1306</v>
      </c>
      <c r="K62" s="55">
        <f>VLOOKUP(B62,'2019_A2_Rohdaten'!$A$9:$W$64,9,FALSE)</f>
        <v>1409</v>
      </c>
      <c r="L62" s="55">
        <f>VLOOKUP(B62,'2019_A2_Rohdaten'!$A$9:$W$64,10,FALSE)</f>
        <v>1446</v>
      </c>
      <c r="M62" s="55">
        <f>VLOOKUP(B62,'2019_A2_Rohdaten'!$A$9:$W$64,11,FALSE)</f>
        <v>1651</v>
      </c>
      <c r="N62" s="55">
        <f>VLOOKUP(B62,'2019_A2_Rohdaten'!$A$9:$W$64,12,FALSE)</f>
        <v>1965</v>
      </c>
      <c r="O62" s="55">
        <f>VLOOKUP(B62,'2019_A2_Rohdaten'!$A$9:$W$64,13,FALSE)</f>
        <v>2558</v>
      </c>
      <c r="P62" s="54">
        <f>VLOOKUP(B62,'2019_A2_Rohdaten'!$A$9:$W$64,14,FALSE)</f>
        <v>2560</v>
      </c>
      <c r="Q62" s="53">
        <f>VLOOKUP(B62,'2019_A2_Rohdaten'!$A$9:$W$64,15,FALSE)</f>
        <v>2595</v>
      </c>
      <c r="R62" s="52">
        <f>VLOOKUP(B62,'2019_A2_Rohdaten'!$A$9:$W$64,16,FALSE)</f>
        <v>2675</v>
      </c>
      <c r="S62" s="52">
        <f>VLOOKUP(B62,'2019_A2_Rohdaten'!$A$9:$W$64,17,FALSE)</f>
        <v>2745</v>
      </c>
    </row>
    <row r="63" spans="2:19" s="10" customFormat="1" ht="16.5" customHeight="1" x14ac:dyDescent="0.25">
      <c r="B63" s="47">
        <v>4</v>
      </c>
      <c r="C63" s="79" t="s">
        <v>180</v>
      </c>
      <c r="D63" s="24" t="s">
        <v>74</v>
      </c>
      <c r="E63" s="55">
        <f>VLOOKUP(B63,'2019_A2_Rohdaten'!$A$9:$W$64,3,FALSE)</f>
        <v>124593</v>
      </c>
      <c r="F63" s="55">
        <f>VLOOKUP(B63,'2019_A2_Rohdaten'!$A$9:$W$64,4,FALSE)</f>
        <v>126626</v>
      </c>
      <c r="G63" s="55">
        <f>VLOOKUP(B63,'2019_A2_Rohdaten'!$A$9:$W$64,5,FALSE)</f>
        <v>129389</v>
      </c>
      <c r="H63" s="55">
        <f>VLOOKUP(B63,'2019_A2_Rohdaten'!$A$9:$W$64,6,FALSE)</f>
        <v>130858</v>
      </c>
      <c r="I63" s="55">
        <f>VLOOKUP(B63,'2019_A2_Rohdaten'!$A$9:$W$64,7,FALSE)</f>
        <v>132319</v>
      </c>
      <c r="J63" s="55">
        <f>VLOOKUP(B63,'2019_A2_Rohdaten'!$A$9:$W$64,8,FALSE)</f>
        <v>136335</v>
      </c>
      <c r="K63" s="55">
        <f>VLOOKUP(B63,'2019_A2_Rohdaten'!$A$9:$W$64,9,FALSE)</f>
        <v>142571</v>
      </c>
      <c r="L63" s="55">
        <f>VLOOKUP(B63,'2019_A2_Rohdaten'!$A$9:$W$64,10,FALSE)</f>
        <v>152042</v>
      </c>
      <c r="M63" s="55">
        <f>VLOOKUP(B63,'2019_A2_Rohdaten'!$A$9:$W$64,11,FALSE)</f>
        <v>161729</v>
      </c>
      <c r="N63" s="55">
        <f>VLOOKUP(B63,'2019_A2_Rohdaten'!$A$9:$W$64,12,FALSE)</f>
        <v>177691</v>
      </c>
      <c r="O63" s="55">
        <f>VLOOKUP(B63,'2019_A2_Rohdaten'!$A$9:$W$64,13,FALSE)</f>
        <v>207956</v>
      </c>
      <c r="P63" s="54">
        <f>VLOOKUP(B63,'2019_A2_Rohdaten'!$A$9:$W$64,14,FALSE)</f>
        <v>236470</v>
      </c>
      <c r="Q63" s="53">
        <f>VLOOKUP(B63,'2019_A2_Rohdaten'!$A$9:$W$64,15,FALSE)</f>
        <v>247925</v>
      </c>
      <c r="R63" s="52">
        <f>VLOOKUP(B63,'2019_A2_Rohdaten'!$A$9:$W$64,16,FALSE)</f>
        <v>260205</v>
      </c>
      <c r="S63" s="52">
        <f>VLOOKUP(B63,'2019_A2_Rohdaten'!$A$9:$W$64,17,FALSE)</f>
        <v>269505</v>
      </c>
    </row>
    <row r="64" spans="2:19" s="8" customFormat="1" ht="16.5" customHeight="1" x14ac:dyDescent="0.25">
      <c r="B64" s="47">
        <v>0</v>
      </c>
      <c r="C64" s="79" t="s">
        <v>180</v>
      </c>
      <c r="D64" s="24" t="s">
        <v>75</v>
      </c>
      <c r="E64" s="55">
        <f>VLOOKUP(B64,'2019_A2_Rohdaten'!$A$9:$W$64,3,FALSE)</f>
        <v>461486</v>
      </c>
      <c r="F64" s="55">
        <f>VLOOKUP(B64,'2019_A2_Rohdaten'!$A$9:$W$64,4,FALSE)</f>
        <v>458757</v>
      </c>
      <c r="G64" s="55">
        <f>VLOOKUP(B64,'2019_A2_Rohdaten'!$A$9:$W$64,5,FALSE)</f>
        <v>457099</v>
      </c>
      <c r="H64" s="55">
        <f>VLOOKUP(B64,'2019_A2_Rohdaten'!$A$9:$W$64,6,FALSE)</f>
        <v>453141</v>
      </c>
      <c r="I64" s="55">
        <f>VLOOKUP(B64,'2019_A2_Rohdaten'!$A$9:$W$64,7,FALSE)</f>
        <v>453636</v>
      </c>
      <c r="J64" s="55">
        <f>VLOOKUP(B64,'2019_A2_Rohdaten'!$A$9:$W$64,8,FALSE)</f>
        <v>458153</v>
      </c>
      <c r="K64" s="55">
        <f>VLOOKUP(B64,'2019_A2_Rohdaten'!$A$9:$W$64,9,FALSE)</f>
        <v>470683</v>
      </c>
      <c r="L64" s="55">
        <f>VLOOKUP(B64,'2019_A2_Rohdaten'!$A$9:$W$64,10,FALSE)</f>
        <v>492072</v>
      </c>
      <c r="M64" s="55">
        <f>VLOOKUP(B64,'2019_A2_Rohdaten'!$A$9:$W$64,11,FALSE)</f>
        <v>525689</v>
      </c>
      <c r="N64" s="55">
        <f>VLOOKUP(B64,'2019_A2_Rohdaten'!$A$9:$W$64,12,FALSE)</f>
        <v>570988</v>
      </c>
      <c r="O64" s="55">
        <f>VLOOKUP(B64,'2019_A2_Rohdaten'!$A$9:$W$64,13,FALSE)</f>
        <v>663817</v>
      </c>
      <c r="P64" s="54">
        <f>VLOOKUP(B64,'2019_A2_Rohdaten'!$A$9:$W$64,14,FALSE)</f>
        <v>745185</v>
      </c>
      <c r="Q64" s="53">
        <f>VLOOKUP(B64,'2019_A2_Rohdaten'!$A$9:$W$64,15,FALSE)</f>
        <v>776860</v>
      </c>
      <c r="R64" s="52">
        <f>VLOOKUP(B64,'2019_A2_Rohdaten'!$A$9:$W$64,16,FALSE)</f>
        <v>813080</v>
      </c>
      <c r="S64" s="52">
        <f>VLOOKUP(B64,'2019_A2_Rohdaten'!$A$9:$W$64,17,FALSE)</f>
        <v>841165</v>
      </c>
    </row>
    <row r="65" spans="2:19" s="8" customFormat="1" ht="8.25" customHeight="1" x14ac:dyDescent="0.25">
      <c r="D65" s="11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7"/>
      <c r="Q65" s="7"/>
      <c r="R65" s="32"/>
      <c r="S65" s="32"/>
    </row>
    <row r="66" spans="2:19" s="13" customFormat="1" ht="8.25" customHeight="1" x14ac:dyDescent="0.25">
      <c r="D66" s="121" t="s">
        <v>76</v>
      </c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"/>
      <c r="P66" s="6"/>
      <c r="Q66" s="6"/>
      <c r="R66" s="34"/>
      <c r="S66" s="34"/>
    </row>
    <row r="67" spans="2:19" s="13" customFormat="1" ht="8.25" customHeight="1" x14ac:dyDescent="0.15"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12"/>
      <c r="P67" s="14"/>
      <c r="Q67" s="14"/>
      <c r="R67" s="37"/>
      <c r="S67" s="37"/>
    </row>
    <row r="68" spans="2:19" ht="8.25" customHeight="1" x14ac:dyDescent="0.25">
      <c r="D68" s="15" t="s">
        <v>77</v>
      </c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2"/>
      <c r="P68" s="17"/>
      <c r="Q68" s="17"/>
      <c r="R68" s="39"/>
      <c r="S68" s="39"/>
    </row>
    <row r="71" spans="2:19" s="56" customFormat="1" ht="16.5" customHeight="1" x14ac:dyDescent="0.25">
      <c r="B71" s="115" t="s">
        <v>82</v>
      </c>
      <c r="C71" s="72"/>
      <c r="D71" s="118" t="s">
        <v>0</v>
      </c>
      <c r="E71" s="128" t="s">
        <v>1</v>
      </c>
      <c r="F71" s="129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8"/>
      <c r="R71" s="27"/>
      <c r="S71" s="76"/>
    </row>
    <row r="72" spans="2:19" s="56" customFormat="1" ht="16.5" customHeight="1" x14ac:dyDescent="0.25">
      <c r="B72" s="116"/>
      <c r="C72" s="73"/>
      <c r="D72" s="119"/>
      <c r="E72" s="1">
        <v>2005</v>
      </c>
      <c r="F72" s="2">
        <v>2006</v>
      </c>
      <c r="G72" s="2">
        <v>2007</v>
      </c>
      <c r="H72" s="2">
        <v>2008</v>
      </c>
      <c r="I72" s="1">
        <v>2009</v>
      </c>
      <c r="J72" s="1">
        <v>2010</v>
      </c>
      <c r="K72" s="1">
        <v>2011</v>
      </c>
      <c r="L72" s="1">
        <v>2012</v>
      </c>
      <c r="M72" s="1">
        <v>2013</v>
      </c>
      <c r="N72" s="1">
        <v>2014</v>
      </c>
      <c r="O72" s="75">
        <v>2015</v>
      </c>
      <c r="P72" s="75">
        <v>2016</v>
      </c>
      <c r="Q72" s="3">
        <v>2017</v>
      </c>
      <c r="R72" s="28">
        <v>2018</v>
      </c>
      <c r="S72" s="28">
        <v>2019</v>
      </c>
    </row>
    <row r="73" spans="2:19" s="56" customFormat="1" ht="8.25" customHeight="1" x14ac:dyDescent="0.25">
      <c r="B73" s="117"/>
      <c r="C73" s="74"/>
      <c r="D73" s="120"/>
      <c r="E73" s="130" t="s">
        <v>2</v>
      </c>
      <c r="F73" s="131"/>
      <c r="G73" s="131"/>
      <c r="H73" s="131"/>
      <c r="I73" s="131"/>
      <c r="J73" s="131"/>
      <c r="K73" s="131"/>
      <c r="L73" s="131"/>
      <c r="M73" s="131"/>
      <c r="N73" s="131"/>
      <c r="O73" s="131"/>
      <c r="P73" s="131"/>
      <c r="Q73" s="77"/>
      <c r="R73" s="27"/>
      <c r="S73" s="76"/>
    </row>
    <row r="74" spans="2:19" s="56" customFormat="1" x14ac:dyDescent="0.25">
      <c r="B74" s="19" t="s">
        <v>4</v>
      </c>
      <c r="C74" s="19"/>
      <c r="D74" s="19" t="s">
        <v>5</v>
      </c>
      <c r="E74" s="20" t="s">
        <v>6</v>
      </c>
      <c r="F74" s="20" t="s">
        <v>7</v>
      </c>
      <c r="G74" s="20" t="s">
        <v>8</v>
      </c>
      <c r="H74" s="20" t="s">
        <v>9</v>
      </c>
      <c r="I74" s="20" t="s">
        <v>10</v>
      </c>
      <c r="J74" s="20" t="s">
        <v>11</v>
      </c>
      <c r="K74" s="20" t="s">
        <v>12</v>
      </c>
      <c r="L74" s="20" t="s">
        <v>13</v>
      </c>
      <c r="M74" s="20" t="s">
        <v>14</v>
      </c>
      <c r="N74" s="20" t="s">
        <v>15</v>
      </c>
      <c r="O74" s="20" t="s">
        <v>16</v>
      </c>
      <c r="P74" s="20" t="s">
        <v>17</v>
      </c>
      <c r="Q74" s="21" t="s">
        <v>18</v>
      </c>
      <c r="R74" s="30" t="s">
        <v>19</v>
      </c>
      <c r="S74" s="30">
        <v>16</v>
      </c>
    </row>
    <row r="75" spans="2:19" s="56" customFormat="1" ht="8.25" customHeight="1" x14ac:dyDescent="0.25">
      <c r="B75" s="44">
        <v>101</v>
      </c>
      <c r="C75" s="80" t="s">
        <v>181</v>
      </c>
      <c r="D75" s="22" t="s">
        <v>20</v>
      </c>
      <c r="E75" s="78">
        <f>E9/'2019_A1'!D10*100</f>
        <v>8.2662991849897871</v>
      </c>
      <c r="F75" s="78">
        <f>F9/'2019_A1'!E10*100</f>
        <v>8.2626177856901339</v>
      </c>
      <c r="G75" s="78">
        <f>G9/'2019_A1'!F10*100</f>
        <v>8.0855132012530007</v>
      </c>
      <c r="H75" s="78">
        <f>H9/'2019_A1'!G10*100</f>
        <v>7.8866071573744367</v>
      </c>
      <c r="I75" s="78">
        <f>I9/'2019_A1'!H10*100</f>
        <v>7.8411479385610345</v>
      </c>
      <c r="J75" s="78">
        <f>J9/'2019_A1'!I10*100</f>
        <v>7.8998019022208652</v>
      </c>
      <c r="K75" s="78">
        <f>K9/'2019_A1'!J10*100</f>
        <v>8.2902361901168433</v>
      </c>
      <c r="L75" s="78">
        <f>L9/'2019_A1'!K10*100</f>
        <v>8.4703699786003153</v>
      </c>
      <c r="M75" s="78">
        <f>M9/'2019_A1'!L10*100</f>
        <v>8.9480517904597789</v>
      </c>
      <c r="N75" s="78">
        <f>N9/'2019_A1'!M10*100</f>
        <v>9.2775913272327788</v>
      </c>
      <c r="O75" s="78">
        <f>O9/'2019_A1'!N10*100</f>
        <v>10.386531086392642</v>
      </c>
      <c r="P75" s="78">
        <f>P9/'2019_A1'!O10*100</f>
        <v>11.340467372027652</v>
      </c>
      <c r="Q75" s="78">
        <f>Q9/'2019_A1'!P10*100</f>
        <v>11.458614725247255</v>
      </c>
      <c r="R75" s="78">
        <f>R9/'2019_A1'!Q10*100</f>
        <v>11.973805036005993</v>
      </c>
      <c r="S75" s="78">
        <f>S9/'2019_A1'!R10*100</f>
        <v>12.607956504655061</v>
      </c>
    </row>
    <row r="76" spans="2:19" s="56" customFormat="1" ht="8.25" customHeight="1" x14ac:dyDescent="0.25">
      <c r="B76" s="44">
        <v>102</v>
      </c>
      <c r="C76" s="80" t="s">
        <v>181</v>
      </c>
      <c r="D76" s="22" t="s">
        <v>21</v>
      </c>
      <c r="E76" s="78">
        <f>E10/'2019_A1'!D11*100</f>
        <v>9.9521006999238804</v>
      </c>
      <c r="F76" s="78">
        <f>F10/'2019_A1'!E11*100</f>
        <v>9.8195284301317223</v>
      </c>
      <c r="G76" s="78">
        <f>G10/'2019_A1'!F11*100</f>
        <v>9.7075579187238894</v>
      </c>
      <c r="H76" s="78">
        <f>H10/'2019_A1'!G11*100</f>
        <v>9.7593442057784205</v>
      </c>
      <c r="I76" s="78">
        <f>I10/'2019_A1'!H11*100</f>
        <v>9.726813989907777</v>
      </c>
      <c r="J76" s="78">
        <f>J10/'2019_A1'!I11*100</f>
        <v>9.5806394905951517</v>
      </c>
      <c r="K76" s="78">
        <f>K10/'2019_A1'!J11*100</f>
        <v>9.9444151418022475</v>
      </c>
      <c r="L76" s="78">
        <f>L10/'2019_A1'!K11*100</f>
        <v>10.110607064580254</v>
      </c>
      <c r="M76" s="78">
        <f>M10/'2019_A1'!L11*100</f>
        <v>10.790553682902736</v>
      </c>
      <c r="N76" s="78">
        <f>N10/'2019_A1'!M11*100</f>
        <v>11.741406139482248</v>
      </c>
      <c r="O76" s="78">
        <f>O10/'2019_A1'!N11*100</f>
        <v>13.409313507256702</v>
      </c>
      <c r="P76" s="78">
        <f>P10/'2019_A1'!O11*100</f>
        <v>16.287571864027473</v>
      </c>
      <c r="Q76" s="78">
        <f>Q10/'2019_A1'!P11*100</f>
        <v>18.015648314649731</v>
      </c>
      <c r="R76" s="78">
        <f>R10/'2019_A1'!Q11*100</f>
        <v>18.914128901932386</v>
      </c>
      <c r="S76" s="78">
        <f>S10/'2019_A1'!R11*100</f>
        <v>19.344909915524831</v>
      </c>
    </row>
    <row r="77" spans="2:19" s="56" customFormat="1" ht="8.25" customHeight="1" x14ac:dyDescent="0.25">
      <c r="B77" s="44">
        <v>103</v>
      </c>
      <c r="C77" s="80" t="s">
        <v>181</v>
      </c>
      <c r="D77" s="22" t="s">
        <v>22</v>
      </c>
      <c r="E77" s="78">
        <f>E11/'2019_A1'!D12*100</f>
        <v>9.8895205405985198</v>
      </c>
      <c r="F77" s="78">
        <f>F11/'2019_A1'!E12*100</f>
        <v>9.9101192600400019</v>
      </c>
      <c r="G77" s="78">
        <f>G11/'2019_A1'!F12*100</f>
        <v>9.8092643051771127</v>
      </c>
      <c r="H77" s="78">
        <f>H11/'2019_A1'!G12*100</f>
        <v>9.8093547263103744</v>
      </c>
      <c r="I77" s="78">
        <f>I11/'2019_A1'!H12*100</f>
        <v>9.739986293339058</v>
      </c>
      <c r="J77" s="78">
        <f>J11/'2019_A1'!I12*100</f>
        <v>9.7191459930342283</v>
      </c>
      <c r="K77" s="78">
        <f>K11/'2019_A1'!J12*100</f>
        <v>9.9926378744137185</v>
      </c>
      <c r="L77" s="78">
        <f>L11/'2019_A1'!K12*100</f>
        <v>10.414100100198755</v>
      </c>
      <c r="M77" s="78">
        <f>M11/'2019_A1'!L12*100</f>
        <v>11.446466923083205</v>
      </c>
      <c r="N77" s="78">
        <f>N11/'2019_A1'!M12*100</f>
        <v>12.374519414437481</v>
      </c>
      <c r="O77" s="78">
        <f>O11/'2019_A1'!N12*100</f>
        <v>13.67729453021081</v>
      </c>
      <c r="P77" s="78">
        <f>P11/'2019_A1'!O12*100</f>
        <v>14.341169729398187</v>
      </c>
      <c r="Q77" s="78">
        <f>Q11/'2019_A1'!P12*100</f>
        <v>14.8651484093807</v>
      </c>
      <c r="R77" s="78">
        <f>R11/'2019_A1'!Q12*100</f>
        <v>15.56572238644876</v>
      </c>
      <c r="S77" s="78">
        <f>S11/'2019_A1'!R12*100</f>
        <v>16.20956653882336</v>
      </c>
    </row>
    <row r="78" spans="2:19" s="56" customFormat="1" ht="8.25" customHeight="1" x14ac:dyDescent="0.25">
      <c r="B78" s="44">
        <v>151</v>
      </c>
      <c r="C78" s="80" t="s">
        <v>181</v>
      </c>
      <c r="D78" s="22" t="s">
        <v>23</v>
      </c>
      <c r="E78" s="78">
        <f>E12/'2019_A1'!D13*100</f>
        <v>4.3423199351960662</v>
      </c>
      <c r="F78" s="78">
        <f>F12/'2019_A1'!E13*100</f>
        <v>4.2126258758444113</v>
      </c>
      <c r="G78" s="78">
        <f>G12/'2019_A1'!F13*100</f>
        <v>4.1416046926336429</v>
      </c>
      <c r="H78" s="78">
        <f>H12/'2019_A1'!G13*100</f>
        <v>4.0502978160158829</v>
      </c>
      <c r="I78" s="78">
        <f>I12/'2019_A1'!H13*100</f>
        <v>4.0745166634915693</v>
      </c>
      <c r="J78" s="78">
        <f>J12/'2019_A1'!I13*100</f>
        <v>4.0685113210497965</v>
      </c>
      <c r="K78" s="78">
        <f>K12/'2019_A1'!J13*100</f>
        <v>4.1758113130249024</v>
      </c>
      <c r="L78" s="78">
        <f>L12/'2019_A1'!K13*100</f>
        <v>4.4159869017337661</v>
      </c>
      <c r="M78" s="78">
        <f>M12/'2019_A1'!L13*100</f>
        <v>4.6601545414783496</v>
      </c>
      <c r="N78" s="78">
        <f>N12/'2019_A1'!M13*100</f>
        <v>5.1384888229464298</v>
      </c>
      <c r="O78" s="78">
        <f>O12/'2019_A1'!N13*100</f>
        <v>5.65827616888149</v>
      </c>
      <c r="P78" s="78">
        <f>P12/'2019_A1'!O13*100</f>
        <v>6.2031828508317641</v>
      </c>
      <c r="Q78" s="78">
        <f>Q12/'2019_A1'!P13*100</f>
        <v>6.3628419170774331</v>
      </c>
      <c r="R78" s="78">
        <f>R12/'2019_A1'!Q13*100</f>
        <v>6.7132787630741246</v>
      </c>
      <c r="S78" s="78">
        <f>S12/'2019_A1'!R13*100</f>
        <v>6.9849254771332916</v>
      </c>
    </row>
    <row r="79" spans="2:19" s="4" customFormat="1" ht="8.25" customHeight="1" x14ac:dyDescent="0.25">
      <c r="B79" s="44">
        <v>153</v>
      </c>
      <c r="C79" s="80" t="s">
        <v>181</v>
      </c>
      <c r="D79" s="22" t="s">
        <v>26</v>
      </c>
      <c r="E79" s="78">
        <f>E13/'2019_A1'!D14*100</f>
        <v>4.9560256714998818</v>
      </c>
      <c r="F79" s="78">
        <f>F13/'2019_A1'!E14*100</f>
        <v>4.8945581867750043</v>
      </c>
      <c r="G79" s="78">
        <f>G13/'2019_A1'!F14*100</f>
        <v>4.8828085433956145</v>
      </c>
      <c r="H79" s="78">
        <f>H13/'2019_A1'!G14*100</f>
        <v>4.8472162367378768</v>
      </c>
      <c r="I79" s="78">
        <f>I13/'2019_A1'!H14*100</f>
        <v>4.8666021564832729</v>
      </c>
      <c r="J79" s="78">
        <f>J13/'2019_A1'!I14*100</f>
        <v>4.8806410561203801</v>
      </c>
      <c r="K79" s="78">
        <f>K13/'2019_A1'!J14*100</f>
        <v>5.0574959699086515</v>
      </c>
      <c r="L79" s="78">
        <f>L13/'2019_A1'!K14*100</f>
        <v>5.3506905629079373</v>
      </c>
      <c r="M79" s="78">
        <f>M13/'2019_A1'!L14*100</f>
        <v>5.7656729520506698</v>
      </c>
      <c r="N79" s="78">
        <f>N13/'2019_A1'!M14*100</f>
        <v>6.2904353908025872</v>
      </c>
      <c r="O79" s="78">
        <f>O13/'2019_A1'!N14*100</f>
        <v>7.6825139616308338</v>
      </c>
      <c r="P79" s="78">
        <f>P13/'2019_A1'!O14*100</f>
        <v>8.5121648946578823</v>
      </c>
      <c r="Q79" s="78">
        <f>Q13/'2019_A1'!P14*100</f>
        <v>9.2902888131256223</v>
      </c>
      <c r="R79" s="78">
        <f>R13/'2019_A1'!Q14*100</f>
        <v>9.8201643627658477</v>
      </c>
      <c r="S79" s="78">
        <f>S13/'2019_A1'!R14*100</f>
        <v>10.286737299327914</v>
      </c>
    </row>
    <row r="80" spans="2:19" s="56" customFormat="1" ht="8.25" customHeight="1" x14ac:dyDescent="0.25">
      <c r="B80" s="44">
        <v>154</v>
      </c>
      <c r="C80" s="80" t="s">
        <v>181</v>
      </c>
      <c r="D80" s="22" t="s">
        <v>27</v>
      </c>
      <c r="E80" s="78">
        <f>E14/'2019_A1'!D15*100</f>
        <v>3.7320074885676582</v>
      </c>
      <c r="F80" s="78">
        <f>F14/'2019_A1'!E15*100</f>
        <v>3.7330363403869158</v>
      </c>
      <c r="G80" s="78">
        <f>G14/'2019_A1'!F15*100</f>
        <v>3.6486528773038769</v>
      </c>
      <c r="H80" s="78">
        <f>H14/'2019_A1'!G15*100</f>
        <v>3.5754189944134076</v>
      </c>
      <c r="I80" s="78">
        <f>I14/'2019_A1'!H15*100</f>
        <v>3.5696410125342108</v>
      </c>
      <c r="J80" s="78">
        <f>J14/'2019_A1'!I15*100</f>
        <v>3.6246714636563406</v>
      </c>
      <c r="K80" s="78">
        <f>K14/'2019_A1'!J15*100</f>
        <v>3.7329931037516908</v>
      </c>
      <c r="L80" s="78">
        <f>L14/'2019_A1'!K15*100</f>
        <v>3.765861645517806</v>
      </c>
      <c r="M80" s="78">
        <f>M14/'2019_A1'!L15*100</f>
        <v>4.0719728387688976</v>
      </c>
      <c r="N80" s="78">
        <f>N14/'2019_A1'!M15*100</f>
        <v>4.5100541206494471</v>
      </c>
      <c r="O80" s="78">
        <f>O14/'2019_A1'!N15*100</f>
        <v>5.7060109289617484</v>
      </c>
      <c r="P80" s="78">
        <f>P14/'2019_A1'!O15*100</f>
        <v>6.7659292563993958</v>
      </c>
      <c r="Q80" s="78">
        <f>Q14/'2019_A1'!P15*100</f>
        <v>6.9941125163541216</v>
      </c>
      <c r="R80" s="78">
        <f>R14/'2019_A1'!Q15*100</f>
        <v>7.1024127394394734</v>
      </c>
      <c r="S80" s="78">
        <f>S14/'2019_A1'!R15*100</f>
        <v>7.157956997491703</v>
      </c>
    </row>
    <row r="81" spans="2:19" s="56" customFormat="1" ht="8.25" customHeight="1" x14ac:dyDescent="0.25">
      <c r="B81" s="44">
        <v>155</v>
      </c>
      <c r="C81" s="80" t="s">
        <v>181</v>
      </c>
      <c r="D81" s="22" t="s">
        <v>28</v>
      </c>
      <c r="E81" s="78">
        <f>E15/'2019_A1'!D16*100</f>
        <v>3.958006680755334</v>
      </c>
      <c r="F81" s="78">
        <f>F15/'2019_A1'!E16*100</f>
        <v>3.8539260969976903</v>
      </c>
      <c r="G81" s="78">
        <f>G15/'2019_A1'!F16*100</f>
        <v>3.7752353447557687</v>
      </c>
      <c r="H81" s="78">
        <f>H15/'2019_A1'!G16*100</f>
        <v>3.6628466635282213</v>
      </c>
      <c r="I81" s="78">
        <f>I15/'2019_A1'!H16*100</f>
        <v>3.6391966019935538</v>
      </c>
      <c r="J81" s="78">
        <f>J15/'2019_A1'!I16*100</f>
        <v>3.6624478642312672</v>
      </c>
      <c r="K81" s="78">
        <f>K15/'2019_A1'!J16*100</f>
        <v>3.7314307480441853</v>
      </c>
      <c r="L81" s="78">
        <f>L15/'2019_A1'!K16*100</f>
        <v>3.7757166698666347</v>
      </c>
      <c r="M81" s="78">
        <f>M15/'2019_A1'!L16*100</f>
        <v>4.0145253636910461</v>
      </c>
      <c r="N81" s="78">
        <f>N15/'2019_A1'!M16*100</f>
        <v>4.4240319629588143</v>
      </c>
      <c r="O81" s="78">
        <f>O15/'2019_A1'!N16*100</f>
        <v>5.310757917210295</v>
      </c>
      <c r="P81" s="78">
        <f>P15/'2019_A1'!O16*100</f>
        <v>6.1709452885263074</v>
      </c>
      <c r="Q81" s="78">
        <f>Q15/'2019_A1'!P16*100</f>
        <v>6.3436706101649056</v>
      </c>
      <c r="R81" s="78">
        <f>R15/'2019_A1'!Q16*100</f>
        <v>6.6320189809061123</v>
      </c>
      <c r="S81" s="78">
        <f>S15/'2019_A1'!R16*100</f>
        <v>6.9735797709490868</v>
      </c>
    </row>
    <row r="82" spans="2:19" s="56" customFormat="1" ht="8.25" customHeight="1" x14ac:dyDescent="0.25">
      <c r="B82" s="44">
        <v>157</v>
      </c>
      <c r="C82" s="80" t="s">
        <v>181</v>
      </c>
      <c r="D82" s="22" t="s">
        <v>29</v>
      </c>
      <c r="E82" s="78">
        <f>E16/'2019_A1'!D17*100</f>
        <v>5.0779827761719707</v>
      </c>
      <c r="F82" s="78">
        <f>F16/'2019_A1'!E17*100</f>
        <v>4.9754803320961711</v>
      </c>
      <c r="G82" s="78">
        <f>G16/'2019_A1'!F17*100</f>
        <v>4.8577418388739142</v>
      </c>
      <c r="H82" s="78">
        <f>H16/'2019_A1'!G17*100</f>
        <v>4.8124995287038219</v>
      </c>
      <c r="I82" s="78">
        <f>I16/'2019_A1'!H17*100</f>
        <v>4.8468190147350567</v>
      </c>
      <c r="J82" s="78">
        <f>J16/'2019_A1'!I17*100</f>
        <v>4.8470881724355612</v>
      </c>
      <c r="K82" s="78">
        <f>K16/'2019_A1'!J17*100</f>
        <v>4.8930203971881845</v>
      </c>
      <c r="L82" s="78">
        <f>L16/'2019_A1'!K17*100</f>
        <v>5.0043445831122595</v>
      </c>
      <c r="M82" s="78">
        <f>M16/'2019_A1'!L17*100</f>
        <v>5.2817199013423286</v>
      </c>
      <c r="N82" s="78">
        <f>N16/'2019_A1'!M17*100</f>
        <v>5.6668785078215329</v>
      </c>
      <c r="O82" s="78">
        <f>O16/'2019_A1'!N17*100</f>
        <v>6.8462817412333727</v>
      </c>
      <c r="P82" s="78">
        <f>P16/'2019_A1'!O17*100</f>
        <v>7.4523044992066412</v>
      </c>
      <c r="Q82" s="78">
        <f>Q16/'2019_A1'!P17*100</f>
        <v>7.8092196029032444</v>
      </c>
      <c r="R82" s="78">
        <f>R16/'2019_A1'!Q17*100</f>
        <v>8.2372261411562722</v>
      </c>
      <c r="S82" s="78">
        <f>S16/'2019_A1'!R17*100</f>
        <v>8.4124005014799597</v>
      </c>
    </row>
    <row r="83" spans="2:19" s="56" customFormat="1" ht="8.25" customHeight="1" x14ac:dyDescent="0.25">
      <c r="B83" s="45">
        <v>158</v>
      </c>
      <c r="C83" s="80" t="s">
        <v>181</v>
      </c>
      <c r="D83" s="22" t="s">
        <v>30</v>
      </c>
      <c r="E83" s="78">
        <f>E17/'2019_A1'!D18*100</f>
        <v>3.8636723074489963</v>
      </c>
      <c r="F83" s="78">
        <f>F17/'2019_A1'!E18*100</f>
        <v>3.715752878512423</v>
      </c>
      <c r="G83" s="78">
        <f>G17/'2019_A1'!F18*100</f>
        <v>3.6333151493758624</v>
      </c>
      <c r="H83" s="78">
        <f>H17/'2019_A1'!G18*100</f>
        <v>3.6300267662922625</v>
      </c>
      <c r="I83" s="78">
        <f>I17/'2019_A1'!H18*100</f>
        <v>3.5763724899434886</v>
      </c>
      <c r="J83" s="78">
        <f>J17/'2019_A1'!I18*100</f>
        <v>3.6381514257620449</v>
      </c>
      <c r="K83" s="78">
        <f>K17/'2019_A1'!J18*100</f>
        <v>3.7442391529997927</v>
      </c>
      <c r="L83" s="78">
        <f>L17/'2019_A1'!K18*100</f>
        <v>3.9045264200737617</v>
      </c>
      <c r="M83" s="78">
        <f>M17/'2019_A1'!L18*100</f>
        <v>4.2126772310258547</v>
      </c>
      <c r="N83" s="78">
        <f>N17/'2019_A1'!M18*100</f>
        <v>4.525346773857625</v>
      </c>
      <c r="O83" s="78">
        <f>O17/'2019_A1'!N18*100</f>
        <v>5.5173952934758352</v>
      </c>
      <c r="P83" s="78">
        <f>P17/'2019_A1'!O18*100</f>
        <v>6.0295771852047899</v>
      </c>
      <c r="Q83" s="78">
        <f>Q17/'2019_A1'!P18*100</f>
        <v>6.0986241769555871</v>
      </c>
      <c r="R83" s="78">
        <f>R17/'2019_A1'!Q18*100</f>
        <v>6.2645881960653558</v>
      </c>
      <c r="S83" s="78">
        <f>S17/'2019_A1'!R18*100</f>
        <v>6.4160438715286485</v>
      </c>
    </row>
    <row r="84" spans="2:19" s="4" customFormat="1" ht="8.25" customHeight="1" x14ac:dyDescent="0.25">
      <c r="B84" s="44">
        <v>159</v>
      </c>
      <c r="C84" s="80" t="s">
        <v>181</v>
      </c>
      <c r="D84" s="22" t="s">
        <v>80</v>
      </c>
      <c r="E84" s="78">
        <f>E18/'2019_A1'!D19*100</f>
        <v>5.8746611385743899</v>
      </c>
      <c r="F84" s="78">
        <f>F18/'2019_A1'!E19*100</f>
        <v>5.7528875300130986</v>
      </c>
      <c r="G84" s="78">
        <f>G18/'2019_A1'!F19*100</f>
        <v>5.5881483735614861</v>
      </c>
      <c r="H84" s="78">
        <f>H18/'2019_A1'!G19*100</f>
        <v>5.4668832468189796</v>
      </c>
      <c r="I84" s="78">
        <f>I18/'2019_A1'!H19*100</f>
        <v>5.5798700031345927</v>
      </c>
      <c r="J84" s="78">
        <f>J18/'2019_A1'!I19*100</f>
        <v>5.5052144649376284</v>
      </c>
      <c r="K84" s="78">
        <f>K18/'2019_A1'!J19*100</f>
        <v>5.8268371591434294</v>
      </c>
      <c r="L84" s="78">
        <f>L18/'2019_A1'!K19*100</f>
        <v>6.0956787736884923</v>
      </c>
      <c r="M84" s="78">
        <f>M18/'2019_A1'!L19*100</f>
        <v>6.4703018047496021</v>
      </c>
      <c r="N84" s="78">
        <f>N18/'2019_A1'!M19*100</f>
        <v>6.9077142033245584</v>
      </c>
      <c r="O84" s="78">
        <f>O18/'2019_A1'!N19*100</f>
        <v>7.9041139269694183</v>
      </c>
      <c r="P84" s="78">
        <f>P18/'2019_A1'!O19*100</f>
        <v>8.5932614852686946</v>
      </c>
      <c r="Q84" s="78">
        <f>Q18/'2019_A1'!P19*100</f>
        <v>8.8440568731959868</v>
      </c>
      <c r="R84" s="78">
        <f>R18/'2019_A1'!Q19*100</f>
        <v>9.1960960027310907</v>
      </c>
      <c r="S84" s="78">
        <f>S18/'2019_A1'!R19*100</f>
        <v>9.8423204443612917</v>
      </c>
    </row>
    <row r="85" spans="2:19" s="4" customFormat="1" ht="8.25" customHeight="1" x14ac:dyDescent="0.25">
      <c r="B85" s="44">
        <v>159016</v>
      </c>
      <c r="C85" s="80" t="s">
        <v>181</v>
      </c>
      <c r="D85" s="22" t="s">
        <v>31</v>
      </c>
      <c r="E85" s="81" t="s">
        <v>24</v>
      </c>
      <c r="F85" s="81" t="s">
        <v>24</v>
      </c>
      <c r="G85" s="78">
        <f>G19/'2019_A1'!F20*100</f>
        <v>9.0843107174081581</v>
      </c>
      <c r="H85" s="78">
        <f>H19/'2019_A1'!G20*100</f>
        <v>8.8917696016909957</v>
      </c>
      <c r="I85" s="78">
        <f>I19/'2019_A1'!H20*100</f>
        <v>9.0131839809674865</v>
      </c>
      <c r="J85" s="78">
        <f>J19/'2019_A1'!I20*100</f>
        <v>8.8654353562005284</v>
      </c>
      <c r="K85" s="78">
        <f>K19/'2019_A1'!J20*100</f>
        <v>9.4125679518093115</v>
      </c>
      <c r="L85" s="78">
        <f>L19/'2019_A1'!K20*100</f>
        <v>9.7768514611018773</v>
      </c>
      <c r="M85" s="78">
        <f>M19/'2019_A1'!L20*100</f>
        <v>10.538567256485139</v>
      </c>
      <c r="N85" s="78">
        <f>N19/'2019_A1'!M20*100</f>
        <v>11.484661103439995</v>
      </c>
      <c r="O85" s="78">
        <f>O19/'2019_A1'!N20*100</f>
        <v>13.125393932167009</v>
      </c>
      <c r="P85" s="78">
        <f>P19/'2019_A1'!O20*100</f>
        <v>13.198842887383929</v>
      </c>
      <c r="Q85" s="78">
        <f>Q19/'2019_A1'!P20*100</f>
        <v>13.677326070143584</v>
      </c>
      <c r="R85" s="78">
        <f>R19/'2019_A1'!Q20*100</f>
        <v>14.411398903181109</v>
      </c>
      <c r="S85" s="78">
        <f>S19/'2019_A1'!R20*100</f>
        <v>15.82275819730723</v>
      </c>
    </row>
    <row r="86" spans="2:19" s="5" customFormat="1" ht="8.25" customHeight="1" x14ac:dyDescent="0.15">
      <c r="B86" s="46">
        <v>159999</v>
      </c>
      <c r="C86" s="80" t="s">
        <v>181</v>
      </c>
      <c r="D86" s="22" t="s">
        <v>25</v>
      </c>
      <c r="E86" s="81" t="s">
        <v>24</v>
      </c>
      <c r="F86" s="81" t="s">
        <v>24</v>
      </c>
      <c r="G86" s="78">
        <f>G20/'2019_A1'!F21*100</f>
        <v>3.6659305178285577</v>
      </c>
      <c r="H86" s="78">
        <f>H20/'2019_A1'!G21*100</f>
        <v>3.5703835110371438</v>
      </c>
      <c r="I86" s="78">
        <f>I20/'2019_A1'!H21*100</f>
        <v>3.6654905898501191</v>
      </c>
      <c r="J86" s="78">
        <f>J20/'2019_A1'!I21*100</f>
        <v>3.6105480445576781</v>
      </c>
      <c r="K86" s="78">
        <f>K20/'2019_A1'!J21*100</f>
        <v>3.8402053217009908</v>
      </c>
      <c r="L86" s="78">
        <f>L20/'2019_A1'!K21*100</f>
        <v>4.0328185328185331</v>
      </c>
      <c r="M86" s="78">
        <f>M20/'2019_A1'!L21*100</f>
        <v>4.1712174829010662</v>
      </c>
      <c r="N86" s="78">
        <f>N20/'2019_A1'!M21*100</f>
        <v>4.3159632849303096</v>
      </c>
      <c r="O86" s="78">
        <f>O20/'2019_A1'!N21*100</f>
        <v>4.9548964422313633</v>
      </c>
      <c r="P86" s="78">
        <f>P20/'2019_A1'!O21*100</f>
        <v>5.9637025516075752</v>
      </c>
      <c r="Q86" s="78">
        <f>Q20/'2019_A1'!P21*100</f>
        <v>6.0857133262009508</v>
      </c>
      <c r="R86" s="78">
        <f>R20/'2019_A1'!Q21*100</f>
        <v>6.196194417903425</v>
      </c>
      <c r="S86" s="78">
        <f>S20/'2019_A1'!R21*100</f>
        <v>6.4090184908028771</v>
      </c>
    </row>
    <row r="87" spans="2:19" s="8" customFormat="1" ht="16.5" customHeight="1" x14ac:dyDescent="0.25">
      <c r="B87" s="47">
        <v>1</v>
      </c>
      <c r="C87" s="80" t="s">
        <v>181</v>
      </c>
      <c r="D87" s="24" t="s">
        <v>32</v>
      </c>
      <c r="E87" s="78">
        <f>E21/'2019_A1'!D22*100</f>
        <v>6.0308948852878181</v>
      </c>
      <c r="F87" s="78">
        <f>F21/'2019_A1'!E22*100</f>
        <v>5.9493499722251997</v>
      </c>
      <c r="G87" s="78">
        <f>G21/'2019_A1'!F22*100</f>
        <v>5.8394017576491537</v>
      </c>
      <c r="H87" s="78">
        <f>H21/'2019_A1'!G22*100</f>
        <v>5.7644848116803571</v>
      </c>
      <c r="I87" s="78">
        <f>I21/'2019_A1'!H22*100</f>
        <v>5.7823865604433662</v>
      </c>
      <c r="J87" s="78">
        <f>J21/'2019_A1'!I22*100</f>
        <v>5.7828254427666996</v>
      </c>
      <c r="K87" s="78">
        <f>K21/'2019_A1'!J22*100</f>
        <v>6.000692907470202</v>
      </c>
      <c r="L87" s="78">
        <f>L21/'2019_A1'!K22*100</f>
        <v>6.2121513317967869</v>
      </c>
      <c r="M87" s="78">
        <f>M21/'2019_A1'!L22*100</f>
        <v>6.6382379982424684</v>
      </c>
      <c r="N87" s="78">
        <f>N21/'2019_A1'!M22*100</f>
        <v>7.1235141673956832</v>
      </c>
      <c r="O87" s="78">
        <f>O21/'2019_A1'!N22*100</f>
        <v>8.1927136389006385</v>
      </c>
      <c r="P87" s="78">
        <f>P21/'2019_A1'!O22*100</f>
        <v>9.0971535006383135</v>
      </c>
      <c r="Q87" s="78">
        <f>Q21/'2019_A1'!P22*100</f>
        <v>9.473383408512948</v>
      </c>
      <c r="R87" s="78">
        <f>R21/'2019_A1'!Q22*100</f>
        <v>9.908569051789156</v>
      </c>
      <c r="S87" s="78">
        <f>S21/'2019_A1'!R22*100</f>
        <v>10.345288097463898</v>
      </c>
    </row>
    <row r="88" spans="2:19" s="56" customFormat="1" ht="8.25" customHeight="1" x14ac:dyDescent="0.25">
      <c r="B88" s="48">
        <v>241</v>
      </c>
      <c r="C88" s="80" t="s">
        <v>181</v>
      </c>
      <c r="D88" s="22" t="s">
        <v>33</v>
      </c>
      <c r="E88" s="78">
        <f>E22/'2019_A1'!D23*100</f>
        <v>10.204750727265155</v>
      </c>
      <c r="F88" s="78">
        <f>F22/'2019_A1'!E23*100</f>
        <v>10.193644066295054</v>
      </c>
      <c r="G88" s="78">
        <f>G22/'2019_A1'!F23*100</f>
        <v>10.150888597650169</v>
      </c>
      <c r="H88" s="78">
        <f>H22/'2019_A1'!G23*100</f>
        <v>9.9587802056475638</v>
      </c>
      <c r="I88" s="78">
        <f>I22/'2019_A1'!H23*100</f>
        <v>9.9013326113768318</v>
      </c>
      <c r="J88" s="78">
        <f>J22/'2019_A1'!I23*100</f>
        <v>9.894711738051285</v>
      </c>
      <c r="K88" s="78">
        <f>K22/'2019_A1'!J23*100</f>
        <v>10.401376219356203</v>
      </c>
      <c r="L88" s="78">
        <f>L22/'2019_A1'!K23*100</f>
        <v>10.7278405644056</v>
      </c>
      <c r="M88" s="78">
        <f>M22/'2019_A1'!L23*100</f>
        <v>11.340692400176504</v>
      </c>
      <c r="N88" s="78">
        <f>N22/'2019_A1'!M23*100</f>
        <v>12.103592346704941</v>
      </c>
      <c r="O88" s="78">
        <f>O22/'2019_A1'!N23*100</f>
        <v>13.516694466749557</v>
      </c>
      <c r="P88" s="78">
        <f>P22/'2019_A1'!O23*100</f>
        <v>14.689213893967093</v>
      </c>
      <c r="Q88" s="78">
        <f>Q22/'2019_A1'!P23*100</f>
        <v>15.196824777148807</v>
      </c>
      <c r="R88" s="78">
        <f>R22/'2019_A1'!Q23*100</f>
        <v>15.684712825580672</v>
      </c>
      <c r="S88" s="78">
        <f>S22/'2019_A1'!R23*100</f>
        <v>16.014829986647825</v>
      </c>
    </row>
    <row r="89" spans="2:19" s="56" customFormat="1" ht="8.25" customHeight="1" x14ac:dyDescent="0.25">
      <c r="B89" s="48">
        <v>241001</v>
      </c>
      <c r="C89" s="80" t="s">
        <v>181</v>
      </c>
      <c r="D89" s="22" t="s">
        <v>34</v>
      </c>
      <c r="E89" s="78">
        <f>E23/'2019_A1'!D24*100</f>
        <v>14.545623767521315</v>
      </c>
      <c r="F89" s="78">
        <f>F23/'2019_A1'!E24*100</f>
        <v>14.505474074404029</v>
      </c>
      <c r="G89" s="78">
        <f>G23/'2019_A1'!F24*100</f>
        <v>14.472396534052415</v>
      </c>
      <c r="H89" s="78">
        <f>H23/'2019_A1'!G24*100</f>
        <v>14.262565456613402</v>
      </c>
      <c r="I89" s="78">
        <f>I23/'2019_A1'!H24*100</f>
        <v>14.105143137939905</v>
      </c>
      <c r="J89" s="78">
        <f>J23/'2019_A1'!I24*100</f>
        <v>14.052031238640408</v>
      </c>
      <c r="K89" s="78">
        <f>K23/'2019_A1'!J24*100</f>
        <v>14.876394790818178</v>
      </c>
      <c r="L89" s="78">
        <f>L23/'2019_A1'!K24*100</f>
        <v>15.257022933576071</v>
      </c>
      <c r="M89" s="78">
        <f>M23/'2019_A1'!L24*100</f>
        <v>15.958571412036591</v>
      </c>
      <c r="N89" s="78">
        <f>N23/'2019_A1'!M24*100</f>
        <v>16.90868952452248</v>
      </c>
      <c r="O89" s="78">
        <f>O23/'2019_A1'!N24*100</f>
        <v>18.294582674857139</v>
      </c>
      <c r="P89" s="78">
        <f>P23/'2019_A1'!O24*100</f>
        <v>19.604439406677876</v>
      </c>
      <c r="Q89" s="78">
        <f>Q23/'2019_A1'!P24*100</f>
        <v>20.178073154275864</v>
      </c>
      <c r="R89" s="78">
        <f>R23/'2019_A1'!Q24*100</f>
        <v>20.676754610941366</v>
      </c>
      <c r="S89" s="78">
        <f>S23/'2019_A1'!R24*100</f>
        <v>21.12771802393258</v>
      </c>
    </row>
    <row r="90" spans="2:19" s="56" customFormat="1" ht="8.25" customHeight="1" x14ac:dyDescent="0.25">
      <c r="B90" s="46">
        <v>241999</v>
      </c>
      <c r="C90" s="80" t="s">
        <v>181</v>
      </c>
      <c r="D90" s="22" t="s">
        <v>35</v>
      </c>
      <c r="E90" s="78">
        <f>E24/'2019_A1'!D25*100</f>
        <v>6.5515800879222734</v>
      </c>
      <c r="F90" s="78">
        <f>F24/'2019_A1'!E25*100</f>
        <v>6.5583112491407167</v>
      </c>
      <c r="G90" s="78">
        <f>G24/'2019_A1'!F25*100</f>
        <v>6.4924751213294769</v>
      </c>
      <c r="H90" s="78">
        <f>H24/'2019_A1'!G25*100</f>
        <v>6.2937372373307463</v>
      </c>
      <c r="I90" s="78">
        <f>I24/'2019_A1'!H25*100</f>
        <v>6.3069509729261313</v>
      </c>
      <c r="J90" s="78">
        <f>J24/'2019_A1'!I25*100</f>
        <v>6.3292115436364957</v>
      </c>
      <c r="K90" s="78">
        <f>K24/'2019_A1'!J25*100</f>
        <v>6.5806540267522893</v>
      </c>
      <c r="L90" s="78">
        <f>L24/'2019_A1'!K25*100</f>
        <v>6.8373269533429788</v>
      </c>
      <c r="M90" s="78">
        <f>M24/'2019_A1'!L25*100</f>
        <v>7.3585188142529194</v>
      </c>
      <c r="N90" s="78">
        <f>N24/'2019_A1'!M25*100</f>
        <v>7.9405024859570306</v>
      </c>
      <c r="O90" s="78">
        <f>O24/'2019_A1'!N25*100</f>
        <v>9.3642519083221458</v>
      </c>
      <c r="P90" s="78">
        <f>P24/'2019_A1'!O25*100</f>
        <v>10.436220032606084</v>
      </c>
      <c r="Q90" s="78">
        <f>Q24/'2019_A1'!P25*100</f>
        <v>10.881391937358934</v>
      </c>
      <c r="R90" s="78">
        <f>R24/'2019_A1'!Q25*100</f>
        <v>11.349256564378361</v>
      </c>
      <c r="S90" s="78">
        <f>S24/'2019_A1'!R25*100</f>
        <v>11.588384204840452</v>
      </c>
    </row>
    <row r="91" spans="2:19" s="56" customFormat="1" ht="8.25" customHeight="1" x14ac:dyDescent="0.25">
      <c r="B91" s="44">
        <v>251</v>
      </c>
      <c r="C91" s="80" t="s">
        <v>181</v>
      </c>
      <c r="D91" s="22" t="s">
        <v>36</v>
      </c>
      <c r="E91" s="78">
        <f>E25/'2019_A1'!D26*100</f>
        <v>3.8302373485256185</v>
      </c>
      <c r="F91" s="78">
        <f>F25/'2019_A1'!E26*100</f>
        <v>3.7784462828333476</v>
      </c>
      <c r="G91" s="78">
        <f>G25/'2019_A1'!F26*100</f>
        <v>3.8249156371140924</v>
      </c>
      <c r="H91" s="78">
        <f>H25/'2019_A1'!G26*100</f>
        <v>3.7806874740529621</v>
      </c>
      <c r="I91" s="78">
        <f>I25/'2019_A1'!H26*100</f>
        <v>3.7910632202739261</v>
      </c>
      <c r="J91" s="78">
        <f>J25/'2019_A1'!I26*100</f>
        <v>3.8317459425542473</v>
      </c>
      <c r="K91" s="78">
        <f>K25/'2019_A1'!J26*100</f>
        <v>3.9981882762401963</v>
      </c>
      <c r="L91" s="78">
        <f>L25/'2019_A1'!K26*100</f>
        <v>4.3801956398357422</v>
      </c>
      <c r="M91" s="78">
        <f>M25/'2019_A1'!L26*100</f>
        <v>5.1253840108594702</v>
      </c>
      <c r="N91" s="78">
        <f>N25/'2019_A1'!M26*100</f>
        <v>5.5098937435158906</v>
      </c>
      <c r="O91" s="78">
        <f>O25/'2019_A1'!N26*100</f>
        <v>6.4614723146521102</v>
      </c>
      <c r="P91" s="78">
        <f>P25/'2019_A1'!O26*100</f>
        <v>7.2251513376293692</v>
      </c>
      <c r="Q91" s="78">
        <f>Q25/'2019_A1'!P26*100</f>
        <v>7.4370868285095275</v>
      </c>
      <c r="R91" s="78">
        <f>R25/'2019_A1'!Q26*100</f>
        <v>8.0987246756360491</v>
      </c>
      <c r="S91" s="78">
        <f>S25/'2019_A1'!R26*100</f>
        <v>8.5425793107895842</v>
      </c>
    </row>
    <row r="92" spans="2:19" s="56" customFormat="1" ht="8.25" customHeight="1" x14ac:dyDescent="0.25">
      <c r="B92" s="44">
        <v>252</v>
      </c>
      <c r="C92" s="80" t="s">
        <v>181</v>
      </c>
      <c r="D92" s="22" t="s">
        <v>37</v>
      </c>
      <c r="E92" s="78">
        <f>E26/'2019_A1'!D27*100</f>
        <v>6.8906406406406413</v>
      </c>
      <c r="F92" s="78">
        <f>F26/'2019_A1'!E27*100</f>
        <v>6.6917520704912459</v>
      </c>
      <c r="G92" s="78">
        <f>G26/'2019_A1'!F27*100</f>
        <v>6.5757884801763504</v>
      </c>
      <c r="H92" s="78">
        <f>H26/'2019_A1'!G27*100</f>
        <v>6.5301346564534066</v>
      </c>
      <c r="I92" s="78">
        <f>I26/'2019_A1'!H27*100</f>
        <v>6.5440437214817875</v>
      </c>
      <c r="J92" s="78">
        <f>J26/'2019_A1'!I27*100</f>
        <v>6.7456274134406327</v>
      </c>
      <c r="K92" s="78">
        <f>K26/'2019_A1'!J27*100</f>
        <v>6.9017409857336816</v>
      </c>
      <c r="L92" s="78">
        <f>L26/'2019_A1'!K27*100</f>
        <v>6.9628093609457888</v>
      </c>
      <c r="M92" s="78">
        <f>M26/'2019_A1'!L27*100</f>
        <v>7.2545768332712939</v>
      </c>
      <c r="N92" s="78">
        <f>N26/'2019_A1'!M27*100</f>
        <v>7.8917280618078252</v>
      </c>
      <c r="O92" s="78">
        <f>O26/'2019_A1'!N27*100</f>
        <v>9.0780342727658976</v>
      </c>
      <c r="P92" s="78">
        <f>P26/'2019_A1'!O27*100</f>
        <v>10.160860621185041</v>
      </c>
      <c r="Q92" s="78">
        <f>Q26/'2019_A1'!P27*100</f>
        <v>10.650995306683928</v>
      </c>
      <c r="R92" s="78">
        <f>R26/'2019_A1'!Q27*100</f>
        <v>11.13025801196831</v>
      </c>
      <c r="S92" s="78">
        <f>S26/'2019_A1'!R27*100</f>
        <v>11.383449232239867</v>
      </c>
    </row>
    <row r="93" spans="2:19" s="56" customFormat="1" ht="8.25" customHeight="1" x14ac:dyDescent="0.25">
      <c r="B93" s="44">
        <v>254</v>
      </c>
      <c r="C93" s="80" t="s">
        <v>181</v>
      </c>
      <c r="D93" s="22" t="s">
        <v>38</v>
      </c>
      <c r="E93" s="78">
        <f>E27/'2019_A1'!D28*100</f>
        <v>5.0340107967506524</v>
      </c>
      <c r="F93" s="78">
        <f>F27/'2019_A1'!E28*100</f>
        <v>4.9095812182741119</v>
      </c>
      <c r="G93" s="78">
        <f>G27/'2019_A1'!F28*100</f>
        <v>4.8121598070839813</v>
      </c>
      <c r="H93" s="78">
        <f>H27/'2019_A1'!G28*100</f>
        <v>4.7683168040521444</v>
      </c>
      <c r="I93" s="78">
        <f>I27/'2019_A1'!H28*100</f>
        <v>4.7323678356428198</v>
      </c>
      <c r="J93" s="78">
        <f>J27/'2019_A1'!I28*100</f>
        <v>4.8211810956811947</v>
      </c>
      <c r="K93" s="78">
        <f>K27/'2019_A1'!J28*100</f>
        <v>5.0144183976583223</v>
      </c>
      <c r="L93" s="78">
        <f>L27/'2019_A1'!K28*100</f>
        <v>5.2362619402171937</v>
      </c>
      <c r="M93" s="78">
        <f>M27/'2019_A1'!L28*100</f>
        <v>5.5926912162728266</v>
      </c>
      <c r="N93" s="78">
        <f>N27/'2019_A1'!M28*100</f>
        <v>5.9776947340049684</v>
      </c>
      <c r="O93" s="78">
        <f>O27/'2019_A1'!N28*100</f>
        <v>7.0624966161953404</v>
      </c>
      <c r="P93" s="78">
        <f>P27/'2019_A1'!O28*100</f>
        <v>7.9029931482149287</v>
      </c>
      <c r="Q93" s="78">
        <f>Q27/'2019_A1'!P28*100</f>
        <v>8.232721226142278</v>
      </c>
      <c r="R93" s="78">
        <f>R27/'2019_A1'!Q28*100</f>
        <v>8.7095164754116148</v>
      </c>
      <c r="S93" s="78">
        <f>S27/'2019_A1'!R28*100</f>
        <v>9.0621680317021802</v>
      </c>
    </row>
    <row r="94" spans="2:19" s="56" customFormat="1" ht="8.25" customHeight="1" x14ac:dyDescent="0.25">
      <c r="B94" s="44">
        <v>254021</v>
      </c>
      <c r="C94" s="80" t="s">
        <v>181</v>
      </c>
      <c r="D94" s="22" t="s">
        <v>39</v>
      </c>
      <c r="E94" s="81" t="s">
        <v>24</v>
      </c>
      <c r="F94" s="81" t="s">
        <v>24</v>
      </c>
      <c r="G94" s="78">
        <f>G28/'2019_A1'!F29*100</f>
        <v>8.1549911673568669</v>
      </c>
      <c r="H94" s="78">
        <f>H28/'2019_A1'!G29*100</f>
        <v>8.0783827743784364</v>
      </c>
      <c r="I94" s="78">
        <f>I28/'2019_A1'!H29*100</f>
        <v>8.0454408520645657</v>
      </c>
      <c r="J94" s="78">
        <f>J28/'2019_A1'!I29*100</f>
        <v>8.2154600463062035</v>
      </c>
      <c r="K94" s="78">
        <f>K28/'2019_A1'!J29*100</f>
        <v>8.6923597298088673</v>
      </c>
      <c r="L94" s="78">
        <f>L28/'2019_A1'!K29*100</f>
        <v>8.8950253970813513</v>
      </c>
      <c r="M94" s="78">
        <f>M28/'2019_A1'!L29*100</f>
        <v>9.268538082302042</v>
      </c>
      <c r="N94" s="78">
        <f>N28/'2019_A1'!M29*100</f>
        <v>9.7980575920943398</v>
      </c>
      <c r="O94" s="78">
        <f>O28/'2019_A1'!N29*100</f>
        <v>10.99668525676965</v>
      </c>
      <c r="P94" s="78">
        <f>P28/'2019_A1'!O29*100</f>
        <v>12.29754049190162</v>
      </c>
      <c r="Q94" s="78">
        <f>Q28/'2019_A1'!P29*100</f>
        <v>13.057281019028149</v>
      </c>
      <c r="R94" s="78">
        <f>R28/'2019_A1'!Q29*100</f>
        <v>14.143543484655357</v>
      </c>
      <c r="S94" s="78">
        <f>S28/'2019_A1'!R29*100</f>
        <v>14.583107981866991</v>
      </c>
    </row>
    <row r="95" spans="2:19" s="56" customFormat="1" ht="8.25" customHeight="1" x14ac:dyDescent="0.25">
      <c r="B95" s="49">
        <v>254999</v>
      </c>
      <c r="C95" s="80" t="s">
        <v>181</v>
      </c>
      <c r="D95" s="22" t="s">
        <v>40</v>
      </c>
      <c r="E95" s="81" t="s">
        <v>24</v>
      </c>
      <c r="F95" s="81" t="s">
        <v>24</v>
      </c>
      <c r="G95" s="78">
        <f>G29/'2019_A1'!F30*100</f>
        <v>2.9406042263416743</v>
      </c>
      <c r="H95" s="78">
        <f>H29/'2019_A1'!G30*100</f>
        <v>2.9038854805725971</v>
      </c>
      <c r="I95" s="78">
        <f>I29/'2019_A1'!H30*100</f>
        <v>2.8555227693120759</v>
      </c>
      <c r="J95" s="78">
        <f>J29/'2019_A1'!I30*100</f>
        <v>2.8834512556785996</v>
      </c>
      <c r="K95" s="78">
        <f>K29/'2019_A1'!J30*100</f>
        <v>2.96038163548398</v>
      </c>
      <c r="L95" s="78">
        <f>L29/'2019_A1'!K30*100</f>
        <v>3.1747924545444222</v>
      </c>
      <c r="M95" s="78">
        <f>M29/'2019_A1'!L30*100</f>
        <v>3.5065580229430875</v>
      </c>
      <c r="N95" s="78">
        <f>N29/'2019_A1'!M30*100</f>
        <v>3.7897751682657881</v>
      </c>
      <c r="O95" s="78">
        <f>O29/'2019_A1'!N30*100</f>
        <v>4.7819691198941774</v>
      </c>
      <c r="P95" s="78">
        <f>P29/'2019_A1'!O30*100</f>
        <v>5.3583732411609617</v>
      </c>
      <c r="Q95" s="78">
        <f>Q29/'2019_A1'!P30*100</f>
        <v>5.4260817857469581</v>
      </c>
      <c r="R95" s="78">
        <f>R29/'2019_A1'!Q30*100</f>
        <v>5.5353829236443612</v>
      </c>
      <c r="S95" s="78">
        <f>S29/'2019_A1'!R30*100</f>
        <v>5.8377937561737614</v>
      </c>
    </row>
    <row r="96" spans="2:19" s="56" customFormat="1" ht="8.25" customHeight="1" x14ac:dyDescent="0.25">
      <c r="B96" s="44">
        <v>255</v>
      </c>
      <c r="C96" s="80" t="s">
        <v>181</v>
      </c>
      <c r="D96" s="22" t="s">
        <v>41</v>
      </c>
      <c r="E96" s="78">
        <f>E30/'2019_A1'!D31*100</f>
        <v>4.4059139094945969</v>
      </c>
      <c r="F96" s="78">
        <f>F30/'2019_A1'!E31*100</f>
        <v>4.2581417126209553</v>
      </c>
      <c r="G96" s="78">
        <f>G30/'2019_A1'!F31*100</f>
        <v>4.2219097801663539</v>
      </c>
      <c r="H96" s="78">
        <f>H30/'2019_A1'!G31*100</f>
        <v>4.1402546209982418</v>
      </c>
      <c r="I96" s="78">
        <f>I30/'2019_A1'!H31*100</f>
        <v>4.0934488622560528</v>
      </c>
      <c r="J96" s="78">
        <f>J30/'2019_A1'!I31*100</f>
        <v>4.182140906608411</v>
      </c>
      <c r="K96" s="78">
        <f>K30/'2019_A1'!J31*100</f>
        <v>4.2375777458820307</v>
      </c>
      <c r="L96" s="78">
        <f>L30/'2019_A1'!K31*100</f>
        <v>4.23963896824411</v>
      </c>
      <c r="M96" s="78">
        <f>M30/'2019_A1'!L31*100</f>
        <v>4.3045758726713697</v>
      </c>
      <c r="N96" s="78">
        <f>N30/'2019_A1'!M31*100</f>
        <v>4.3828214675662815</v>
      </c>
      <c r="O96" s="78">
        <f>O30/'2019_A1'!N31*100</f>
        <v>5.3796452643771193</v>
      </c>
      <c r="P96" s="78">
        <f>P30/'2019_A1'!O31*100</f>
        <v>6.0131450146832615</v>
      </c>
      <c r="Q96" s="78">
        <f>Q30/'2019_A1'!P31*100</f>
        <v>6.114359608680985</v>
      </c>
      <c r="R96" s="78">
        <f>R30/'2019_A1'!Q31*100</f>
        <v>6.1007396970764356</v>
      </c>
      <c r="S96" s="78">
        <f>S30/'2019_A1'!R31*100</f>
        <v>6.0674444349825425</v>
      </c>
    </row>
    <row r="97" spans="2:19" s="56" customFormat="1" ht="8.25" customHeight="1" x14ac:dyDescent="0.25">
      <c r="B97" s="44">
        <v>256</v>
      </c>
      <c r="C97" s="80" t="s">
        <v>181</v>
      </c>
      <c r="D97" s="22" t="s">
        <v>42</v>
      </c>
      <c r="E97" s="78">
        <f>E31/'2019_A1'!D32*100</f>
        <v>4.3600540239930092</v>
      </c>
      <c r="F97" s="78">
        <f>F31/'2019_A1'!E32*100</f>
        <v>4.3065786536560475</v>
      </c>
      <c r="G97" s="78">
        <f>G31/'2019_A1'!F32*100</f>
        <v>4.2563753552984505</v>
      </c>
      <c r="H97" s="78">
        <f>H31/'2019_A1'!G32*100</f>
        <v>4.279106561942509</v>
      </c>
      <c r="I97" s="78">
        <f>I31/'2019_A1'!H32*100</f>
        <v>4.2150110985535294</v>
      </c>
      <c r="J97" s="78">
        <f>J31/'2019_A1'!I32*100</f>
        <v>4.2223786066150595</v>
      </c>
      <c r="K97" s="78">
        <f>K31/'2019_A1'!J32*100</f>
        <v>4.326550786720488</v>
      </c>
      <c r="L97" s="78">
        <f>L31/'2019_A1'!K32*100</f>
        <v>4.4699521730089415</v>
      </c>
      <c r="M97" s="78">
        <f>M31/'2019_A1'!L32*100</f>
        <v>4.8636606368066211</v>
      </c>
      <c r="N97" s="78">
        <f>N31/'2019_A1'!M32*100</f>
        <v>5.2653576414140151</v>
      </c>
      <c r="O97" s="78">
        <f>O31/'2019_A1'!N32*100</f>
        <v>6.1774653491610847</v>
      </c>
      <c r="P97" s="78">
        <f>P31/'2019_A1'!O32*100</f>
        <v>7.7199739924117106</v>
      </c>
      <c r="Q97" s="78">
        <f>Q31/'2019_A1'!P32*100</f>
        <v>8.2407178727257762</v>
      </c>
      <c r="R97" s="78">
        <f>R31/'2019_A1'!Q32*100</f>
        <v>8.592424167531675</v>
      </c>
      <c r="S97" s="78">
        <f>S31/'2019_A1'!R32*100</f>
        <v>8.5221187906746856</v>
      </c>
    </row>
    <row r="98" spans="2:19" s="5" customFormat="1" ht="8.25" customHeight="1" x14ac:dyDescent="0.15">
      <c r="B98" s="44">
        <v>257</v>
      </c>
      <c r="C98" s="80" t="s">
        <v>181</v>
      </c>
      <c r="D98" s="22" t="s">
        <v>43</v>
      </c>
      <c r="E98" s="78">
        <f>E32/'2019_A1'!D33*100</f>
        <v>5.8034392988517549</v>
      </c>
      <c r="F98" s="78">
        <f>F32/'2019_A1'!E33*100</f>
        <v>5.5345256769770268</v>
      </c>
      <c r="G98" s="78">
        <f>G32/'2019_A1'!F33*100</f>
        <v>5.4180980922447191</v>
      </c>
      <c r="H98" s="78">
        <f>H32/'2019_A1'!G33*100</f>
        <v>5.2144246522387414</v>
      </c>
      <c r="I98" s="78">
        <f>I32/'2019_A1'!H33*100</f>
        <v>5.2279499956722271</v>
      </c>
      <c r="J98" s="78">
        <f>J32/'2019_A1'!I33*100</f>
        <v>5.1931073980925824</v>
      </c>
      <c r="K98" s="78">
        <f>K32/'2019_A1'!J33*100</f>
        <v>5.3118591825557555</v>
      </c>
      <c r="L98" s="78">
        <f>L32/'2019_A1'!K33*100</f>
        <v>5.4415883208685001</v>
      </c>
      <c r="M98" s="78">
        <f>M32/'2019_A1'!L33*100</f>
        <v>5.6902679323131897</v>
      </c>
      <c r="N98" s="78">
        <f>N32/'2019_A1'!M33*100</f>
        <v>6.1124051152733134</v>
      </c>
      <c r="O98" s="78">
        <f>O32/'2019_A1'!N33*100</f>
        <v>6.8601718243857466</v>
      </c>
      <c r="P98" s="78">
        <f>P32/'2019_A1'!O33*100</f>
        <v>7.9941122728656984</v>
      </c>
      <c r="Q98" s="78">
        <f>Q32/'2019_A1'!P33*100</f>
        <v>8.5791377159035491</v>
      </c>
      <c r="R98" s="78">
        <f>R32/'2019_A1'!Q33*100</f>
        <v>8.86355137817608</v>
      </c>
      <c r="S98" s="78">
        <f>S32/'2019_A1'!R33*100</f>
        <v>9.0324420225573441</v>
      </c>
    </row>
    <row r="99" spans="2:19" s="9" customFormat="1" ht="16.5" customHeight="1" x14ac:dyDescent="0.25">
      <c r="B99" s="47">
        <v>2</v>
      </c>
      <c r="C99" s="80" t="s">
        <v>181</v>
      </c>
      <c r="D99" s="24" t="s">
        <v>44</v>
      </c>
      <c r="E99" s="78">
        <f>E33/'2019_A1'!D34*100</f>
        <v>7.7449756668341099</v>
      </c>
      <c r="F99" s="78">
        <f>F33/'2019_A1'!E34*100</f>
        <v>7.6782673140599735</v>
      </c>
      <c r="G99" s="78">
        <f>G33/'2019_A1'!F34*100</f>
        <v>7.6330151364889671</v>
      </c>
      <c r="H99" s="78">
        <f>H33/'2019_A1'!G34*100</f>
        <v>7.5102562324904225</v>
      </c>
      <c r="I99" s="78">
        <f>I33/'2019_A1'!H34*100</f>
        <v>7.4822632139056404</v>
      </c>
      <c r="J99" s="78">
        <f>J33/'2019_A1'!I34*100</f>
        <v>7.5185473867203187</v>
      </c>
      <c r="K99" s="78">
        <f>K33/'2019_A1'!J34*100</f>
        <v>7.8492675421353759</v>
      </c>
      <c r="L99" s="78">
        <f>L33/'2019_A1'!K34*100</f>
        <v>8.1265683690775496</v>
      </c>
      <c r="M99" s="78">
        <f>M33/'2019_A1'!L34*100</f>
        <v>8.6500793919619028</v>
      </c>
      <c r="N99" s="78">
        <f>N33/'2019_A1'!M34*100</f>
        <v>9.2580059030180522</v>
      </c>
      <c r="O99" s="78">
        <f>O33/'2019_A1'!N34*100</f>
        <v>10.485112250209868</v>
      </c>
      <c r="P99" s="78">
        <f>P33/'2019_A1'!O34*100</f>
        <v>11.567185800214581</v>
      </c>
      <c r="Q99" s="78">
        <f>Q33/'2019_A1'!P34*100</f>
        <v>12.019150047571964</v>
      </c>
      <c r="R99" s="78">
        <f>R33/'2019_A1'!Q34*100</f>
        <v>12.489737441302816</v>
      </c>
      <c r="S99" s="78">
        <f>S33/'2019_A1'!R34*100</f>
        <v>12.784198026475652</v>
      </c>
    </row>
    <row r="100" spans="2:19" s="56" customFormat="1" ht="8.25" customHeight="1" x14ac:dyDescent="0.25">
      <c r="B100" s="44">
        <v>351</v>
      </c>
      <c r="C100" s="80" t="s">
        <v>181</v>
      </c>
      <c r="D100" s="22" t="s">
        <v>45</v>
      </c>
      <c r="E100" s="78">
        <f>E34/'2019_A1'!D35*100</f>
        <v>4.2780250378198241</v>
      </c>
      <c r="F100" s="78">
        <f>F34/'2019_A1'!E35*100</f>
        <v>4.1739952510773017</v>
      </c>
      <c r="G100" s="78">
        <f>G34/'2019_A1'!F35*100</f>
        <v>4.0824890263092506</v>
      </c>
      <c r="H100" s="78">
        <f>H34/'2019_A1'!G35*100</f>
        <v>4.1353466940542942</v>
      </c>
      <c r="I100" s="78">
        <f>I34/'2019_A1'!H35*100</f>
        <v>4.1685495433675319</v>
      </c>
      <c r="J100" s="78">
        <f>J34/'2019_A1'!I35*100</f>
        <v>4.2480731313855529</v>
      </c>
      <c r="K100" s="78">
        <f>K34/'2019_A1'!J35*100</f>
        <v>4.3674099992047895</v>
      </c>
      <c r="L100" s="78">
        <f>L34/'2019_A1'!K35*100</f>
        <v>4.5297257919479135</v>
      </c>
      <c r="M100" s="78">
        <f>M34/'2019_A1'!L35*100</f>
        <v>4.8526932191031724</v>
      </c>
      <c r="N100" s="78">
        <f>N34/'2019_A1'!M35*100</f>
        <v>5.3946195723133341</v>
      </c>
      <c r="O100" s="78">
        <f>O34/'2019_A1'!N35*100</f>
        <v>6.166173140567845</v>
      </c>
      <c r="P100" s="78">
        <f>P34/'2019_A1'!O35*100</f>
        <v>7.1060155855805345</v>
      </c>
      <c r="Q100" s="78">
        <f>Q34/'2019_A1'!P35*100</f>
        <v>7.5126983061466523</v>
      </c>
      <c r="R100" s="78">
        <f>R34/'2019_A1'!Q35*100</f>
        <v>7.8966781419054861</v>
      </c>
      <c r="S100" s="78">
        <f>S34/'2019_A1'!R35*100</f>
        <v>8.0050946589874368</v>
      </c>
    </row>
    <row r="101" spans="2:19" s="56" customFormat="1" ht="8.25" customHeight="1" x14ac:dyDescent="0.25">
      <c r="B101" s="44">
        <v>352</v>
      </c>
      <c r="C101" s="80" t="s">
        <v>181</v>
      </c>
      <c r="D101" s="22" t="s">
        <v>46</v>
      </c>
      <c r="E101" s="78">
        <f>E35/'2019_A1'!D36*100</f>
        <v>4.2528108497827315</v>
      </c>
      <c r="F101" s="78">
        <f>F35/'2019_A1'!E36*100</f>
        <v>4.1550175043454844</v>
      </c>
      <c r="G101" s="78">
        <f>G35/'2019_A1'!F36*100</f>
        <v>4.1038175161260115</v>
      </c>
      <c r="H101" s="78">
        <f>H35/'2019_A1'!G36*100</f>
        <v>4.0757158971720333</v>
      </c>
      <c r="I101" s="78">
        <f>I35/'2019_A1'!H36*100</f>
        <v>4.0678370479352646</v>
      </c>
      <c r="J101" s="78">
        <f>J35/'2019_A1'!I36*100</f>
        <v>4.0560898714981244</v>
      </c>
      <c r="K101" s="78">
        <f>K35/'2019_A1'!J36*100</f>
        <v>4.1056961865583119</v>
      </c>
      <c r="L101" s="78">
        <f>L35/'2019_A1'!K36*100</f>
        <v>4.1365931733803363</v>
      </c>
      <c r="M101" s="78">
        <f>M35/'2019_A1'!L36*100</f>
        <v>4.4047261796375512</v>
      </c>
      <c r="N101" s="78">
        <f>N35/'2019_A1'!M36*100</f>
        <v>4.9733976329737226</v>
      </c>
      <c r="O101" s="78">
        <f>O35/'2019_A1'!N36*100</f>
        <v>5.9882990161683569</v>
      </c>
      <c r="P101" s="78">
        <f>P35/'2019_A1'!O36*100</f>
        <v>6.6517340313081998</v>
      </c>
      <c r="Q101" s="78">
        <f>Q35/'2019_A1'!P36*100</f>
        <v>6.6708732963149924</v>
      </c>
      <c r="R101" s="78">
        <f>R35/'2019_A1'!Q36*100</f>
        <v>6.7276112061267419</v>
      </c>
      <c r="S101" s="78">
        <f>S35/'2019_A1'!R36*100</f>
        <v>6.7386057221341362</v>
      </c>
    </row>
    <row r="102" spans="2:19" s="56" customFormat="1" ht="8.25" customHeight="1" x14ac:dyDescent="0.25">
      <c r="B102" s="44">
        <v>353</v>
      </c>
      <c r="C102" s="80" t="s">
        <v>181</v>
      </c>
      <c r="D102" s="22" t="s">
        <v>47</v>
      </c>
      <c r="E102" s="78">
        <f>E36/'2019_A1'!D37*100</f>
        <v>4.5532550128811096</v>
      </c>
      <c r="F102" s="78">
        <f>F36/'2019_A1'!E37*100</f>
        <v>4.3942689538121842</v>
      </c>
      <c r="G102" s="78">
        <f>G36/'2019_A1'!F37*100</f>
        <v>4.3109952109164862</v>
      </c>
      <c r="H102" s="78">
        <f>H36/'2019_A1'!G37*100</f>
        <v>4.3615107913669062</v>
      </c>
      <c r="I102" s="78">
        <f>I36/'2019_A1'!H37*100</f>
        <v>4.4682115754160829</v>
      </c>
      <c r="J102" s="78">
        <f>J36/'2019_A1'!I37*100</f>
        <v>4.5299512289968726</v>
      </c>
      <c r="K102" s="78">
        <f>K36/'2019_A1'!J37*100</f>
        <v>4.6077845437561908</v>
      </c>
      <c r="L102" s="78">
        <f>L36/'2019_A1'!K37*100</f>
        <v>4.7005171525017877</v>
      </c>
      <c r="M102" s="78">
        <f>M36/'2019_A1'!L37*100</f>
        <v>4.7971968658258906</v>
      </c>
      <c r="N102" s="78">
        <f>N36/'2019_A1'!M37*100</f>
        <v>4.908258190286257</v>
      </c>
      <c r="O102" s="78">
        <f>O36/'2019_A1'!N37*100</f>
        <v>5.2764365916766751</v>
      </c>
      <c r="P102" s="78">
        <f>P36/'2019_A1'!O37*100</f>
        <v>6.3976574546790985</v>
      </c>
      <c r="Q102" s="78">
        <f>Q36/'2019_A1'!P37*100</f>
        <v>6.9480062502236484</v>
      </c>
      <c r="R102" s="78">
        <f>R36/'2019_A1'!Q37*100</f>
        <v>7.4888438775833146</v>
      </c>
      <c r="S102" s="78">
        <f>S36/'2019_A1'!R37*100</f>
        <v>8.3657258745986152</v>
      </c>
    </row>
    <row r="103" spans="2:19" s="56" customFormat="1" ht="8.25" customHeight="1" x14ac:dyDescent="0.25">
      <c r="B103" s="44">
        <v>354</v>
      </c>
      <c r="C103" s="80" t="s">
        <v>181</v>
      </c>
      <c r="D103" s="22" t="s">
        <v>48</v>
      </c>
      <c r="E103" s="78">
        <f>E37/'2019_A1'!D38*100</f>
        <v>2.4789686867113256</v>
      </c>
      <c r="F103" s="78">
        <f>F37/'2019_A1'!E38*100</f>
        <v>2.4902708439797161</v>
      </c>
      <c r="G103" s="78">
        <f>G37/'2019_A1'!F38*100</f>
        <v>2.578024373328049</v>
      </c>
      <c r="H103" s="78">
        <f>H37/'2019_A1'!G38*100</f>
        <v>2.7459221455018512</v>
      </c>
      <c r="I103" s="78">
        <f>I37/'2019_A1'!H38*100</f>
        <v>2.9457333145536126</v>
      </c>
      <c r="J103" s="78">
        <f>J37/'2019_A1'!I38*100</f>
        <v>3.0215593440757522</v>
      </c>
      <c r="K103" s="78">
        <f>K37/'2019_A1'!J38*100</f>
        <v>2.9664642842589952</v>
      </c>
      <c r="L103" s="78">
        <f>L37/'2019_A1'!K38*100</f>
        <v>3.2721550032701114</v>
      </c>
      <c r="M103" s="78">
        <f>M37/'2019_A1'!L38*100</f>
        <v>3.8668584343538113</v>
      </c>
      <c r="N103" s="78">
        <f>N37/'2019_A1'!M38*100</f>
        <v>4.6051551469381051</v>
      </c>
      <c r="O103" s="78">
        <f>O37/'2019_A1'!N38*100</f>
        <v>5.5198691350143632</v>
      </c>
      <c r="P103" s="78">
        <f>P37/'2019_A1'!O38*100</f>
        <v>5.7859703020993347</v>
      </c>
      <c r="Q103" s="78">
        <f>Q37/'2019_A1'!P38*100</f>
        <v>5.3456583328163454</v>
      </c>
      <c r="R103" s="78">
        <f>R37/'2019_A1'!Q38*100</f>
        <v>5.5034693540393187</v>
      </c>
      <c r="S103" s="78">
        <f>S37/'2019_A1'!R38*100</f>
        <v>5.7527059406758649</v>
      </c>
    </row>
    <row r="104" spans="2:19" s="56" customFormat="1" ht="8.25" customHeight="1" x14ac:dyDescent="0.25">
      <c r="B104" s="44">
        <v>355</v>
      </c>
      <c r="C104" s="80" t="s">
        <v>181</v>
      </c>
      <c r="D104" s="22" t="s">
        <v>49</v>
      </c>
      <c r="E104" s="78">
        <f>E38/'2019_A1'!D39*100</f>
        <v>3.934656095211496</v>
      </c>
      <c r="F104" s="78">
        <f>F38/'2019_A1'!E39*100</f>
        <v>3.835002785578661</v>
      </c>
      <c r="G104" s="78">
        <f>G38/'2019_A1'!F39*100</f>
        <v>3.7156054294539373</v>
      </c>
      <c r="H104" s="78">
        <f>H38/'2019_A1'!G39*100</f>
        <v>3.6201504713560553</v>
      </c>
      <c r="I104" s="78">
        <f>I38/'2019_A1'!H39*100</f>
        <v>3.6115723952508443</v>
      </c>
      <c r="J104" s="78">
        <f>J38/'2019_A1'!I39*100</f>
        <v>3.6016674281781826</v>
      </c>
      <c r="K104" s="78">
        <f>K38/'2019_A1'!J39*100</f>
        <v>3.8039900392134416</v>
      </c>
      <c r="L104" s="78">
        <f>L38/'2019_A1'!K39*100</f>
        <v>3.9814393076747896</v>
      </c>
      <c r="M104" s="78">
        <f>M38/'2019_A1'!L39*100</f>
        <v>4.2517555325445464</v>
      </c>
      <c r="N104" s="78">
        <f>N38/'2019_A1'!M39*100</f>
        <v>4.6956580321352783</v>
      </c>
      <c r="O104" s="78">
        <f>O38/'2019_A1'!N39*100</f>
        <v>5.2114055522662257</v>
      </c>
      <c r="P104" s="78">
        <f>P38/'2019_A1'!O39*100</f>
        <v>6.4976184576415852</v>
      </c>
      <c r="Q104" s="78">
        <f>Q38/'2019_A1'!P39*100</f>
        <v>6.6172853003881258</v>
      </c>
      <c r="R104" s="78">
        <f>R38/'2019_A1'!Q39*100</f>
        <v>6.9585323822611951</v>
      </c>
      <c r="S104" s="78">
        <f>S38/'2019_A1'!R39*100</f>
        <v>7.125052270295809</v>
      </c>
    </row>
    <row r="105" spans="2:19" s="56" customFormat="1" ht="8.25" customHeight="1" x14ac:dyDescent="0.25">
      <c r="B105" s="44">
        <v>356</v>
      </c>
      <c r="C105" s="80" t="s">
        <v>181</v>
      </c>
      <c r="D105" s="22" t="s">
        <v>50</v>
      </c>
      <c r="E105" s="78">
        <f>E39/'2019_A1'!D40*100</f>
        <v>3.5337632272199113</v>
      </c>
      <c r="F105" s="78">
        <f>F39/'2019_A1'!E40*100</f>
        <v>3.5120624366655409</v>
      </c>
      <c r="G105" s="78">
        <f>G39/'2019_A1'!F40*100</f>
        <v>3.4744717294260687</v>
      </c>
      <c r="H105" s="78">
        <f>H39/'2019_A1'!G40*100</f>
        <v>3.4262041498497591</v>
      </c>
      <c r="I105" s="78">
        <f>I39/'2019_A1'!H40*100</f>
        <v>3.3857304805005843</v>
      </c>
      <c r="J105" s="78">
        <f>J39/'2019_A1'!I40*100</f>
        <v>3.3662268940612821</v>
      </c>
      <c r="K105" s="78">
        <f>K39/'2019_A1'!J40*100</f>
        <v>3.5735551505746921</v>
      </c>
      <c r="L105" s="78">
        <f>L39/'2019_A1'!K40*100</f>
        <v>3.7729208778515737</v>
      </c>
      <c r="M105" s="78">
        <f>M39/'2019_A1'!L40*100</f>
        <v>4.0484478995689113</v>
      </c>
      <c r="N105" s="78">
        <f>N39/'2019_A1'!M40*100</f>
        <v>4.5656775860213124</v>
      </c>
      <c r="O105" s="78">
        <f>O39/'2019_A1'!N40*100</f>
        <v>5.3557435793588608</v>
      </c>
      <c r="P105" s="78">
        <f>P39/'2019_A1'!O40*100</f>
        <v>5.5104485558365504</v>
      </c>
      <c r="Q105" s="78">
        <f>Q39/'2019_A1'!P40*100</f>
        <v>5.6230935856062949</v>
      </c>
      <c r="R105" s="78">
        <f>R39/'2019_A1'!Q40*100</f>
        <v>5.7788701251794885</v>
      </c>
      <c r="S105" s="78">
        <f>S39/'2019_A1'!R40*100</f>
        <v>5.8940734498981815</v>
      </c>
    </row>
    <row r="106" spans="2:19" s="56" customFormat="1" ht="8.25" customHeight="1" x14ac:dyDescent="0.25">
      <c r="B106" s="44">
        <v>357</v>
      </c>
      <c r="C106" s="80" t="s">
        <v>181</v>
      </c>
      <c r="D106" s="22" t="s">
        <v>51</v>
      </c>
      <c r="E106" s="78">
        <f>E40/'2019_A1'!D41*100</f>
        <v>3.9915087187263074</v>
      </c>
      <c r="F106" s="78">
        <f>F40/'2019_A1'!E41*100</f>
        <v>3.9500963881715347</v>
      </c>
      <c r="G106" s="78">
        <f>G40/'2019_A1'!F41*100</f>
        <v>3.9345990283145742</v>
      </c>
      <c r="H106" s="78">
        <f>H40/'2019_A1'!G41*100</f>
        <v>3.8893580311415952</v>
      </c>
      <c r="I106" s="78">
        <f>I40/'2019_A1'!H41*100</f>
        <v>3.835088745855276</v>
      </c>
      <c r="J106" s="78">
        <f>J40/'2019_A1'!I41*100</f>
        <v>3.7666300500427194</v>
      </c>
      <c r="K106" s="78">
        <f>K40/'2019_A1'!J41*100</f>
        <v>3.9135045812728912</v>
      </c>
      <c r="L106" s="78">
        <f>L40/'2019_A1'!K41*100</f>
        <v>4.1148473235257752</v>
      </c>
      <c r="M106" s="78">
        <f>M40/'2019_A1'!L41*100</f>
        <v>4.4659905274381924</v>
      </c>
      <c r="N106" s="78">
        <f>N40/'2019_A1'!M41*100</f>
        <v>4.9196129558458246</v>
      </c>
      <c r="O106" s="78">
        <f>O40/'2019_A1'!N41*100</f>
        <v>5.9582366020838817</v>
      </c>
      <c r="P106" s="78">
        <f>P40/'2019_A1'!O41*100</f>
        <v>6.561711921259457</v>
      </c>
      <c r="Q106" s="78">
        <f>Q40/'2019_A1'!P41*100</f>
        <v>6.638021263702969</v>
      </c>
      <c r="R106" s="78">
        <f>R40/'2019_A1'!Q41*100</f>
        <v>6.8183903826741306</v>
      </c>
      <c r="S106" s="78">
        <f>S40/'2019_A1'!R41*100</f>
        <v>7.0734268723058698</v>
      </c>
    </row>
    <row r="107" spans="2:19" s="56" customFormat="1" ht="8.25" customHeight="1" x14ac:dyDescent="0.25">
      <c r="B107" s="44">
        <v>358</v>
      </c>
      <c r="C107" s="80" t="s">
        <v>181</v>
      </c>
      <c r="D107" s="22" t="s">
        <v>52</v>
      </c>
      <c r="E107" s="78">
        <f>E41/'2019_A1'!D42*100</f>
        <v>4.1695285888504188</v>
      </c>
      <c r="F107" s="78">
        <f>F41/'2019_A1'!E42*100</f>
        <v>4.2092607955903656</v>
      </c>
      <c r="G107" s="78">
        <f>G41/'2019_A1'!F42*100</f>
        <v>4.1844281963695904</v>
      </c>
      <c r="H107" s="78">
        <f>H41/'2019_A1'!G42*100</f>
        <v>4.0762259219273824</v>
      </c>
      <c r="I107" s="78">
        <f>I41/'2019_A1'!H42*100</f>
        <v>4.1441454306583934</v>
      </c>
      <c r="J107" s="78">
        <f>J41/'2019_A1'!I42*100</f>
        <v>4.2361956599584616</v>
      </c>
      <c r="K107" s="78">
        <f>K41/'2019_A1'!J42*100</f>
        <v>4.4064906814039624</v>
      </c>
      <c r="L107" s="78">
        <f>L41/'2019_A1'!K42*100</f>
        <v>4.6769584303096368</v>
      </c>
      <c r="M107" s="78">
        <f>M41/'2019_A1'!L42*100</f>
        <v>5.3284012594402981</v>
      </c>
      <c r="N107" s="78">
        <f>N41/'2019_A1'!M42*100</f>
        <v>5.7452276064610865</v>
      </c>
      <c r="O107" s="78">
        <f>O41/'2019_A1'!N42*100</f>
        <v>6.6916671419608731</v>
      </c>
      <c r="P107" s="78">
        <f>P41/'2019_A1'!O42*100</f>
        <v>7.9775997020932241</v>
      </c>
      <c r="Q107" s="78">
        <f>Q41/'2019_A1'!P42*100</f>
        <v>7.8505237277047275</v>
      </c>
      <c r="R107" s="78">
        <f>R41/'2019_A1'!Q42*100</f>
        <v>8.2608851203892524</v>
      </c>
      <c r="S107" s="78">
        <f>S41/'2019_A1'!R42*100</f>
        <v>8.9036275617922414</v>
      </c>
    </row>
    <row r="108" spans="2:19" s="56" customFormat="1" ht="8.25" customHeight="1" x14ac:dyDescent="0.25">
      <c r="B108" s="44">
        <v>359</v>
      </c>
      <c r="C108" s="80" t="s">
        <v>181</v>
      </c>
      <c r="D108" s="22" t="s">
        <v>53</v>
      </c>
      <c r="E108" s="78">
        <f>E42/'2019_A1'!D43*100</f>
        <v>4.07380073800738</v>
      </c>
      <c r="F108" s="78">
        <f>F42/'2019_A1'!E43*100</f>
        <v>4.0178163776747402</v>
      </c>
      <c r="G108" s="78">
        <f>G42/'2019_A1'!F43*100</f>
        <v>4.0585313383158033</v>
      </c>
      <c r="H108" s="78">
        <f>H42/'2019_A1'!G43*100</f>
        <v>4.0987145171693982</v>
      </c>
      <c r="I108" s="78">
        <f>I42/'2019_A1'!H43*100</f>
        <v>4.1324789796498642</v>
      </c>
      <c r="J108" s="78">
        <f>J42/'2019_A1'!I43*100</f>
        <v>4.183998539049977</v>
      </c>
      <c r="K108" s="78">
        <f>K42/'2019_A1'!J43*100</f>
        <v>4.5264460190382705</v>
      </c>
      <c r="L108" s="78">
        <f>L42/'2019_A1'!K43*100</f>
        <v>4.8289142349281589</v>
      </c>
      <c r="M108" s="78">
        <f>M42/'2019_A1'!L43*100</f>
        <v>5.3786968999979647</v>
      </c>
      <c r="N108" s="78">
        <f>N42/'2019_A1'!M43*100</f>
        <v>5.8364734005915482</v>
      </c>
      <c r="O108" s="78">
        <f>O42/'2019_A1'!N43*100</f>
        <v>7.3400181950873264</v>
      </c>
      <c r="P108" s="78">
        <f>P42/'2019_A1'!O43*100</f>
        <v>8.1061109513087821</v>
      </c>
      <c r="Q108" s="78">
        <f>Q42/'2019_A1'!P43*100</f>
        <v>8.559243537226271</v>
      </c>
      <c r="R108" s="78">
        <f>R42/'2019_A1'!Q43*100</f>
        <v>9.1358036848480069</v>
      </c>
      <c r="S108" s="78">
        <f>S42/'2019_A1'!R43*100</f>
        <v>9.4786613988421209</v>
      </c>
    </row>
    <row r="109" spans="2:19" s="56" customFormat="1" ht="8.25" customHeight="1" x14ac:dyDescent="0.25">
      <c r="B109" s="44">
        <v>360</v>
      </c>
      <c r="C109" s="80" t="s">
        <v>181</v>
      </c>
      <c r="D109" s="22" t="s">
        <v>54</v>
      </c>
      <c r="E109" s="78">
        <f>E43/'2019_A1'!D44*100</f>
        <v>2.8739426449350116</v>
      </c>
      <c r="F109" s="78">
        <f>F43/'2019_A1'!E44*100</f>
        <v>2.842688009289017</v>
      </c>
      <c r="G109" s="78">
        <f>G43/'2019_A1'!F44*100</f>
        <v>2.807788879280706</v>
      </c>
      <c r="H109" s="78">
        <f>H43/'2019_A1'!G44*100</f>
        <v>2.6859068885611967</v>
      </c>
      <c r="I109" s="78">
        <f>I43/'2019_A1'!H44*100</f>
        <v>2.6761130173253695</v>
      </c>
      <c r="J109" s="78">
        <f>J43/'2019_A1'!I44*100</f>
        <v>2.7175069134226759</v>
      </c>
      <c r="K109" s="78">
        <f>K43/'2019_A1'!J44*100</f>
        <v>2.7475236910938641</v>
      </c>
      <c r="L109" s="78">
        <f>L43/'2019_A1'!K44*100</f>
        <v>2.8383314834969453</v>
      </c>
      <c r="M109" s="78">
        <f>M43/'2019_A1'!L44*100</f>
        <v>3.2818658235523408</v>
      </c>
      <c r="N109" s="78">
        <f>N43/'2019_A1'!M44*100</f>
        <v>3.8775355819005113</v>
      </c>
      <c r="O109" s="78">
        <f>O43/'2019_A1'!N44*100</f>
        <v>4.4925964501616003</v>
      </c>
      <c r="P109" s="78">
        <f>P43/'2019_A1'!O44*100</f>
        <v>5.4001140263121092</v>
      </c>
      <c r="Q109" s="78">
        <f>Q43/'2019_A1'!P44*100</f>
        <v>5.7523936858449067</v>
      </c>
      <c r="R109" s="78">
        <f>R43/'2019_A1'!Q44*100</f>
        <v>6.054746575638422</v>
      </c>
      <c r="S109" s="78">
        <f>S43/'2019_A1'!R44*100</f>
        <v>6.2399203368366365</v>
      </c>
    </row>
    <row r="110" spans="2:19" s="5" customFormat="1" ht="8.25" customHeight="1" x14ac:dyDescent="0.15">
      <c r="B110" s="44">
        <v>361</v>
      </c>
      <c r="C110" s="80" t="s">
        <v>181</v>
      </c>
      <c r="D110" s="22" t="s">
        <v>55</v>
      </c>
      <c r="E110" s="78">
        <f>E44/'2019_A1'!D45*100</f>
        <v>5.0237164762387758</v>
      </c>
      <c r="F110" s="78">
        <f>F44/'2019_A1'!E45*100</f>
        <v>5.0087709476355764</v>
      </c>
      <c r="G110" s="78">
        <f>G44/'2019_A1'!F45*100</f>
        <v>4.9160106752786561</v>
      </c>
      <c r="H110" s="78">
        <f>H44/'2019_A1'!G45*100</f>
        <v>4.90041928721174</v>
      </c>
      <c r="I110" s="78">
        <f>I44/'2019_A1'!H45*100</f>
        <v>4.8639445577823111</v>
      </c>
      <c r="J110" s="78">
        <f>J44/'2019_A1'!I45*100</f>
        <v>4.8924779557315095</v>
      </c>
      <c r="K110" s="78">
        <f>K44/'2019_A1'!J45*100</f>
        <v>4.9675600291050204</v>
      </c>
      <c r="L110" s="78">
        <f>L44/'2019_A1'!K45*100</f>
        <v>5.0473400994482667</v>
      </c>
      <c r="M110" s="78">
        <f>M44/'2019_A1'!L45*100</f>
        <v>5.3299511546969249</v>
      </c>
      <c r="N110" s="78">
        <f>N44/'2019_A1'!M45*100</f>
        <v>5.7380925571444656</v>
      </c>
      <c r="O110" s="78">
        <f>O44/'2019_A1'!N45*100</f>
        <v>6.8157005458799063</v>
      </c>
      <c r="P110" s="78">
        <f>P44/'2019_A1'!O45*100</f>
        <v>7.4019817140501463</v>
      </c>
      <c r="Q110" s="78">
        <f>Q44/'2019_A1'!P45*100</f>
        <v>7.6945603631305373</v>
      </c>
      <c r="R110" s="78">
        <f>R44/'2019_A1'!Q45*100</f>
        <v>8.0231300076027843</v>
      </c>
      <c r="S110" s="78">
        <f>S44/'2019_A1'!R45*100</f>
        <v>8.1490232110432927</v>
      </c>
    </row>
    <row r="111" spans="2:19" s="8" customFormat="1" ht="16.5" customHeight="1" x14ac:dyDescent="0.25">
      <c r="B111" s="47">
        <v>3</v>
      </c>
      <c r="C111" s="80" t="s">
        <v>181</v>
      </c>
      <c r="D111" s="24" t="s">
        <v>56</v>
      </c>
      <c r="E111" s="78">
        <f>E45/'2019_A1'!D46*100</f>
        <v>4.093694564919522</v>
      </c>
      <c r="F111" s="78">
        <f>F45/'2019_A1'!E46*100</f>
        <v>4.0275101031276535</v>
      </c>
      <c r="G111" s="78">
        <f>G45/'2019_A1'!F46*100</f>
        <v>3.9798204959991348</v>
      </c>
      <c r="H111" s="78">
        <f>H45/'2019_A1'!G46*100</f>
        <v>3.9654187710673368</v>
      </c>
      <c r="I111" s="78">
        <f>I45/'2019_A1'!H46*100</f>
        <v>3.9871780186507984</v>
      </c>
      <c r="J111" s="78">
        <f>J45/'2019_A1'!I46*100</f>
        <v>4.0154517272393129</v>
      </c>
      <c r="K111" s="78">
        <f>K45/'2019_A1'!J46*100</f>
        <v>4.1522931366356612</v>
      </c>
      <c r="L111" s="78">
        <f>L45/'2019_A1'!K46*100</f>
        <v>4.3165968145516311</v>
      </c>
      <c r="M111" s="78">
        <f>M45/'2019_A1'!L46*100</f>
        <v>4.6605224886375813</v>
      </c>
      <c r="N111" s="78">
        <f>N45/'2019_A1'!M46*100</f>
        <v>5.1001510983689125</v>
      </c>
      <c r="O111" s="78">
        <f>O45/'2019_A1'!N46*100</f>
        <v>5.9621675454081817</v>
      </c>
      <c r="P111" s="78">
        <f>P45/'2019_A1'!O46*100</f>
        <v>6.8089052170111133</v>
      </c>
      <c r="Q111" s="78">
        <f>Q45/'2019_A1'!P46*100</f>
        <v>7.0356011026309364</v>
      </c>
      <c r="R111" s="78">
        <f>R45/'2019_A1'!Q46*100</f>
        <v>7.3758821308376685</v>
      </c>
      <c r="S111" s="78">
        <f>S45/'2019_A1'!R46*100</f>
        <v>7.6917564645127614</v>
      </c>
    </row>
    <row r="112" spans="2:19" s="56" customFormat="1" ht="8.25" customHeight="1" x14ac:dyDescent="0.25">
      <c r="B112" s="44">
        <v>401</v>
      </c>
      <c r="C112" s="80" t="s">
        <v>181</v>
      </c>
      <c r="D112" s="22" t="s">
        <v>57</v>
      </c>
      <c r="E112" s="78">
        <f>E46/'2019_A1'!D47*100</f>
        <v>8.8927235365403874</v>
      </c>
      <c r="F112" s="78">
        <f>F46/'2019_A1'!E47*100</f>
        <v>8.6112586298459899</v>
      </c>
      <c r="G112" s="78">
        <f>G46/'2019_A1'!F47*100</f>
        <v>8.4155187329473602</v>
      </c>
      <c r="H112" s="78">
        <f>H46/'2019_A1'!G47*100</f>
        <v>8.3544032855747759</v>
      </c>
      <c r="I112" s="78">
        <f>I46/'2019_A1'!H47*100</f>
        <v>8.3073867296542847</v>
      </c>
      <c r="J112" s="78">
        <f>J46/'2019_A1'!I47*100</f>
        <v>8.2059143906079797</v>
      </c>
      <c r="K112" s="78">
        <f>K46/'2019_A1'!J47*100</f>
        <v>8.5096232484597358</v>
      </c>
      <c r="L112" s="78">
        <f>L46/'2019_A1'!K47*100</f>
        <v>8.990596292873839</v>
      </c>
      <c r="M112" s="78">
        <f>M46/'2019_A1'!L47*100</f>
        <v>9.6729325338951018</v>
      </c>
      <c r="N112" s="78">
        <f>N46/'2019_A1'!M47*100</f>
        <v>10.880434201379606</v>
      </c>
      <c r="O112" s="78">
        <f>O46/'2019_A1'!N47*100</f>
        <v>13.140206752879211</v>
      </c>
      <c r="P112" s="78">
        <f>P46/'2019_A1'!O47*100</f>
        <v>14.569407489129729</v>
      </c>
      <c r="Q112" s="78">
        <f>Q46/'2019_A1'!P47*100</f>
        <v>16.008565420982702</v>
      </c>
      <c r="R112" s="78">
        <f>R46/'2019_A1'!Q47*100</f>
        <v>16.7124099630188</v>
      </c>
      <c r="S112" s="78">
        <f>S46/'2019_A1'!R47*100</f>
        <v>17.045088255392667</v>
      </c>
    </row>
    <row r="113" spans="2:19" s="56" customFormat="1" ht="8.25" customHeight="1" x14ac:dyDescent="0.25">
      <c r="B113" s="44">
        <v>402</v>
      </c>
      <c r="C113" s="80" t="s">
        <v>181</v>
      </c>
      <c r="D113" s="22" t="s">
        <v>58</v>
      </c>
      <c r="E113" s="78">
        <f>E47/'2019_A1'!D48*100</f>
        <v>5.3837076586771904</v>
      </c>
      <c r="F113" s="78">
        <f>F47/'2019_A1'!E48*100</f>
        <v>5.1486220091994896</v>
      </c>
      <c r="G113" s="78">
        <f>G47/'2019_A1'!F48*100</f>
        <v>5.1494759639556023</v>
      </c>
      <c r="H113" s="78">
        <f>H47/'2019_A1'!G48*100</f>
        <v>5.0133819479461623</v>
      </c>
      <c r="I113" s="78">
        <f>I47/'2019_A1'!H48*100</f>
        <v>4.6011073851672775</v>
      </c>
      <c r="J113" s="78">
        <f>J47/'2019_A1'!I48*100</f>
        <v>4.7543397396156237</v>
      </c>
      <c r="K113" s="78">
        <f>K47/'2019_A1'!J48*100</f>
        <v>4.9891670678863749</v>
      </c>
      <c r="L113" s="78">
        <f>L47/'2019_A1'!K48*100</f>
        <v>5.5958674197503573</v>
      </c>
      <c r="M113" s="78">
        <f>M47/'2019_A1'!L48*100</f>
        <v>6.4651536453103038</v>
      </c>
      <c r="N113" s="78">
        <f>N47/'2019_A1'!M48*100</f>
        <v>7.2796705054382596</v>
      </c>
      <c r="O113" s="78">
        <f>O47/'2019_A1'!N48*100</f>
        <v>9.0267092752593996</v>
      </c>
      <c r="P113" s="78">
        <f>P47/'2019_A1'!O48*100</f>
        <v>9.8146020679000117</v>
      </c>
      <c r="Q113" s="78">
        <f>Q47/'2019_A1'!P48*100</f>
        <v>10.70998083269113</v>
      </c>
      <c r="R113" s="78">
        <f>R47/'2019_A1'!Q48*100</f>
        <v>11.017033569080585</v>
      </c>
      <c r="S113" s="78">
        <f>S47/'2019_A1'!R48*100</f>
        <v>11.369783423156292</v>
      </c>
    </row>
    <row r="114" spans="2:19" s="56" customFormat="1" ht="8.25" customHeight="1" x14ac:dyDescent="0.25">
      <c r="B114" s="44">
        <v>403</v>
      </c>
      <c r="C114" s="80" t="s">
        <v>181</v>
      </c>
      <c r="D114" s="22" t="s">
        <v>59</v>
      </c>
      <c r="E114" s="78">
        <f>E48/'2019_A1'!D49*100</f>
        <v>6.2334058587960772</v>
      </c>
      <c r="F114" s="78">
        <f>F48/'2019_A1'!E49*100</f>
        <v>6.1404501445995221</v>
      </c>
      <c r="G114" s="78">
        <f>G48/'2019_A1'!F49*100</f>
        <v>6.1330007583211641</v>
      </c>
      <c r="H114" s="78">
        <f>H48/'2019_A1'!G49*100</f>
        <v>5.8766276305691951</v>
      </c>
      <c r="I114" s="78">
        <f>I48/'2019_A1'!H49*100</f>
        <v>5.8115462332800281</v>
      </c>
      <c r="J114" s="78">
        <f>J48/'2019_A1'!I49*100</f>
        <v>5.8560919511879295</v>
      </c>
      <c r="K114" s="78">
        <f>K48/'2019_A1'!J49*100</f>
        <v>5.9661648890974348</v>
      </c>
      <c r="L114" s="78">
        <f>L48/'2019_A1'!K49*100</f>
        <v>6.345724766478841</v>
      </c>
      <c r="M114" s="78">
        <f>M48/'2019_A1'!L49*100</f>
        <v>6.752709729966794</v>
      </c>
      <c r="N114" s="78">
        <f>N48/'2019_A1'!M49*100</f>
        <v>7.1612794968522184</v>
      </c>
      <c r="O114" s="78">
        <f>O48/'2019_A1'!N49*100</f>
        <v>8.2884697552340842</v>
      </c>
      <c r="P114" s="78">
        <f>P48/'2019_A1'!O49*100</f>
        <v>9.3174261213799934</v>
      </c>
      <c r="Q114" s="78">
        <f>Q48/'2019_A1'!P49*100</f>
        <v>9.9323082816119133</v>
      </c>
      <c r="R114" s="78">
        <f>R48/'2019_A1'!Q49*100</f>
        <v>10.323405267225493</v>
      </c>
      <c r="S114" s="78">
        <f>S48/'2019_A1'!R49*100</f>
        <v>10.814599265423446</v>
      </c>
    </row>
    <row r="115" spans="2:19" s="56" customFormat="1" ht="8.25" customHeight="1" x14ac:dyDescent="0.25">
      <c r="B115" s="44">
        <v>404</v>
      </c>
      <c r="C115" s="80" t="s">
        <v>181</v>
      </c>
      <c r="D115" s="22" t="s">
        <v>60</v>
      </c>
      <c r="E115" s="78">
        <f>E49/'2019_A1'!D50*100</f>
        <v>9.2403579669625309</v>
      </c>
      <c r="F115" s="78">
        <f>F49/'2019_A1'!E50*100</f>
        <v>9.0283400809716596</v>
      </c>
      <c r="G115" s="78">
        <f>G49/'2019_A1'!F50*100</f>
        <v>8.9832381654079949</v>
      </c>
      <c r="H115" s="78">
        <f>H49/'2019_A1'!G50*100</f>
        <v>8.9315679237656624</v>
      </c>
      <c r="I115" s="78">
        <f>I49/'2019_A1'!H50*100</f>
        <v>8.9007669068092028</v>
      </c>
      <c r="J115" s="78">
        <f>J49/'2019_A1'!I50*100</f>
        <v>8.9611806067548549</v>
      </c>
      <c r="K115" s="78">
        <f>K49/'2019_A1'!J50*100</f>
        <v>9.8431847158491514</v>
      </c>
      <c r="L115" s="78">
        <f>L49/'2019_A1'!K50*100</f>
        <v>10.271485943775101</v>
      </c>
      <c r="M115" s="78">
        <f>M49/'2019_A1'!L50*100</f>
        <v>10.620861721523847</v>
      </c>
      <c r="N115" s="78">
        <f>N49/'2019_A1'!M50*100</f>
        <v>11.248143686622432</v>
      </c>
      <c r="O115" s="78">
        <f>O49/'2019_A1'!N50*100</f>
        <v>11.958522933689649</v>
      </c>
      <c r="P115" s="78">
        <f>P49/'2019_A1'!O50*100</f>
        <v>13.930029865301396</v>
      </c>
      <c r="Q115" s="78">
        <f>Q49/'2019_A1'!P50*100</f>
        <v>14.549137941523599</v>
      </c>
      <c r="R115" s="78">
        <f>R49/'2019_A1'!Q50*100</f>
        <v>14.852987593172603</v>
      </c>
      <c r="S115" s="78">
        <f>S49/'2019_A1'!R50*100</f>
        <v>15.303992108973622</v>
      </c>
    </row>
    <row r="116" spans="2:19" s="56" customFormat="1" ht="8.25" customHeight="1" x14ac:dyDescent="0.25">
      <c r="B116" s="23">
        <v>405</v>
      </c>
      <c r="C116" s="80" t="s">
        <v>181</v>
      </c>
      <c r="D116" s="22" t="s">
        <v>61</v>
      </c>
      <c r="E116" s="78">
        <f>E50/'2019_A1'!D51*100</f>
        <v>4.6091057066258134</v>
      </c>
      <c r="F116" s="78">
        <f>F50/'2019_A1'!E51*100</f>
        <v>4.4808386777298699</v>
      </c>
      <c r="G116" s="78">
        <f>G50/'2019_A1'!F51*100</f>
        <v>4.4724547401206936</v>
      </c>
      <c r="H116" s="78">
        <f>H50/'2019_A1'!G51*100</f>
        <v>4.4441168883811768</v>
      </c>
      <c r="I116" s="78">
        <f>I50/'2019_A1'!H51*100</f>
        <v>4.6452296732686698</v>
      </c>
      <c r="J116" s="78">
        <f>J50/'2019_A1'!I51*100</f>
        <v>5.2555211253750427</v>
      </c>
      <c r="K116" s="78">
        <f>K50/'2019_A1'!J51*100</f>
        <v>5.5598887242284798</v>
      </c>
      <c r="L116" s="78">
        <f>L50/'2019_A1'!K51*100</f>
        <v>5.8775883467241492</v>
      </c>
      <c r="M116" s="78">
        <f>M50/'2019_A1'!L51*100</f>
        <v>5.863088949926051</v>
      </c>
      <c r="N116" s="78">
        <f>N50/'2019_A1'!M51*100</f>
        <v>6.2197156247517675</v>
      </c>
      <c r="O116" s="78">
        <f>O50/'2019_A1'!N51*100</f>
        <v>7.8676228699256532</v>
      </c>
      <c r="P116" s="78">
        <f>P50/'2019_A1'!O51*100</f>
        <v>9.0878072466240614</v>
      </c>
      <c r="Q116" s="78">
        <f>Q50/'2019_A1'!P51*100</f>
        <v>10.246868284501284</v>
      </c>
      <c r="R116" s="78">
        <f>R50/'2019_A1'!Q51*100</f>
        <v>11.025459503395474</v>
      </c>
      <c r="S116" s="78">
        <f>S50/'2019_A1'!R51*100</f>
        <v>11.545689915756547</v>
      </c>
    </row>
    <row r="117" spans="2:19" s="56" customFormat="1" ht="8.25" customHeight="1" x14ac:dyDescent="0.25">
      <c r="B117" s="44">
        <v>451</v>
      </c>
      <c r="C117" s="80" t="s">
        <v>181</v>
      </c>
      <c r="D117" s="22" t="s">
        <v>62</v>
      </c>
      <c r="E117" s="78">
        <f>E51/'2019_A1'!D52*100</f>
        <v>2.8371487000716193</v>
      </c>
      <c r="F117" s="78">
        <f>F51/'2019_A1'!E52*100</f>
        <v>2.8501363332361569</v>
      </c>
      <c r="G117" s="78">
        <f>G51/'2019_A1'!F52*100</f>
        <v>2.8836048905938947</v>
      </c>
      <c r="H117" s="78">
        <f>H51/'2019_A1'!G52*100</f>
        <v>2.8710013492510802</v>
      </c>
      <c r="I117" s="78">
        <f>I51/'2019_A1'!H52*100</f>
        <v>2.93319264446846</v>
      </c>
      <c r="J117" s="78">
        <f>J51/'2019_A1'!I52*100</f>
        <v>3.0049828819362054</v>
      </c>
      <c r="K117" s="78">
        <f>K51/'2019_A1'!J52*100</f>
        <v>3.1784385041245944</v>
      </c>
      <c r="L117" s="78">
        <f>L51/'2019_A1'!K52*100</f>
        <v>3.6138375714201318</v>
      </c>
      <c r="M117" s="78">
        <f>M51/'2019_A1'!L52*100</f>
        <v>3.754679678627014</v>
      </c>
      <c r="N117" s="78">
        <f>N51/'2019_A1'!M52*100</f>
        <v>4.1303568301408475</v>
      </c>
      <c r="O117" s="78">
        <f>O51/'2019_A1'!N52*100</f>
        <v>5.0100877012393461</v>
      </c>
      <c r="P117" s="78">
        <f>P51/'2019_A1'!O52*100</f>
        <v>5.8110156644770088</v>
      </c>
      <c r="Q117" s="78">
        <f>Q51/'2019_A1'!P52*100</f>
        <v>6.1599811958468758</v>
      </c>
      <c r="R117" s="78">
        <f>R51/'2019_A1'!Q52*100</f>
        <v>6.5083702073812573</v>
      </c>
      <c r="S117" s="78">
        <f>S51/'2019_A1'!R52*100</f>
        <v>6.8277016474583325</v>
      </c>
    </row>
    <row r="118" spans="2:19" s="56" customFormat="1" ht="8.25" customHeight="1" x14ac:dyDescent="0.25">
      <c r="B118" s="44">
        <v>452</v>
      </c>
      <c r="C118" s="80" t="s">
        <v>181</v>
      </c>
      <c r="D118" s="22" t="s">
        <v>63</v>
      </c>
      <c r="E118" s="78">
        <f>E52/'2019_A1'!D53*100</f>
        <v>2.80758226037196</v>
      </c>
      <c r="F118" s="78">
        <f>F52/'2019_A1'!E53*100</f>
        <v>2.8966843975358998</v>
      </c>
      <c r="G118" s="78">
        <f>G52/'2019_A1'!F53*100</f>
        <v>2.8834481562642873</v>
      </c>
      <c r="H118" s="78">
        <f>H52/'2019_A1'!G53*100</f>
        <v>2.7236100770404637</v>
      </c>
      <c r="I118" s="78">
        <f>I52/'2019_A1'!H53*100</f>
        <v>2.704090002275457</v>
      </c>
      <c r="J118" s="78">
        <f>J52/'2019_A1'!I53*100</f>
        <v>2.8314818441150162</v>
      </c>
      <c r="K118" s="78">
        <f>K52/'2019_A1'!J53*100</f>
        <v>2.9290943855007421</v>
      </c>
      <c r="L118" s="78">
        <f>L52/'2019_A1'!K53*100</f>
        <v>3.0727528887412747</v>
      </c>
      <c r="M118" s="78">
        <f>M52/'2019_A1'!L53*100</f>
        <v>3.5224368912315964</v>
      </c>
      <c r="N118" s="78">
        <f>N52/'2019_A1'!M53*100</f>
        <v>4.2037681251928216</v>
      </c>
      <c r="O118" s="78">
        <f>O52/'2019_A1'!N53*100</f>
        <v>5.1739174097114677</v>
      </c>
      <c r="P118" s="78">
        <f>P52/'2019_A1'!O53*100</f>
        <v>5.8164006187324402</v>
      </c>
      <c r="Q118" s="78">
        <f>Q52/'2019_A1'!P53*100</f>
        <v>5.8963195384024134</v>
      </c>
      <c r="R118" s="78">
        <f>R52/'2019_A1'!Q53*100</f>
        <v>6.0653786186844219</v>
      </c>
      <c r="S118" s="78">
        <f>S52/'2019_A1'!R53*100</f>
        <v>6.0518519299503408</v>
      </c>
    </row>
    <row r="119" spans="2:19" s="56" customFormat="1" ht="8.25" customHeight="1" x14ac:dyDescent="0.25">
      <c r="B119" s="44">
        <v>453</v>
      </c>
      <c r="C119" s="80" t="s">
        <v>181</v>
      </c>
      <c r="D119" s="22" t="s">
        <v>64</v>
      </c>
      <c r="E119" s="78">
        <f>E53/'2019_A1'!D54*100</f>
        <v>4.0740931111139664</v>
      </c>
      <c r="F119" s="78">
        <f>F53/'2019_A1'!E54*100</f>
        <v>4.1916014362427276</v>
      </c>
      <c r="G119" s="78">
        <f>G53/'2019_A1'!F54*100</f>
        <v>4.3890458374691406</v>
      </c>
      <c r="H119" s="78">
        <f>H53/'2019_A1'!G54*100</f>
        <v>4.6392145891090371</v>
      </c>
      <c r="I119" s="78">
        <f>I53/'2019_A1'!H54*100</f>
        <v>4.8982260993232005</v>
      </c>
      <c r="J119" s="78">
        <f>J53/'2019_A1'!I54*100</f>
        <v>5.3364855809954861</v>
      </c>
      <c r="K119" s="78">
        <f>K53/'2019_A1'!J54*100</f>
        <v>5.6827170569401719</v>
      </c>
      <c r="L119" s="78">
        <f>L53/'2019_A1'!K54*100</f>
        <v>6.6861209875463175</v>
      </c>
      <c r="M119" s="78">
        <f>M53/'2019_A1'!L54*100</f>
        <v>7.0497452801917895</v>
      </c>
      <c r="N119" s="78">
        <f>N53/'2019_A1'!M54*100</f>
        <v>7.9882968894364028</v>
      </c>
      <c r="O119" s="78">
        <f>O53/'2019_A1'!N54*100</f>
        <v>9.0406352058470016</v>
      </c>
      <c r="P119" s="78">
        <f>P53/'2019_A1'!O54*100</f>
        <v>10.453203157958175</v>
      </c>
      <c r="Q119" s="78">
        <f>Q53/'2019_A1'!P54*100</f>
        <v>10.153342265892512</v>
      </c>
      <c r="R119" s="78">
        <f>R53/'2019_A1'!Q54*100</f>
        <v>11.169308170158491</v>
      </c>
      <c r="S119" s="78">
        <f>S53/'2019_A1'!R54*100</f>
        <v>11.067365041422059</v>
      </c>
    </row>
    <row r="120" spans="2:19" s="56" customFormat="1" ht="8.25" customHeight="1" x14ac:dyDescent="0.25">
      <c r="B120" s="44">
        <v>454</v>
      </c>
      <c r="C120" s="80" t="s">
        <v>181</v>
      </c>
      <c r="D120" s="22" t="s">
        <v>65</v>
      </c>
      <c r="E120" s="78">
        <f>E54/'2019_A1'!D55*100</f>
        <v>4.0565903872449116</v>
      </c>
      <c r="F120" s="78">
        <f>F54/'2019_A1'!E55*100</f>
        <v>4.5473049861362655</v>
      </c>
      <c r="G120" s="78">
        <f>G54/'2019_A1'!F55*100</f>
        <v>4.9519508313319491</v>
      </c>
      <c r="H120" s="78">
        <f>H54/'2019_A1'!G55*100</f>
        <v>5.2121571326603444</v>
      </c>
      <c r="I120" s="78">
        <f>I54/'2019_A1'!H55*100</f>
        <v>5.3478463612032012</v>
      </c>
      <c r="J120" s="78">
        <f>J54/'2019_A1'!I55*100</f>
        <v>5.634774609015639</v>
      </c>
      <c r="K120" s="78">
        <f>K54/'2019_A1'!J55*100</f>
        <v>6.1687749090278983</v>
      </c>
      <c r="L120" s="78">
        <f>L54/'2019_A1'!K55*100</f>
        <v>6.7481740742516507</v>
      </c>
      <c r="M120" s="78">
        <f>M54/'2019_A1'!L55*100</f>
        <v>7.2202085505070306</v>
      </c>
      <c r="N120" s="78">
        <f>N54/'2019_A1'!M55*100</f>
        <v>7.9995059491951084</v>
      </c>
      <c r="O120" s="78">
        <f>O54/'2019_A1'!N55*100</f>
        <v>9.46044921875</v>
      </c>
      <c r="P120" s="78">
        <f>P54/'2019_A1'!O55*100</f>
        <v>10.613240569897727</v>
      </c>
      <c r="Q120" s="78">
        <f>Q54/'2019_A1'!P55*100</f>
        <v>11.256473321880136</v>
      </c>
      <c r="R120" s="78">
        <f>R54/'2019_A1'!Q55*100</f>
        <v>11.922052957559641</v>
      </c>
      <c r="S120" s="78">
        <f>S54/'2019_A1'!R55*100</f>
        <v>12.365653884032616</v>
      </c>
    </row>
    <row r="121" spans="2:19" s="56" customFormat="1" ht="8.25" customHeight="1" x14ac:dyDescent="0.25">
      <c r="B121" s="44">
        <v>455</v>
      </c>
      <c r="C121" s="80" t="s">
        <v>181</v>
      </c>
      <c r="D121" s="22" t="s">
        <v>66</v>
      </c>
      <c r="E121" s="78">
        <f>E55/'2019_A1'!D56*100</f>
        <v>2.7176271052735377</v>
      </c>
      <c r="F121" s="78">
        <f>F55/'2019_A1'!E56*100</f>
        <v>2.7176061348723217</v>
      </c>
      <c r="G121" s="78">
        <f>G55/'2019_A1'!F56*100</f>
        <v>2.7108822274481787</v>
      </c>
      <c r="H121" s="78">
        <f>H55/'2019_A1'!G56*100</f>
        <v>2.6468740965236726</v>
      </c>
      <c r="I121" s="78">
        <f>I55/'2019_A1'!H56*100</f>
        <v>2.6860021431933578</v>
      </c>
      <c r="J121" s="78">
        <f>J55/'2019_A1'!I56*100</f>
        <v>2.619530512660897</v>
      </c>
      <c r="K121" s="78">
        <f>K55/'2019_A1'!J56*100</f>
        <v>2.7948945910869942</v>
      </c>
      <c r="L121" s="78">
        <f>L55/'2019_A1'!K56*100</f>
        <v>2.7607960791969344</v>
      </c>
      <c r="M121" s="78">
        <f>M55/'2019_A1'!L56*100</f>
        <v>2.901342012297488</v>
      </c>
      <c r="N121" s="78">
        <f>N55/'2019_A1'!M56*100</f>
        <v>3.1752581573599352</v>
      </c>
      <c r="O121" s="78">
        <f>O55/'2019_A1'!N56*100</f>
        <v>4.0623084780388155</v>
      </c>
      <c r="P121" s="78">
        <f>P55/'2019_A1'!O56*100</f>
        <v>4.8217134611671693</v>
      </c>
      <c r="Q121" s="78">
        <f>Q55/'2019_A1'!P56*100</f>
        <v>4.8421971596503877</v>
      </c>
      <c r="R121" s="78">
        <f>R55/'2019_A1'!Q56*100</f>
        <v>4.9055453991468614</v>
      </c>
      <c r="S121" s="78">
        <f>S55/'2019_A1'!R56*100</f>
        <v>4.9035500081050412</v>
      </c>
    </row>
    <row r="122" spans="2:19" s="56" customFormat="1" ht="8.25" customHeight="1" x14ac:dyDescent="0.25">
      <c r="B122" s="44">
        <v>456</v>
      </c>
      <c r="C122" s="80" t="s">
        <v>181</v>
      </c>
      <c r="D122" s="22" t="s">
        <v>67</v>
      </c>
      <c r="E122" s="78">
        <f>E56/'2019_A1'!D57*100</f>
        <v>9.8964609273887625</v>
      </c>
      <c r="F122" s="78">
        <f>F56/'2019_A1'!E57*100</f>
        <v>10.421239988134085</v>
      </c>
      <c r="G122" s="78">
        <f>G56/'2019_A1'!F57*100</f>
        <v>10.788053522584461</v>
      </c>
      <c r="H122" s="78">
        <f>H56/'2019_A1'!G57*100</f>
        <v>11.363166750302565</v>
      </c>
      <c r="I122" s="78">
        <f>I56/'2019_A1'!H57*100</f>
        <v>11.583644880528423</v>
      </c>
      <c r="J122" s="78">
        <f>J56/'2019_A1'!I57*100</f>
        <v>11.689263737809799</v>
      </c>
      <c r="K122" s="78">
        <f>K56/'2019_A1'!J57*100</f>
        <v>12.157421289355321</v>
      </c>
      <c r="L122" s="78">
        <f>L56/'2019_A1'!K57*100</f>
        <v>12.546015024092419</v>
      </c>
      <c r="M122" s="78">
        <f>M56/'2019_A1'!L57*100</f>
        <v>12.943790302069152</v>
      </c>
      <c r="N122" s="78">
        <f>N56/'2019_A1'!M57*100</f>
        <v>13.46768009886175</v>
      </c>
      <c r="O122" s="78">
        <f>O56/'2019_A1'!N57*100</f>
        <v>14.616473293921658</v>
      </c>
      <c r="P122" s="78">
        <f>P56/'2019_A1'!O57*100</f>
        <v>15.478382558739042</v>
      </c>
      <c r="Q122" s="78">
        <f>Q56/'2019_A1'!P57*100</f>
        <v>15.560249965037281</v>
      </c>
      <c r="R122" s="78">
        <f>R56/'2019_A1'!Q57*100</f>
        <v>15.786273633626594</v>
      </c>
      <c r="S122" s="78">
        <f>S56/'2019_A1'!R57*100</f>
        <v>16.061299776906139</v>
      </c>
    </row>
    <row r="123" spans="2:19" s="56" customFormat="1" ht="8.25" customHeight="1" x14ac:dyDescent="0.25">
      <c r="B123" s="44">
        <v>457</v>
      </c>
      <c r="C123" s="80" t="s">
        <v>181</v>
      </c>
      <c r="D123" s="22" t="s">
        <v>68</v>
      </c>
      <c r="E123" s="78">
        <f>E57/'2019_A1'!D58*100</f>
        <v>3.949568631252423</v>
      </c>
      <c r="F123" s="78">
        <f>F57/'2019_A1'!E58*100</f>
        <v>4.0520844043133533</v>
      </c>
      <c r="G123" s="78">
        <f>G57/'2019_A1'!F58*100</f>
        <v>4.2765070750145382</v>
      </c>
      <c r="H123" s="78">
        <f>H57/'2019_A1'!G58*100</f>
        <v>4.3280568910013519</v>
      </c>
      <c r="I123" s="78">
        <f>I57/'2019_A1'!H58*100</f>
        <v>4.2308462299119736</v>
      </c>
      <c r="J123" s="78">
        <f>J57/'2019_A1'!I58*100</f>
        <v>4.3289517622415836</v>
      </c>
      <c r="K123" s="78">
        <f>K57/'2019_A1'!J58*100</f>
        <v>4.5563476044417071</v>
      </c>
      <c r="L123" s="78">
        <f>L57/'2019_A1'!K58*100</f>
        <v>4.7910500481114724</v>
      </c>
      <c r="M123" s="78">
        <f>M57/'2019_A1'!L58*100</f>
        <v>5.0900529151900571</v>
      </c>
      <c r="N123" s="78">
        <f>N57/'2019_A1'!M58*100</f>
        <v>5.6173066600727344</v>
      </c>
      <c r="O123" s="78">
        <f>O57/'2019_A1'!N58*100</f>
        <v>6.4763530450975244</v>
      </c>
      <c r="P123" s="78">
        <f>P57/'2019_A1'!O58*100</f>
        <v>7.3223062887437367</v>
      </c>
      <c r="Q123" s="78">
        <f>Q57/'2019_A1'!P58*100</f>
        <v>7.5201543688515855</v>
      </c>
      <c r="R123" s="78">
        <f>R57/'2019_A1'!Q58*100</f>
        <v>8.0148873145710766</v>
      </c>
      <c r="S123" s="78">
        <f>S57/'2019_A1'!R58*100</f>
        <v>8.69954789289981</v>
      </c>
    </row>
    <row r="124" spans="2:19" s="56" customFormat="1" ht="8.25" customHeight="1" x14ac:dyDescent="0.25">
      <c r="B124" s="44">
        <v>458</v>
      </c>
      <c r="C124" s="80" t="s">
        <v>181</v>
      </c>
      <c r="D124" s="22" t="s">
        <v>69</v>
      </c>
      <c r="E124" s="78">
        <f>E58/'2019_A1'!D59*100</f>
        <v>3.4160230969291585</v>
      </c>
      <c r="F124" s="78">
        <f>F58/'2019_A1'!E59*100</f>
        <v>3.4910956021881869</v>
      </c>
      <c r="G124" s="78">
        <f>G58/'2019_A1'!F59*100</f>
        <v>3.5106357675749815</v>
      </c>
      <c r="H124" s="78">
        <f>H58/'2019_A1'!G59*100</f>
        <v>3.5174642497002613</v>
      </c>
      <c r="I124" s="78">
        <f>I58/'2019_A1'!H59*100</f>
        <v>3.7891776157255612</v>
      </c>
      <c r="J124" s="78">
        <f>J58/'2019_A1'!I59*100</f>
        <v>4.1168429157304249</v>
      </c>
      <c r="K124" s="78">
        <f>K58/'2019_A1'!J59*100</f>
        <v>4.6245958567836185</v>
      </c>
      <c r="L124" s="78">
        <f>L58/'2019_A1'!K59*100</f>
        <v>5.0457289116758233</v>
      </c>
      <c r="M124" s="78">
        <f>M58/'2019_A1'!L59*100</f>
        <v>5.6289653198492582</v>
      </c>
      <c r="N124" s="78">
        <f>N58/'2019_A1'!M59*100</f>
        <v>6.1594031451600184</v>
      </c>
      <c r="O124" s="78">
        <f>O58/'2019_A1'!N59*100</f>
        <v>7.2880380691714359</v>
      </c>
      <c r="P124" s="78">
        <f>P58/'2019_A1'!O59*100</f>
        <v>8.3871366346421183</v>
      </c>
      <c r="Q124" s="78">
        <f>Q58/'2019_A1'!P59*100</f>
        <v>8.7551183768972631</v>
      </c>
      <c r="R124" s="78">
        <f>R58/'2019_A1'!Q59*100</f>
        <v>8.9093619375461017</v>
      </c>
      <c r="S124" s="78">
        <f>S58/'2019_A1'!R59*100</f>
        <v>9.5691038276415306</v>
      </c>
    </row>
    <row r="125" spans="2:19" s="56" customFormat="1" ht="8.25" customHeight="1" x14ac:dyDescent="0.25">
      <c r="B125" s="44">
        <v>459</v>
      </c>
      <c r="C125" s="80" t="s">
        <v>181</v>
      </c>
      <c r="D125" s="22" t="s">
        <v>70</v>
      </c>
      <c r="E125" s="78">
        <f>E59/'2019_A1'!D60*100</f>
        <v>4.5361094341617312</v>
      </c>
      <c r="F125" s="78">
        <f>F59/'2019_A1'!E60*100</f>
        <v>4.5424945733845385</v>
      </c>
      <c r="G125" s="78">
        <f>G59/'2019_A1'!F60*100</f>
        <v>4.6972010745376922</v>
      </c>
      <c r="H125" s="78">
        <f>H59/'2019_A1'!G60*100</f>
        <v>4.8197277772194864</v>
      </c>
      <c r="I125" s="78">
        <f>I59/'2019_A1'!H60*100</f>
        <v>4.8645030471410644</v>
      </c>
      <c r="J125" s="78">
        <f>J59/'2019_A1'!I60*100</f>
        <v>4.9398662821553225</v>
      </c>
      <c r="K125" s="78">
        <f>K59/'2019_A1'!J60*100</f>
        <v>5.2571500322472025</v>
      </c>
      <c r="L125" s="78">
        <f>L59/'2019_A1'!K60*100</f>
        <v>5.5107235392815968</v>
      </c>
      <c r="M125" s="78">
        <f>M59/'2019_A1'!L60*100</f>
        <v>5.8660812670210278</v>
      </c>
      <c r="N125" s="78">
        <f>N59/'2019_A1'!M60*100</f>
        <v>6.2718464288560734</v>
      </c>
      <c r="O125" s="78">
        <f>O59/'2019_A1'!N60*100</f>
        <v>6.8887033308292311</v>
      </c>
      <c r="P125" s="78">
        <f>P59/'2019_A1'!O60*100</f>
        <v>8.1734576826274559</v>
      </c>
      <c r="Q125" s="78">
        <f>Q59/'2019_A1'!P60*100</f>
        <v>8.684786881563431</v>
      </c>
      <c r="R125" s="78">
        <f>R59/'2019_A1'!Q60*100</f>
        <v>9.12988361322315</v>
      </c>
      <c r="S125" s="78">
        <f>S59/'2019_A1'!R60*100</f>
        <v>9.3400915996425375</v>
      </c>
    </row>
    <row r="126" spans="2:19" s="56" customFormat="1" ht="8.25" customHeight="1" x14ac:dyDescent="0.25">
      <c r="B126" s="44">
        <v>460</v>
      </c>
      <c r="C126" s="80" t="s">
        <v>181</v>
      </c>
      <c r="D126" s="22" t="s">
        <v>71</v>
      </c>
      <c r="E126" s="78">
        <f>E60/'2019_A1'!D61*100</f>
        <v>6.7227588915491578</v>
      </c>
      <c r="F126" s="78">
        <f>F60/'2019_A1'!E61*100</f>
        <v>6.7105421324678449</v>
      </c>
      <c r="G126" s="78">
        <f>G60/'2019_A1'!F61*100</f>
        <v>6.655307877741734</v>
      </c>
      <c r="H126" s="78">
        <f>H60/'2019_A1'!G61*100</f>
        <v>6.7164290068844519</v>
      </c>
      <c r="I126" s="78">
        <f>I60/'2019_A1'!H61*100</f>
        <v>6.9446298521188385</v>
      </c>
      <c r="J126" s="78">
        <f>J60/'2019_A1'!I61*100</f>
        <v>7.3108573285859917</v>
      </c>
      <c r="K126" s="78">
        <f>K60/'2019_A1'!J61*100</f>
        <v>8.0782210437507533</v>
      </c>
      <c r="L126" s="78">
        <f>L60/'2019_A1'!K61*100</f>
        <v>8.379164106637095</v>
      </c>
      <c r="M126" s="78">
        <f>M60/'2019_A1'!L61*100</f>
        <v>8.7958684830238187</v>
      </c>
      <c r="N126" s="78">
        <f>N60/'2019_A1'!M61*100</f>
        <v>9.8293485284614928</v>
      </c>
      <c r="O126" s="78">
        <f>O60/'2019_A1'!N61*100</f>
        <v>11.385693354416608</v>
      </c>
      <c r="P126" s="78">
        <f>P60/'2019_A1'!O61*100</f>
        <v>12.647578953397629</v>
      </c>
      <c r="Q126" s="78">
        <f>Q60/'2019_A1'!P61*100</f>
        <v>13.263127935107445</v>
      </c>
      <c r="R126" s="78">
        <f>R60/'2019_A1'!Q61*100</f>
        <v>13.976186104323506</v>
      </c>
      <c r="S126" s="78">
        <f>S60/'2019_A1'!R61*100</f>
        <v>14.504880473903119</v>
      </c>
    </row>
    <row r="127" spans="2:19" s="56" customFormat="1" ht="8.25" customHeight="1" x14ac:dyDescent="0.25">
      <c r="B127" s="44">
        <v>461</v>
      </c>
      <c r="C127" s="80" t="s">
        <v>181</v>
      </c>
      <c r="D127" s="22" t="s">
        <v>72</v>
      </c>
      <c r="E127" s="78">
        <f>E61/'2019_A1'!D62*100</f>
        <v>5.5833555614830628</v>
      </c>
      <c r="F127" s="78">
        <f>F61/'2019_A1'!E62*100</f>
        <v>5.687799428534599</v>
      </c>
      <c r="G127" s="78">
        <f>G61/'2019_A1'!F62*100</f>
        <v>5.5796678974757619</v>
      </c>
      <c r="H127" s="78">
        <f>H61/'2019_A1'!G62*100</f>
        <v>5.5203983994432848</v>
      </c>
      <c r="I127" s="78">
        <f>I61/'2019_A1'!H62*100</f>
        <v>5.4369272591748148</v>
      </c>
      <c r="J127" s="78">
        <f>J61/'2019_A1'!I62*100</f>
        <v>5.2472127968977222</v>
      </c>
      <c r="K127" s="78">
        <f>K61/'2019_A1'!J62*100</f>
        <v>5.2263562947490705</v>
      </c>
      <c r="L127" s="78">
        <f>L61/'2019_A1'!K62*100</f>
        <v>5.2386508987276441</v>
      </c>
      <c r="M127" s="78">
        <f>M61/'2019_A1'!L62*100</f>
        <v>5.5644988798955319</v>
      </c>
      <c r="N127" s="78">
        <f>N61/'2019_A1'!M62*100</f>
        <v>5.9482904297865149</v>
      </c>
      <c r="O127" s="78">
        <f>O61/'2019_A1'!N62*100</f>
        <v>7.2042492632145141</v>
      </c>
      <c r="P127" s="78">
        <f>P61/'2019_A1'!O62*100</f>
        <v>8.131538271992115</v>
      </c>
      <c r="Q127" s="78">
        <f>Q61/'2019_A1'!P62*100</f>
        <v>8.2283031160836639</v>
      </c>
      <c r="R127" s="78">
        <f>R61/'2019_A1'!Q62*100</f>
        <v>8.4119425889149664</v>
      </c>
      <c r="S127" s="78">
        <f>S61/'2019_A1'!R62*100</f>
        <v>8.7827235474075156</v>
      </c>
    </row>
    <row r="128" spans="2:19" s="5" customFormat="1" ht="8.25" customHeight="1" x14ac:dyDescent="0.15">
      <c r="B128" s="44">
        <v>462</v>
      </c>
      <c r="C128" s="80" t="s">
        <v>181</v>
      </c>
      <c r="D128" s="22" t="s">
        <v>73</v>
      </c>
      <c r="E128" s="78">
        <f>E62/'2019_A1'!D63*100</f>
        <v>2.289747040756462</v>
      </c>
      <c r="F128" s="78">
        <f>F62/'2019_A1'!E63*100</f>
        <v>2.1822960798215427</v>
      </c>
      <c r="G128" s="78">
        <f>G62/'2019_A1'!F63*100</f>
        <v>2.1509473173772991</v>
      </c>
      <c r="H128" s="78">
        <f>H62/'2019_A1'!G63*100</f>
        <v>2.148124956515689</v>
      </c>
      <c r="I128" s="78">
        <f>I62/'2019_A1'!H63*100</f>
        <v>2.1449356170828175</v>
      </c>
      <c r="J128" s="78">
        <f>J62/'2019_A1'!I63*100</f>
        <v>2.2800279329608939</v>
      </c>
      <c r="K128" s="78">
        <f>K62/'2019_A1'!J63*100</f>
        <v>2.4906314077635581</v>
      </c>
      <c r="L128" s="78">
        <f>L62/'2019_A1'!K63*100</f>
        <v>2.5655583549199816</v>
      </c>
      <c r="M128" s="78">
        <f>M62/'2019_A1'!L63*100</f>
        <v>2.9273049645390072</v>
      </c>
      <c r="N128" s="78">
        <f>N62/'2019_A1'!M63*100</f>
        <v>3.4754771042996868</v>
      </c>
      <c r="O128" s="78">
        <f>O62/'2019_A1'!N63*100</f>
        <v>4.474139891207388</v>
      </c>
      <c r="P128" s="78">
        <f>P62/'2019_A1'!O63*100</f>
        <v>4.5006241099840016</v>
      </c>
      <c r="Q128" s="78">
        <f>Q62/'2019_A1'!P63*100</f>
        <v>4.5742186811443482</v>
      </c>
      <c r="R128" s="78">
        <f>R62/'2019_A1'!Q63*100</f>
        <v>4.7027179072465808</v>
      </c>
      <c r="S128" s="78">
        <f>S62/'2019_A1'!R63*100</f>
        <v>4.8220496785300213</v>
      </c>
    </row>
    <row r="129" spans="2:19" s="10" customFormat="1" ht="16.5" customHeight="1" x14ac:dyDescent="0.25">
      <c r="B129" s="47">
        <v>4</v>
      </c>
      <c r="C129" s="80" t="s">
        <v>181</v>
      </c>
      <c r="D129" s="24" t="s">
        <v>74</v>
      </c>
      <c r="E129" s="78">
        <f>E63/'2019_A1'!D64*100</f>
        <v>5.0331271897454171</v>
      </c>
      <c r="F129" s="78">
        <f>F63/'2019_A1'!E64*100</f>
        <v>5.1105896635533181</v>
      </c>
      <c r="G129" s="78">
        <f>G63/'2019_A1'!F64*100</f>
        <v>5.2164717445985369</v>
      </c>
      <c r="H129" s="78">
        <f>H63/'2019_A1'!G64*100</f>
        <v>5.2812790205390243</v>
      </c>
      <c r="I129" s="78">
        <f>I63/'2019_A1'!H64*100</f>
        <v>5.3440608465020816</v>
      </c>
      <c r="J129" s="78">
        <f>J63/'2019_A1'!I64*100</f>
        <v>5.5018714878075849</v>
      </c>
      <c r="K129" s="78">
        <f>K63/'2019_A1'!J64*100</f>
        <v>5.8485220043097526</v>
      </c>
      <c r="L129" s="78">
        <f>L63/'2019_A1'!K64*100</f>
        <v>6.2256035017535387</v>
      </c>
      <c r="M129" s="78">
        <f>M63/'2019_A1'!L64*100</f>
        <v>6.6110462751574284</v>
      </c>
      <c r="N129" s="78">
        <f>N63/'2019_A1'!M64*100</f>
        <v>7.2206958795248966</v>
      </c>
      <c r="O129" s="78">
        <f>O63/'2019_A1'!N64*100</f>
        <v>8.3309830717064823</v>
      </c>
      <c r="P129" s="78">
        <f>P63/'2019_A1'!O64*100</f>
        <v>9.435569627576907</v>
      </c>
      <c r="Q129" s="78">
        <f>Q63/'2019_A1'!P64*100</f>
        <v>9.8521452979327684</v>
      </c>
      <c r="R129" s="78">
        <f>R63/'2019_A1'!Q64*100</f>
        <v>10.303789638831789</v>
      </c>
      <c r="S129" s="78">
        <f>S63/'2019_A1'!R64*100</f>
        <v>10.635585812589063</v>
      </c>
    </row>
    <row r="130" spans="2:19" s="8" customFormat="1" ht="16.5" customHeight="1" x14ac:dyDescent="0.25">
      <c r="B130" s="47">
        <v>0</v>
      </c>
      <c r="C130" s="80" t="s">
        <v>181</v>
      </c>
      <c r="D130" s="24" t="s">
        <v>75</v>
      </c>
      <c r="E130" s="78">
        <f>E64/'2019_A1'!D65*100</f>
        <v>5.772943675126152</v>
      </c>
      <c r="F130" s="78">
        <f>F64/'2019_A1'!E65*100</f>
        <v>5.7469009487409313</v>
      </c>
      <c r="G130" s="78">
        <f>G64/'2019_A1'!F65*100</f>
        <v>5.73403311019353</v>
      </c>
      <c r="H130" s="78">
        <f>H64/'2019_A1'!G65*100</f>
        <v>5.7018634384448239</v>
      </c>
      <c r="I130" s="78">
        <f>I64/'2019_A1'!H65*100</f>
        <v>5.7213593708517605</v>
      </c>
      <c r="J130" s="78">
        <f>J64/'2019_A1'!I65*100</f>
        <v>5.7860071608868227</v>
      </c>
      <c r="K130" s="78">
        <f>K64/'2019_A1'!J65*100</f>
        <v>6.0543823310098093</v>
      </c>
      <c r="L130" s="78">
        <f>L64/'2019_A1'!K65*100</f>
        <v>6.3256500357694021</v>
      </c>
      <c r="M130" s="78">
        <f>M64/'2019_A1'!L65*100</f>
        <v>6.7477699610515751</v>
      </c>
      <c r="N130" s="78">
        <f>N64/'2019_A1'!M65*100</f>
        <v>7.2953499535374817</v>
      </c>
      <c r="O130" s="78">
        <f>O64/'2019_A1'!N65*100</f>
        <v>8.3745500434675701</v>
      </c>
      <c r="P130" s="78">
        <f>P64/'2019_A1'!O65*100</f>
        <v>9.3784865622032587</v>
      </c>
      <c r="Q130" s="78">
        <f>Q64/'2019_A1'!P65*100</f>
        <v>9.7561465695062335</v>
      </c>
      <c r="R130" s="78">
        <f>R64/'2019_A1'!Q65*100</f>
        <v>10.18584774996342</v>
      </c>
      <c r="S130" s="78">
        <f>S64/'2019_A1'!R65*100</f>
        <v>10.522970353312298</v>
      </c>
    </row>
    <row r="131" spans="2:19" s="8" customFormat="1" ht="8.25" customHeight="1" x14ac:dyDescent="0.25">
      <c r="D131" s="11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7"/>
      <c r="Q131" s="7"/>
      <c r="R131" s="32"/>
      <c r="S131" s="32"/>
    </row>
    <row r="132" spans="2:19" s="13" customFormat="1" ht="8.25" customHeight="1" x14ac:dyDescent="0.25">
      <c r="D132" s="121" t="s">
        <v>76</v>
      </c>
      <c r="E132" s="121"/>
      <c r="F132" s="121"/>
      <c r="G132" s="121"/>
      <c r="H132" s="121"/>
      <c r="I132" s="121"/>
      <c r="J132" s="121"/>
      <c r="K132" s="121"/>
      <c r="L132" s="121"/>
      <c r="M132" s="121"/>
      <c r="N132" s="121"/>
      <c r="O132" s="12"/>
      <c r="P132" s="6"/>
      <c r="Q132" s="6"/>
      <c r="R132" s="34"/>
      <c r="S132" s="34"/>
    </row>
    <row r="133" spans="2:19" s="13" customFormat="1" ht="8.25" customHeight="1" x14ac:dyDescent="0.15"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12"/>
      <c r="P133" s="14"/>
      <c r="Q133" s="14"/>
      <c r="R133" s="37"/>
      <c r="S133" s="37"/>
    </row>
    <row r="134" spans="2:19" s="56" customFormat="1" ht="8.25" customHeight="1" x14ac:dyDescent="0.25">
      <c r="D134" s="15" t="s">
        <v>77</v>
      </c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2"/>
      <c r="P134" s="17"/>
      <c r="Q134" s="17"/>
      <c r="R134" s="39"/>
      <c r="S134" s="39"/>
    </row>
  </sheetData>
  <mergeCells count="10">
    <mergeCell ref="D132:N132"/>
    <mergeCell ref="B71:B73"/>
    <mergeCell ref="D71:D73"/>
    <mergeCell ref="E71:P71"/>
    <mergeCell ref="E73:P73"/>
    <mergeCell ref="D66:N66"/>
    <mergeCell ref="B5:B7"/>
    <mergeCell ref="D5:D7"/>
    <mergeCell ref="E5:P5"/>
    <mergeCell ref="E7:P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93FDC-16AB-446D-91CD-929C08B4F591}">
  <sheetPr codeName="Tabelle8"/>
  <dimension ref="A1:U61"/>
  <sheetViews>
    <sheetView topLeftCell="F1" zoomScale="145" zoomScaleNormal="145" workbookViewId="0">
      <selection activeCell="S1" sqref="S1"/>
    </sheetView>
  </sheetViews>
  <sheetFormatPr baseColWidth="10" defaultColWidth="11.42578125" defaultRowHeight="15" x14ac:dyDescent="0.25"/>
  <cols>
    <col min="1" max="2" width="11.42578125" style="56"/>
    <col min="3" max="3" width="21.7109375" style="56" customWidth="1"/>
    <col min="4" max="16" width="11.42578125" style="56"/>
    <col min="17" max="21" width="11.42578125" style="4"/>
    <col min="22" max="16384" width="11.42578125" style="56"/>
  </cols>
  <sheetData>
    <row r="1" spans="1:21" ht="16.5" x14ac:dyDescent="0.25">
      <c r="A1" s="56" t="s">
        <v>157</v>
      </c>
      <c r="B1" s="19" t="s">
        <v>82</v>
      </c>
      <c r="C1" s="19" t="s">
        <v>86</v>
      </c>
      <c r="D1" s="1">
        <v>2005</v>
      </c>
      <c r="E1" s="2">
        <v>2006</v>
      </c>
      <c r="F1" s="2">
        <v>2007</v>
      </c>
      <c r="G1" s="2">
        <v>2008</v>
      </c>
      <c r="H1" s="1">
        <v>2009</v>
      </c>
      <c r="I1" s="1">
        <v>2010</v>
      </c>
      <c r="J1" s="1">
        <v>2011</v>
      </c>
      <c r="K1" s="1">
        <v>2012</v>
      </c>
      <c r="L1" s="1">
        <v>2013</v>
      </c>
      <c r="M1" s="1">
        <v>2014</v>
      </c>
      <c r="N1" s="69">
        <v>2015</v>
      </c>
      <c r="O1" s="69">
        <v>2016</v>
      </c>
      <c r="P1" s="3">
        <v>2017</v>
      </c>
      <c r="Q1" s="28">
        <v>2018</v>
      </c>
      <c r="R1" s="28">
        <v>2019</v>
      </c>
      <c r="S1" s="29" t="s">
        <v>158</v>
      </c>
      <c r="T1" s="28" t="s">
        <v>159</v>
      </c>
      <c r="U1" s="70" t="s">
        <v>160</v>
      </c>
    </row>
    <row r="2" spans="1:21" ht="8.25" customHeight="1" x14ac:dyDescent="0.25">
      <c r="A2" s="56" t="str">
        <f>3&amp;B2</f>
        <v>3101</v>
      </c>
      <c r="B2" s="44">
        <v>101</v>
      </c>
      <c r="C2" s="22" t="s">
        <v>20</v>
      </c>
      <c r="D2" s="55">
        <f>VLOOKUP(B2,'2019_A2_Rohdaten'!$A$9:$W$64,3,FALSE)</f>
        <v>20275</v>
      </c>
      <c r="E2" s="55">
        <f>VLOOKUP(B2,'2019_A2_Rohdaten'!$A$9:$W$64,4,FALSE)</f>
        <v>20282</v>
      </c>
      <c r="F2" s="55">
        <f>VLOOKUP(B2,'2019_A2_Rohdaten'!$A$9:$W$64,5,FALSE)</f>
        <v>19875</v>
      </c>
      <c r="G2" s="55">
        <f>VLOOKUP(B2,'2019_A2_Rohdaten'!$A$9:$W$64,6,FALSE)</f>
        <v>19402</v>
      </c>
      <c r="H2" s="55">
        <f>VLOOKUP(B2,'2019_A2_Rohdaten'!$A$9:$W$64,7,FALSE)</f>
        <v>19399</v>
      </c>
      <c r="I2" s="55">
        <f>VLOOKUP(B2,'2019_A2_Rohdaten'!$A$9:$W$64,8,FALSE)</f>
        <v>19660</v>
      </c>
      <c r="J2" s="55">
        <f>VLOOKUP(B2,'2019_A2_Rohdaten'!$A$9:$W$64,9,FALSE)</f>
        <v>20214</v>
      </c>
      <c r="K2" s="55">
        <f>VLOOKUP(B2,'2019_A2_Rohdaten'!$A$9:$W$64,10,FALSE)</f>
        <v>20820</v>
      </c>
      <c r="L2" s="55">
        <f>VLOOKUP(B2,'2019_A2_Rohdaten'!$A$9:$W$64,11,FALSE)</f>
        <v>22122</v>
      </c>
      <c r="M2" s="55">
        <f>VLOOKUP(B2,'2019_A2_Rohdaten'!$A$9:$W$64,12,FALSE)</f>
        <v>23055</v>
      </c>
      <c r="N2" s="55">
        <f>VLOOKUP(B2,'2019_A2_Rohdaten'!$A$9:$W$64,13,FALSE)</f>
        <v>26108</v>
      </c>
      <c r="O2" s="54">
        <f>VLOOKUP(B2,'2019_A2_Rohdaten'!$A$9:$W$64,14,FALSE)</f>
        <v>28200</v>
      </c>
      <c r="P2" s="53">
        <f>VLOOKUP(B2,'2019_A2_Rohdaten'!$A$9:$W$64,5,FALSE)</f>
        <v>19875</v>
      </c>
      <c r="Q2" s="52">
        <f>VLOOKUP(B2,'2019_A2_Rohdaten'!$A$9:$W$64,6,FALSE)</f>
        <v>19402</v>
      </c>
      <c r="R2" s="52">
        <f>VLOOKUP(B2,'2019_A2_Rohdaten'!$A$9:$W$64,17,FALSE)</f>
        <v>31445</v>
      </c>
      <c r="S2" s="51">
        <f>VLOOKUP(B2,'2019_A2_Rohdaten'!$A$9:$W$64,18,FALSE)</f>
        <v>8.3000000000000007</v>
      </c>
      <c r="T2" s="51">
        <f>VLOOKUP(B2,'2019_A2_Rohdaten'!$A$9:$W$64,19,FALSE)</f>
        <v>11.3</v>
      </c>
      <c r="U2" s="50">
        <f>VLOOKUP(B2,'2019_A2_Rohdaten'!$A$9:$W$64,20,FALSE)</f>
        <v>12.6</v>
      </c>
    </row>
    <row r="3" spans="1:21" ht="8.25" customHeight="1" x14ac:dyDescent="0.25">
      <c r="A3" s="56" t="str">
        <f t="shared" ref="A3:A57" si="0">3&amp;B3</f>
        <v>3102</v>
      </c>
      <c r="B3" s="44">
        <v>102</v>
      </c>
      <c r="C3" s="22" t="s">
        <v>21</v>
      </c>
      <c r="D3" s="55">
        <f>VLOOKUP(B3,'2019_A2_Rohdaten'!$A$9:$W$64,3,FALSE)</f>
        <v>10721</v>
      </c>
      <c r="E3" s="55">
        <f>VLOOKUP(B3,'2019_A2_Rohdaten'!$A$9:$W$64,4,FALSE)</f>
        <v>10474</v>
      </c>
      <c r="F3" s="55">
        <f>VLOOKUP(B3,'2019_A2_Rohdaten'!$A$9:$W$64,5,FALSE)</f>
        <v>10224</v>
      </c>
      <c r="G3" s="55">
        <f>VLOOKUP(B3,'2019_A2_Rohdaten'!$A$9:$W$64,6,FALSE)</f>
        <v>10191</v>
      </c>
      <c r="H3" s="55">
        <f>VLOOKUP(B3,'2019_A2_Rohdaten'!$A$9:$W$64,7,FALSE)</f>
        <v>10062</v>
      </c>
      <c r="I3" s="55">
        <f>VLOOKUP(B3,'2019_A2_Rohdaten'!$A$9:$W$64,8,FALSE)</f>
        <v>9810</v>
      </c>
      <c r="J3" s="55">
        <f>VLOOKUP(B3,'2019_A2_Rohdaten'!$A$9:$W$64,9,FALSE)</f>
        <v>9804</v>
      </c>
      <c r="K3" s="55">
        <f>VLOOKUP(B3,'2019_A2_Rohdaten'!$A$9:$W$64,10,FALSE)</f>
        <v>9918</v>
      </c>
      <c r="L3" s="55">
        <f>VLOOKUP(B3,'2019_A2_Rohdaten'!$A$9:$W$64,11,FALSE)</f>
        <v>10596</v>
      </c>
      <c r="M3" s="55">
        <f>VLOOKUP(B3,'2019_A2_Rohdaten'!$A$9:$W$64,12,FALSE)</f>
        <v>11620</v>
      </c>
      <c r="N3" s="55">
        <f>VLOOKUP(B3,'2019_A2_Rohdaten'!$A$9:$W$64,13,FALSE)</f>
        <v>13554</v>
      </c>
      <c r="O3" s="54">
        <f>VLOOKUP(B3,'2019_A2_Rohdaten'!$A$9:$W$64,14,FALSE)</f>
        <v>16885</v>
      </c>
      <c r="P3" s="53">
        <f>VLOOKUP(B3,'2019_A2_Rohdaten'!$A$9:$W$64,5,FALSE)</f>
        <v>10224</v>
      </c>
      <c r="Q3" s="52">
        <f>VLOOKUP(B3,'2019_A2_Rohdaten'!$A$9:$W$64,6,FALSE)</f>
        <v>10191</v>
      </c>
      <c r="R3" s="52">
        <f>VLOOKUP(B3,'2019_A2_Rohdaten'!$A$9:$W$64,17,FALSE)</f>
        <v>20175</v>
      </c>
      <c r="S3" s="51">
        <f>VLOOKUP(B3,'2019_A2_Rohdaten'!$A$9:$W$64,18,FALSE)</f>
        <v>10</v>
      </c>
      <c r="T3" s="51">
        <f>VLOOKUP(B3,'2019_A2_Rohdaten'!$A$9:$W$64,19,FALSE)</f>
        <v>16.3</v>
      </c>
      <c r="U3" s="50">
        <f>VLOOKUP(B3,'2019_A2_Rohdaten'!$A$9:$W$64,20,FALSE)</f>
        <v>19.3</v>
      </c>
    </row>
    <row r="4" spans="1:21" ht="8.25" customHeight="1" x14ac:dyDescent="0.25">
      <c r="A4" s="56" t="str">
        <f t="shared" si="0"/>
        <v>3103</v>
      </c>
      <c r="B4" s="44">
        <v>103</v>
      </c>
      <c r="C4" s="22" t="s">
        <v>22</v>
      </c>
      <c r="D4" s="55">
        <f>VLOOKUP(B4,'2019_A2_Rohdaten'!$A$9:$W$64,3,FALSE)</f>
        <v>11986</v>
      </c>
      <c r="E4" s="55">
        <f>VLOOKUP(B4,'2019_A2_Rohdaten'!$A$9:$W$64,4,FALSE)</f>
        <v>11941</v>
      </c>
      <c r="F4" s="55">
        <f>VLOOKUP(B4,'2019_A2_Rohdaten'!$A$9:$W$64,5,FALSE)</f>
        <v>11772</v>
      </c>
      <c r="G4" s="55">
        <f>VLOOKUP(B4,'2019_A2_Rohdaten'!$A$9:$W$64,6,FALSE)</f>
        <v>11824</v>
      </c>
      <c r="H4" s="55">
        <f>VLOOKUP(B4,'2019_A2_Rohdaten'!$A$9:$W$64,7,FALSE)</f>
        <v>11796</v>
      </c>
      <c r="I4" s="55">
        <f>VLOOKUP(B4,'2019_A2_Rohdaten'!$A$9:$W$64,8,FALSE)</f>
        <v>11804</v>
      </c>
      <c r="J4" s="55">
        <f>VLOOKUP(B4,'2019_A2_Rohdaten'!$A$9:$W$64,9,FALSE)</f>
        <v>12080</v>
      </c>
      <c r="K4" s="55">
        <f>VLOOKUP(B4,'2019_A2_Rohdaten'!$A$9:$W$64,10,FALSE)</f>
        <v>12680</v>
      </c>
      <c r="L4" s="55">
        <f>VLOOKUP(B4,'2019_A2_Rohdaten'!$A$9:$W$64,11,FALSE)</f>
        <v>14017</v>
      </c>
      <c r="M4" s="55">
        <f>VLOOKUP(B4,'2019_A2_Rohdaten'!$A$9:$W$64,12,FALSE)</f>
        <v>15224</v>
      </c>
      <c r="N4" s="55">
        <f>VLOOKUP(B4,'2019_A2_Rohdaten'!$A$9:$W$64,13,FALSE)</f>
        <v>16966</v>
      </c>
      <c r="O4" s="54">
        <f>VLOOKUP(B4,'2019_A2_Rohdaten'!$A$9:$W$64,14,FALSE)</f>
        <v>17770</v>
      </c>
      <c r="P4" s="53">
        <f>VLOOKUP(B4,'2019_A2_Rohdaten'!$A$9:$W$64,5,FALSE)</f>
        <v>11772</v>
      </c>
      <c r="Q4" s="52">
        <f>VLOOKUP(B4,'2019_A2_Rohdaten'!$A$9:$W$64,6,FALSE)</f>
        <v>11824</v>
      </c>
      <c r="R4" s="52">
        <f>VLOOKUP(B4,'2019_A2_Rohdaten'!$A$9:$W$64,17,FALSE)</f>
        <v>20160</v>
      </c>
      <c r="S4" s="51">
        <f>VLOOKUP(B4,'2019_A2_Rohdaten'!$A$9:$W$64,18,FALSE)</f>
        <v>9.9</v>
      </c>
      <c r="T4" s="51">
        <f>VLOOKUP(B4,'2019_A2_Rohdaten'!$A$9:$W$64,19,FALSE)</f>
        <v>14.3</v>
      </c>
      <c r="U4" s="50">
        <f>VLOOKUP(B4,'2019_A2_Rohdaten'!$A$9:$W$64,20,FALSE)</f>
        <v>16.2</v>
      </c>
    </row>
    <row r="5" spans="1:21" ht="8.25" customHeight="1" x14ac:dyDescent="0.25">
      <c r="A5" s="56" t="str">
        <f t="shared" si="0"/>
        <v>3151</v>
      </c>
      <c r="B5" s="44">
        <v>151</v>
      </c>
      <c r="C5" s="22" t="s">
        <v>23</v>
      </c>
      <c r="D5" s="55">
        <f>VLOOKUP(B5,'2019_A2_Rohdaten'!$A$9:$W$64,3,FALSE)</f>
        <v>7612</v>
      </c>
      <c r="E5" s="55">
        <f>VLOOKUP(B5,'2019_A2_Rohdaten'!$A$9:$W$64,4,FALSE)</f>
        <v>7371</v>
      </c>
      <c r="F5" s="55">
        <f>VLOOKUP(B5,'2019_A2_Rohdaten'!$A$9:$W$64,5,FALSE)</f>
        <v>7223</v>
      </c>
      <c r="G5" s="55">
        <f>VLOOKUP(B5,'2019_A2_Rohdaten'!$A$9:$W$64,6,FALSE)</f>
        <v>7038</v>
      </c>
      <c r="H5" s="55">
        <f>VLOOKUP(B5,'2019_A2_Rohdaten'!$A$9:$W$64,7,FALSE)</f>
        <v>7058</v>
      </c>
      <c r="I5" s="55">
        <f>VLOOKUP(B5,'2019_A2_Rohdaten'!$A$9:$W$64,8,FALSE)</f>
        <v>7024</v>
      </c>
      <c r="J5" s="55">
        <f>VLOOKUP(B5,'2019_A2_Rohdaten'!$A$9:$W$64,9,FALSE)</f>
        <v>7135</v>
      </c>
      <c r="K5" s="55">
        <f>VLOOKUP(B5,'2019_A2_Rohdaten'!$A$9:$W$64,10,FALSE)</f>
        <v>7552</v>
      </c>
      <c r="L5" s="55">
        <f>VLOOKUP(B5,'2019_A2_Rohdaten'!$A$9:$W$64,11,FALSE)</f>
        <v>7991</v>
      </c>
      <c r="M5" s="55">
        <f>VLOOKUP(B5,'2019_A2_Rohdaten'!$A$9:$W$64,12,FALSE)</f>
        <v>8866</v>
      </c>
      <c r="N5" s="55">
        <f>VLOOKUP(B5,'2019_A2_Rohdaten'!$A$9:$W$64,13,FALSE)</f>
        <v>9857</v>
      </c>
      <c r="O5" s="54">
        <f>VLOOKUP(B5,'2019_A2_Rohdaten'!$A$9:$W$64,14,FALSE)</f>
        <v>10840</v>
      </c>
      <c r="P5" s="53">
        <f>VLOOKUP(B5,'2019_A2_Rohdaten'!$A$9:$W$64,5,FALSE)</f>
        <v>7223</v>
      </c>
      <c r="Q5" s="52">
        <f>VLOOKUP(B5,'2019_A2_Rohdaten'!$A$9:$W$64,6,FALSE)</f>
        <v>7038</v>
      </c>
      <c r="R5" s="52">
        <f>VLOOKUP(B5,'2019_A2_Rohdaten'!$A$9:$W$64,17,FALSE)</f>
        <v>12330</v>
      </c>
      <c r="S5" s="51">
        <f>VLOOKUP(B5,'2019_A2_Rohdaten'!$A$9:$W$64,18,FALSE)</f>
        <v>4.3</v>
      </c>
      <c r="T5" s="51">
        <f>VLOOKUP(B5,'2019_A2_Rohdaten'!$A$9:$W$64,19,FALSE)</f>
        <v>6.2</v>
      </c>
      <c r="U5" s="50">
        <f>VLOOKUP(B5,'2019_A2_Rohdaten'!$A$9:$W$64,20,FALSE)</f>
        <v>7</v>
      </c>
    </row>
    <row r="6" spans="1:21" s="4" customFormat="1" ht="8.25" customHeight="1" x14ac:dyDescent="0.25">
      <c r="A6" s="56" t="str">
        <f t="shared" si="0"/>
        <v>3153</v>
      </c>
      <c r="B6" s="44">
        <v>153</v>
      </c>
      <c r="C6" s="22" t="s">
        <v>26</v>
      </c>
      <c r="D6" s="55">
        <f>VLOOKUP(B6,'2019_A2_Rohdaten'!$A$9:$W$64,3,FALSE)</f>
        <v>7506</v>
      </c>
      <c r="E6" s="55">
        <f>VLOOKUP(B6,'2019_A2_Rohdaten'!$A$9:$W$64,4,FALSE)</f>
        <v>7325</v>
      </c>
      <c r="F6" s="55">
        <f>VLOOKUP(B6,'2019_A2_Rohdaten'!$A$9:$W$64,5,FALSE)</f>
        <v>7231</v>
      </c>
      <c r="G6" s="55">
        <f>VLOOKUP(B6,'2019_A2_Rohdaten'!$A$9:$W$64,6,FALSE)</f>
        <v>7086</v>
      </c>
      <c r="H6" s="55">
        <f>VLOOKUP(B6,'2019_A2_Rohdaten'!$A$9:$W$64,7,FALSE)</f>
        <v>7041</v>
      </c>
      <c r="I6" s="55">
        <f>VLOOKUP(B6,'2019_A2_Rohdaten'!$A$9:$W$64,8,FALSE)</f>
        <v>6980</v>
      </c>
      <c r="J6" s="55">
        <f>VLOOKUP(B6,'2019_A2_Rohdaten'!$A$9:$W$64,9,FALSE)</f>
        <v>7059</v>
      </c>
      <c r="K6" s="55">
        <f>VLOOKUP(B6,'2019_A2_Rohdaten'!$A$9:$W$64,10,FALSE)</f>
        <v>7419</v>
      </c>
      <c r="L6" s="55">
        <f>VLOOKUP(B6,'2019_A2_Rohdaten'!$A$9:$W$64,11,FALSE)</f>
        <v>7947</v>
      </c>
      <c r="M6" s="55">
        <f>VLOOKUP(B6,'2019_A2_Rohdaten'!$A$9:$W$64,12,FALSE)</f>
        <v>8634</v>
      </c>
      <c r="N6" s="55">
        <f>VLOOKUP(B6,'2019_A2_Rohdaten'!$A$9:$W$64,13,FALSE)</f>
        <v>10620</v>
      </c>
      <c r="O6" s="54">
        <f>VLOOKUP(B6,'2019_A2_Rohdaten'!$A$9:$W$64,14,FALSE)</f>
        <v>11745</v>
      </c>
      <c r="P6" s="53">
        <f>VLOOKUP(B6,'2019_A2_Rohdaten'!$A$9:$W$64,5,FALSE)</f>
        <v>7231</v>
      </c>
      <c r="Q6" s="52">
        <f>VLOOKUP(B6,'2019_A2_Rohdaten'!$A$9:$W$64,6,FALSE)</f>
        <v>7086</v>
      </c>
      <c r="R6" s="52">
        <f>VLOOKUP(B6,'2019_A2_Rohdaten'!$A$9:$W$64,17,FALSE)</f>
        <v>14020</v>
      </c>
      <c r="S6" s="51">
        <f>VLOOKUP(B6,'2019_A2_Rohdaten'!$A$9:$W$64,18,FALSE)</f>
        <v>5</v>
      </c>
      <c r="T6" s="51">
        <f>VLOOKUP(B6,'2019_A2_Rohdaten'!$A$9:$W$64,19,FALSE)</f>
        <v>8.5</v>
      </c>
      <c r="U6" s="50">
        <f>VLOOKUP(B6,'2019_A2_Rohdaten'!$A$9:$W$64,20,FALSE)</f>
        <v>10.3</v>
      </c>
    </row>
    <row r="7" spans="1:21" ht="8.25" customHeight="1" x14ac:dyDescent="0.25">
      <c r="A7" s="56" t="str">
        <f t="shared" si="0"/>
        <v>3154</v>
      </c>
      <c r="B7" s="44">
        <v>154</v>
      </c>
      <c r="C7" s="22" t="s">
        <v>27</v>
      </c>
      <c r="D7" s="55">
        <f>VLOOKUP(B7,'2019_A2_Rohdaten'!$A$9:$W$64,3,FALSE)</f>
        <v>3648</v>
      </c>
      <c r="E7" s="55">
        <f>VLOOKUP(B7,'2019_A2_Rohdaten'!$A$9:$W$64,4,FALSE)</f>
        <v>3620</v>
      </c>
      <c r="F7" s="55">
        <f>VLOOKUP(B7,'2019_A2_Rohdaten'!$A$9:$W$64,5,FALSE)</f>
        <v>3498</v>
      </c>
      <c r="G7" s="55">
        <f>VLOOKUP(B7,'2019_A2_Rohdaten'!$A$9:$W$64,6,FALSE)</f>
        <v>3392</v>
      </c>
      <c r="H7" s="55">
        <f>VLOOKUP(B7,'2019_A2_Rohdaten'!$A$9:$W$64,7,FALSE)</f>
        <v>3352</v>
      </c>
      <c r="I7" s="55">
        <f>VLOOKUP(B7,'2019_A2_Rohdaten'!$A$9:$W$64,8,FALSE)</f>
        <v>3365</v>
      </c>
      <c r="J7" s="55">
        <f>VLOOKUP(B7,'2019_A2_Rohdaten'!$A$9:$W$64,9,FALSE)</f>
        <v>3394</v>
      </c>
      <c r="K7" s="55">
        <f>VLOOKUP(B7,'2019_A2_Rohdaten'!$A$9:$W$64,10,FALSE)</f>
        <v>3404</v>
      </c>
      <c r="L7" s="55">
        <f>VLOOKUP(B7,'2019_A2_Rohdaten'!$A$9:$W$64,11,FALSE)</f>
        <v>3682</v>
      </c>
      <c r="M7" s="55">
        <f>VLOOKUP(B7,'2019_A2_Rohdaten'!$A$9:$W$64,12,FALSE)</f>
        <v>4100</v>
      </c>
      <c r="N7" s="55">
        <f>VLOOKUP(B7,'2019_A2_Rohdaten'!$A$9:$W$64,13,FALSE)</f>
        <v>5221</v>
      </c>
      <c r="O7" s="54">
        <f>VLOOKUP(B7,'2019_A2_Rohdaten'!$A$9:$W$64,14,FALSE)</f>
        <v>6230</v>
      </c>
      <c r="P7" s="53">
        <f>VLOOKUP(B7,'2019_A2_Rohdaten'!$A$9:$W$64,5,FALSE)</f>
        <v>3498</v>
      </c>
      <c r="Q7" s="52">
        <f>VLOOKUP(B7,'2019_A2_Rohdaten'!$A$9:$W$64,6,FALSE)</f>
        <v>3392</v>
      </c>
      <c r="R7" s="52">
        <f>VLOOKUP(B7,'2019_A2_Rohdaten'!$A$9:$W$64,17,FALSE)</f>
        <v>6535</v>
      </c>
      <c r="S7" s="51">
        <f>VLOOKUP(B7,'2019_A2_Rohdaten'!$A$9:$W$64,18,FALSE)</f>
        <v>3.7</v>
      </c>
      <c r="T7" s="51">
        <f>VLOOKUP(B7,'2019_A2_Rohdaten'!$A$9:$W$64,19,FALSE)</f>
        <v>6.8</v>
      </c>
      <c r="U7" s="50">
        <f>VLOOKUP(B7,'2019_A2_Rohdaten'!$A$9:$W$64,20,FALSE)</f>
        <v>7.2</v>
      </c>
    </row>
    <row r="8" spans="1:21" ht="8.25" customHeight="1" x14ac:dyDescent="0.25">
      <c r="A8" s="56" t="str">
        <f t="shared" si="0"/>
        <v>3155</v>
      </c>
      <c r="B8" s="44">
        <v>155</v>
      </c>
      <c r="C8" s="22" t="s">
        <v>28</v>
      </c>
      <c r="D8" s="55">
        <f>VLOOKUP(B8,'2019_A2_Rohdaten'!$A$9:$W$64,3,FALSE)</f>
        <v>5806</v>
      </c>
      <c r="E8" s="55">
        <f>VLOOKUP(B8,'2019_A2_Rohdaten'!$A$9:$W$64,4,FALSE)</f>
        <v>5607</v>
      </c>
      <c r="F8" s="55">
        <f>VLOOKUP(B8,'2019_A2_Rohdaten'!$A$9:$W$64,5,FALSE)</f>
        <v>5438</v>
      </c>
      <c r="G8" s="55">
        <f>VLOOKUP(B8,'2019_A2_Rohdaten'!$A$9:$W$64,6,FALSE)</f>
        <v>5213</v>
      </c>
      <c r="H8" s="55">
        <f>VLOOKUP(B8,'2019_A2_Rohdaten'!$A$9:$W$64,7,FALSE)</f>
        <v>5115</v>
      </c>
      <c r="I8" s="55">
        <f>VLOOKUP(B8,'2019_A2_Rohdaten'!$A$9:$W$64,8,FALSE)</f>
        <v>5093</v>
      </c>
      <c r="J8" s="55">
        <f>VLOOKUP(B8,'2019_A2_Rohdaten'!$A$9:$W$64,9,FALSE)</f>
        <v>5094</v>
      </c>
      <c r="K8" s="55">
        <f>VLOOKUP(B8,'2019_A2_Rohdaten'!$A$9:$W$64,10,FALSE)</f>
        <v>5113</v>
      </c>
      <c r="L8" s="55">
        <f>VLOOKUP(B8,'2019_A2_Rohdaten'!$A$9:$W$64,11,FALSE)</f>
        <v>5406</v>
      </c>
      <c r="M8" s="55">
        <f>VLOOKUP(B8,'2019_A2_Rohdaten'!$A$9:$W$64,12,FALSE)</f>
        <v>5924</v>
      </c>
      <c r="N8" s="55">
        <f>VLOOKUP(B8,'2019_A2_Rohdaten'!$A$9:$W$64,13,FALSE)</f>
        <v>7164</v>
      </c>
      <c r="O8" s="54">
        <f>VLOOKUP(B8,'2019_A2_Rohdaten'!$A$9:$W$64,14,FALSE)</f>
        <v>8245</v>
      </c>
      <c r="P8" s="53">
        <f>VLOOKUP(B8,'2019_A2_Rohdaten'!$A$9:$W$64,5,FALSE)</f>
        <v>5438</v>
      </c>
      <c r="Q8" s="52">
        <f>VLOOKUP(B8,'2019_A2_Rohdaten'!$A$9:$W$64,6,FALSE)</f>
        <v>5213</v>
      </c>
      <c r="R8" s="52">
        <f>VLOOKUP(B8,'2019_A2_Rohdaten'!$A$9:$W$64,17,FALSE)</f>
        <v>9225</v>
      </c>
      <c r="S8" s="51">
        <f>VLOOKUP(B8,'2019_A2_Rohdaten'!$A$9:$W$64,18,FALSE)</f>
        <v>4</v>
      </c>
      <c r="T8" s="51">
        <f>VLOOKUP(B8,'2019_A2_Rohdaten'!$A$9:$W$64,19,FALSE)</f>
        <v>6.2</v>
      </c>
      <c r="U8" s="50">
        <f>VLOOKUP(B8,'2019_A2_Rohdaten'!$A$9:$W$64,20,FALSE)</f>
        <v>7</v>
      </c>
    </row>
    <row r="9" spans="1:21" ht="8.25" customHeight="1" x14ac:dyDescent="0.25">
      <c r="A9" s="56" t="str">
        <f t="shared" si="0"/>
        <v>3157</v>
      </c>
      <c r="B9" s="44">
        <v>157</v>
      </c>
      <c r="C9" s="22" t="s">
        <v>29</v>
      </c>
      <c r="D9" s="55">
        <f>VLOOKUP(B9,'2019_A2_Rohdaten'!$A$9:$W$64,3,FALSE)</f>
        <v>6834</v>
      </c>
      <c r="E9" s="55">
        <f>VLOOKUP(B9,'2019_A2_Rohdaten'!$A$9:$W$64,4,FALSE)</f>
        <v>6676</v>
      </c>
      <c r="F9" s="55">
        <f>VLOOKUP(B9,'2019_A2_Rohdaten'!$A$9:$W$64,5,FALSE)</f>
        <v>6488</v>
      </c>
      <c r="G9" s="55">
        <f>VLOOKUP(B9,'2019_A2_Rohdaten'!$A$9:$W$64,6,FALSE)</f>
        <v>6382</v>
      </c>
      <c r="H9" s="55">
        <f>VLOOKUP(B9,'2019_A2_Rohdaten'!$A$9:$W$64,7,FALSE)</f>
        <v>6401</v>
      </c>
      <c r="I9" s="55">
        <f>VLOOKUP(B9,'2019_A2_Rohdaten'!$A$9:$W$64,8,FALSE)</f>
        <v>6373</v>
      </c>
      <c r="J9" s="55">
        <f>VLOOKUP(B9,'2019_A2_Rohdaten'!$A$9:$W$64,9,FALSE)</f>
        <v>6369</v>
      </c>
      <c r="K9" s="55">
        <f>VLOOKUP(B9,'2019_A2_Rohdaten'!$A$9:$W$64,10,FALSE)</f>
        <v>6508</v>
      </c>
      <c r="L9" s="55">
        <f>VLOOKUP(B9,'2019_A2_Rohdaten'!$A$9:$W$64,11,FALSE)</f>
        <v>6874</v>
      </c>
      <c r="M9" s="55">
        <f>VLOOKUP(B9,'2019_A2_Rohdaten'!$A$9:$W$64,12,FALSE)</f>
        <v>7401</v>
      </c>
      <c r="N9" s="55">
        <f>VLOOKUP(B9,'2019_A2_Rohdaten'!$A$9:$W$64,13,FALSE)</f>
        <v>9059</v>
      </c>
      <c r="O9" s="54">
        <f>VLOOKUP(B9,'2019_A2_Rohdaten'!$A$9:$W$64,14,FALSE)</f>
        <v>9910</v>
      </c>
      <c r="P9" s="53">
        <f>VLOOKUP(B9,'2019_A2_Rohdaten'!$A$9:$W$64,5,FALSE)</f>
        <v>6488</v>
      </c>
      <c r="Q9" s="52">
        <f>VLOOKUP(B9,'2019_A2_Rohdaten'!$A$9:$W$64,6,FALSE)</f>
        <v>6382</v>
      </c>
      <c r="R9" s="52">
        <f>VLOOKUP(B9,'2019_A2_Rohdaten'!$A$9:$W$64,17,FALSE)</f>
        <v>11340</v>
      </c>
      <c r="S9" s="51">
        <f>VLOOKUP(B9,'2019_A2_Rohdaten'!$A$9:$W$64,18,FALSE)</f>
        <v>5.0999999999999996</v>
      </c>
      <c r="T9" s="51">
        <f>VLOOKUP(B9,'2019_A2_Rohdaten'!$A$9:$W$64,19,FALSE)</f>
        <v>7.5</v>
      </c>
      <c r="U9" s="50">
        <f>VLOOKUP(B9,'2019_A2_Rohdaten'!$A$9:$W$64,20,FALSE)</f>
        <v>8.4</v>
      </c>
    </row>
    <row r="10" spans="1:21" ht="8.25" customHeight="1" x14ac:dyDescent="0.25">
      <c r="A10" s="56" t="str">
        <f t="shared" si="0"/>
        <v>3158</v>
      </c>
      <c r="B10" s="45">
        <v>158</v>
      </c>
      <c r="C10" s="22" t="s">
        <v>30</v>
      </c>
      <c r="D10" s="55">
        <f>VLOOKUP(B10,'2019_A2_Rohdaten'!$A$9:$W$64,3,FALSE)</f>
        <v>4886</v>
      </c>
      <c r="E10" s="55">
        <f>VLOOKUP(B10,'2019_A2_Rohdaten'!$A$9:$W$64,4,FALSE)</f>
        <v>4660</v>
      </c>
      <c r="F10" s="55">
        <f>VLOOKUP(B10,'2019_A2_Rohdaten'!$A$9:$W$64,5,FALSE)</f>
        <v>4529</v>
      </c>
      <c r="G10" s="55">
        <f>VLOOKUP(B10,'2019_A2_Rohdaten'!$A$9:$W$64,6,FALSE)</f>
        <v>4489</v>
      </c>
      <c r="H10" s="55">
        <f>VLOOKUP(B10,'2019_A2_Rohdaten'!$A$9:$W$64,7,FALSE)</f>
        <v>4392</v>
      </c>
      <c r="I10" s="55">
        <f>VLOOKUP(B10,'2019_A2_Rohdaten'!$A$9:$W$64,8,FALSE)</f>
        <v>4440</v>
      </c>
      <c r="J10" s="55">
        <f>VLOOKUP(B10,'2019_A2_Rohdaten'!$A$9:$W$64,9,FALSE)</f>
        <v>4509</v>
      </c>
      <c r="K10" s="55">
        <f>VLOOKUP(B10,'2019_A2_Rohdaten'!$A$9:$W$64,10,FALSE)</f>
        <v>4690</v>
      </c>
      <c r="L10" s="55">
        <f>VLOOKUP(B10,'2019_A2_Rohdaten'!$A$9:$W$64,11,FALSE)</f>
        <v>5051</v>
      </c>
      <c r="M10" s="55">
        <f>VLOOKUP(B10,'2019_A2_Rohdaten'!$A$9:$W$64,12,FALSE)</f>
        <v>5432</v>
      </c>
      <c r="N10" s="55">
        <f>VLOOKUP(B10,'2019_A2_Rohdaten'!$A$9:$W$64,13,FALSE)</f>
        <v>6675</v>
      </c>
      <c r="O10" s="54">
        <f>VLOOKUP(B10,'2019_A2_Rohdaten'!$A$9:$W$64,14,FALSE)</f>
        <v>7290</v>
      </c>
      <c r="P10" s="53">
        <f>VLOOKUP(B10,'2019_A2_Rohdaten'!$A$9:$W$64,5,FALSE)</f>
        <v>4529</v>
      </c>
      <c r="Q10" s="52">
        <f>VLOOKUP(B10,'2019_A2_Rohdaten'!$A$9:$W$64,6,FALSE)</f>
        <v>4489</v>
      </c>
      <c r="R10" s="52">
        <f>VLOOKUP(B10,'2019_A2_Rohdaten'!$A$9:$W$64,17,FALSE)</f>
        <v>7675</v>
      </c>
      <c r="S10" s="51">
        <f>VLOOKUP(B10,'2019_A2_Rohdaten'!$A$9:$W$64,18,FALSE)</f>
        <v>3.9</v>
      </c>
      <c r="T10" s="51">
        <f>VLOOKUP(B10,'2019_A2_Rohdaten'!$A$9:$W$64,19,FALSE)</f>
        <v>6</v>
      </c>
      <c r="U10" s="50">
        <f>VLOOKUP(B10,'2019_A2_Rohdaten'!$A$9:$W$64,20,FALSE)</f>
        <v>6.4</v>
      </c>
    </row>
    <row r="11" spans="1:21" s="4" customFormat="1" ht="8.25" customHeight="1" x14ac:dyDescent="0.25">
      <c r="A11" s="56" t="str">
        <f t="shared" si="0"/>
        <v>3159</v>
      </c>
      <c r="B11" s="44">
        <v>159</v>
      </c>
      <c r="C11" s="22" t="s">
        <v>80</v>
      </c>
      <c r="D11" s="55">
        <f>VLOOKUP(B11,'2019_A2_Rohdaten'!$A$9:$W$64,3,FALSE)</f>
        <v>20262</v>
      </c>
      <c r="E11" s="55">
        <f>VLOOKUP(B11,'2019_A2_Rohdaten'!$A$9:$W$64,4,FALSE)</f>
        <v>19719</v>
      </c>
      <c r="F11" s="55">
        <f>VLOOKUP(B11,'2019_A2_Rohdaten'!$A$9:$W$64,5,FALSE)</f>
        <v>19098</v>
      </c>
      <c r="G11" s="55">
        <f>VLOOKUP(B11,'2019_A2_Rohdaten'!$A$9:$W$64,6,FALSE)</f>
        <v>18578</v>
      </c>
      <c r="H11" s="55">
        <f>VLOOKUP(B11,'2019_A2_Rohdaten'!$A$9:$W$64,7,FALSE)</f>
        <v>18869</v>
      </c>
      <c r="I11" s="55">
        <f>VLOOKUP(B11,'2019_A2_Rohdaten'!$A$9:$W$64,8,FALSE)</f>
        <v>18518</v>
      </c>
      <c r="J11" s="55">
        <f>VLOOKUP(B11,'2019_A2_Rohdaten'!$A$9:$W$64,9,FALSE)</f>
        <v>18911</v>
      </c>
      <c r="K11" s="55">
        <f>VLOOKUP(B11,'2019_A2_Rohdaten'!$A$9:$W$64,10,FALSE)</f>
        <v>19708</v>
      </c>
      <c r="L11" s="55">
        <f>VLOOKUP(B11,'2019_A2_Rohdaten'!$A$9:$W$64,11,FALSE)</f>
        <v>20862</v>
      </c>
      <c r="M11" s="55">
        <f>VLOOKUP(B11,'2019_A2_Rohdaten'!$A$9:$W$64,12,FALSE)</f>
        <v>22278</v>
      </c>
      <c r="N11" s="55">
        <f>VLOOKUP(B11,'2019_A2_Rohdaten'!$A$9:$W$64,13,FALSE)</f>
        <v>25709</v>
      </c>
      <c r="O11" s="54">
        <f>VLOOKUP(B11,'2019_A2_Rohdaten'!$A$9:$W$64,14,FALSE)</f>
        <v>28035</v>
      </c>
      <c r="P11" s="53">
        <f>VLOOKUP(B11,'2019_A2_Rohdaten'!$A$9:$W$64,5,FALSE)</f>
        <v>19098</v>
      </c>
      <c r="Q11" s="52">
        <f>VLOOKUP(B11,'2019_A2_Rohdaten'!$A$9:$W$64,6,FALSE)</f>
        <v>18578</v>
      </c>
      <c r="R11" s="52">
        <f>VLOOKUP(B11,'2019_A2_Rohdaten'!$A$9:$W$64,17,FALSE)</f>
        <v>32090</v>
      </c>
      <c r="S11" s="51">
        <f>VLOOKUP(B11,'2019_A2_Rohdaten'!$A$9:$W$64,18,FALSE)</f>
        <v>5.9</v>
      </c>
      <c r="T11" s="51">
        <f>VLOOKUP(B11,'2019_A2_Rohdaten'!$A$9:$W$64,19,FALSE)</f>
        <v>8.6</v>
      </c>
      <c r="U11" s="50">
        <f>VLOOKUP(B11,'2019_A2_Rohdaten'!$A$9:$W$64,20,FALSE)</f>
        <v>9.8000000000000007</v>
      </c>
    </row>
    <row r="12" spans="1:21" s="4" customFormat="1" ht="8.25" customHeight="1" x14ac:dyDescent="0.25">
      <c r="A12" s="56" t="str">
        <f t="shared" si="0"/>
        <v>3159016</v>
      </c>
      <c r="B12" s="44">
        <v>159016</v>
      </c>
      <c r="C12" s="22" t="s">
        <v>31</v>
      </c>
      <c r="D12" s="54" t="str">
        <f>VLOOKUP(B12,'2019_A2_Rohdaten'!$A$9:$W$64,3,FALSE)</f>
        <v>-</v>
      </c>
      <c r="E12" s="54" t="str">
        <f>VLOOKUP(B12,'2019_A2_Rohdaten'!$A$9:$W$64,4,FALSE)</f>
        <v>-</v>
      </c>
      <c r="F12" s="55">
        <f>VLOOKUP(B12,'2019_A2_Rohdaten'!$A$9:$W$64,5,FALSE)</f>
        <v>11014</v>
      </c>
      <c r="G12" s="55">
        <f>VLOOKUP(B12,'2019_A2_Rohdaten'!$A$9:$W$64,6,FALSE)</f>
        <v>10769</v>
      </c>
      <c r="H12" s="55">
        <f>VLOOKUP(B12,'2019_A2_Rohdaten'!$A$9:$W$64,7,FALSE)</f>
        <v>10911</v>
      </c>
      <c r="I12" s="55">
        <f>VLOOKUP(B12,'2019_A2_Rohdaten'!$A$9:$W$64,8,FALSE)</f>
        <v>10752</v>
      </c>
      <c r="J12" s="55">
        <f>VLOOKUP(B12,'2019_A2_Rohdaten'!$A$9:$W$64,9,FALSE)</f>
        <v>10891</v>
      </c>
      <c r="K12" s="55">
        <f>VLOOKUP(B12,'2019_A2_Rohdaten'!$A$9:$W$64,10,FALSE)</f>
        <v>11352</v>
      </c>
      <c r="L12" s="55">
        <f>VLOOKUP(B12,'2019_A2_Rohdaten'!$A$9:$W$64,11,FALSE)</f>
        <v>12269</v>
      </c>
      <c r="M12" s="55">
        <f>VLOOKUP(B12,'2019_A2_Rohdaten'!$A$9:$W$64,12,FALSE)</f>
        <v>13391</v>
      </c>
      <c r="N12" s="55">
        <f>VLOOKUP(B12,'2019_A2_Rohdaten'!$A$9:$W$64,13,FALSE)</f>
        <v>15410</v>
      </c>
      <c r="O12" s="54">
        <f>VLOOKUP(B12,'2019_A2_Rohdaten'!$A$9:$W$64,14,FALSE)</f>
        <v>15650</v>
      </c>
      <c r="P12" s="53">
        <f>VLOOKUP(B12,'2019_A2_Rohdaten'!$A$9:$W$64,5,FALSE)</f>
        <v>11014</v>
      </c>
      <c r="Q12" s="52">
        <f>VLOOKUP(B12,'2019_A2_Rohdaten'!$A$9:$W$64,6,FALSE)</f>
        <v>10769</v>
      </c>
      <c r="R12" s="52">
        <f>VLOOKUP(B12,'2019_A2_Rohdaten'!$A$9:$W$64,17,FALSE)</f>
        <v>18815</v>
      </c>
      <c r="S12" s="51" t="str">
        <f>VLOOKUP(B12,'2019_A2_Rohdaten'!$A$9:$W$64,18,FALSE)</f>
        <v>-</v>
      </c>
      <c r="T12" s="51">
        <f>VLOOKUP(B12,'2019_A2_Rohdaten'!$A$9:$W$64,19,FALSE)</f>
        <v>13.1</v>
      </c>
      <c r="U12" s="50">
        <f>VLOOKUP(B12,'2019_A2_Rohdaten'!$A$9:$W$64,20,FALSE)</f>
        <v>15.8</v>
      </c>
    </row>
    <row r="13" spans="1:21" s="5" customFormat="1" ht="8.25" customHeight="1" x14ac:dyDescent="0.25">
      <c r="A13" s="56" t="str">
        <f t="shared" si="0"/>
        <v>3159999</v>
      </c>
      <c r="B13" s="46">
        <v>159999</v>
      </c>
      <c r="C13" s="22" t="s">
        <v>25</v>
      </c>
      <c r="D13" s="54" t="str">
        <f>VLOOKUP(B13,'2019_A2_Rohdaten'!$A$9:$W$64,3,FALSE)</f>
        <v>-</v>
      </c>
      <c r="E13" s="54" t="str">
        <f>VLOOKUP(B13,'2019_A2_Rohdaten'!$A$9:$W$64,4,FALSE)</f>
        <v>-</v>
      </c>
      <c r="F13" s="55">
        <f>VLOOKUP(B13,'2019_A2_Rohdaten'!$A$9:$W$64,5,FALSE)</f>
        <v>8084</v>
      </c>
      <c r="G13" s="55">
        <f>VLOOKUP(B13,'2019_A2_Rohdaten'!$A$9:$W$64,6,FALSE)</f>
        <v>7809</v>
      </c>
      <c r="H13" s="55">
        <f>VLOOKUP(B13,'2019_A2_Rohdaten'!$A$9:$W$64,7,FALSE)</f>
        <v>7958</v>
      </c>
      <c r="I13" s="55">
        <f>VLOOKUP(B13,'2019_A2_Rohdaten'!$A$9:$W$64,8,FALSE)</f>
        <v>7766</v>
      </c>
      <c r="J13" s="55">
        <f>VLOOKUP(B13,'2019_A2_Rohdaten'!$A$9:$W$64,9,FALSE)</f>
        <v>8020</v>
      </c>
      <c r="K13" s="55">
        <f>VLOOKUP(B13,'2019_A2_Rohdaten'!$A$9:$W$64,10,FALSE)</f>
        <v>8356</v>
      </c>
      <c r="L13" s="55">
        <f>VLOOKUP(B13,'2019_A2_Rohdaten'!$A$9:$W$64,11,FALSE)</f>
        <v>8593</v>
      </c>
      <c r="M13" s="55">
        <f>VLOOKUP(B13,'2019_A2_Rohdaten'!$A$9:$W$64,12,FALSE)</f>
        <v>8887</v>
      </c>
      <c r="N13" s="55">
        <f>VLOOKUP(B13,'2019_A2_Rohdaten'!$A$9:$W$64,13,FALSE)</f>
        <v>10299</v>
      </c>
      <c r="O13" s="54">
        <f>VLOOKUP(B13,'2019_A2_Rohdaten'!$A$9:$W$64,14,FALSE)</f>
        <v>12385</v>
      </c>
      <c r="P13" s="53">
        <f>VLOOKUP(B13,'2019_A2_Rohdaten'!$A$9:$W$64,5,FALSE)</f>
        <v>8084</v>
      </c>
      <c r="Q13" s="52">
        <f>VLOOKUP(B13,'2019_A2_Rohdaten'!$A$9:$W$64,6,FALSE)</f>
        <v>7809</v>
      </c>
      <c r="R13" s="52">
        <f>VLOOKUP(B13,'2019_A2_Rohdaten'!$A$9:$W$64,17,FALSE)</f>
        <v>13275</v>
      </c>
      <c r="S13" s="51" t="str">
        <f>VLOOKUP(B13,'2019_A2_Rohdaten'!$A$9:$W$64,18,FALSE)</f>
        <v>-</v>
      </c>
      <c r="T13" s="51">
        <f>VLOOKUP(B13,'2019_A2_Rohdaten'!$A$9:$W$64,19,FALSE)</f>
        <v>5.9575348264450092</v>
      </c>
      <c r="U13" s="50">
        <f>VLOOKUP(B13,'2019_A2_Rohdaten'!$A$9:$W$64,20,FALSE)</f>
        <v>6.4090184908028771</v>
      </c>
    </row>
    <row r="14" spans="1:21" s="8" customFormat="1" ht="16.5" customHeight="1" x14ac:dyDescent="0.25">
      <c r="A14" s="56" t="str">
        <f t="shared" si="0"/>
        <v>31</v>
      </c>
      <c r="B14" s="47">
        <v>1</v>
      </c>
      <c r="C14" s="24" t="s">
        <v>32</v>
      </c>
      <c r="D14" s="55">
        <f>VLOOKUP(B14,'2019_A2_Rohdaten'!$A$9:$W$64,3,FALSE)</f>
        <v>99536</v>
      </c>
      <c r="E14" s="55">
        <f>VLOOKUP(B14,'2019_A2_Rohdaten'!$A$9:$W$64,4,FALSE)</f>
        <v>97675</v>
      </c>
      <c r="F14" s="55">
        <f>VLOOKUP(B14,'2019_A2_Rohdaten'!$A$9:$W$64,5,FALSE)</f>
        <v>95376</v>
      </c>
      <c r="G14" s="55">
        <f>VLOOKUP(B14,'2019_A2_Rohdaten'!$A$9:$W$64,6,FALSE)</f>
        <v>93595</v>
      </c>
      <c r="H14" s="55">
        <f>VLOOKUP(B14,'2019_A2_Rohdaten'!$A$9:$W$64,7,FALSE)</f>
        <v>93485</v>
      </c>
      <c r="I14" s="55">
        <f>VLOOKUP(B14,'2019_A2_Rohdaten'!$A$9:$W$64,8,FALSE)</f>
        <v>93067</v>
      </c>
      <c r="J14" s="55">
        <f>VLOOKUP(B14,'2019_A2_Rohdaten'!$A$9:$W$64,9,FALSE)</f>
        <v>94569</v>
      </c>
      <c r="K14" s="55">
        <f>VLOOKUP(B14,'2019_A2_Rohdaten'!$A$9:$W$64,10,FALSE)</f>
        <v>97812</v>
      </c>
      <c r="L14" s="55">
        <f>VLOOKUP(B14,'2019_A2_Rohdaten'!$A$9:$W$64,11,FALSE)</f>
        <v>104548</v>
      </c>
      <c r="M14" s="55">
        <f>VLOOKUP(B14,'2019_A2_Rohdaten'!$A$9:$W$64,12,FALSE)</f>
        <v>112534</v>
      </c>
      <c r="N14" s="55">
        <f>VLOOKUP(B14,'2019_A2_Rohdaten'!$A$9:$W$64,13,FALSE)</f>
        <v>130933</v>
      </c>
      <c r="O14" s="54">
        <f>VLOOKUP(B14,'2019_A2_Rohdaten'!$A$9:$W$64,14,FALSE)</f>
        <v>145155</v>
      </c>
      <c r="P14" s="53">
        <f>VLOOKUP(B14,'2019_A2_Rohdaten'!$A$9:$W$64,5,FALSE)</f>
        <v>95376</v>
      </c>
      <c r="Q14" s="52">
        <f>VLOOKUP(B14,'2019_A2_Rohdaten'!$A$9:$W$64,6,FALSE)</f>
        <v>93595</v>
      </c>
      <c r="R14" s="52">
        <f>VLOOKUP(B14,'2019_A2_Rohdaten'!$A$9:$W$64,17,FALSE)</f>
        <v>165000</v>
      </c>
      <c r="S14" s="51">
        <f>VLOOKUP(B14,'2019_A2_Rohdaten'!$A$9:$W$64,18,FALSE)</f>
        <v>6</v>
      </c>
      <c r="T14" s="51">
        <f>VLOOKUP(B14,'2019_A2_Rohdaten'!$A$9:$W$64,19,FALSE)</f>
        <v>9.1</v>
      </c>
      <c r="U14" s="50">
        <f>VLOOKUP(B14,'2019_A2_Rohdaten'!$A$9:$W$64,20,FALSE)</f>
        <v>10.3</v>
      </c>
    </row>
    <row r="15" spans="1:21" ht="8.25" customHeight="1" x14ac:dyDescent="0.25">
      <c r="A15" s="56" t="str">
        <f t="shared" si="0"/>
        <v>3241</v>
      </c>
      <c r="B15" s="48">
        <v>241</v>
      </c>
      <c r="C15" s="22" t="s">
        <v>33</v>
      </c>
      <c r="D15" s="55">
        <f>VLOOKUP(B15,'2019_A2_Rohdaten'!$A$9:$W$64,3,FALSE)</f>
        <v>115165</v>
      </c>
      <c r="E15" s="55">
        <f>VLOOKUP(B15,'2019_A2_Rohdaten'!$A$9:$W$64,4,FALSE)</f>
        <v>115063</v>
      </c>
      <c r="F15" s="55">
        <f>VLOOKUP(B15,'2019_A2_Rohdaten'!$A$9:$W$64,5,FALSE)</f>
        <v>114709</v>
      </c>
      <c r="G15" s="55">
        <f>VLOOKUP(B15,'2019_A2_Rohdaten'!$A$9:$W$64,6,FALSE)</f>
        <v>112514</v>
      </c>
      <c r="H15" s="55">
        <f>VLOOKUP(B15,'2019_A2_Rohdaten'!$A$9:$W$64,7,FALSE)</f>
        <v>111911</v>
      </c>
      <c r="I15" s="55">
        <f>VLOOKUP(B15,'2019_A2_Rohdaten'!$A$9:$W$64,8,FALSE)</f>
        <v>112021</v>
      </c>
      <c r="J15" s="55">
        <f>VLOOKUP(B15,'2019_A2_Rohdaten'!$A$9:$W$64,9,FALSE)</f>
        <v>115062</v>
      </c>
      <c r="K15" s="55">
        <f>VLOOKUP(B15,'2019_A2_Rohdaten'!$A$9:$W$64,10,FALSE)</f>
        <v>119366</v>
      </c>
      <c r="L15" s="55">
        <f>VLOOKUP(B15,'2019_A2_Rohdaten'!$A$9:$W$64,11,FALSE)</f>
        <v>126962</v>
      </c>
      <c r="M15" s="55">
        <f>VLOOKUP(B15,'2019_A2_Rohdaten'!$A$9:$W$64,12,FALSE)</f>
        <v>136533</v>
      </c>
      <c r="N15" s="55">
        <f>VLOOKUP(B15,'2019_A2_Rohdaten'!$A$9:$W$64,13,FALSE)</f>
        <v>154696</v>
      </c>
      <c r="O15" s="54">
        <f>VLOOKUP(B15,'2019_A2_Rohdaten'!$A$9:$W$64,14,FALSE)</f>
        <v>168735</v>
      </c>
      <c r="P15" s="53">
        <f>VLOOKUP(B15,'2019_A2_Rohdaten'!$A$9:$W$64,5,FALSE)</f>
        <v>114709</v>
      </c>
      <c r="Q15" s="52">
        <f>VLOOKUP(B15,'2019_A2_Rohdaten'!$A$9:$W$64,6,FALSE)</f>
        <v>112514</v>
      </c>
      <c r="R15" s="52">
        <f>VLOOKUP(B15,'2019_A2_Rohdaten'!$A$9:$W$64,17,FALSE)</f>
        <v>185310</v>
      </c>
      <c r="S15" s="51">
        <f>VLOOKUP(B15,'2019_A2_Rohdaten'!$A$9:$W$64,18,FALSE)</f>
        <v>10.199999999999999</v>
      </c>
      <c r="T15" s="51">
        <f>VLOOKUP(B15,'2019_A2_Rohdaten'!$A$9:$W$64,19,FALSE)</f>
        <v>14.7</v>
      </c>
      <c r="U15" s="50">
        <f>VLOOKUP(B15,'2019_A2_Rohdaten'!$A$9:$W$64,20,FALSE)</f>
        <v>16</v>
      </c>
    </row>
    <row r="16" spans="1:21" ht="8.25" customHeight="1" x14ac:dyDescent="0.25">
      <c r="A16" s="56" t="str">
        <f t="shared" si="0"/>
        <v>3241001</v>
      </c>
      <c r="B16" s="48">
        <v>241001</v>
      </c>
      <c r="C16" s="22" t="s">
        <v>34</v>
      </c>
      <c r="D16" s="55">
        <f>VLOOKUP(B16,'2019_A2_Rohdaten'!$A$9:$W$64,3,FALSE)</f>
        <v>75016</v>
      </c>
      <c r="E16" s="55">
        <f>VLOOKUP(B16,'2019_A2_Rohdaten'!$A$9:$W$64,4,FALSE)</f>
        <v>74898</v>
      </c>
      <c r="F16" s="55">
        <f>VLOOKUP(B16,'2019_A2_Rohdaten'!$A$9:$W$64,5,FALSE)</f>
        <v>74977</v>
      </c>
      <c r="G16" s="55">
        <f>VLOOKUP(B16,'2019_A2_Rohdaten'!$A$9:$W$64,6,FALSE)</f>
        <v>74111</v>
      </c>
      <c r="H16" s="55">
        <f>VLOOKUP(B16,'2019_A2_Rohdaten'!$A$9:$W$64,7,FALSE)</f>
        <v>73483</v>
      </c>
      <c r="I16" s="55">
        <f>VLOOKUP(B16,'2019_A2_Rohdaten'!$A$9:$W$64,8,FALSE)</f>
        <v>73448</v>
      </c>
      <c r="J16" s="55">
        <f>VLOOKUP(B16,'2019_A2_Rohdaten'!$A$9:$W$64,9,FALSE)</f>
        <v>75793</v>
      </c>
      <c r="K16" s="55">
        <f>VLOOKUP(B16,'2019_A2_Rohdaten'!$A$9:$W$64,10,FALSE)</f>
        <v>78442</v>
      </c>
      <c r="L16" s="55">
        <f>VLOOKUP(B16,'2019_A2_Rohdaten'!$A$9:$W$64,11,FALSE)</f>
        <v>82727</v>
      </c>
      <c r="M16" s="55">
        <f>VLOOKUP(B16,'2019_A2_Rohdaten'!$A$9:$W$64,12,FALSE)</f>
        <v>88541</v>
      </c>
      <c r="N16" s="55">
        <f>VLOOKUP(B16,'2019_A2_Rohdaten'!$A$9:$W$64,13,FALSE)</f>
        <v>97357</v>
      </c>
      <c r="O16" s="54">
        <f>VLOOKUP(B16,'2019_A2_Rohdaten'!$A$9:$W$64,14,FALSE)</f>
        <v>104465</v>
      </c>
      <c r="P16" s="53">
        <f>VLOOKUP(B16,'2019_A2_Rohdaten'!$A$9:$W$64,5,FALSE)</f>
        <v>74977</v>
      </c>
      <c r="Q16" s="52">
        <f>VLOOKUP(B16,'2019_A2_Rohdaten'!$A$9:$W$64,6,FALSE)</f>
        <v>74111</v>
      </c>
      <c r="R16" s="52">
        <f>VLOOKUP(B16,'2019_A2_Rohdaten'!$A$9:$W$64,17,FALSE)</f>
        <v>113440</v>
      </c>
      <c r="S16" s="51">
        <f>VLOOKUP(B16,'2019_A2_Rohdaten'!$A$9:$W$64,18,FALSE)</f>
        <v>14.5</v>
      </c>
      <c r="T16" s="51">
        <f>VLOOKUP(B16,'2019_A2_Rohdaten'!$A$9:$W$64,19,FALSE)</f>
        <v>19.600000000000001</v>
      </c>
      <c r="U16" s="50">
        <f>VLOOKUP(B16,'2019_A2_Rohdaten'!$A$9:$W$64,20,FALSE)</f>
        <v>21.1</v>
      </c>
    </row>
    <row r="17" spans="1:21" ht="8.25" customHeight="1" x14ac:dyDescent="0.25">
      <c r="A17" s="56" t="str">
        <f t="shared" si="0"/>
        <v>3241999</v>
      </c>
      <c r="B17" s="46">
        <v>241999</v>
      </c>
      <c r="C17" s="22" t="s">
        <v>35</v>
      </c>
      <c r="D17" s="55">
        <f>VLOOKUP(B17,'2019_A2_Rohdaten'!$A$9:$W$64,3,FALSE)</f>
        <v>40149</v>
      </c>
      <c r="E17" s="55">
        <f>VLOOKUP(B17,'2019_A2_Rohdaten'!$A$9:$W$64,4,FALSE)</f>
        <v>40165</v>
      </c>
      <c r="F17" s="55">
        <f>VLOOKUP(B17,'2019_A2_Rohdaten'!$A$9:$W$64,5,FALSE)</f>
        <v>39732</v>
      </c>
      <c r="G17" s="55">
        <f>VLOOKUP(B17,'2019_A2_Rohdaten'!$A$9:$W$64,6,FALSE)</f>
        <v>38403</v>
      </c>
      <c r="H17" s="55">
        <f>VLOOKUP(B17,'2019_A2_Rohdaten'!$A$9:$W$64,7,FALSE)</f>
        <v>38428</v>
      </c>
      <c r="I17" s="55">
        <f>VLOOKUP(B17,'2019_A2_Rohdaten'!$A$9:$W$64,8,FALSE)</f>
        <v>38573</v>
      </c>
      <c r="J17" s="55">
        <f>VLOOKUP(B17,'2019_A2_Rohdaten'!$A$9:$W$64,9,FALSE)</f>
        <v>39269</v>
      </c>
      <c r="K17" s="55">
        <f>VLOOKUP(B17,'2019_A2_Rohdaten'!$A$9:$W$64,10,FALSE)</f>
        <v>40924</v>
      </c>
      <c r="L17" s="55">
        <f>VLOOKUP(B17,'2019_A2_Rohdaten'!$A$9:$W$64,11,FALSE)</f>
        <v>44235</v>
      </c>
      <c r="M17" s="55">
        <f>VLOOKUP(B17,'2019_A2_Rohdaten'!$A$9:$W$64,12,FALSE)</f>
        <v>47992</v>
      </c>
      <c r="N17" s="55">
        <f>VLOOKUP(B17,'2019_A2_Rohdaten'!$A$9:$W$64,13,FALSE)</f>
        <v>57339</v>
      </c>
      <c r="O17" s="54">
        <f>VLOOKUP(B17,'2019_A2_Rohdaten'!$A$9:$W$64,14,FALSE)</f>
        <v>64270</v>
      </c>
      <c r="P17" s="53">
        <f>VLOOKUP(B17,'2019_A2_Rohdaten'!$A$9:$W$64,5,FALSE)</f>
        <v>39732</v>
      </c>
      <c r="Q17" s="52">
        <f>VLOOKUP(B17,'2019_A2_Rohdaten'!$A$9:$W$64,6,FALSE)</f>
        <v>38403</v>
      </c>
      <c r="R17" s="52">
        <f>VLOOKUP(B17,'2019_A2_Rohdaten'!$A$9:$W$64,17,FALSE)</f>
        <v>71870</v>
      </c>
      <c r="S17" s="51">
        <f>VLOOKUP(B17,'2019_A2_Rohdaten'!$A$9:$W$64,18,FALSE)</f>
        <v>6.5515800879222734</v>
      </c>
      <c r="T17" s="51">
        <f>VLOOKUP(B17,'2019_A2_Rohdaten'!$A$9:$W$64,19,FALSE)</f>
        <v>10.436220032606084</v>
      </c>
      <c r="U17" s="50">
        <f>VLOOKUP(B17,'2019_A2_Rohdaten'!$A$9:$W$64,20,FALSE)</f>
        <v>11.588384204840452</v>
      </c>
    </row>
    <row r="18" spans="1:21" ht="8.25" customHeight="1" x14ac:dyDescent="0.25">
      <c r="A18" s="56" t="str">
        <f t="shared" si="0"/>
        <v>3251</v>
      </c>
      <c r="B18" s="44">
        <v>251</v>
      </c>
      <c r="C18" s="22" t="s">
        <v>36</v>
      </c>
      <c r="D18" s="55">
        <f>VLOOKUP(B18,'2019_A2_Rohdaten'!$A$9:$W$64,3,FALSE)</f>
        <v>8256</v>
      </c>
      <c r="E18" s="55">
        <f>VLOOKUP(B18,'2019_A2_Rohdaten'!$A$9:$W$64,4,FALSE)</f>
        <v>8139</v>
      </c>
      <c r="F18" s="55">
        <f>VLOOKUP(B18,'2019_A2_Rohdaten'!$A$9:$W$64,5,FALSE)</f>
        <v>8229</v>
      </c>
      <c r="G18" s="55">
        <f>VLOOKUP(B18,'2019_A2_Rohdaten'!$A$9:$W$64,6,FALSE)</f>
        <v>8105</v>
      </c>
      <c r="H18" s="55">
        <f>VLOOKUP(B18,'2019_A2_Rohdaten'!$A$9:$W$64,7,FALSE)</f>
        <v>8099</v>
      </c>
      <c r="I18" s="55">
        <f>VLOOKUP(B18,'2019_A2_Rohdaten'!$A$9:$W$64,8,FALSE)</f>
        <v>8183</v>
      </c>
      <c r="J18" s="55">
        <f>VLOOKUP(B18,'2019_A2_Rohdaten'!$A$9:$W$64,9,FALSE)</f>
        <v>8386</v>
      </c>
      <c r="K18" s="55">
        <f>VLOOKUP(B18,'2019_A2_Rohdaten'!$A$9:$W$64,10,FALSE)</f>
        <v>9184</v>
      </c>
      <c r="L18" s="55">
        <f>VLOOKUP(B18,'2019_A2_Rohdaten'!$A$9:$W$64,11,FALSE)</f>
        <v>10761</v>
      </c>
      <c r="M18" s="55">
        <f>VLOOKUP(B18,'2019_A2_Rohdaten'!$A$9:$W$64,12,FALSE)</f>
        <v>11631</v>
      </c>
      <c r="N18" s="55">
        <f>VLOOKUP(B18,'2019_A2_Rohdaten'!$A$9:$W$64,13,FALSE)</f>
        <v>13826</v>
      </c>
      <c r="O18" s="54">
        <f>VLOOKUP(B18,'2019_A2_Rohdaten'!$A$9:$W$64,14,FALSE)</f>
        <v>15540</v>
      </c>
      <c r="P18" s="53">
        <f>VLOOKUP(B18,'2019_A2_Rohdaten'!$A$9:$W$64,5,FALSE)</f>
        <v>8229</v>
      </c>
      <c r="Q18" s="52">
        <f>VLOOKUP(B18,'2019_A2_Rohdaten'!$A$9:$W$64,6,FALSE)</f>
        <v>8105</v>
      </c>
      <c r="R18" s="52">
        <f>VLOOKUP(B18,'2019_A2_Rohdaten'!$A$9:$W$64,17,FALSE)</f>
        <v>18545</v>
      </c>
      <c r="S18" s="51">
        <f>VLOOKUP(B18,'2019_A2_Rohdaten'!$A$9:$W$64,18,FALSE)</f>
        <v>3.8</v>
      </c>
      <c r="T18" s="51">
        <f>VLOOKUP(B18,'2019_A2_Rohdaten'!$A$9:$W$64,19,FALSE)</f>
        <v>7.2</v>
      </c>
      <c r="U18" s="50">
        <f>VLOOKUP(B18,'2019_A2_Rohdaten'!$A$9:$W$64,20,FALSE)</f>
        <v>8.5</v>
      </c>
    </row>
    <row r="19" spans="1:21" ht="8.25" customHeight="1" x14ac:dyDescent="0.25">
      <c r="A19" s="56" t="str">
        <f t="shared" si="0"/>
        <v>3252</v>
      </c>
      <c r="B19" s="44">
        <v>252</v>
      </c>
      <c r="C19" s="22" t="s">
        <v>37</v>
      </c>
      <c r="D19" s="55">
        <f>VLOOKUP(B19,'2019_A2_Rohdaten'!$A$9:$W$64,3,FALSE)</f>
        <v>11014</v>
      </c>
      <c r="E19" s="55">
        <f>VLOOKUP(B19,'2019_A2_Rohdaten'!$A$9:$W$64,4,FALSE)</f>
        <v>10617</v>
      </c>
      <c r="F19" s="55">
        <f>VLOOKUP(B19,'2019_A2_Rohdaten'!$A$9:$W$64,5,FALSE)</f>
        <v>10381</v>
      </c>
      <c r="G19" s="55">
        <f>VLOOKUP(B19,'2019_A2_Rohdaten'!$A$9:$W$64,6,FALSE)</f>
        <v>10213</v>
      </c>
      <c r="H19" s="55">
        <f>VLOOKUP(B19,'2019_A2_Rohdaten'!$A$9:$W$64,7,FALSE)</f>
        <v>10154</v>
      </c>
      <c r="I19" s="55">
        <f>VLOOKUP(B19,'2019_A2_Rohdaten'!$A$9:$W$64,8,FALSE)</f>
        <v>10394</v>
      </c>
      <c r="J19" s="55">
        <f>VLOOKUP(B19,'2019_A2_Rohdaten'!$A$9:$W$64,9,FALSE)</f>
        <v>10319</v>
      </c>
      <c r="K19" s="55">
        <f>VLOOKUP(B19,'2019_A2_Rohdaten'!$A$9:$W$64,10,FALSE)</f>
        <v>10342</v>
      </c>
      <c r="L19" s="55">
        <f>VLOOKUP(B19,'2019_A2_Rohdaten'!$A$9:$W$64,11,FALSE)</f>
        <v>10719</v>
      </c>
      <c r="M19" s="55">
        <f>VLOOKUP(B19,'2019_A2_Rohdaten'!$A$9:$W$64,12,FALSE)</f>
        <v>11665</v>
      </c>
      <c r="N19" s="55">
        <f>VLOOKUP(B19,'2019_A2_Rohdaten'!$A$9:$W$64,13,FALSE)</f>
        <v>13461</v>
      </c>
      <c r="O19" s="54">
        <f>VLOOKUP(B19,'2019_A2_Rohdaten'!$A$9:$W$64,14,FALSE)</f>
        <v>15065</v>
      </c>
      <c r="P19" s="53">
        <f>VLOOKUP(B19,'2019_A2_Rohdaten'!$A$9:$W$64,5,FALSE)</f>
        <v>10381</v>
      </c>
      <c r="Q19" s="52">
        <f>VLOOKUP(B19,'2019_A2_Rohdaten'!$A$9:$W$64,6,FALSE)</f>
        <v>10213</v>
      </c>
      <c r="R19" s="52">
        <f>VLOOKUP(B19,'2019_A2_Rohdaten'!$A$9:$W$64,17,FALSE)</f>
        <v>16910</v>
      </c>
      <c r="S19" s="51">
        <f>VLOOKUP(B19,'2019_A2_Rohdaten'!$A$9:$W$64,18,FALSE)</f>
        <v>6.9</v>
      </c>
      <c r="T19" s="51">
        <f>VLOOKUP(B19,'2019_A2_Rohdaten'!$A$9:$W$64,19,FALSE)</f>
        <v>10.199999999999999</v>
      </c>
      <c r="U19" s="50">
        <f>VLOOKUP(B19,'2019_A2_Rohdaten'!$A$9:$W$64,20,FALSE)</f>
        <v>11.4</v>
      </c>
    </row>
    <row r="20" spans="1:21" ht="8.25" customHeight="1" x14ac:dyDescent="0.25">
      <c r="A20" s="56" t="str">
        <f t="shared" si="0"/>
        <v>3254</v>
      </c>
      <c r="B20" s="44">
        <v>254</v>
      </c>
      <c r="C20" s="22" t="s">
        <v>38</v>
      </c>
      <c r="D20" s="55">
        <f>VLOOKUP(B20,'2019_A2_Rohdaten'!$A$9:$W$64,3,FALSE)</f>
        <v>14631</v>
      </c>
      <c r="E20" s="55">
        <f>VLOOKUP(B20,'2019_A2_Rohdaten'!$A$9:$W$64,4,FALSE)</f>
        <v>14237</v>
      </c>
      <c r="F20" s="55">
        <f>VLOOKUP(B20,'2019_A2_Rohdaten'!$A$9:$W$64,5,FALSE)</f>
        <v>13889</v>
      </c>
      <c r="G20" s="55">
        <f>VLOOKUP(B20,'2019_A2_Rohdaten'!$A$9:$W$64,6,FALSE)</f>
        <v>13669</v>
      </c>
      <c r="H20" s="55">
        <f>VLOOKUP(B20,'2019_A2_Rohdaten'!$A$9:$W$64,7,FALSE)</f>
        <v>13466</v>
      </c>
      <c r="I20" s="55">
        <f>VLOOKUP(B20,'2019_A2_Rohdaten'!$A$9:$W$64,8,FALSE)</f>
        <v>13637</v>
      </c>
      <c r="J20" s="55">
        <f>VLOOKUP(B20,'2019_A2_Rohdaten'!$A$9:$W$64,9,FALSE)</f>
        <v>13859</v>
      </c>
      <c r="K20" s="55">
        <f>VLOOKUP(B20,'2019_A2_Rohdaten'!$A$9:$W$64,10,FALSE)</f>
        <v>14417</v>
      </c>
      <c r="L20" s="55">
        <f>VLOOKUP(B20,'2019_A2_Rohdaten'!$A$9:$W$64,11,FALSE)</f>
        <v>15353</v>
      </c>
      <c r="M20" s="55">
        <f>VLOOKUP(B20,'2019_A2_Rohdaten'!$A$9:$W$64,12,FALSE)</f>
        <v>16412</v>
      </c>
      <c r="N20" s="55">
        <f>VLOOKUP(B20,'2019_A2_Rohdaten'!$A$9:$W$64,13,FALSE)</f>
        <v>19567</v>
      </c>
      <c r="O20" s="54">
        <f>VLOOKUP(B20,'2019_A2_Rohdaten'!$A$9:$W$64,14,FALSE)</f>
        <v>21915</v>
      </c>
      <c r="P20" s="53">
        <f>VLOOKUP(B20,'2019_A2_Rohdaten'!$A$9:$W$64,5,FALSE)</f>
        <v>13889</v>
      </c>
      <c r="Q20" s="52">
        <f>VLOOKUP(B20,'2019_A2_Rohdaten'!$A$9:$W$64,6,FALSE)</f>
        <v>13669</v>
      </c>
      <c r="R20" s="52">
        <f>VLOOKUP(B20,'2019_A2_Rohdaten'!$A$9:$W$64,17,FALSE)</f>
        <v>24995</v>
      </c>
      <c r="S20" s="51">
        <f>VLOOKUP(B20,'2019_A2_Rohdaten'!$A$9:$W$64,18,FALSE)</f>
        <v>5</v>
      </c>
      <c r="T20" s="51">
        <f>VLOOKUP(B20,'2019_A2_Rohdaten'!$A$9:$W$64,19,FALSE)</f>
        <v>7.9</v>
      </c>
      <c r="U20" s="50">
        <f>VLOOKUP(B20,'2019_A2_Rohdaten'!$A$9:$W$64,20,FALSE)</f>
        <v>9.1</v>
      </c>
    </row>
    <row r="21" spans="1:21" ht="8.25" customHeight="1" x14ac:dyDescent="0.25">
      <c r="A21" s="56" t="str">
        <f t="shared" si="0"/>
        <v>3254021</v>
      </c>
      <c r="B21" s="44">
        <v>254021</v>
      </c>
      <c r="C21" s="22" t="s">
        <v>39</v>
      </c>
      <c r="D21" s="54" t="str">
        <f>VLOOKUP(B21,'2019_A2_Rohdaten'!$A$9:$W$64,3,FALSE)</f>
        <v>-</v>
      </c>
      <c r="E21" s="54" t="str">
        <f>VLOOKUP(B21,'2019_A2_Rohdaten'!$A$9:$W$64,4,FALSE)</f>
        <v>-</v>
      </c>
      <c r="F21" s="55">
        <f>VLOOKUP(B21,'2019_A2_Rohdaten'!$A$9:$W$64,5,FALSE)</f>
        <v>8448</v>
      </c>
      <c r="G21" s="55">
        <f>VLOOKUP(B21,'2019_A2_Rohdaten'!$A$9:$W$64,6,FALSE)</f>
        <v>8344</v>
      </c>
      <c r="H21" s="55">
        <f>VLOOKUP(B21,'2019_A2_Rohdaten'!$A$9:$W$64,7,FALSE)</f>
        <v>8279</v>
      </c>
      <c r="I21" s="55">
        <f>VLOOKUP(B21,'2019_A2_Rohdaten'!$A$9:$W$64,8,FALSE)</f>
        <v>8445</v>
      </c>
      <c r="J21" s="55">
        <f>VLOOKUP(B21,'2019_A2_Rohdaten'!$A$9:$W$64,9,FALSE)</f>
        <v>8609</v>
      </c>
      <c r="K21" s="55">
        <f>VLOOKUP(B21,'2019_A2_Rohdaten'!$A$9:$W$64,10,FALSE)</f>
        <v>8826</v>
      </c>
      <c r="L21" s="55">
        <f>VLOOKUP(B21,'2019_A2_Rohdaten'!$A$9:$W$64,11,FALSE)</f>
        <v>9212</v>
      </c>
      <c r="M21" s="55">
        <f>VLOOKUP(B21,'2019_A2_Rohdaten'!$A$9:$W$64,12,FALSE)</f>
        <v>9796</v>
      </c>
      <c r="N21" s="55">
        <f>VLOOKUP(B21,'2019_A2_Rohdaten'!$A$9:$W$64,13,FALSE)</f>
        <v>11180</v>
      </c>
      <c r="O21" s="54">
        <f>VLOOKUP(B21,'2019_A2_Rohdaten'!$A$9:$W$64,14,FALSE)</f>
        <v>12505</v>
      </c>
      <c r="P21" s="53">
        <f>VLOOKUP(B21,'2019_A2_Rohdaten'!$A$9:$W$64,5,FALSE)</f>
        <v>8448</v>
      </c>
      <c r="Q21" s="52">
        <f>VLOOKUP(B21,'2019_A2_Rohdaten'!$A$9:$W$64,6,FALSE)</f>
        <v>8344</v>
      </c>
      <c r="R21" s="52">
        <f>VLOOKUP(B21,'2019_A2_Rohdaten'!$A$9:$W$64,17,FALSE)</f>
        <v>14830</v>
      </c>
      <c r="S21" s="51" t="str">
        <f>VLOOKUP(B21,'2019_A2_Rohdaten'!$A$9:$W$64,18,FALSE)</f>
        <v>-</v>
      </c>
      <c r="T21" s="51">
        <f>VLOOKUP(B21,'2019_A2_Rohdaten'!$A$9:$W$64,19,FALSE)</f>
        <v>12.3</v>
      </c>
      <c r="U21" s="50">
        <f>VLOOKUP(B21,'2019_A2_Rohdaten'!$A$9:$W$64,20,FALSE)</f>
        <v>14.6</v>
      </c>
    </row>
    <row r="22" spans="1:21" ht="8.25" customHeight="1" x14ac:dyDescent="0.25">
      <c r="A22" s="56" t="str">
        <f t="shared" si="0"/>
        <v>3254999</v>
      </c>
      <c r="B22" s="49">
        <v>254999</v>
      </c>
      <c r="C22" s="22" t="s">
        <v>40</v>
      </c>
      <c r="D22" s="54" t="str">
        <f>VLOOKUP(B22,'2019_A2_Rohdaten'!$A$9:$W$64,3,FALSE)</f>
        <v>-</v>
      </c>
      <c r="E22" s="54" t="str">
        <f>VLOOKUP(B22,'2019_A2_Rohdaten'!$A$9:$W$64,4,FALSE)</f>
        <v>-</v>
      </c>
      <c r="F22" s="55">
        <f>VLOOKUP(B22,'2019_A2_Rohdaten'!$A$9:$W$64,5,FALSE)</f>
        <v>5441</v>
      </c>
      <c r="G22" s="55">
        <f>VLOOKUP(B22,'2019_A2_Rohdaten'!$A$9:$W$64,6,FALSE)</f>
        <v>5325</v>
      </c>
      <c r="H22" s="55">
        <f>VLOOKUP(B22,'2019_A2_Rohdaten'!$A$9:$W$64,7,FALSE)</f>
        <v>5187</v>
      </c>
      <c r="I22" s="55">
        <f>VLOOKUP(B22,'2019_A2_Rohdaten'!$A$9:$W$64,8,FALSE)</f>
        <v>5192</v>
      </c>
      <c r="J22" s="55">
        <f>VLOOKUP(B22,'2019_A2_Rohdaten'!$A$9:$W$64,9,FALSE)</f>
        <v>5250</v>
      </c>
      <c r="K22" s="55">
        <f>VLOOKUP(B22,'2019_A2_Rohdaten'!$A$9:$W$64,10,FALSE)</f>
        <v>5591</v>
      </c>
      <c r="L22" s="55">
        <f>VLOOKUP(B22,'2019_A2_Rohdaten'!$A$9:$W$64,11,FALSE)</f>
        <v>6141</v>
      </c>
      <c r="M22" s="55">
        <f>VLOOKUP(B22,'2019_A2_Rohdaten'!$A$9:$W$64,12,FALSE)</f>
        <v>6616</v>
      </c>
      <c r="N22" s="55">
        <f>VLOOKUP(B22,'2019_A2_Rohdaten'!$A$9:$W$64,13,FALSE)</f>
        <v>8387</v>
      </c>
      <c r="O22" s="54">
        <f>VLOOKUP(B22,'2019_A2_Rohdaten'!$A$9:$W$64,14,FALSE)</f>
        <v>9410</v>
      </c>
      <c r="P22" s="53">
        <f>VLOOKUP(B22,'2019_A2_Rohdaten'!$A$9:$W$64,5,FALSE)</f>
        <v>5441</v>
      </c>
      <c r="Q22" s="52">
        <f>VLOOKUP(B22,'2019_A2_Rohdaten'!$A$9:$W$64,6,FALSE)</f>
        <v>5325</v>
      </c>
      <c r="R22" s="52">
        <f>VLOOKUP(B22,'2019_A2_Rohdaten'!$A$9:$W$64,17,FALSE)</f>
        <v>10165</v>
      </c>
      <c r="S22" s="51" t="str">
        <f>VLOOKUP(B22,'2019_A2_Rohdaten'!$A$9:$W$64,18,FALSE)</f>
        <v>-</v>
      </c>
      <c r="T22" s="51">
        <f>VLOOKUP(B22,'2019_A2_Rohdaten'!$A$9:$W$64,19,FALSE)</f>
        <v>5.3583732411609617</v>
      </c>
      <c r="U22" s="50">
        <f>VLOOKUP(B22,'2019_A2_Rohdaten'!$A$9:$W$64,20,FALSE)</f>
        <v>5.8377937561737614</v>
      </c>
    </row>
    <row r="23" spans="1:21" ht="8.25" customHeight="1" x14ac:dyDescent="0.25">
      <c r="A23" s="56" t="str">
        <f t="shared" si="0"/>
        <v>3255</v>
      </c>
      <c r="B23" s="44">
        <v>255</v>
      </c>
      <c r="C23" s="22" t="s">
        <v>41</v>
      </c>
      <c r="D23" s="55">
        <f>VLOOKUP(B23,'2019_A2_Rohdaten'!$A$9:$W$64,3,FALSE)</f>
        <v>3433</v>
      </c>
      <c r="E23" s="55">
        <f>VLOOKUP(B23,'2019_A2_Rohdaten'!$A$9:$W$64,4,FALSE)</f>
        <v>3274</v>
      </c>
      <c r="F23" s="55">
        <f>VLOOKUP(B23,'2019_A2_Rohdaten'!$A$9:$W$64,5,FALSE)</f>
        <v>3213</v>
      </c>
      <c r="G23" s="55">
        <f>VLOOKUP(B23,'2019_A2_Rohdaten'!$A$9:$W$64,6,FALSE)</f>
        <v>3109</v>
      </c>
      <c r="H23" s="55">
        <f>VLOOKUP(B23,'2019_A2_Rohdaten'!$A$9:$W$64,7,FALSE)</f>
        <v>3033</v>
      </c>
      <c r="I23" s="55">
        <f>VLOOKUP(B23,'2019_A2_Rohdaten'!$A$9:$W$64,8,FALSE)</f>
        <v>3063</v>
      </c>
      <c r="J23" s="55">
        <f>VLOOKUP(B23,'2019_A2_Rohdaten'!$A$9:$W$64,9,FALSE)</f>
        <v>3100</v>
      </c>
      <c r="K23" s="55">
        <f>VLOOKUP(B23,'2019_A2_Rohdaten'!$A$9:$W$64,10,FALSE)</f>
        <v>3072</v>
      </c>
      <c r="L23" s="55">
        <f>VLOOKUP(B23,'2019_A2_Rohdaten'!$A$9:$W$64,11,FALSE)</f>
        <v>3094</v>
      </c>
      <c r="M23" s="55">
        <f>VLOOKUP(B23,'2019_A2_Rohdaten'!$A$9:$W$64,12,FALSE)</f>
        <v>3131</v>
      </c>
      <c r="N23" s="55">
        <f>VLOOKUP(B23,'2019_A2_Rohdaten'!$A$9:$W$64,13,FALSE)</f>
        <v>3855</v>
      </c>
      <c r="O23" s="54">
        <f>VLOOKUP(B23,'2019_A2_Rohdaten'!$A$9:$W$64,14,FALSE)</f>
        <v>4300</v>
      </c>
      <c r="P23" s="53">
        <f>VLOOKUP(B23,'2019_A2_Rohdaten'!$A$9:$W$64,5,FALSE)</f>
        <v>3213</v>
      </c>
      <c r="Q23" s="52">
        <f>VLOOKUP(B23,'2019_A2_Rohdaten'!$A$9:$W$64,6,FALSE)</f>
        <v>3109</v>
      </c>
      <c r="R23" s="52">
        <f>VLOOKUP(B23,'2019_A2_Rohdaten'!$A$9:$W$64,17,FALSE)</f>
        <v>4275</v>
      </c>
      <c r="S23" s="51">
        <f>VLOOKUP(B23,'2019_A2_Rohdaten'!$A$9:$W$64,18,FALSE)</f>
        <v>4.4000000000000004</v>
      </c>
      <c r="T23" s="51">
        <f>VLOOKUP(B23,'2019_A2_Rohdaten'!$A$9:$W$64,19,FALSE)</f>
        <v>6</v>
      </c>
      <c r="U23" s="50">
        <f>VLOOKUP(B23,'2019_A2_Rohdaten'!$A$9:$W$64,20,FALSE)</f>
        <v>6.1</v>
      </c>
    </row>
    <row r="24" spans="1:21" ht="8.25" customHeight="1" x14ac:dyDescent="0.25">
      <c r="A24" s="56" t="str">
        <f t="shared" si="0"/>
        <v>3256</v>
      </c>
      <c r="B24" s="44">
        <v>256</v>
      </c>
      <c r="C24" s="22" t="s">
        <v>42</v>
      </c>
      <c r="D24" s="55">
        <f>VLOOKUP(B24,'2019_A2_Rohdaten'!$A$9:$W$64,3,FALSE)</f>
        <v>5488</v>
      </c>
      <c r="E24" s="55">
        <f>VLOOKUP(B24,'2019_A2_Rohdaten'!$A$9:$W$64,4,FALSE)</f>
        <v>5402</v>
      </c>
      <c r="F24" s="55">
        <f>VLOOKUP(B24,'2019_A2_Rohdaten'!$A$9:$W$64,5,FALSE)</f>
        <v>5316</v>
      </c>
      <c r="G24" s="55">
        <f>VLOOKUP(B24,'2019_A2_Rohdaten'!$A$9:$W$64,6,FALSE)</f>
        <v>5301</v>
      </c>
      <c r="H24" s="55">
        <f>VLOOKUP(B24,'2019_A2_Rohdaten'!$A$9:$W$64,7,FALSE)</f>
        <v>5184</v>
      </c>
      <c r="I24" s="55">
        <f>VLOOKUP(B24,'2019_A2_Rohdaten'!$A$9:$W$64,8,FALSE)</f>
        <v>5160</v>
      </c>
      <c r="J24" s="55">
        <f>VLOOKUP(B24,'2019_A2_Rohdaten'!$A$9:$W$64,9,FALSE)</f>
        <v>5252</v>
      </c>
      <c r="K24" s="55">
        <f>VLOOKUP(B24,'2019_A2_Rohdaten'!$A$9:$W$64,10,FALSE)</f>
        <v>5374</v>
      </c>
      <c r="L24" s="55">
        <f>VLOOKUP(B24,'2019_A2_Rohdaten'!$A$9:$W$64,11,FALSE)</f>
        <v>5829</v>
      </c>
      <c r="M24" s="55">
        <f>VLOOKUP(B24,'2019_A2_Rohdaten'!$A$9:$W$64,12,FALSE)</f>
        <v>6299</v>
      </c>
      <c r="N24" s="55">
        <f>VLOOKUP(B24,'2019_A2_Rohdaten'!$A$9:$W$64,13,FALSE)</f>
        <v>7452</v>
      </c>
      <c r="O24" s="54">
        <f>VLOOKUP(B24,'2019_A2_Rohdaten'!$A$9:$W$64,14,FALSE)</f>
        <v>9380</v>
      </c>
      <c r="P24" s="53">
        <f>VLOOKUP(B24,'2019_A2_Rohdaten'!$A$9:$W$64,5,FALSE)</f>
        <v>5316</v>
      </c>
      <c r="Q24" s="52">
        <f>VLOOKUP(B24,'2019_A2_Rohdaten'!$A$9:$W$64,6,FALSE)</f>
        <v>5301</v>
      </c>
      <c r="R24" s="52">
        <f>VLOOKUP(B24,'2019_A2_Rohdaten'!$A$9:$W$64,17,FALSE)</f>
        <v>10345</v>
      </c>
      <c r="S24" s="51">
        <f>VLOOKUP(B24,'2019_A2_Rohdaten'!$A$9:$W$64,18,FALSE)</f>
        <v>4.4000000000000004</v>
      </c>
      <c r="T24" s="51">
        <f>VLOOKUP(B24,'2019_A2_Rohdaten'!$A$9:$W$64,19,FALSE)</f>
        <v>7.7</v>
      </c>
      <c r="U24" s="50">
        <f>VLOOKUP(B24,'2019_A2_Rohdaten'!$A$9:$W$64,20,FALSE)</f>
        <v>8.5</v>
      </c>
    </row>
    <row r="25" spans="1:21" s="5" customFormat="1" ht="8.25" customHeight="1" x14ac:dyDescent="0.25">
      <c r="A25" s="56" t="str">
        <f t="shared" si="0"/>
        <v>3257</v>
      </c>
      <c r="B25" s="44">
        <v>257</v>
      </c>
      <c r="C25" s="22" t="s">
        <v>43</v>
      </c>
      <c r="D25" s="55">
        <f>VLOOKUP(B25,'2019_A2_Rohdaten'!$A$9:$W$64,3,FALSE)</f>
        <v>9608</v>
      </c>
      <c r="E25" s="55">
        <f>VLOOKUP(B25,'2019_A2_Rohdaten'!$A$9:$W$64,4,FALSE)</f>
        <v>9138</v>
      </c>
      <c r="F25" s="55">
        <f>VLOOKUP(B25,'2019_A2_Rohdaten'!$A$9:$W$64,5,FALSE)</f>
        <v>8895</v>
      </c>
      <c r="G25" s="55">
        <f>VLOOKUP(B25,'2019_A2_Rohdaten'!$A$9:$W$64,6,FALSE)</f>
        <v>8498</v>
      </c>
      <c r="H25" s="55">
        <f>VLOOKUP(B25,'2019_A2_Rohdaten'!$A$9:$W$64,7,FALSE)</f>
        <v>8456</v>
      </c>
      <c r="I25" s="55">
        <f>VLOOKUP(B25,'2019_A2_Rohdaten'!$A$9:$W$64,8,FALSE)</f>
        <v>8342</v>
      </c>
      <c r="J25" s="55">
        <f>VLOOKUP(B25,'2019_A2_Rohdaten'!$A$9:$W$64,9,FALSE)</f>
        <v>8341</v>
      </c>
      <c r="K25" s="55">
        <f>VLOOKUP(B25,'2019_A2_Rohdaten'!$A$9:$W$64,10,FALSE)</f>
        <v>8491</v>
      </c>
      <c r="L25" s="55">
        <f>VLOOKUP(B25,'2019_A2_Rohdaten'!$A$9:$W$64,11,FALSE)</f>
        <v>8854</v>
      </c>
      <c r="M25" s="55">
        <f>VLOOKUP(B25,'2019_A2_Rohdaten'!$A$9:$W$64,12,FALSE)</f>
        <v>9526</v>
      </c>
      <c r="N25" s="55">
        <f>VLOOKUP(B25,'2019_A2_Rohdaten'!$A$9:$W$64,13,FALSE)</f>
        <v>10716</v>
      </c>
      <c r="O25" s="54">
        <f>VLOOKUP(B25,'2019_A2_Rohdaten'!$A$9:$W$64,14,FALSE)</f>
        <v>12600</v>
      </c>
      <c r="P25" s="53">
        <f>VLOOKUP(B25,'2019_A2_Rohdaten'!$A$9:$W$64,5,FALSE)</f>
        <v>8895</v>
      </c>
      <c r="Q25" s="52">
        <f>VLOOKUP(B25,'2019_A2_Rohdaten'!$A$9:$W$64,6,FALSE)</f>
        <v>8498</v>
      </c>
      <c r="R25" s="52">
        <f>VLOOKUP(B25,'2019_A2_Rohdaten'!$A$9:$W$64,17,FALSE)</f>
        <v>14255</v>
      </c>
      <c r="S25" s="51">
        <f>VLOOKUP(B25,'2019_A2_Rohdaten'!$A$9:$W$64,18,FALSE)</f>
        <v>5.8</v>
      </c>
      <c r="T25" s="51">
        <f>VLOOKUP(B25,'2019_A2_Rohdaten'!$A$9:$W$64,19,FALSE)</f>
        <v>8</v>
      </c>
      <c r="U25" s="50">
        <f>VLOOKUP(B25,'2019_A2_Rohdaten'!$A$9:$W$64,20,FALSE)</f>
        <v>9</v>
      </c>
    </row>
    <row r="26" spans="1:21" s="9" customFormat="1" ht="16.5" customHeight="1" x14ac:dyDescent="0.25">
      <c r="A26" s="56" t="str">
        <f t="shared" si="0"/>
        <v>32</v>
      </c>
      <c r="B26" s="47">
        <v>2</v>
      </c>
      <c r="C26" s="24" t="s">
        <v>44</v>
      </c>
      <c r="D26" s="55">
        <f>VLOOKUP(B26,'2019_A2_Rohdaten'!$A$9:$W$64,3,FALSE)</f>
        <v>167595</v>
      </c>
      <c r="E26" s="55">
        <f>VLOOKUP(B26,'2019_A2_Rohdaten'!$A$9:$W$64,4,FALSE)</f>
        <v>165870</v>
      </c>
      <c r="F26" s="55">
        <f>VLOOKUP(B26,'2019_A2_Rohdaten'!$A$9:$W$64,5,FALSE)</f>
        <v>164632</v>
      </c>
      <c r="G26" s="55">
        <f>VLOOKUP(B26,'2019_A2_Rohdaten'!$A$9:$W$64,6,FALSE)</f>
        <v>161409</v>
      </c>
      <c r="H26" s="55">
        <f>VLOOKUP(B26,'2019_A2_Rohdaten'!$A$9:$W$64,7,FALSE)</f>
        <v>160303</v>
      </c>
      <c r="I26" s="55">
        <f>VLOOKUP(B26,'2019_A2_Rohdaten'!$A$9:$W$64,8,FALSE)</f>
        <v>160800</v>
      </c>
      <c r="J26" s="55">
        <f>VLOOKUP(B26,'2019_A2_Rohdaten'!$A$9:$W$64,9,FALSE)</f>
        <v>164319</v>
      </c>
      <c r="K26" s="55">
        <f>VLOOKUP(B26,'2019_A2_Rohdaten'!$A$9:$W$64,10,FALSE)</f>
        <v>170246</v>
      </c>
      <c r="L26" s="55">
        <f>VLOOKUP(B26,'2019_A2_Rohdaten'!$A$9:$W$64,11,FALSE)</f>
        <v>181572</v>
      </c>
      <c r="M26" s="55">
        <f>VLOOKUP(B26,'2019_A2_Rohdaten'!$A$9:$W$64,12,FALSE)</f>
        <v>195197</v>
      </c>
      <c r="N26" s="55">
        <f>VLOOKUP(B26,'2019_A2_Rohdaten'!$A$9:$W$64,13,FALSE)</f>
        <v>223573</v>
      </c>
      <c r="O26" s="54">
        <f>VLOOKUP(B26,'2019_A2_Rohdaten'!$A$9:$W$64,14,FALSE)</f>
        <v>247535</v>
      </c>
      <c r="P26" s="53">
        <f>VLOOKUP(B26,'2019_A2_Rohdaten'!$A$9:$W$64,5,FALSE)</f>
        <v>164632</v>
      </c>
      <c r="Q26" s="52">
        <f>VLOOKUP(B26,'2019_A2_Rohdaten'!$A$9:$W$64,6,FALSE)</f>
        <v>161409</v>
      </c>
      <c r="R26" s="52">
        <f>VLOOKUP(B26,'2019_A2_Rohdaten'!$A$9:$W$64,17,FALSE)</f>
        <v>274635</v>
      </c>
      <c r="S26" s="51">
        <f>VLOOKUP(B26,'2019_A2_Rohdaten'!$A$9:$W$64,18,FALSE)</f>
        <v>7.7</v>
      </c>
      <c r="T26" s="51">
        <f>VLOOKUP(B26,'2019_A2_Rohdaten'!$A$9:$W$64,19,FALSE)</f>
        <v>11.6</v>
      </c>
      <c r="U26" s="50">
        <f>VLOOKUP(B26,'2019_A2_Rohdaten'!$A$9:$W$64,20,FALSE)</f>
        <v>12.8</v>
      </c>
    </row>
    <row r="27" spans="1:21" ht="8.25" customHeight="1" x14ac:dyDescent="0.25">
      <c r="A27" s="56" t="str">
        <f t="shared" si="0"/>
        <v>3351</v>
      </c>
      <c r="B27" s="44">
        <v>351</v>
      </c>
      <c r="C27" s="22" t="s">
        <v>45</v>
      </c>
      <c r="D27" s="55">
        <f>VLOOKUP(B27,'2019_A2_Rohdaten'!$A$9:$W$64,3,FALSE)</f>
        <v>7805</v>
      </c>
      <c r="E27" s="55">
        <f>VLOOKUP(B27,'2019_A2_Rohdaten'!$A$9:$W$64,4,FALSE)</f>
        <v>7594</v>
      </c>
      <c r="F27" s="55">
        <f>VLOOKUP(B27,'2019_A2_Rohdaten'!$A$9:$W$64,5,FALSE)</f>
        <v>7394</v>
      </c>
      <c r="G27" s="55">
        <f>VLOOKUP(B27,'2019_A2_Rohdaten'!$A$9:$W$64,6,FALSE)</f>
        <v>7449</v>
      </c>
      <c r="H27" s="55">
        <f>VLOOKUP(B27,'2019_A2_Rohdaten'!$A$9:$W$64,7,FALSE)</f>
        <v>7472</v>
      </c>
      <c r="I27" s="55">
        <f>VLOOKUP(B27,'2019_A2_Rohdaten'!$A$9:$W$64,8,FALSE)</f>
        <v>7584</v>
      </c>
      <c r="J27" s="55">
        <f>VLOOKUP(B27,'2019_A2_Rohdaten'!$A$9:$W$64,9,FALSE)</f>
        <v>7689</v>
      </c>
      <c r="K27" s="55">
        <f>VLOOKUP(B27,'2019_A2_Rohdaten'!$A$9:$W$64,10,FALSE)</f>
        <v>7959</v>
      </c>
      <c r="L27" s="55">
        <f>VLOOKUP(B27,'2019_A2_Rohdaten'!$A$9:$W$64,11,FALSE)</f>
        <v>8519</v>
      </c>
      <c r="M27" s="55">
        <f>VLOOKUP(B27,'2019_A2_Rohdaten'!$A$9:$W$64,12,FALSE)</f>
        <v>9503</v>
      </c>
      <c r="N27" s="55">
        <f>VLOOKUP(B27,'2019_A2_Rohdaten'!$A$9:$W$64,13,FALSE)</f>
        <v>10974</v>
      </c>
      <c r="O27" s="54">
        <f>VLOOKUP(B27,'2019_A2_Rohdaten'!$A$9:$W$64,14,FALSE)</f>
        <v>12675</v>
      </c>
      <c r="P27" s="53">
        <f>VLOOKUP(B27,'2019_A2_Rohdaten'!$A$9:$W$64,5,FALSE)</f>
        <v>7394</v>
      </c>
      <c r="Q27" s="52">
        <f>VLOOKUP(B27,'2019_A2_Rohdaten'!$A$9:$W$64,6,FALSE)</f>
        <v>7449</v>
      </c>
      <c r="R27" s="52">
        <f>VLOOKUP(B27,'2019_A2_Rohdaten'!$A$9:$W$64,17,FALSE)</f>
        <v>14330</v>
      </c>
      <c r="S27" s="51">
        <f>VLOOKUP(B27,'2019_A2_Rohdaten'!$A$9:$W$64,18,FALSE)</f>
        <v>4.3</v>
      </c>
      <c r="T27" s="51">
        <f>VLOOKUP(B27,'2019_A2_Rohdaten'!$A$9:$W$64,19,FALSE)</f>
        <v>7.1</v>
      </c>
      <c r="U27" s="50">
        <f>VLOOKUP(B27,'2019_A2_Rohdaten'!$A$9:$W$64,20,FALSE)</f>
        <v>8</v>
      </c>
    </row>
    <row r="28" spans="1:21" ht="8.25" customHeight="1" x14ac:dyDescent="0.25">
      <c r="A28" s="56" t="str">
        <f t="shared" si="0"/>
        <v>3352</v>
      </c>
      <c r="B28" s="44">
        <v>352</v>
      </c>
      <c r="C28" s="22" t="s">
        <v>46</v>
      </c>
      <c r="D28" s="55">
        <f>VLOOKUP(B28,'2019_A2_Rohdaten'!$A$9:$W$64,3,FALSE)</f>
        <v>8730</v>
      </c>
      <c r="E28" s="55">
        <f>VLOOKUP(B28,'2019_A2_Rohdaten'!$A$9:$W$64,4,FALSE)</f>
        <v>8486</v>
      </c>
      <c r="F28" s="55">
        <f>VLOOKUP(B28,'2019_A2_Rohdaten'!$A$9:$W$64,5,FALSE)</f>
        <v>8328</v>
      </c>
      <c r="G28" s="55">
        <f>VLOOKUP(B28,'2019_A2_Rohdaten'!$A$9:$W$64,6,FALSE)</f>
        <v>8238</v>
      </c>
      <c r="H28" s="55">
        <f>VLOOKUP(B28,'2019_A2_Rohdaten'!$A$9:$W$64,7,FALSE)</f>
        <v>8184</v>
      </c>
      <c r="I28" s="55">
        <f>VLOOKUP(B28,'2019_A2_Rohdaten'!$A$9:$W$64,8,FALSE)</f>
        <v>8131</v>
      </c>
      <c r="J28" s="55">
        <f>VLOOKUP(B28,'2019_A2_Rohdaten'!$A$9:$W$64,9,FALSE)</f>
        <v>8134</v>
      </c>
      <c r="K28" s="55">
        <f>VLOOKUP(B28,'2019_A2_Rohdaten'!$A$9:$W$64,10,FALSE)</f>
        <v>8167</v>
      </c>
      <c r="L28" s="55">
        <f>VLOOKUP(B28,'2019_A2_Rohdaten'!$A$9:$W$64,11,FALSE)</f>
        <v>8660</v>
      </c>
      <c r="M28" s="55">
        <f>VLOOKUP(B28,'2019_A2_Rohdaten'!$A$9:$W$64,12,FALSE)</f>
        <v>9787</v>
      </c>
      <c r="N28" s="55">
        <f>VLOOKUP(B28,'2019_A2_Rohdaten'!$A$9:$W$64,13,FALSE)</f>
        <v>11863</v>
      </c>
      <c r="O28" s="54">
        <f>VLOOKUP(B28,'2019_A2_Rohdaten'!$A$9:$W$64,14,FALSE)</f>
        <v>13215</v>
      </c>
      <c r="P28" s="53">
        <f>VLOOKUP(B28,'2019_A2_Rohdaten'!$A$9:$W$64,5,FALSE)</f>
        <v>8328</v>
      </c>
      <c r="Q28" s="52">
        <f>VLOOKUP(B28,'2019_A2_Rohdaten'!$A$9:$W$64,6,FALSE)</f>
        <v>8238</v>
      </c>
      <c r="R28" s="52">
        <f>VLOOKUP(B28,'2019_A2_Rohdaten'!$A$9:$W$64,17,FALSE)</f>
        <v>13345</v>
      </c>
      <c r="S28" s="51">
        <f>VLOOKUP(B28,'2019_A2_Rohdaten'!$A$9:$W$64,18,FALSE)</f>
        <v>4.3</v>
      </c>
      <c r="T28" s="51">
        <f>VLOOKUP(B28,'2019_A2_Rohdaten'!$A$9:$W$64,19,FALSE)</f>
        <v>6.7</v>
      </c>
      <c r="U28" s="50">
        <f>VLOOKUP(B28,'2019_A2_Rohdaten'!$A$9:$W$64,20,FALSE)</f>
        <v>6.7</v>
      </c>
    </row>
    <row r="29" spans="1:21" ht="8.25" customHeight="1" x14ac:dyDescent="0.25">
      <c r="A29" s="56" t="str">
        <f t="shared" si="0"/>
        <v>3353</v>
      </c>
      <c r="B29" s="44">
        <v>353</v>
      </c>
      <c r="C29" s="22" t="s">
        <v>47</v>
      </c>
      <c r="D29" s="55">
        <f>VLOOKUP(B29,'2019_A2_Rohdaten'!$A$9:$W$64,3,FALSE)</f>
        <v>11011</v>
      </c>
      <c r="E29" s="55">
        <f>VLOOKUP(B29,'2019_A2_Rohdaten'!$A$9:$W$64,4,FALSE)</f>
        <v>10667</v>
      </c>
      <c r="F29" s="55">
        <f>VLOOKUP(B29,'2019_A2_Rohdaten'!$A$9:$W$64,5,FALSE)</f>
        <v>10514</v>
      </c>
      <c r="G29" s="55">
        <f>VLOOKUP(B29,'2019_A2_Rohdaten'!$A$9:$W$64,6,FALSE)</f>
        <v>10670</v>
      </c>
      <c r="H29" s="55">
        <f>VLOOKUP(B29,'2019_A2_Rohdaten'!$A$9:$W$64,7,FALSE)</f>
        <v>10975</v>
      </c>
      <c r="I29" s="55">
        <f>VLOOKUP(B29,'2019_A2_Rohdaten'!$A$9:$W$64,8,FALSE)</f>
        <v>11183</v>
      </c>
      <c r="J29" s="55">
        <f>VLOOKUP(B29,'2019_A2_Rohdaten'!$A$9:$W$64,9,FALSE)</f>
        <v>11025</v>
      </c>
      <c r="K29" s="55">
        <f>VLOOKUP(B29,'2019_A2_Rohdaten'!$A$9:$W$64,10,FALSE)</f>
        <v>11307</v>
      </c>
      <c r="L29" s="55">
        <f>VLOOKUP(B29,'2019_A2_Rohdaten'!$A$9:$W$64,11,FALSE)</f>
        <v>11651</v>
      </c>
      <c r="M29" s="55">
        <f>VLOOKUP(B29,'2019_A2_Rohdaten'!$A$9:$W$64,12,FALSE)</f>
        <v>12035</v>
      </c>
      <c r="N29" s="55">
        <f>VLOOKUP(B29,'2019_A2_Rohdaten'!$A$9:$W$64,13,FALSE)</f>
        <v>13092</v>
      </c>
      <c r="O29" s="54">
        <f>VLOOKUP(B29,'2019_A2_Rohdaten'!$A$9:$W$64,14,FALSE)</f>
        <v>16015</v>
      </c>
      <c r="P29" s="53">
        <f>VLOOKUP(B29,'2019_A2_Rohdaten'!$A$9:$W$64,5,FALSE)</f>
        <v>10514</v>
      </c>
      <c r="Q29" s="52">
        <f>VLOOKUP(B29,'2019_A2_Rohdaten'!$A$9:$W$64,6,FALSE)</f>
        <v>10670</v>
      </c>
      <c r="R29" s="52">
        <f>VLOOKUP(B29,'2019_A2_Rohdaten'!$A$9:$W$64,17,FALSE)</f>
        <v>21285</v>
      </c>
      <c r="S29" s="51">
        <f>VLOOKUP(B29,'2019_A2_Rohdaten'!$A$9:$W$64,18,FALSE)</f>
        <v>4.5999999999999996</v>
      </c>
      <c r="T29" s="51">
        <f>VLOOKUP(B29,'2019_A2_Rohdaten'!$A$9:$W$64,19,FALSE)</f>
        <v>6.4</v>
      </c>
      <c r="U29" s="50">
        <f>VLOOKUP(B29,'2019_A2_Rohdaten'!$A$9:$W$64,20,FALSE)</f>
        <v>8.4</v>
      </c>
    </row>
    <row r="30" spans="1:21" ht="8.25" customHeight="1" x14ac:dyDescent="0.25">
      <c r="A30" s="56" t="str">
        <f t="shared" si="0"/>
        <v>3354</v>
      </c>
      <c r="B30" s="44">
        <v>354</v>
      </c>
      <c r="C30" s="22" t="s">
        <v>48</v>
      </c>
      <c r="D30" s="55">
        <f>VLOOKUP(B30,'2019_A2_Rohdaten'!$A$9:$W$64,3,FALSE)</f>
        <v>1273</v>
      </c>
      <c r="E30" s="55">
        <f>VLOOKUP(B30,'2019_A2_Rohdaten'!$A$9:$W$64,4,FALSE)</f>
        <v>1267</v>
      </c>
      <c r="F30" s="55">
        <f>VLOOKUP(B30,'2019_A2_Rohdaten'!$A$9:$W$64,5,FALSE)</f>
        <v>1301</v>
      </c>
      <c r="G30" s="55">
        <f>VLOOKUP(B30,'2019_A2_Rohdaten'!$A$9:$W$64,6,FALSE)</f>
        <v>1372</v>
      </c>
      <c r="H30" s="55">
        <f>VLOOKUP(B30,'2019_A2_Rohdaten'!$A$9:$W$64,7,FALSE)</f>
        <v>1464</v>
      </c>
      <c r="I30" s="55">
        <f>VLOOKUP(B30,'2019_A2_Rohdaten'!$A$9:$W$64,8,FALSE)</f>
        <v>1487</v>
      </c>
      <c r="J30" s="55">
        <f>VLOOKUP(B30,'2019_A2_Rohdaten'!$A$9:$W$64,9,FALSE)</f>
        <v>1456</v>
      </c>
      <c r="K30" s="55">
        <f>VLOOKUP(B30,'2019_A2_Rohdaten'!$A$9:$W$64,10,FALSE)</f>
        <v>1601</v>
      </c>
      <c r="L30" s="55">
        <f>VLOOKUP(B30,'2019_A2_Rohdaten'!$A$9:$W$64,11,FALSE)</f>
        <v>1882</v>
      </c>
      <c r="M30" s="55">
        <f>VLOOKUP(B30,'2019_A2_Rohdaten'!$A$9:$W$64,12,FALSE)</f>
        <v>2244</v>
      </c>
      <c r="N30" s="55">
        <f>VLOOKUP(B30,'2019_A2_Rohdaten'!$A$9:$W$64,13,FALSE)</f>
        <v>2767</v>
      </c>
      <c r="O30" s="54">
        <f>VLOOKUP(B30,'2019_A2_Rohdaten'!$A$9:$W$64,14,FALSE)</f>
        <v>2825</v>
      </c>
      <c r="P30" s="53">
        <f>VLOOKUP(B30,'2019_A2_Rohdaten'!$A$9:$W$64,5,FALSE)</f>
        <v>1301</v>
      </c>
      <c r="Q30" s="52">
        <f>VLOOKUP(B30,'2019_A2_Rohdaten'!$A$9:$W$64,6,FALSE)</f>
        <v>1372</v>
      </c>
      <c r="R30" s="52">
        <f>VLOOKUP(B30,'2019_A2_Rohdaten'!$A$9:$W$64,17,FALSE)</f>
        <v>2785</v>
      </c>
      <c r="S30" s="51">
        <f>VLOOKUP(B30,'2019_A2_Rohdaten'!$A$9:$W$64,18,FALSE)</f>
        <v>2.5</v>
      </c>
      <c r="T30" s="51">
        <f>VLOOKUP(B30,'2019_A2_Rohdaten'!$A$9:$W$64,19,FALSE)</f>
        <v>5.8</v>
      </c>
      <c r="U30" s="50">
        <f>VLOOKUP(B30,'2019_A2_Rohdaten'!$A$9:$W$64,20,FALSE)</f>
        <v>5.8</v>
      </c>
    </row>
    <row r="31" spans="1:21" ht="8.25" customHeight="1" x14ac:dyDescent="0.25">
      <c r="A31" s="56" t="str">
        <f t="shared" si="0"/>
        <v>3355</v>
      </c>
      <c r="B31" s="44">
        <v>355</v>
      </c>
      <c r="C31" s="22" t="s">
        <v>49</v>
      </c>
      <c r="D31" s="55">
        <f>VLOOKUP(B31,'2019_A2_Rohdaten'!$A$9:$W$64,3,FALSE)</f>
        <v>6903</v>
      </c>
      <c r="E31" s="55">
        <f>VLOOKUP(B31,'2019_A2_Rohdaten'!$A$9:$W$64,4,FALSE)</f>
        <v>6746</v>
      </c>
      <c r="F31" s="55">
        <f>VLOOKUP(B31,'2019_A2_Rohdaten'!$A$9:$W$64,5,FALSE)</f>
        <v>6556</v>
      </c>
      <c r="G31" s="55">
        <f>VLOOKUP(B31,'2019_A2_Rohdaten'!$A$9:$W$64,6,FALSE)</f>
        <v>6390</v>
      </c>
      <c r="H31" s="55">
        <f>VLOOKUP(B31,'2019_A2_Rohdaten'!$A$9:$W$64,7,FALSE)</f>
        <v>6394</v>
      </c>
      <c r="I31" s="55">
        <f>VLOOKUP(B31,'2019_A2_Rohdaten'!$A$9:$W$64,8,FALSE)</f>
        <v>6385</v>
      </c>
      <c r="J31" s="55">
        <f>VLOOKUP(B31,'2019_A2_Rohdaten'!$A$9:$W$64,9,FALSE)</f>
        <v>6645</v>
      </c>
      <c r="K31" s="55">
        <f>VLOOKUP(B31,'2019_A2_Rohdaten'!$A$9:$W$64,10,FALSE)</f>
        <v>6993</v>
      </c>
      <c r="L31" s="55">
        <f>VLOOKUP(B31,'2019_A2_Rohdaten'!$A$9:$W$64,11,FALSE)</f>
        <v>7514</v>
      </c>
      <c r="M31" s="55">
        <f>VLOOKUP(B31,'2019_A2_Rohdaten'!$A$9:$W$64,12,FALSE)</f>
        <v>8364</v>
      </c>
      <c r="N31" s="55">
        <f>VLOOKUP(B31,'2019_A2_Rohdaten'!$A$9:$W$64,13,FALSE)</f>
        <v>9418</v>
      </c>
      <c r="O31" s="54">
        <f>VLOOKUP(B31,'2019_A2_Rohdaten'!$A$9:$W$64,14,FALSE)</f>
        <v>11800</v>
      </c>
      <c r="P31" s="53">
        <f>VLOOKUP(B31,'2019_A2_Rohdaten'!$A$9:$W$64,5,FALSE)</f>
        <v>6556</v>
      </c>
      <c r="Q31" s="52">
        <f>VLOOKUP(B31,'2019_A2_Rohdaten'!$A$9:$W$64,6,FALSE)</f>
        <v>6390</v>
      </c>
      <c r="R31" s="52">
        <f>VLOOKUP(B31,'2019_A2_Rohdaten'!$A$9:$W$64,17,FALSE)</f>
        <v>13120</v>
      </c>
      <c r="S31" s="51">
        <f>VLOOKUP(B31,'2019_A2_Rohdaten'!$A$9:$W$64,18,FALSE)</f>
        <v>3.9</v>
      </c>
      <c r="T31" s="51">
        <f>VLOOKUP(B31,'2019_A2_Rohdaten'!$A$9:$W$64,19,FALSE)</f>
        <v>6.5</v>
      </c>
      <c r="U31" s="50">
        <f>VLOOKUP(B31,'2019_A2_Rohdaten'!$A$9:$W$64,20,FALSE)</f>
        <v>7.1</v>
      </c>
    </row>
    <row r="32" spans="1:21" ht="8.25" customHeight="1" x14ac:dyDescent="0.25">
      <c r="A32" s="56" t="str">
        <f t="shared" si="0"/>
        <v>3356</v>
      </c>
      <c r="B32" s="44">
        <v>356</v>
      </c>
      <c r="C32" s="22" t="s">
        <v>50</v>
      </c>
      <c r="D32" s="55">
        <f>VLOOKUP(B32,'2019_A2_Rohdaten'!$A$9:$W$64,3,FALSE)</f>
        <v>3984</v>
      </c>
      <c r="E32" s="55">
        <f>VLOOKUP(B32,'2019_A2_Rohdaten'!$A$9:$W$64,4,FALSE)</f>
        <v>3951</v>
      </c>
      <c r="F32" s="55">
        <f>VLOOKUP(B32,'2019_A2_Rohdaten'!$A$9:$W$64,5,FALSE)</f>
        <v>3915</v>
      </c>
      <c r="G32" s="55">
        <f>VLOOKUP(B32,'2019_A2_Rohdaten'!$A$9:$W$64,6,FALSE)</f>
        <v>3854</v>
      </c>
      <c r="H32" s="55">
        <f>VLOOKUP(B32,'2019_A2_Rohdaten'!$A$9:$W$64,7,FALSE)</f>
        <v>3793</v>
      </c>
      <c r="I32" s="55">
        <f>VLOOKUP(B32,'2019_A2_Rohdaten'!$A$9:$W$64,8,FALSE)</f>
        <v>3766</v>
      </c>
      <c r="J32" s="55">
        <f>VLOOKUP(B32,'2019_A2_Rohdaten'!$A$9:$W$64,9,FALSE)</f>
        <v>3961</v>
      </c>
      <c r="K32" s="55">
        <f>VLOOKUP(B32,'2019_A2_Rohdaten'!$A$9:$W$64,10,FALSE)</f>
        <v>4181</v>
      </c>
      <c r="L32" s="55">
        <f>VLOOKUP(B32,'2019_A2_Rohdaten'!$A$9:$W$64,11,FALSE)</f>
        <v>4489</v>
      </c>
      <c r="M32" s="55">
        <f>VLOOKUP(B32,'2019_A2_Rohdaten'!$A$9:$W$64,12,FALSE)</f>
        <v>5090</v>
      </c>
      <c r="N32" s="55">
        <f>VLOOKUP(B32,'2019_A2_Rohdaten'!$A$9:$W$64,13,FALSE)</f>
        <v>6083</v>
      </c>
      <c r="O32" s="54">
        <f>VLOOKUP(B32,'2019_A2_Rohdaten'!$A$9:$W$64,14,FALSE)</f>
        <v>6210</v>
      </c>
      <c r="P32" s="53">
        <f>VLOOKUP(B32,'2019_A2_Rohdaten'!$A$9:$W$64,5,FALSE)</f>
        <v>3915</v>
      </c>
      <c r="Q32" s="52">
        <f>VLOOKUP(B32,'2019_A2_Rohdaten'!$A$9:$W$64,6,FALSE)</f>
        <v>3854</v>
      </c>
      <c r="R32" s="52">
        <f>VLOOKUP(B32,'2019_A2_Rohdaten'!$A$9:$W$64,17,FALSE)</f>
        <v>6715</v>
      </c>
      <c r="S32" s="51">
        <f>VLOOKUP(B32,'2019_A2_Rohdaten'!$A$9:$W$64,18,FALSE)</f>
        <v>3.5</v>
      </c>
      <c r="T32" s="51">
        <f>VLOOKUP(B32,'2019_A2_Rohdaten'!$A$9:$W$64,19,FALSE)</f>
        <v>5.5</v>
      </c>
      <c r="U32" s="50">
        <f>VLOOKUP(B32,'2019_A2_Rohdaten'!$A$9:$W$64,20,FALSE)</f>
        <v>5.9</v>
      </c>
    </row>
    <row r="33" spans="1:21" ht="8.25" customHeight="1" x14ac:dyDescent="0.25">
      <c r="A33" s="56" t="str">
        <f t="shared" si="0"/>
        <v>3357</v>
      </c>
      <c r="B33" s="44">
        <v>357</v>
      </c>
      <c r="C33" s="22" t="s">
        <v>51</v>
      </c>
      <c r="D33" s="55">
        <f>VLOOKUP(B33,'2019_A2_Rohdaten'!$A$9:$W$64,3,FALSE)</f>
        <v>6581</v>
      </c>
      <c r="E33" s="55">
        <f>VLOOKUP(B33,'2019_A2_Rohdaten'!$A$9:$W$64,4,FALSE)</f>
        <v>6516</v>
      </c>
      <c r="F33" s="55">
        <f>VLOOKUP(B33,'2019_A2_Rohdaten'!$A$9:$W$64,5,FALSE)</f>
        <v>6495</v>
      </c>
      <c r="G33" s="55">
        <f>VLOOKUP(B33,'2019_A2_Rohdaten'!$A$9:$W$64,6,FALSE)</f>
        <v>6402</v>
      </c>
      <c r="H33" s="55">
        <f>VLOOKUP(B33,'2019_A2_Rohdaten'!$A$9:$W$64,7,FALSE)</f>
        <v>6292</v>
      </c>
      <c r="I33" s="55">
        <f>VLOOKUP(B33,'2019_A2_Rohdaten'!$A$9:$W$64,8,FALSE)</f>
        <v>6172</v>
      </c>
      <c r="J33" s="55">
        <f>VLOOKUP(B33,'2019_A2_Rohdaten'!$A$9:$W$64,9,FALSE)</f>
        <v>6347</v>
      </c>
      <c r="K33" s="55">
        <f>VLOOKUP(B33,'2019_A2_Rohdaten'!$A$9:$W$64,10,FALSE)</f>
        <v>6657</v>
      </c>
      <c r="L33" s="55">
        <f>VLOOKUP(B33,'2019_A2_Rohdaten'!$A$9:$W$64,11,FALSE)</f>
        <v>7204</v>
      </c>
      <c r="M33" s="55">
        <f>VLOOKUP(B33,'2019_A2_Rohdaten'!$A$9:$W$64,12,FALSE)</f>
        <v>7962</v>
      </c>
      <c r="N33" s="55">
        <f>VLOOKUP(B33,'2019_A2_Rohdaten'!$A$9:$W$64,13,FALSE)</f>
        <v>9727</v>
      </c>
      <c r="O33" s="54">
        <f>VLOOKUP(B33,'2019_A2_Rohdaten'!$A$9:$W$64,14,FALSE)</f>
        <v>10720</v>
      </c>
      <c r="P33" s="53">
        <f>VLOOKUP(B33,'2019_A2_Rohdaten'!$A$9:$W$64,5,FALSE)</f>
        <v>6495</v>
      </c>
      <c r="Q33" s="52">
        <f>VLOOKUP(B33,'2019_A2_Rohdaten'!$A$9:$W$64,6,FALSE)</f>
        <v>6402</v>
      </c>
      <c r="R33" s="52">
        <f>VLOOKUP(B33,'2019_A2_Rohdaten'!$A$9:$W$64,17,FALSE)</f>
        <v>11585</v>
      </c>
      <c r="S33" s="51">
        <f>VLOOKUP(B33,'2019_A2_Rohdaten'!$A$9:$W$64,18,FALSE)</f>
        <v>4</v>
      </c>
      <c r="T33" s="51">
        <f>VLOOKUP(B33,'2019_A2_Rohdaten'!$A$9:$W$64,19,FALSE)</f>
        <v>6.6</v>
      </c>
      <c r="U33" s="50">
        <f>VLOOKUP(B33,'2019_A2_Rohdaten'!$A$9:$W$64,20,FALSE)</f>
        <v>7.1</v>
      </c>
    </row>
    <row r="34" spans="1:21" ht="8.25" customHeight="1" x14ac:dyDescent="0.25">
      <c r="A34" s="56" t="str">
        <f t="shared" si="0"/>
        <v>3358</v>
      </c>
      <c r="B34" s="44">
        <v>358</v>
      </c>
      <c r="C34" s="22" t="s">
        <v>52</v>
      </c>
      <c r="D34" s="55">
        <f>VLOOKUP(B34,'2019_A2_Rohdaten'!$A$9:$W$64,3,FALSE)</f>
        <v>5949</v>
      </c>
      <c r="E34" s="55">
        <f>VLOOKUP(B34,'2019_A2_Rohdaten'!$A$9:$W$64,4,FALSE)</f>
        <v>5987</v>
      </c>
      <c r="F34" s="55">
        <f>VLOOKUP(B34,'2019_A2_Rohdaten'!$A$9:$W$64,5,FALSE)</f>
        <v>5929</v>
      </c>
      <c r="G34" s="55">
        <f>VLOOKUP(B34,'2019_A2_Rohdaten'!$A$9:$W$64,6,FALSE)</f>
        <v>5739</v>
      </c>
      <c r="H34" s="55">
        <f>VLOOKUP(B34,'2019_A2_Rohdaten'!$A$9:$W$64,7,FALSE)</f>
        <v>5804</v>
      </c>
      <c r="I34" s="55">
        <f>VLOOKUP(B34,'2019_A2_Rohdaten'!$A$9:$W$64,8,FALSE)</f>
        <v>5915</v>
      </c>
      <c r="J34" s="55">
        <f>VLOOKUP(B34,'2019_A2_Rohdaten'!$A$9:$W$64,9,FALSE)</f>
        <v>5996</v>
      </c>
      <c r="K34" s="55">
        <f>VLOOKUP(B34,'2019_A2_Rohdaten'!$A$9:$W$64,10,FALSE)</f>
        <v>6350</v>
      </c>
      <c r="L34" s="55">
        <f>VLOOKUP(B34,'2019_A2_Rohdaten'!$A$9:$W$64,11,FALSE)</f>
        <v>7260</v>
      </c>
      <c r="M34" s="55">
        <f>VLOOKUP(B34,'2019_A2_Rohdaten'!$A$9:$W$64,12,FALSE)</f>
        <v>7825</v>
      </c>
      <c r="N34" s="55">
        <f>VLOOKUP(B34,'2019_A2_Rohdaten'!$A$9:$W$64,13,FALSE)</f>
        <v>9386</v>
      </c>
      <c r="O34" s="54">
        <f>VLOOKUP(B34,'2019_A2_Rohdaten'!$A$9:$W$64,14,FALSE)</f>
        <v>11140</v>
      </c>
      <c r="P34" s="53">
        <f>VLOOKUP(B34,'2019_A2_Rohdaten'!$A$9:$W$64,5,FALSE)</f>
        <v>5929</v>
      </c>
      <c r="Q34" s="52">
        <f>VLOOKUP(B34,'2019_A2_Rohdaten'!$A$9:$W$64,6,FALSE)</f>
        <v>5739</v>
      </c>
      <c r="R34" s="52">
        <f>VLOOKUP(B34,'2019_A2_Rohdaten'!$A$9:$W$64,17,FALSE)</f>
        <v>12525</v>
      </c>
      <c r="S34" s="51">
        <f>VLOOKUP(B34,'2019_A2_Rohdaten'!$A$9:$W$64,18,FALSE)</f>
        <v>4.2</v>
      </c>
      <c r="T34" s="51">
        <f>VLOOKUP(B34,'2019_A2_Rohdaten'!$A$9:$W$64,19,FALSE)</f>
        <v>8</v>
      </c>
      <c r="U34" s="50">
        <f>VLOOKUP(B34,'2019_A2_Rohdaten'!$A$9:$W$64,20,FALSE)</f>
        <v>8.9</v>
      </c>
    </row>
    <row r="35" spans="1:21" ht="8.25" customHeight="1" x14ac:dyDescent="0.25">
      <c r="A35" s="56" t="str">
        <f t="shared" si="0"/>
        <v>3359</v>
      </c>
      <c r="B35" s="44">
        <v>359</v>
      </c>
      <c r="C35" s="22" t="s">
        <v>53</v>
      </c>
      <c r="D35" s="55">
        <f>VLOOKUP(B35,'2019_A2_Rohdaten'!$A$9:$W$64,3,FALSE)</f>
        <v>8004</v>
      </c>
      <c r="E35" s="55">
        <f>VLOOKUP(B35,'2019_A2_Rohdaten'!$A$9:$W$64,4,FALSE)</f>
        <v>7920</v>
      </c>
      <c r="F35" s="55">
        <f>VLOOKUP(B35,'2019_A2_Rohdaten'!$A$9:$W$64,5,FALSE)</f>
        <v>7999</v>
      </c>
      <c r="G35" s="55">
        <f>VLOOKUP(B35,'2019_A2_Rohdaten'!$A$9:$W$64,6,FALSE)</f>
        <v>8070</v>
      </c>
      <c r="H35" s="55">
        <f>VLOOKUP(B35,'2019_A2_Rohdaten'!$A$9:$W$64,7,FALSE)</f>
        <v>8139</v>
      </c>
      <c r="I35" s="55">
        <f>VLOOKUP(B35,'2019_A2_Rohdaten'!$A$9:$W$64,8,FALSE)</f>
        <v>8248</v>
      </c>
      <c r="J35" s="55">
        <f>VLOOKUP(B35,'2019_A2_Rohdaten'!$A$9:$W$64,9,FALSE)</f>
        <v>8854</v>
      </c>
      <c r="K35" s="55">
        <f>VLOOKUP(B35,'2019_A2_Rohdaten'!$A$9:$W$64,10,FALSE)</f>
        <v>9454</v>
      </c>
      <c r="L35" s="55">
        <f>VLOOKUP(B35,'2019_A2_Rohdaten'!$A$9:$W$64,11,FALSE)</f>
        <v>10570</v>
      </c>
      <c r="M35" s="55">
        <f>VLOOKUP(B35,'2019_A2_Rohdaten'!$A$9:$W$64,12,FALSE)</f>
        <v>11524</v>
      </c>
      <c r="N35" s="55">
        <f>VLOOKUP(B35,'2019_A2_Rohdaten'!$A$9:$W$64,13,FALSE)</f>
        <v>14684</v>
      </c>
      <c r="O35" s="54">
        <f>VLOOKUP(B35,'2019_A2_Rohdaten'!$A$9:$W$64,14,FALSE)</f>
        <v>16345</v>
      </c>
      <c r="P35" s="53">
        <f>VLOOKUP(B35,'2019_A2_Rohdaten'!$A$9:$W$64,5,FALSE)</f>
        <v>7999</v>
      </c>
      <c r="Q35" s="52">
        <f>VLOOKUP(B35,'2019_A2_Rohdaten'!$A$9:$W$64,6,FALSE)</f>
        <v>8070</v>
      </c>
      <c r="R35" s="52">
        <f>VLOOKUP(B35,'2019_A2_Rohdaten'!$A$9:$W$64,17,FALSE)</f>
        <v>19385</v>
      </c>
      <c r="S35" s="51">
        <f>VLOOKUP(B35,'2019_A2_Rohdaten'!$A$9:$W$64,18,FALSE)</f>
        <v>4.0999999999999996</v>
      </c>
      <c r="T35" s="51">
        <f>VLOOKUP(B35,'2019_A2_Rohdaten'!$A$9:$W$64,19,FALSE)</f>
        <v>8.1</v>
      </c>
      <c r="U35" s="50">
        <f>VLOOKUP(B35,'2019_A2_Rohdaten'!$A$9:$W$64,20,FALSE)</f>
        <v>9.5</v>
      </c>
    </row>
    <row r="36" spans="1:21" ht="8.25" customHeight="1" x14ac:dyDescent="0.25">
      <c r="A36" s="56" t="str">
        <f t="shared" si="0"/>
        <v>3360</v>
      </c>
      <c r="B36" s="44">
        <v>360</v>
      </c>
      <c r="C36" s="22" t="s">
        <v>54</v>
      </c>
      <c r="D36" s="55">
        <f>VLOOKUP(B36,'2019_A2_Rohdaten'!$A$9:$W$64,3,FALSE)</f>
        <v>2786</v>
      </c>
      <c r="E36" s="55">
        <f>VLOOKUP(B36,'2019_A2_Rohdaten'!$A$9:$W$64,4,FALSE)</f>
        <v>2742</v>
      </c>
      <c r="F36" s="55">
        <f>VLOOKUP(B36,'2019_A2_Rohdaten'!$A$9:$W$64,5,FALSE)</f>
        <v>2695</v>
      </c>
      <c r="G36" s="55">
        <f>VLOOKUP(B36,'2019_A2_Rohdaten'!$A$9:$W$64,6,FALSE)</f>
        <v>2550</v>
      </c>
      <c r="H36" s="55">
        <f>VLOOKUP(B36,'2019_A2_Rohdaten'!$A$9:$W$64,7,FALSE)</f>
        <v>2527</v>
      </c>
      <c r="I36" s="55">
        <f>VLOOKUP(B36,'2019_A2_Rohdaten'!$A$9:$W$64,8,FALSE)</f>
        <v>2555</v>
      </c>
      <c r="J36" s="55">
        <f>VLOOKUP(B36,'2019_A2_Rohdaten'!$A$9:$W$64,9,FALSE)</f>
        <v>2563</v>
      </c>
      <c r="K36" s="55">
        <f>VLOOKUP(B36,'2019_A2_Rohdaten'!$A$9:$W$64,10,FALSE)</f>
        <v>2634</v>
      </c>
      <c r="L36" s="55">
        <f>VLOOKUP(B36,'2019_A2_Rohdaten'!$A$9:$W$64,11,FALSE)</f>
        <v>3031</v>
      </c>
      <c r="M36" s="55">
        <f>VLOOKUP(B36,'2019_A2_Rohdaten'!$A$9:$W$64,12,FALSE)</f>
        <v>3588</v>
      </c>
      <c r="N36" s="55">
        <f>VLOOKUP(B36,'2019_A2_Rohdaten'!$A$9:$W$64,13,FALSE)</f>
        <v>4184</v>
      </c>
      <c r="O36" s="54">
        <f>VLOOKUP(B36,'2019_A2_Rohdaten'!$A$9:$W$64,14,FALSE)</f>
        <v>5020</v>
      </c>
      <c r="P36" s="53">
        <f>VLOOKUP(B36,'2019_A2_Rohdaten'!$A$9:$W$64,5,FALSE)</f>
        <v>2695</v>
      </c>
      <c r="Q36" s="52">
        <f>VLOOKUP(B36,'2019_A2_Rohdaten'!$A$9:$W$64,6,FALSE)</f>
        <v>2550</v>
      </c>
      <c r="R36" s="52">
        <f>VLOOKUP(B36,'2019_A2_Rohdaten'!$A$9:$W$64,17,FALSE)</f>
        <v>5765</v>
      </c>
      <c r="S36" s="51">
        <f>VLOOKUP(B36,'2019_A2_Rohdaten'!$A$9:$W$64,18,FALSE)</f>
        <v>2.9</v>
      </c>
      <c r="T36" s="51">
        <f>VLOOKUP(B36,'2019_A2_Rohdaten'!$A$9:$W$64,19,FALSE)</f>
        <v>5.4</v>
      </c>
      <c r="U36" s="50">
        <f>VLOOKUP(B36,'2019_A2_Rohdaten'!$A$9:$W$64,20,FALSE)</f>
        <v>6.2</v>
      </c>
    </row>
    <row r="37" spans="1:21" s="5" customFormat="1" ht="8.25" customHeight="1" x14ac:dyDescent="0.25">
      <c r="A37" s="56" t="str">
        <f t="shared" si="0"/>
        <v>3361</v>
      </c>
      <c r="B37" s="44">
        <v>361</v>
      </c>
      <c r="C37" s="22" t="s">
        <v>55</v>
      </c>
      <c r="D37" s="55">
        <f>VLOOKUP(B37,'2019_A2_Rohdaten'!$A$9:$W$64,3,FALSE)</f>
        <v>6736</v>
      </c>
      <c r="E37" s="55">
        <f>VLOOKUP(B37,'2019_A2_Rohdaten'!$A$9:$W$64,4,FALSE)</f>
        <v>6710</v>
      </c>
      <c r="F37" s="55">
        <f>VLOOKUP(B37,'2019_A2_Rohdaten'!$A$9:$W$64,5,FALSE)</f>
        <v>6576</v>
      </c>
      <c r="G37" s="55">
        <f>VLOOKUP(B37,'2019_A2_Rohdaten'!$A$9:$W$64,6,FALSE)</f>
        <v>6545</v>
      </c>
      <c r="H37" s="55">
        <f>VLOOKUP(B37,'2019_A2_Rohdaten'!$A$9:$W$64,7,FALSE)</f>
        <v>6485</v>
      </c>
      <c r="I37" s="55">
        <f>VLOOKUP(B37,'2019_A2_Rohdaten'!$A$9:$W$64,8,FALSE)</f>
        <v>6525</v>
      </c>
      <c r="J37" s="55">
        <f>VLOOKUP(B37,'2019_A2_Rohdaten'!$A$9:$W$64,9,FALSE)</f>
        <v>6554</v>
      </c>
      <c r="K37" s="55">
        <f>VLOOKUP(B37,'2019_A2_Rohdaten'!$A$9:$W$64,10,FALSE)</f>
        <v>6669</v>
      </c>
      <c r="L37" s="55">
        <f>VLOOKUP(B37,'2019_A2_Rohdaten'!$A$9:$W$64,11,FALSE)</f>
        <v>7060</v>
      </c>
      <c r="M37" s="55">
        <f>VLOOKUP(B37,'2019_A2_Rohdaten'!$A$9:$W$64,12,FALSE)</f>
        <v>7644</v>
      </c>
      <c r="N37" s="55">
        <f>VLOOKUP(B37,'2019_A2_Rohdaten'!$A$9:$W$64,13,FALSE)</f>
        <v>9177</v>
      </c>
      <c r="O37" s="54">
        <f>VLOOKUP(B37,'2019_A2_Rohdaten'!$A$9:$W$64,14,FALSE)</f>
        <v>10055</v>
      </c>
      <c r="P37" s="53">
        <f>VLOOKUP(B37,'2019_A2_Rohdaten'!$A$9:$W$64,5,FALSE)</f>
        <v>6576</v>
      </c>
      <c r="Q37" s="52">
        <f>VLOOKUP(B37,'2019_A2_Rohdaten'!$A$9:$W$64,6,FALSE)</f>
        <v>6545</v>
      </c>
      <c r="R37" s="52">
        <f>VLOOKUP(B37,'2019_A2_Rohdaten'!$A$9:$W$64,17,FALSE)</f>
        <v>11175</v>
      </c>
      <c r="S37" s="51">
        <f>VLOOKUP(B37,'2019_A2_Rohdaten'!$A$9:$W$64,18,FALSE)</f>
        <v>5</v>
      </c>
      <c r="T37" s="51">
        <f>VLOOKUP(B37,'2019_A2_Rohdaten'!$A$9:$W$64,19,FALSE)</f>
        <v>7.4</v>
      </c>
      <c r="U37" s="50">
        <f>VLOOKUP(B37,'2019_A2_Rohdaten'!$A$9:$W$64,20,FALSE)</f>
        <v>8.1</v>
      </c>
    </row>
    <row r="38" spans="1:21" s="8" customFormat="1" ht="16.5" customHeight="1" x14ac:dyDescent="0.25">
      <c r="A38" s="56" t="str">
        <f t="shared" si="0"/>
        <v>33</v>
      </c>
      <c r="B38" s="47">
        <v>3</v>
      </c>
      <c r="C38" s="24" t="s">
        <v>56</v>
      </c>
      <c r="D38" s="55">
        <f>VLOOKUP(B38,'2019_A2_Rohdaten'!$A$9:$W$64,3,FALSE)</f>
        <v>69762</v>
      </c>
      <c r="E38" s="55">
        <f>VLOOKUP(B38,'2019_A2_Rohdaten'!$A$9:$W$64,4,FALSE)</f>
        <v>68586</v>
      </c>
      <c r="F38" s="55">
        <f>VLOOKUP(B38,'2019_A2_Rohdaten'!$A$9:$W$64,5,FALSE)</f>
        <v>67702</v>
      </c>
      <c r="G38" s="55">
        <f>VLOOKUP(B38,'2019_A2_Rohdaten'!$A$9:$W$64,6,FALSE)</f>
        <v>67279</v>
      </c>
      <c r="H38" s="55">
        <f>VLOOKUP(B38,'2019_A2_Rohdaten'!$A$9:$W$64,7,FALSE)</f>
        <v>67529</v>
      </c>
      <c r="I38" s="55">
        <f>VLOOKUP(B38,'2019_A2_Rohdaten'!$A$9:$W$64,8,FALSE)</f>
        <v>67951</v>
      </c>
      <c r="J38" s="55">
        <f>VLOOKUP(B38,'2019_A2_Rohdaten'!$A$9:$W$64,9,FALSE)</f>
        <v>69224</v>
      </c>
      <c r="K38" s="55">
        <f>VLOOKUP(B38,'2019_A2_Rohdaten'!$A$9:$W$64,10,FALSE)</f>
        <v>71972</v>
      </c>
      <c r="L38" s="55">
        <f>VLOOKUP(B38,'2019_A2_Rohdaten'!$A$9:$W$64,11,FALSE)</f>
        <v>77840</v>
      </c>
      <c r="M38" s="55">
        <f>VLOOKUP(B38,'2019_A2_Rohdaten'!$A$9:$W$64,12,FALSE)</f>
        <v>85566</v>
      </c>
      <c r="N38" s="55">
        <f>VLOOKUP(B38,'2019_A2_Rohdaten'!$A$9:$W$64,13,FALSE)</f>
        <v>101355</v>
      </c>
      <c r="O38" s="54">
        <f>VLOOKUP(B38,'2019_A2_Rohdaten'!$A$9:$W$64,14,FALSE)</f>
        <v>116020</v>
      </c>
      <c r="P38" s="53">
        <f>VLOOKUP(B38,'2019_A2_Rohdaten'!$A$9:$W$64,5,FALSE)</f>
        <v>67702</v>
      </c>
      <c r="Q38" s="52">
        <f>VLOOKUP(B38,'2019_A2_Rohdaten'!$A$9:$W$64,6,FALSE)</f>
        <v>67279</v>
      </c>
      <c r="R38" s="52">
        <f>VLOOKUP(B38,'2019_A2_Rohdaten'!$A$9:$W$64,17,FALSE)</f>
        <v>132025</v>
      </c>
      <c r="S38" s="51">
        <f>VLOOKUP(B38,'2019_A2_Rohdaten'!$A$9:$W$64,18,FALSE)</f>
        <v>4.0999999999999996</v>
      </c>
      <c r="T38" s="51">
        <f>VLOOKUP(B38,'2019_A2_Rohdaten'!$A$9:$W$64,19,FALSE)</f>
        <v>6.8</v>
      </c>
      <c r="U38" s="50">
        <f>VLOOKUP(B38,'2019_A2_Rohdaten'!$A$9:$W$64,20,FALSE)</f>
        <v>7.7</v>
      </c>
    </row>
    <row r="39" spans="1:21" ht="8.25" customHeight="1" x14ac:dyDescent="0.25">
      <c r="A39" s="56" t="str">
        <f t="shared" si="0"/>
        <v>3401</v>
      </c>
      <c r="B39" s="44">
        <v>401</v>
      </c>
      <c r="C39" s="22" t="s">
        <v>57</v>
      </c>
      <c r="D39" s="55">
        <f>VLOOKUP(B39,'2019_A2_Rohdaten'!$A$9:$W$64,3,FALSE)</f>
        <v>6751</v>
      </c>
      <c r="E39" s="55">
        <f>VLOOKUP(B39,'2019_A2_Rohdaten'!$A$9:$W$64,4,FALSE)</f>
        <v>6486</v>
      </c>
      <c r="F39" s="55">
        <f>VLOOKUP(B39,'2019_A2_Rohdaten'!$A$9:$W$64,5,FALSE)</f>
        <v>6323</v>
      </c>
      <c r="G39" s="55">
        <f>VLOOKUP(B39,'2019_A2_Rohdaten'!$A$9:$W$64,6,FALSE)</f>
        <v>6245</v>
      </c>
      <c r="H39" s="55">
        <f>VLOOKUP(B39,'2019_A2_Rohdaten'!$A$9:$W$64,7,FALSE)</f>
        <v>6190</v>
      </c>
      <c r="I39" s="55">
        <f>VLOOKUP(B39,'2019_A2_Rohdaten'!$A$9:$W$64,8,FALSE)</f>
        <v>6102</v>
      </c>
      <c r="J39" s="55">
        <f>VLOOKUP(B39,'2019_A2_Rohdaten'!$A$9:$W$64,9,FALSE)</f>
        <v>6243</v>
      </c>
      <c r="K39" s="55">
        <f>VLOOKUP(B39,'2019_A2_Rohdaten'!$A$9:$W$64,10,FALSE)</f>
        <v>6616</v>
      </c>
      <c r="L39" s="55">
        <f>VLOOKUP(B39,'2019_A2_Rohdaten'!$A$9:$W$64,11,FALSE)</f>
        <v>7163</v>
      </c>
      <c r="M39" s="55">
        <f>VLOOKUP(B39,'2019_A2_Rohdaten'!$A$9:$W$64,12,FALSE)</f>
        <v>8139</v>
      </c>
      <c r="N39" s="55">
        <f>VLOOKUP(B39,'2019_A2_Rohdaten'!$A$9:$W$64,13,FALSE)</f>
        <v>10029</v>
      </c>
      <c r="O39" s="54">
        <f>VLOOKUP(B39,'2019_A2_Rohdaten'!$A$9:$W$64,14,FALSE)</f>
        <v>11225</v>
      </c>
      <c r="P39" s="53">
        <f>VLOOKUP(B39,'2019_A2_Rohdaten'!$A$9:$W$64,5,FALSE)</f>
        <v>6323</v>
      </c>
      <c r="Q39" s="52">
        <f>VLOOKUP(B39,'2019_A2_Rohdaten'!$A$9:$W$64,6,FALSE)</f>
        <v>6245</v>
      </c>
      <c r="R39" s="52">
        <f>VLOOKUP(B39,'2019_A2_Rohdaten'!$A$9:$W$64,17,FALSE)</f>
        <v>13220</v>
      </c>
      <c r="S39" s="51">
        <f>VLOOKUP(B39,'2019_A2_Rohdaten'!$A$9:$W$64,18,FALSE)</f>
        <v>8.9</v>
      </c>
      <c r="T39" s="51">
        <f>VLOOKUP(B39,'2019_A2_Rohdaten'!$A$9:$W$64,19,FALSE)</f>
        <v>14.6</v>
      </c>
      <c r="U39" s="50">
        <f>VLOOKUP(B39,'2019_A2_Rohdaten'!$A$9:$W$64,20,FALSE)</f>
        <v>17</v>
      </c>
    </row>
    <row r="40" spans="1:21" ht="8.25" customHeight="1" x14ac:dyDescent="0.25">
      <c r="A40" s="56" t="str">
        <f t="shared" si="0"/>
        <v>3402</v>
      </c>
      <c r="B40" s="44">
        <v>402</v>
      </c>
      <c r="C40" s="22" t="s">
        <v>58</v>
      </c>
      <c r="D40" s="55">
        <f>VLOOKUP(B40,'2019_A2_Rohdaten'!$A$9:$W$64,3,FALSE)</f>
        <v>2783</v>
      </c>
      <c r="E40" s="55">
        <f>VLOOKUP(B40,'2019_A2_Rohdaten'!$A$9:$W$64,4,FALSE)</f>
        <v>2664</v>
      </c>
      <c r="F40" s="55">
        <f>VLOOKUP(B40,'2019_A2_Rohdaten'!$A$9:$W$64,5,FALSE)</f>
        <v>2663</v>
      </c>
      <c r="G40" s="55">
        <f>VLOOKUP(B40,'2019_A2_Rohdaten'!$A$9:$W$64,6,FALSE)</f>
        <v>2585</v>
      </c>
      <c r="H40" s="55">
        <f>VLOOKUP(B40,'2019_A2_Rohdaten'!$A$9:$W$64,7,FALSE)</f>
        <v>2360</v>
      </c>
      <c r="I40" s="55">
        <f>VLOOKUP(B40,'2019_A2_Rohdaten'!$A$9:$W$64,8,FALSE)</f>
        <v>2454</v>
      </c>
      <c r="J40" s="55">
        <f>VLOOKUP(B40,'2019_A2_Rohdaten'!$A$9:$W$64,9,FALSE)</f>
        <v>2487</v>
      </c>
      <c r="K40" s="55">
        <f>VLOOKUP(B40,'2019_A2_Rohdaten'!$A$9:$W$64,10,FALSE)</f>
        <v>2784</v>
      </c>
      <c r="L40" s="55">
        <f>VLOOKUP(B40,'2019_A2_Rohdaten'!$A$9:$W$64,11,FALSE)</f>
        <v>3219</v>
      </c>
      <c r="M40" s="55">
        <f>VLOOKUP(B40,'2019_A2_Rohdaten'!$A$9:$W$64,12,FALSE)</f>
        <v>3641</v>
      </c>
      <c r="N40" s="55">
        <f>VLOOKUP(B40,'2019_A2_Rohdaten'!$A$9:$W$64,13,FALSE)</f>
        <v>4576</v>
      </c>
      <c r="O40" s="54">
        <f>VLOOKUP(B40,'2019_A2_Rohdaten'!$A$9:$W$64,14,FALSE)</f>
        <v>4955</v>
      </c>
      <c r="P40" s="53">
        <f>VLOOKUP(B40,'2019_A2_Rohdaten'!$A$9:$W$64,5,FALSE)</f>
        <v>2663</v>
      </c>
      <c r="Q40" s="52">
        <f>VLOOKUP(B40,'2019_A2_Rohdaten'!$A$9:$W$64,6,FALSE)</f>
        <v>2585</v>
      </c>
      <c r="R40" s="52">
        <f>VLOOKUP(B40,'2019_A2_Rohdaten'!$A$9:$W$64,17,FALSE)</f>
        <v>5675</v>
      </c>
      <c r="S40" s="51">
        <f>VLOOKUP(B40,'2019_A2_Rohdaten'!$A$9:$W$64,18,FALSE)</f>
        <v>5.4</v>
      </c>
      <c r="T40" s="51">
        <f>VLOOKUP(B40,'2019_A2_Rohdaten'!$A$9:$W$64,19,FALSE)</f>
        <v>9.8000000000000007</v>
      </c>
      <c r="U40" s="50">
        <f>VLOOKUP(B40,'2019_A2_Rohdaten'!$A$9:$W$64,20,FALSE)</f>
        <v>11.4</v>
      </c>
    </row>
    <row r="41" spans="1:21" ht="8.25" customHeight="1" x14ac:dyDescent="0.25">
      <c r="A41" s="56" t="str">
        <f t="shared" si="0"/>
        <v>3403</v>
      </c>
      <c r="B41" s="44">
        <v>403</v>
      </c>
      <c r="C41" s="22" t="s">
        <v>59</v>
      </c>
      <c r="D41" s="55">
        <f>VLOOKUP(B41,'2019_A2_Rohdaten'!$A$9:$W$64,3,FALSE)</f>
        <v>9884</v>
      </c>
      <c r="E41" s="55">
        <f>VLOOKUP(B41,'2019_A2_Rohdaten'!$A$9:$W$64,4,FALSE)</f>
        <v>9767</v>
      </c>
      <c r="F41" s="55">
        <f>VLOOKUP(B41,'2019_A2_Rohdaten'!$A$9:$W$64,5,FALSE)</f>
        <v>9786</v>
      </c>
      <c r="G41" s="55">
        <f>VLOOKUP(B41,'2019_A2_Rohdaten'!$A$9:$W$64,6,FALSE)</f>
        <v>9419</v>
      </c>
      <c r="H41" s="55">
        <f>VLOOKUP(B41,'2019_A2_Rohdaten'!$A$9:$W$64,7,FALSE)</f>
        <v>9376</v>
      </c>
      <c r="I41" s="55">
        <f>VLOOKUP(B41,'2019_A2_Rohdaten'!$A$9:$W$64,8,FALSE)</f>
        <v>9497</v>
      </c>
      <c r="J41" s="55">
        <f>VLOOKUP(B41,'2019_A2_Rohdaten'!$A$9:$W$64,9,FALSE)</f>
        <v>9409</v>
      </c>
      <c r="K41" s="55">
        <f>VLOOKUP(B41,'2019_A2_Rohdaten'!$A$9:$W$64,10,FALSE)</f>
        <v>10068</v>
      </c>
      <c r="L41" s="55">
        <f>VLOOKUP(B41,'2019_A2_Rohdaten'!$A$9:$W$64,11,FALSE)</f>
        <v>10778</v>
      </c>
      <c r="M41" s="55">
        <f>VLOOKUP(B41,'2019_A2_Rohdaten'!$A$9:$W$64,12,FALSE)</f>
        <v>11523</v>
      </c>
      <c r="N41" s="55">
        <f>VLOOKUP(B41,'2019_A2_Rohdaten'!$A$9:$W$64,13,FALSE)</f>
        <v>13579</v>
      </c>
      <c r="O41" s="54">
        <f>VLOOKUP(B41,'2019_A2_Rohdaten'!$A$9:$W$64,14,FALSE)</f>
        <v>15440</v>
      </c>
      <c r="P41" s="53">
        <f>VLOOKUP(B41,'2019_A2_Rohdaten'!$A$9:$W$64,5,FALSE)</f>
        <v>9786</v>
      </c>
      <c r="Q41" s="52">
        <f>VLOOKUP(B41,'2019_A2_Rohdaten'!$A$9:$W$64,6,FALSE)</f>
        <v>9419</v>
      </c>
      <c r="R41" s="52">
        <f>VLOOKUP(B41,'2019_A2_Rohdaten'!$A$9:$W$64,17,FALSE)</f>
        <v>18285</v>
      </c>
      <c r="S41" s="51">
        <f>VLOOKUP(B41,'2019_A2_Rohdaten'!$A$9:$W$64,18,FALSE)</f>
        <v>6.2</v>
      </c>
      <c r="T41" s="51">
        <f>VLOOKUP(B41,'2019_A2_Rohdaten'!$A$9:$W$64,19,FALSE)</f>
        <v>9.3000000000000007</v>
      </c>
      <c r="U41" s="50">
        <f>VLOOKUP(B41,'2019_A2_Rohdaten'!$A$9:$W$64,20,FALSE)</f>
        <v>10.8</v>
      </c>
    </row>
    <row r="42" spans="1:21" ht="8.25" customHeight="1" x14ac:dyDescent="0.25">
      <c r="A42" s="56" t="str">
        <f t="shared" si="0"/>
        <v>3404</v>
      </c>
      <c r="B42" s="44">
        <v>404</v>
      </c>
      <c r="C42" s="22" t="s">
        <v>60</v>
      </c>
      <c r="D42" s="55">
        <f>VLOOKUP(B42,'2019_A2_Rohdaten'!$A$9:$W$64,3,FALSE)</f>
        <v>15137</v>
      </c>
      <c r="E42" s="55">
        <f>VLOOKUP(B42,'2019_A2_Rohdaten'!$A$9:$W$64,4,FALSE)</f>
        <v>14718</v>
      </c>
      <c r="F42" s="55">
        <f>VLOOKUP(B42,'2019_A2_Rohdaten'!$A$9:$W$64,5,FALSE)</f>
        <v>14631</v>
      </c>
      <c r="G42" s="55">
        <f>VLOOKUP(B42,'2019_A2_Rohdaten'!$A$9:$W$64,6,FALSE)</f>
        <v>14584</v>
      </c>
      <c r="H42" s="55">
        <f>VLOOKUP(B42,'2019_A2_Rohdaten'!$A$9:$W$64,7,FALSE)</f>
        <v>14554</v>
      </c>
      <c r="I42" s="55">
        <f>VLOOKUP(B42,'2019_A2_Rohdaten'!$A$9:$W$64,8,FALSE)</f>
        <v>14707</v>
      </c>
      <c r="J42" s="55">
        <f>VLOOKUP(B42,'2019_A2_Rohdaten'!$A$9:$W$64,9,FALSE)</f>
        <v>15209</v>
      </c>
      <c r="K42" s="55">
        <f>VLOOKUP(B42,'2019_A2_Rohdaten'!$A$9:$W$64,10,FALSE)</f>
        <v>15985</v>
      </c>
      <c r="L42" s="55">
        <f>VLOOKUP(B42,'2019_A2_Rohdaten'!$A$9:$W$64,11,FALSE)</f>
        <v>16602</v>
      </c>
      <c r="M42" s="55">
        <f>VLOOKUP(B42,'2019_A2_Rohdaten'!$A$9:$W$64,12,FALSE)</f>
        <v>17648</v>
      </c>
      <c r="N42" s="55">
        <f>VLOOKUP(B42,'2019_A2_Rohdaten'!$A$9:$W$64,13,FALSE)</f>
        <v>19421</v>
      </c>
      <c r="O42" s="54">
        <f>VLOOKUP(B42,'2019_A2_Rohdaten'!$A$9:$W$64,14,FALSE)</f>
        <v>22855</v>
      </c>
      <c r="P42" s="53">
        <f>VLOOKUP(B42,'2019_A2_Rohdaten'!$A$9:$W$64,5,FALSE)</f>
        <v>14631</v>
      </c>
      <c r="Q42" s="52">
        <f>VLOOKUP(B42,'2019_A2_Rohdaten'!$A$9:$W$64,6,FALSE)</f>
        <v>14584</v>
      </c>
      <c r="R42" s="52">
        <f>VLOOKUP(B42,'2019_A2_Rohdaten'!$A$9:$W$64,17,FALSE)</f>
        <v>25290</v>
      </c>
      <c r="S42" s="51">
        <f>VLOOKUP(B42,'2019_A2_Rohdaten'!$A$9:$W$64,18,FALSE)</f>
        <v>9.1999999999999993</v>
      </c>
      <c r="T42" s="51">
        <f>VLOOKUP(B42,'2019_A2_Rohdaten'!$A$9:$W$64,19,FALSE)</f>
        <v>13.9</v>
      </c>
      <c r="U42" s="50">
        <f>VLOOKUP(B42,'2019_A2_Rohdaten'!$A$9:$W$64,20,FALSE)</f>
        <v>15.3</v>
      </c>
    </row>
    <row r="43" spans="1:21" ht="8.25" customHeight="1" x14ac:dyDescent="0.25">
      <c r="A43" s="56" t="str">
        <f t="shared" si="0"/>
        <v>3405</v>
      </c>
      <c r="B43" s="23">
        <v>405</v>
      </c>
      <c r="C43" s="22" t="s">
        <v>61</v>
      </c>
      <c r="D43" s="55">
        <f>VLOOKUP(B43,'2019_A2_Rohdaten'!$A$9:$W$64,3,FALSE)</f>
        <v>3851</v>
      </c>
      <c r="E43" s="55">
        <f>VLOOKUP(B43,'2019_A2_Rohdaten'!$A$9:$W$64,4,FALSE)</f>
        <v>3710</v>
      </c>
      <c r="F43" s="55">
        <f>VLOOKUP(B43,'2019_A2_Rohdaten'!$A$9:$W$64,5,FALSE)</f>
        <v>3676</v>
      </c>
      <c r="G43" s="55">
        <f>VLOOKUP(B43,'2019_A2_Rohdaten'!$A$9:$W$64,6,FALSE)</f>
        <v>3618</v>
      </c>
      <c r="H43" s="55">
        <f>VLOOKUP(B43,'2019_A2_Rohdaten'!$A$9:$W$64,7,FALSE)</f>
        <v>3769</v>
      </c>
      <c r="I43" s="55">
        <f>VLOOKUP(B43,'2019_A2_Rohdaten'!$A$9:$W$64,8,FALSE)</f>
        <v>4274</v>
      </c>
      <c r="J43" s="55">
        <f>VLOOKUP(B43,'2019_A2_Rohdaten'!$A$9:$W$64,9,FALSE)</f>
        <v>4277</v>
      </c>
      <c r="K43" s="55">
        <f>VLOOKUP(B43,'2019_A2_Rohdaten'!$A$9:$W$64,10,FALSE)</f>
        <v>4499</v>
      </c>
      <c r="L43" s="55">
        <f>VLOOKUP(B43,'2019_A2_Rohdaten'!$A$9:$W$64,11,FALSE)</f>
        <v>4440</v>
      </c>
      <c r="M43" s="55">
        <f>VLOOKUP(B43,'2019_A2_Rohdaten'!$A$9:$W$64,12,FALSE)</f>
        <v>4698</v>
      </c>
      <c r="N43" s="55">
        <f>VLOOKUP(B43,'2019_A2_Rohdaten'!$A$9:$W$64,13,FALSE)</f>
        <v>5979</v>
      </c>
      <c r="O43" s="54">
        <f>VLOOKUP(B43,'2019_A2_Rohdaten'!$A$9:$W$64,14,FALSE)</f>
        <v>6925</v>
      </c>
      <c r="P43" s="53">
        <f>VLOOKUP(B43,'2019_A2_Rohdaten'!$A$9:$W$64,5,FALSE)</f>
        <v>3676</v>
      </c>
      <c r="Q43" s="52">
        <f>VLOOKUP(B43,'2019_A2_Rohdaten'!$A$9:$W$64,6,FALSE)</f>
        <v>3618</v>
      </c>
      <c r="R43" s="52">
        <f>VLOOKUP(B43,'2019_A2_Rohdaten'!$A$9:$W$64,17,FALSE)</f>
        <v>8785</v>
      </c>
      <c r="S43" s="51">
        <f>VLOOKUP(B43,'2019_A2_Rohdaten'!$A$9:$W$64,18,FALSE)</f>
        <v>4.5999999999999996</v>
      </c>
      <c r="T43" s="51">
        <f>VLOOKUP(B43,'2019_A2_Rohdaten'!$A$9:$W$64,19,FALSE)</f>
        <v>9.1</v>
      </c>
      <c r="U43" s="50">
        <f>VLOOKUP(B43,'2019_A2_Rohdaten'!$A$9:$W$64,20,FALSE)</f>
        <v>11.5</v>
      </c>
    </row>
    <row r="44" spans="1:21" ht="8.25" customHeight="1" x14ac:dyDescent="0.25">
      <c r="A44" s="56" t="str">
        <f t="shared" si="0"/>
        <v>3451</v>
      </c>
      <c r="B44" s="44">
        <v>451</v>
      </c>
      <c r="C44" s="22" t="s">
        <v>62</v>
      </c>
      <c r="D44" s="55">
        <f>VLOOKUP(B44,'2019_A2_Rohdaten'!$A$9:$W$64,3,FALSE)</f>
        <v>3288</v>
      </c>
      <c r="E44" s="55">
        <f>VLOOKUP(B44,'2019_A2_Rohdaten'!$A$9:$W$64,4,FALSE)</f>
        <v>3324</v>
      </c>
      <c r="F44" s="55">
        <f>VLOOKUP(B44,'2019_A2_Rohdaten'!$A$9:$W$64,5,FALSE)</f>
        <v>3375</v>
      </c>
      <c r="G44" s="55">
        <f>VLOOKUP(B44,'2019_A2_Rohdaten'!$A$9:$W$64,6,FALSE)</f>
        <v>3362</v>
      </c>
      <c r="H44" s="55">
        <f>VLOOKUP(B44,'2019_A2_Rohdaten'!$A$9:$W$64,7,FALSE)</f>
        <v>3447</v>
      </c>
      <c r="I44" s="55">
        <f>VLOOKUP(B44,'2019_A2_Rohdaten'!$A$9:$W$64,8,FALSE)</f>
        <v>3546</v>
      </c>
      <c r="J44" s="55">
        <f>VLOOKUP(B44,'2019_A2_Rohdaten'!$A$9:$W$64,9,FALSE)</f>
        <v>3749</v>
      </c>
      <c r="K44" s="55">
        <f>VLOOKUP(B44,'2019_A2_Rohdaten'!$A$9:$W$64,10,FALSE)</f>
        <v>4282</v>
      </c>
      <c r="L44" s="55">
        <f>VLOOKUP(B44,'2019_A2_Rohdaten'!$A$9:$W$64,11,FALSE)</f>
        <v>4463</v>
      </c>
      <c r="M44" s="55">
        <f>VLOOKUP(B44,'2019_A2_Rohdaten'!$A$9:$W$64,12,FALSE)</f>
        <v>4953</v>
      </c>
      <c r="N44" s="55">
        <f>VLOOKUP(B44,'2019_A2_Rohdaten'!$A$9:$W$64,13,FALSE)</f>
        <v>6084</v>
      </c>
      <c r="O44" s="54">
        <f>VLOOKUP(B44,'2019_A2_Rohdaten'!$A$9:$W$64,14,FALSE)</f>
        <v>7130</v>
      </c>
      <c r="P44" s="53">
        <f>VLOOKUP(B44,'2019_A2_Rohdaten'!$A$9:$W$64,5,FALSE)</f>
        <v>3375</v>
      </c>
      <c r="Q44" s="52">
        <f>VLOOKUP(B44,'2019_A2_Rohdaten'!$A$9:$W$64,6,FALSE)</f>
        <v>3362</v>
      </c>
      <c r="R44" s="52">
        <f>VLOOKUP(B44,'2019_A2_Rohdaten'!$A$9:$W$64,17,FALSE)</f>
        <v>8525</v>
      </c>
      <c r="S44" s="51">
        <f>VLOOKUP(B44,'2019_A2_Rohdaten'!$A$9:$W$64,18,FALSE)</f>
        <v>2.8</v>
      </c>
      <c r="T44" s="51">
        <f>VLOOKUP(B44,'2019_A2_Rohdaten'!$A$9:$W$64,19,FALSE)</f>
        <v>5.8</v>
      </c>
      <c r="U44" s="50">
        <f>VLOOKUP(B44,'2019_A2_Rohdaten'!$A$9:$W$64,20,FALSE)</f>
        <v>6.8</v>
      </c>
    </row>
    <row r="45" spans="1:21" ht="8.25" customHeight="1" x14ac:dyDescent="0.25">
      <c r="A45" s="56" t="str">
        <f t="shared" si="0"/>
        <v>3452</v>
      </c>
      <c r="B45" s="44">
        <v>452</v>
      </c>
      <c r="C45" s="22" t="s">
        <v>63</v>
      </c>
      <c r="D45" s="55">
        <f>VLOOKUP(B45,'2019_A2_Rohdaten'!$A$9:$W$64,3,FALSE)</f>
        <v>5338</v>
      </c>
      <c r="E45" s="55">
        <f>VLOOKUP(B45,'2019_A2_Rohdaten'!$A$9:$W$64,4,FALSE)</f>
        <v>5511</v>
      </c>
      <c r="F45" s="55">
        <f>VLOOKUP(B45,'2019_A2_Rohdaten'!$A$9:$W$64,5,FALSE)</f>
        <v>5487</v>
      </c>
      <c r="G45" s="55">
        <f>VLOOKUP(B45,'2019_A2_Rohdaten'!$A$9:$W$64,6,FALSE)</f>
        <v>5158</v>
      </c>
      <c r="H45" s="55">
        <f>VLOOKUP(B45,'2019_A2_Rohdaten'!$A$9:$W$64,7,FALSE)</f>
        <v>5110</v>
      </c>
      <c r="I45" s="55">
        <f>VLOOKUP(B45,'2019_A2_Rohdaten'!$A$9:$W$64,8,FALSE)</f>
        <v>5350</v>
      </c>
      <c r="J45" s="55">
        <f>VLOOKUP(B45,'2019_A2_Rohdaten'!$A$9:$W$64,9,FALSE)</f>
        <v>5469</v>
      </c>
      <c r="K45" s="55">
        <f>VLOOKUP(B45,'2019_A2_Rohdaten'!$A$9:$W$64,10,FALSE)</f>
        <v>5736</v>
      </c>
      <c r="L45" s="55">
        <f>VLOOKUP(B45,'2019_A2_Rohdaten'!$A$9:$W$64,11,FALSE)</f>
        <v>6589</v>
      </c>
      <c r="M45" s="55">
        <f>VLOOKUP(B45,'2019_A2_Rohdaten'!$A$9:$W$64,12,FALSE)</f>
        <v>7903</v>
      </c>
      <c r="N45" s="55">
        <f>VLOOKUP(B45,'2019_A2_Rohdaten'!$A$9:$W$64,13,FALSE)</f>
        <v>9789</v>
      </c>
      <c r="O45" s="54">
        <f>VLOOKUP(B45,'2019_A2_Rohdaten'!$A$9:$W$64,14,FALSE)</f>
        <v>11055</v>
      </c>
      <c r="P45" s="53">
        <f>VLOOKUP(B45,'2019_A2_Rohdaten'!$A$9:$W$64,5,FALSE)</f>
        <v>5487</v>
      </c>
      <c r="Q45" s="52">
        <f>VLOOKUP(B45,'2019_A2_Rohdaten'!$A$9:$W$64,6,FALSE)</f>
        <v>5158</v>
      </c>
      <c r="R45" s="52">
        <f>VLOOKUP(B45,'2019_A2_Rohdaten'!$A$9:$W$64,17,FALSE)</f>
        <v>11480</v>
      </c>
      <c r="S45" s="51">
        <f>VLOOKUP(B45,'2019_A2_Rohdaten'!$A$9:$W$64,18,FALSE)</f>
        <v>2.8</v>
      </c>
      <c r="T45" s="51">
        <f>VLOOKUP(B45,'2019_A2_Rohdaten'!$A$9:$W$64,19,FALSE)</f>
        <v>5.8</v>
      </c>
      <c r="U45" s="50">
        <f>VLOOKUP(B45,'2019_A2_Rohdaten'!$A$9:$W$64,20,FALSE)</f>
        <v>6.1</v>
      </c>
    </row>
    <row r="46" spans="1:21" ht="8.25" customHeight="1" x14ac:dyDescent="0.25">
      <c r="A46" s="56" t="str">
        <f t="shared" si="0"/>
        <v>3453</v>
      </c>
      <c r="B46" s="44">
        <v>453</v>
      </c>
      <c r="C46" s="22" t="s">
        <v>64</v>
      </c>
      <c r="D46" s="55">
        <f>VLOOKUP(B46,'2019_A2_Rohdaten'!$A$9:$W$64,3,FALSE)</f>
        <v>6341</v>
      </c>
      <c r="E46" s="55">
        <f>VLOOKUP(B46,'2019_A2_Rohdaten'!$A$9:$W$64,4,FALSE)</f>
        <v>6549</v>
      </c>
      <c r="F46" s="55">
        <f>VLOOKUP(B46,'2019_A2_Rohdaten'!$A$9:$W$64,5,FALSE)</f>
        <v>6898</v>
      </c>
      <c r="G46" s="55">
        <f>VLOOKUP(B46,'2019_A2_Rohdaten'!$A$9:$W$64,6,FALSE)</f>
        <v>7296</v>
      </c>
      <c r="H46" s="55">
        <f>VLOOKUP(B46,'2019_A2_Rohdaten'!$A$9:$W$64,7,FALSE)</f>
        <v>7715</v>
      </c>
      <c r="I46" s="55">
        <f>VLOOKUP(B46,'2019_A2_Rohdaten'!$A$9:$W$64,8,FALSE)</f>
        <v>8442</v>
      </c>
      <c r="J46" s="55">
        <f>VLOOKUP(B46,'2019_A2_Rohdaten'!$A$9:$W$64,9,FALSE)</f>
        <v>9052</v>
      </c>
      <c r="K46" s="55">
        <f>VLOOKUP(B46,'2019_A2_Rohdaten'!$A$9:$W$64,10,FALSE)</f>
        <v>10700</v>
      </c>
      <c r="L46" s="55">
        <f>VLOOKUP(B46,'2019_A2_Rohdaten'!$A$9:$W$64,11,FALSE)</f>
        <v>11292</v>
      </c>
      <c r="M46" s="55">
        <f>VLOOKUP(B46,'2019_A2_Rohdaten'!$A$9:$W$64,12,FALSE)</f>
        <v>12969</v>
      </c>
      <c r="N46" s="55">
        <f>VLOOKUP(B46,'2019_A2_Rohdaten'!$A$9:$W$64,13,FALSE)</f>
        <v>14893</v>
      </c>
      <c r="O46" s="54">
        <f>VLOOKUP(B46,'2019_A2_Rohdaten'!$A$9:$W$64,14,FALSE)</f>
        <v>17345</v>
      </c>
      <c r="P46" s="53">
        <f>VLOOKUP(B46,'2019_A2_Rohdaten'!$A$9:$W$64,5,FALSE)</f>
        <v>6898</v>
      </c>
      <c r="Q46" s="52">
        <f>VLOOKUP(B46,'2019_A2_Rohdaten'!$A$9:$W$64,6,FALSE)</f>
        <v>7296</v>
      </c>
      <c r="R46" s="52">
        <f>VLOOKUP(B46,'2019_A2_Rohdaten'!$A$9:$W$64,17,FALSE)</f>
        <v>18890</v>
      </c>
      <c r="S46" s="51">
        <f>VLOOKUP(B46,'2019_A2_Rohdaten'!$A$9:$W$64,18,FALSE)</f>
        <v>4.0999999999999996</v>
      </c>
      <c r="T46" s="51">
        <f>VLOOKUP(B46,'2019_A2_Rohdaten'!$A$9:$W$64,19,FALSE)</f>
        <v>10.5</v>
      </c>
      <c r="U46" s="50">
        <f>VLOOKUP(B46,'2019_A2_Rohdaten'!$A$9:$W$64,20,FALSE)</f>
        <v>11.1</v>
      </c>
    </row>
    <row r="47" spans="1:21" ht="8.25" customHeight="1" x14ac:dyDescent="0.25">
      <c r="A47" s="56" t="str">
        <f t="shared" si="0"/>
        <v>3454</v>
      </c>
      <c r="B47" s="44">
        <v>454</v>
      </c>
      <c r="C47" s="22" t="s">
        <v>65</v>
      </c>
      <c r="D47" s="55">
        <f>VLOOKUP(B47,'2019_A2_Rohdaten'!$A$9:$W$64,3,FALSE)</f>
        <v>12579</v>
      </c>
      <c r="E47" s="55">
        <f>VLOOKUP(B47,'2019_A2_Rohdaten'!$A$9:$W$64,4,FALSE)</f>
        <v>14186</v>
      </c>
      <c r="F47" s="55">
        <f>VLOOKUP(B47,'2019_A2_Rohdaten'!$A$9:$W$64,5,FALSE)</f>
        <v>15526</v>
      </c>
      <c r="G47" s="55">
        <f>VLOOKUP(B47,'2019_A2_Rohdaten'!$A$9:$W$64,6,FALSE)</f>
        <v>16357</v>
      </c>
      <c r="H47" s="55">
        <f>VLOOKUP(B47,'2019_A2_Rohdaten'!$A$9:$W$64,7,FALSE)</f>
        <v>16744</v>
      </c>
      <c r="I47" s="55">
        <f>VLOOKUP(B47,'2019_A2_Rohdaten'!$A$9:$W$64,8,FALSE)</f>
        <v>17640</v>
      </c>
      <c r="J47" s="55">
        <f>VLOOKUP(B47,'2019_A2_Rohdaten'!$A$9:$W$64,9,FALSE)</f>
        <v>19224</v>
      </c>
      <c r="K47" s="55">
        <f>VLOOKUP(B47,'2019_A2_Rohdaten'!$A$9:$W$64,10,FALSE)</f>
        <v>21112</v>
      </c>
      <c r="L47" s="55">
        <f>VLOOKUP(B47,'2019_A2_Rohdaten'!$A$9:$W$64,11,FALSE)</f>
        <v>22649</v>
      </c>
      <c r="M47" s="55">
        <f>VLOOKUP(B47,'2019_A2_Rohdaten'!$A$9:$W$64,12,FALSE)</f>
        <v>25259</v>
      </c>
      <c r="N47" s="55">
        <f>VLOOKUP(B47,'2019_A2_Rohdaten'!$A$9:$W$64,13,FALSE)</f>
        <v>30225</v>
      </c>
      <c r="O47" s="54">
        <f>VLOOKUP(B47,'2019_A2_Rohdaten'!$A$9:$W$64,14,FALSE)</f>
        <v>34110</v>
      </c>
      <c r="P47" s="53">
        <f>VLOOKUP(B47,'2019_A2_Rohdaten'!$A$9:$W$64,5,FALSE)</f>
        <v>15526</v>
      </c>
      <c r="Q47" s="52">
        <f>VLOOKUP(B47,'2019_A2_Rohdaten'!$A$9:$W$64,6,FALSE)</f>
        <v>16357</v>
      </c>
      <c r="R47" s="52">
        <f>VLOOKUP(B47,'2019_A2_Rohdaten'!$A$9:$W$64,17,FALSE)</f>
        <v>40430</v>
      </c>
      <c r="S47" s="51">
        <f>VLOOKUP(B47,'2019_A2_Rohdaten'!$A$9:$W$64,18,FALSE)</f>
        <v>4.0999999999999996</v>
      </c>
      <c r="T47" s="51">
        <f>VLOOKUP(B47,'2019_A2_Rohdaten'!$A$9:$W$64,19,FALSE)</f>
        <v>10.6</v>
      </c>
      <c r="U47" s="50">
        <f>VLOOKUP(B47,'2019_A2_Rohdaten'!$A$9:$W$64,20,FALSE)</f>
        <v>12.4</v>
      </c>
    </row>
    <row r="48" spans="1:21" ht="8.25" customHeight="1" x14ac:dyDescent="0.25">
      <c r="A48" s="56" t="str">
        <f t="shared" si="0"/>
        <v>3455</v>
      </c>
      <c r="B48" s="44">
        <v>455</v>
      </c>
      <c r="C48" s="22" t="s">
        <v>66</v>
      </c>
      <c r="D48" s="55">
        <f>VLOOKUP(B48,'2019_A2_Rohdaten'!$A$9:$W$64,3,FALSE)</f>
        <v>2756</v>
      </c>
      <c r="E48" s="55">
        <f>VLOOKUP(B48,'2019_A2_Rohdaten'!$A$9:$W$64,4,FALSE)</f>
        <v>2750</v>
      </c>
      <c r="F48" s="55">
        <f>VLOOKUP(B48,'2019_A2_Rohdaten'!$A$9:$W$64,5,FALSE)</f>
        <v>2732</v>
      </c>
      <c r="G48" s="55">
        <f>VLOOKUP(B48,'2019_A2_Rohdaten'!$A$9:$W$64,6,FALSE)</f>
        <v>2655</v>
      </c>
      <c r="H48" s="55">
        <f>VLOOKUP(B48,'2019_A2_Rohdaten'!$A$9:$W$64,7,FALSE)</f>
        <v>2682</v>
      </c>
      <c r="I48" s="55">
        <f>VLOOKUP(B48,'2019_A2_Rohdaten'!$A$9:$W$64,8,FALSE)</f>
        <v>2609</v>
      </c>
      <c r="J48" s="55">
        <f>VLOOKUP(B48,'2019_A2_Rohdaten'!$A$9:$W$64,9,FALSE)</f>
        <v>2735</v>
      </c>
      <c r="K48" s="55">
        <f>VLOOKUP(B48,'2019_A2_Rohdaten'!$A$9:$W$64,10,FALSE)</f>
        <v>2687</v>
      </c>
      <c r="L48" s="55">
        <f>VLOOKUP(B48,'2019_A2_Rohdaten'!$A$9:$W$64,11,FALSE)</f>
        <v>2817</v>
      </c>
      <c r="M48" s="55">
        <f>VLOOKUP(B48,'2019_A2_Rohdaten'!$A$9:$W$64,12,FALSE)</f>
        <v>3078</v>
      </c>
      <c r="N48" s="55">
        <f>VLOOKUP(B48,'2019_A2_Rohdaten'!$A$9:$W$64,13,FALSE)</f>
        <v>3977</v>
      </c>
      <c r="O48" s="54">
        <f>VLOOKUP(B48,'2019_A2_Rohdaten'!$A$9:$W$64,14,FALSE)</f>
        <v>4745</v>
      </c>
      <c r="P48" s="53">
        <f>VLOOKUP(B48,'2019_A2_Rohdaten'!$A$9:$W$64,5,FALSE)</f>
        <v>2732</v>
      </c>
      <c r="Q48" s="52">
        <f>VLOOKUP(B48,'2019_A2_Rohdaten'!$A$9:$W$64,6,FALSE)</f>
        <v>2655</v>
      </c>
      <c r="R48" s="52">
        <f>VLOOKUP(B48,'2019_A2_Rohdaten'!$A$9:$W$64,17,FALSE)</f>
        <v>4840</v>
      </c>
      <c r="S48" s="51">
        <f>VLOOKUP(B48,'2019_A2_Rohdaten'!$A$9:$W$64,18,FALSE)</f>
        <v>2.7</v>
      </c>
      <c r="T48" s="51">
        <f>VLOOKUP(B48,'2019_A2_Rohdaten'!$A$9:$W$64,19,FALSE)</f>
        <v>4.8</v>
      </c>
      <c r="U48" s="50">
        <f>VLOOKUP(B48,'2019_A2_Rohdaten'!$A$9:$W$64,20,FALSE)</f>
        <v>4.9000000000000004</v>
      </c>
    </row>
    <row r="49" spans="1:21" ht="8.25" customHeight="1" x14ac:dyDescent="0.25">
      <c r="A49" s="56" t="str">
        <f t="shared" si="0"/>
        <v>3456</v>
      </c>
      <c r="B49" s="44">
        <v>456</v>
      </c>
      <c r="C49" s="22" t="s">
        <v>67</v>
      </c>
      <c r="D49" s="55">
        <f>VLOOKUP(B49,'2019_A2_Rohdaten'!$A$9:$W$64,3,FALSE)</f>
        <v>13305</v>
      </c>
      <c r="E49" s="55">
        <f>VLOOKUP(B49,'2019_A2_Rohdaten'!$A$9:$W$64,4,FALSE)</f>
        <v>14052</v>
      </c>
      <c r="F49" s="55">
        <f>VLOOKUP(B49,'2019_A2_Rohdaten'!$A$9:$W$64,5,FALSE)</f>
        <v>14593</v>
      </c>
      <c r="G49" s="55">
        <f>VLOOKUP(B49,'2019_A2_Rohdaten'!$A$9:$W$64,6,FALSE)</f>
        <v>15398</v>
      </c>
      <c r="H49" s="55">
        <f>VLOOKUP(B49,'2019_A2_Rohdaten'!$A$9:$W$64,7,FALSE)</f>
        <v>15678</v>
      </c>
      <c r="I49" s="55">
        <f>VLOOKUP(B49,'2019_A2_Rohdaten'!$A$9:$W$64,8,FALSE)</f>
        <v>15786</v>
      </c>
      <c r="J49" s="55">
        <f>VLOOKUP(B49,'2019_A2_Rohdaten'!$A$9:$W$64,9,FALSE)</f>
        <v>16218</v>
      </c>
      <c r="K49" s="55">
        <f>VLOOKUP(B49,'2019_A2_Rohdaten'!$A$9:$W$64,10,FALSE)</f>
        <v>16768</v>
      </c>
      <c r="L49" s="55">
        <f>VLOOKUP(B49,'2019_A2_Rohdaten'!$A$9:$W$64,11,FALSE)</f>
        <v>17303</v>
      </c>
      <c r="M49" s="55">
        <f>VLOOKUP(B49,'2019_A2_Rohdaten'!$A$9:$W$64,12,FALSE)</f>
        <v>18091</v>
      </c>
      <c r="N49" s="55">
        <f>VLOOKUP(B49,'2019_A2_Rohdaten'!$A$9:$W$64,13,FALSE)</f>
        <v>19829</v>
      </c>
      <c r="O49" s="54">
        <f>VLOOKUP(B49,'2019_A2_Rohdaten'!$A$9:$W$64,14,FALSE)</f>
        <v>21015</v>
      </c>
      <c r="P49" s="53">
        <f>VLOOKUP(B49,'2019_A2_Rohdaten'!$A$9:$W$64,5,FALSE)</f>
        <v>14593</v>
      </c>
      <c r="Q49" s="52">
        <f>VLOOKUP(B49,'2019_A2_Rohdaten'!$A$9:$W$64,6,FALSE)</f>
        <v>15398</v>
      </c>
      <c r="R49" s="52">
        <f>VLOOKUP(B49,'2019_A2_Rohdaten'!$A$9:$W$64,17,FALSE)</f>
        <v>22030</v>
      </c>
      <c r="S49" s="51">
        <f>VLOOKUP(B49,'2019_A2_Rohdaten'!$A$9:$W$64,18,FALSE)</f>
        <v>9.9</v>
      </c>
      <c r="T49" s="51">
        <f>VLOOKUP(B49,'2019_A2_Rohdaten'!$A$9:$W$64,19,FALSE)</f>
        <v>15.5</v>
      </c>
      <c r="U49" s="50">
        <f>VLOOKUP(B49,'2019_A2_Rohdaten'!$A$9:$W$64,20,FALSE)</f>
        <v>16.100000000000001</v>
      </c>
    </row>
    <row r="50" spans="1:21" ht="8.25" customHeight="1" x14ac:dyDescent="0.25">
      <c r="A50" s="56" t="str">
        <f t="shared" si="0"/>
        <v>3457</v>
      </c>
      <c r="B50" s="44">
        <v>457</v>
      </c>
      <c r="C50" s="22" t="s">
        <v>68</v>
      </c>
      <c r="D50" s="55">
        <f>VLOOKUP(B50,'2019_A2_Rohdaten'!$A$9:$W$64,3,FALSE)</f>
        <v>6519</v>
      </c>
      <c r="E50" s="55">
        <f>VLOOKUP(B50,'2019_A2_Rohdaten'!$A$9:$W$64,4,FALSE)</f>
        <v>6700</v>
      </c>
      <c r="F50" s="55">
        <f>VLOOKUP(B50,'2019_A2_Rohdaten'!$A$9:$W$64,5,FALSE)</f>
        <v>7060</v>
      </c>
      <c r="G50" s="55">
        <f>VLOOKUP(B50,'2019_A2_Rohdaten'!$A$9:$W$64,6,FALSE)</f>
        <v>7139</v>
      </c>
      <c r="H50" s="55">
        <f>VLOOKUP(B50,'2019_A2_Rohdaten'!$A$9:$W$64,7,FALSE)</f>
        <v>6974</v>
      </c>
      <c r="I50" s="55">
        <f>VLOOKUP(B50,'2019_A2_Rohdaten'!$A$9:$W$64,8,FALSE)</f>
        <v>7130</v>
      </c>
      <c r="J50" s="55">
        <f>VLOOKUP(B50,'2019_A2_Rohdaten'!$A$9:$W$64,9,FALSE)</f>
        <v>7472</v>
      </c>
      <c r="K50" s="55">
        <f>VLOOKUP(B50,'2019_A2_Rohdaten'!$A$9:$W$64,10,FALSE)</f>
        <v>7867</v>
      </c>
      <c r="L50" s="55">
        <f>VLOOKUP(B50,'2019_A2_Rohdaten'!$A$9:$W$64,11,FALSE)</f>
        <v>8388</v>
      </c>
      <c r="M50" s="55">
        <f>VLOOKUP(B50,'2019_A2_Rohdaten'!$A$9:$W$64,12,FALSE)</f>
        <v>9314</v>
      </c>
      <c r="N50" s="55">
        <f>VLOOKUP(B50,'2019_A2_Rohdaten'!$A$9:$W$64,13,FALSE)</f>
        <v>10851</v>
      </c>
      <c r="O50" s="54">
        <f>VLOOKUP(B50,'2019_A2_Rohdaten'!$A$9:$W$64,14,FALSE)</f>
        <v>12320</v>
      </c>
      <c r="P50" s="53">
        <f>VLOOKUP(B50,'2019_A2_Rohdaten'!$A$9:$W$64,5,FALSE)</f>
        <v>7060</v>
      </c>
      <c r="Q50" s="52">
        <f>VLOOKUP(B50,'2019_A2_Rohdaten'!$A$9:$W$64,6,FALSE)</f>
        <v>7139</v>
      </c>
      <c r="R50" s="52">
        <f>VLOOKUP(B50,'2019_A2_Rohdaten'!$A$9:$W$64,17,FALSE)</f>
        <v>14855</v>
      </c>
      <c r="S50" s="51">
        <f>VLOOKUP(B50,'2019_A2_Rohdaten'!$A$9:$W$64,18,FALSE)</f>
        <v>3.9</v>
      </c>
      <c r="T50" s="51">
        <f>VLOOKUP(B50,'2019_A2_Rohdaten'!$A$9:$W$64,19,FALSE)</f>
        <v>7.3</v>
      </c>
      <c r="U50" s="50">
        <f>VLOOKUP(B50,'2019_A2_Rohdaten'!$A$9:$W$64,20,FALSE)</f>
        <v>8.6999999999999993</v>
      </c>
    </row>
    <row r="51" spans="1:21" ht="8.25" customHeight="1" x14ac:dyDescent="0.25">
      <c r="A51" s="56" t="str">
        <f t="shared" si="0"/>
        <v>3458</v>
      </c>
      <c r="B51" s="44">
        <v>458</v>
      </c>
      <c r="C51" s="22" t="s">
        <v>69</v>
      </c>
      <c r="D51" s="55">
        <f>VLOOKUP(B51,'2019_A2_Rohdaten'!$A$9:$W$64,3,FALSE)</f>
        <v>4295</v>
      </c>
      <c r="E51" s="55">
        <f>VLOOKUP(B51,'2019_A2_Rohdaten'!$A$9:$W$64,4,FALSE)</f>
        <v>4397</v>
      </c>
      <c r="F51" s="55">
        <f>VLOOKUP(B51,'2019_A2_Rohdaten'!$A$9:$W$64,5,FALSE)</f>
        <v>4428</v>
      </c>
      <c r="G51" s="55">
        <f>VLOOKUP(B51,'2019_A2_Rohdaten'!$A$9:$W$64,6,FALSE)</f>
        <v>4430</v>
      </c>
      <c r="H51" s="55">
        <f>VLOOKUP(B51,'2019_A2_Rohdaten'!$A$9:$W$64,7,FALSE)</f>
        <v>4796</v>
      </c>
      <c r="I51" s="55">
        <f>VLOOKUP(B51,'2019_A2_Rohdaten'!$A$9:$W$64,8,FALSE)</f>
        <v>5240</v>
      </c>
      <c r="J51" s="55">
        <f>VLOOKUP(B51,'2019_A2_Rohdaten'!$A$9:$W$64,9,FALSE)</f>
        <v>5793</v>
      </c>
      <c r="K51" s="55">
        <f>VLOOKUP(B51,'2019_A2_Rohdaten'!$A$9:$W$64,10,FALSE)</f>
        <v>6328</v>
      </c>
      <c r="L51" s="55">
        <f>VLOOKUP(B51,'2019_A2_Rohdaten'!$A$9:$W$64,11,FALSE)</f>
        <v>7080</v>
      </c>
      <c r="M51" s="55">
        <f>VLOOKUP(B51,'2019_A2_Rohdaten'!$A$9:$W$64,12,FALSE)</f>
        <v>7810</v>
      </c>
      <c r="N51" s="55">
        <f>VLOOKUP(B51,'2019_A2_Rohdaten'!$A$9:$W$64,13,FALSE)</f>
        <v>9373</v>
      </c>
      <c r="O51" s="54">
        <f>VLOOKUP(B51,'2019_A2_Rohdaten'!$A$9:$W$64,14,FALSE)</f>
        <v>10860</v>
      </c>
      <c r="P51" s="53">
        <f>VLOOKUP(B51,'2019_A2_Rohdaten'!$A$9:$W$64,5,FALSE)</f>
        <v>4428</v>
      </c>
      <c r="Q51" s="52">
        <f>VLOOKUP(B51,'2019_A2_Rohdaten'!$A$9:$W$64,6,FALSE)</f>
        <v>4430</v>
      </c>
      <c r="R51" s="52">
        <f>VLOOKUP(B51,'2019_A2_Rohdaten'!$A$9:$W$64,17,FALSE)</f>
        <v>12525</v>
      </c>
      <c r="S51" s="51">
        <f>VLOOKUP(B51,'2019_A2_Rohdaten'!$A$9:$W$64,18,FALSE)</f>
        <v>3.4</v>
      </c>
      <c r="T51" s="51">
        <f>VLOOKUP(B51,'2019_A2_Rohdaten'!$A$9:$W$64,19,FALSE)</f>
        <v>8.4</v>
      </c>
      <c r="U51" s="50">
        <f>VLOOKUP(B51,'2019_A2_Rohdaten'!$A$9:$W$64,20,FALSE)</f>
        <v>9.6</v>
      </c>
    </row>
    <row r="52" spans="1:21" ht="8.25" customHeight="1" x14ac:dyDescent="0.25">
      <c r="A52" s="56" t="str">
        <f t="shared" si="0"/>
        <v>3459</v>
      </c>
      <c r="B52" s="44">
        <v>459</v>
      </c>
      <c r="C52" s="22" t="s">
        <v>70</v>
      </c>
      <c r="D52" s="55">
        <f>VLOOKUP(B52,'2019_A2_Rohdaten'!$A$9:$W$64,3,FALSE)</f>
        <v>16305</v>
      </c>
      <c r="E52" s="55">
        <f>VLOOKUP(B52,'2019_A2_Rohdaten'!$A$9:$W$64,4,FALSE)</f>
        <v>16323</v>
      </c>
      <c r="F52" s="55">
        <f>VLOOKUP(B52,'2019_A2_Rohdaten'!$A$9:$W$64,5,FALSE)</f>
        <v>16856</v>
      </c>
      <c r="G52" s="55">
        <f>VLOOKUP(B52,'2019_A2_Rohdaten'!$A$9:$W$64,6,FALSE)</f>
        <v>17266</v>
      </c>
      <c r="H52" s="55">
        <f>VLOOKUP(B52,'2019_A2_Rohdaten'!$A$9:$W$64,7,FALSE)</f>
        <v>17369</v>
      </c>
      <c r="I52" s="55">
        <f>VLOOKUP(B52,'2019_A2_Rohdaten'!$A$9:$W$64,8,FALSE)</f>
        <v>17592</v>
      </c>
      <c r="J52" s="55">
        <f>VLOOKUP(B52,'2019_A2_Rohdaten'!$A$9:$W$64,9,FALSE)</f>
        <v>18422</v>
      </c>
      <c r="K52" s="55">
        <f>VLOOKUP(B52,'2019_A2_Rohdaten'!$A$9:$W$64,10,FALSE)</f>
        <v>19312</v>
      </c>
      <c r="L52" s="55">
        <f>VLOOKUP(B52,'2019_A2_Rohdaten'!$A$9:$W$64,11,FALSE)</f>
        <v>20549</v>
      </c>
      <c r="M52" s="55">
        <f>VLOOKUP(B52,'2019_A2_Rohdaten'!$A$9:$W$64,12,FALSE)</f>
        <v>22034</v>
      </c>
      <c r="N52" s="55">
        <f>VLOOKUP(B52,'2019_A2_Rohdaten'!$A$9:$W$64,13,FALSE)</f>
        <v>24667</v>
      </c>
      <c r="O52" s="54">
        <f>VLOOKUP(B52,'2019_A2_Rohdaten'!$A$9:$W$64,14,FALSE)</f>
        <v>29000</v>
      </c>
      <c r="P52" s="53">
        <f>VLOOKUP(B52,'2019_A2_Rohdaten'!$A$9:$W$64,5,FALSE)</f>
        <v>16856</v>
      </c>
      <c r="Q52" s="52">
        <f>VLOOKUP(B52,'2019_A2_Rohdaten'!$A$9:$W$64,6,FALSE)</f>
        <v>17266</v>
      </c>
      <c r="R52" s="52">
        <f>VLOOKUP(B52,'2019_A2_Rohdaten'!$A$9:$W$64,17,FALSE)</f>
        <v>33445</v>
      </c>
      <c r="S52" s="51">
        <f>VLOOKUP(B52,'2019_A2_Rohdaten'!$A$9:$W$64,18,FALSE)</f>
        <v>4.5</v>
      </c>
      <c r="T52" s="51">
        <f>VLOOKUP(B52,'2019_A2_Rohdaten'!$A$9:$W$64,19,FALSE)</f>
        <v>8.1999999999999993</v>
      </c>
      <c r="U52" s="50">
        <f>VLOOKUP(B52,'2019_A2_Rohdaten'!$A$9:$W$64,20,FALSE)</f>
        <v>9.3000000000000007</v>
      </c>
    </row>
    <row r="53" spans="1:21" ht="8.25" customHeight="1" x14ac:dyDescent="0.25">
      <c r="A53" s="56" t="str">
        <f t="shared" si="0"/>
        <v>3460</v>
      </c>
      <c r="B53" s="44">
        <v>460</v>
      </c>
      <c r="C53" s="22" t="s">
        <v>71</v>
      </c>
      <c r="D53" s="55">
        <f>VLOOKUP(B53,'2019_A2_Rohdaten'!$A$9:$W$64,3,FALSE)</f>
        <v>8901</v>
      </c>
      <c r="E53" s="55">
        <f>VLOOKUP(B53,'2019_A2_Rohdaten'!$A$9:$W$64,4,FALSE)</f>
        <v>8932</v>
      </c>
      <c r="F53" s="55">
        <f>VLOOKUP(B53,'2019_A2_Rohdaten'!$A$9:$W$64,5,FALSE)</f>
        <v>8945</v>
      </c>
      <c r="G53" s="55">
        <f>VLOOKUP(B53,'2019_A2_Rohdaten'!$A$9:$W$64,6,FALSE)</f>
        <v>9034</v>
      </c>
      <c r="H53" s="55">
        <f>VLOOKUP(B53,'2019_A2_Rohdaten'!$A$9:$W$64,7,FALSE)</f>
        <v>9364</v>
      </c>
      <c r="I53" s="55">
        <f>VLOOKUP(B53,'2019_A2_Rohdaten'!$A$9:$W$64,8,FALSE)</f>
        <v>9897</v>
      </c>
      <c r="J53" s="55">
        <f>VLOOKUP(B53,'2019_A2_Rohdaten'!$A$9:$W$64,9,FALSE)</f>
        <v>10724</v>
      </c>
      <c r="K53" s="55">
        <f>VLOOKUP(B53,'2019_A2_Rohdaten'!$A$9:$W$64,10,FALSE)</f>
        <v>11183</v>
      </c>
      <c r="L53" s="55">
        <f>VLOOKUP(B53,'2019_A2_Rohdaten'!$A$9:$W$64,11,FALSE)</f>
        <v>11803</v>
      </c>
      <c r="M53" s="55">
        <f>VLOOKUP(B53,'2019_A2_Rohdaten'!$A$9:$W$64,12,FALSE)</f>
        <v>13386</v>
      </c>
      <c r="N53" s="55">
        <f>VLOOKUP(B53,'2019_A2_Rohdaten'!$A$9:$W$64,13,FALSE)</f>
        <v>15697</v>
      </c>
      <c r="O53" s="54">
        <f>VLOOKUP(B53,'2019_A2_Rohdaten'!$A$9:$W$64,14,FALSE)</f>
        <v>17665</v>
      </c>
      <c r="P53" s="53">
        <f>VLOOKUP(B53,'2019_A2_Rohdaten'!$A$9:$W$64,5,FALSE)</f>
        <v>8945</v>
      </c>
      <c r="Q53" s="52">
        <f>VLOOKUP(B53,'2019_A2_Rohdaten'!$A$9:$W$64,6,FALSE)</f>
        <v>9034</v>
      </c>
      <c r="R53" s="52">
        <f>VLOOKUP(B53,'2019_A2_Rohdaten'!$A$9:$W$64,17,FALSE)</f>
        <v>20715</v>
      </c>
      <c r="S53" s="51">
        <f>VLOOKUP(B53,'2019_A2_Rohdaten'!$A$9:$W$64,18,FALSE)</f>
        <v>6.7</v>
      </c>
      <c r="T53" s="51">
        <f>VLOOKUP(B53,'2019_A2_Rohdaten'!$A$9:$W$64,19,FALSE)</f>
        <v>12.6</v>
      </c>
      <c r="U53" s="50">
        <f>VLOOKUP(B53,'2019_A2_Rohdaten'!$A$9:$W$64,20,FALSE)</f>
        <v>14.5</v>
      </c>
    </row>
    <row r="54" spans="1:21" ht="8.25" customHeight="1" x14ac:dyDescent="0.25">
      <c r="A54" s="56" t="str">
        <f t="shared" si="0"/>
        <v>3461</v>
      </c>
      <c r="B54" s="44">
        <v>461</v>
      </c>
      <c r="C54" s="22" t="s">
        <v>72</v>
      </c>
      <c r="D54" s="55">
        <f>VLOOKUP(B54,'2019_A2_Rohdaten'!$A$9:$W$64,3,FALSE)</f>
        <v>5233</v>
      </c>
      <c r="E54" s="55">
        <f>VLOOKUP(B54,'2019_A2_Rohdaten'!$A$9:$W$64,4,FALSE)</f>
        <v>5295</v>
      </c>
      <c r="F54" s="55">
        <f>VLOOKUP(B54,'2019_A2_Rohdaten'!$A$9:$W$64,5,FALSE)</f>
        <v>5168</v>
      </c>
      <c r="G54" s="55">
        <f>VLOOKUP(B54,'2019_A2_Rohdaten'!$A$9:$W$64,6,FALSE)</f>
        <v>5077</v>
      </c>
      <c r="H54" s="55">
        <f>VLOOKUP(B54,'2019_A2_Rohdaten'!$A$9:$W$64,7,FALSE)</f>
        <v>4960</v>
      </c>
      <c r="I54" s="55">
        <f>VLOOKUP(B54,'2019_A2_Rohdaten'!$A$9:$W$64,8,FALSE)</f>
        <v>4763</v>
      </c>
      <c r="J54" s="55">
        <f>VLOOKUP(B54,'2019_A2_Rohdaten'!$A$9:$W$64,9,FALSE)</f>
        <v>4679</v>
      </c>
      <c r="K54" s="55">
        <f>VLOOKUP(B54,'2019_A2_Rohdaten'!$A$9:$W$64,10,FALSE)</f>
        <v>4669</v>
      </c>
      <c r="L54" s="55">
        <f>VLOOKUP(B54,'2019_A2_Rohdaten'!$A$9:$W$64,11,FALSE)</f>
        <v>4943</v>
      </c>
      <c r="M54" s="55">
        <f>VLOOKUP(B54,'2019_A2_Rohdaten'!$A$9:$W$64,12,FALSE)</f>
        <v>5280</v>
      </c>
      <c r="N54" s="55">
        <f>VLOOKUP(B54,'2019_A2_Rohdaten'!$A$9:$W$64,13,FALSE)</f>
        <v>6429</v>
      </c>
      <c r="O54" s="54">
        <f>VLOOKUP(B54,'2019_A2_Rohdaten'!$A$9:$W$64,14,FALSE)</f>
        <v>7260</v>
      </c>
      <c r="P54" s="53">
        <f>VLOOKUP(B54,'2019_A2_Rohdaten'!$A$9:$W$64,5,FALSE)</f>
        <v>5168</v>
      </c>
      <c r="Q54" s="52">
        <f>VLOOKUP(B54,'2019_A2_Rohdaten'!$A$9:$W$64,6,FALSE)</f>
        <v>5077</v>
      </c>
      <c r="R54" s="52">
        <f>VLOOKUP(B54,'2019_A2_Rohdaten'!$A$9:$W$64,17,FALSE)</f>
        <v>7780</v>
      </c>
      <c r="S54" s="51">
        <f>VLOOKUP(B54,'2019_A2_Rohdaten'!$A$9:$W$64,18,FALSE)</f>
        <v>5.6</v>
      </c>
      <c r="T54" s="51">
        <f>VLOOKUP(B54,'2019_A2_Rohdaten'!$A$9:$W$64,19,FALSE)</f>
        <v>8.1</v>
      </c>
      <c r="U54" s="50">
        <f>VLOOKUP(B54,'2019_A2_Rohdaten'!$A$9:$W$64,20,FALSE)</f>
        <v>8.8000000000000007</v>
      </c>
    </row>
    <row r="55" spans="1:21" s="5" customFormat="1" ht="8.25" customHeight="1" x14ac:dyDescent="0.25">
      <c r="A55" s="56" t="str">
        <f t="shared" si="0"/>
        <v>3462</v>
      </c>
      <c r="B55" s="44">
        <v>462</v>
      </c>
      <c r="C55" s="22" t="s">
        <v>73</v>
      </c>
      <c r="D55" s="55">
        <f>VLOOKUP(B55,'2019_A2_Rohdaten'!$A$9:$W$64,3,FALSE)</f>
        <v>1327</v>
      </c>
      <c r="E55" s="55">
        <f>VLOOKUP(B55,'2019_A2_Rohdaten'!$A$9:$W$64,4,FALSE)</f>
        <v>1262</v>
      </c>
      <c r="F55" s="55">
        <f>VLOOKUP(B55,'2019_A2_Rohdaten'!$A$9:$W$64,5,FALSE)</f>
        <v>1242</v>
      </c>
      <c r="G55" s="55">
        <f>VLOOKUP(B55,'2019_A2_Rohdaten'!$A$9:$W$64,6,FALSE)</f>
        <v>1235</v>
      </c>
      <c r="H55" s="55">
        <f>VLOOKUP(B55,'2019_A2_Rohdaten'!$A$9:$W$64,7,FALSE)</f>
        <v>1231</v>
      </c>
      <c r="I55" s="55">
        <f>VLOOKUP(B55,'2019_A2_Rohdaten'!$A$9:$W$64,8,FALSE)</f>
        <v>1306</v>
      </c>
      <c r="J55" s="55">
        <f>VLOOKUP(B55,'2019_A2_Rohdaten'!$A$9:$W$64,9,FALSE)</f>
        <v>1409</v>
      </c>
      <c r="K55" s="55">
        <f>VLOOKUP(B55,'2019_A2_Rohdaten'!$A$9:$W$64,10,FALSE)</f>
        <v>1446</v>
      </c>
      <c r="L55" s="55">
        <f>VLOOKUP(B55,'2019_A2_Rohdaten'!$A$9:$W$64,11,FALSE)</f>
        <v>1651</v>
      </c>
      <c r="M55" s="55">
        <f>VLOOKUP(B55,'2019_A2_Rohdaten'!$A$9:$W$64,12,FALSE)</f>
        <v>1965</v>
      </c>
      <c r="N55" s="55">
        <f>VLOOKUP(B55,'2019_A2_Rohdaten'!$A$9:$W$64,13,FALSE)</f>
        <v>2558</v>
      </c>
      <c r="O55" s="54">
        <f>VLOOKUP(B55,'2019_A2_Rohdaten'!$A$9:$W$64,14,FALSE)</f>
        <v>2560</v>
      </c>
      <c r="P55" s="53">
        <f>VLOOKUP(B55,'2019_A2_Rohdaten'!$A$9:$W$64,5,FALSE)</f>
        <v>1242</v>
      </c>
      <c r="Q55" s="52">
        <f>VLOOKUP(B55,'2019_A2_Rohdaten'!$A$9:$W$64,6,FALSE)</f>
        <v>1235</v>
      </c>
      <c r="R55" s="52">
        <f>VLOOKUP(B55,'2019_A2_Rohdaten'!$A$9:$W$64,17,FALSE)</f>
        <v>2745</v>
      </c>
      <c r="S55" s="51">
        <f>VLOOKUP(B55,'2019_A2_Rohdaten'!$A$9:$W$64,18,FALSE)</f>
        <v>2.2999999999999998</v>
      </c>
      <c r="T55" s="51">
        <f>VLOOKUP(B55,'2019_A2_Rohdaten'!$A$9:$W$64,19,FALSE)</f>
        <v>4.5</v>
      </c>
      <c r="U55" s="50">
        <f>VLOOKUP(B55,'2019_A2_Rohdaten'!$A$9:$W$64,20,FALSE)</f>
        <v>4.8</v>
      </c>
    </row>
    <row r="56" spans="1:21" s="10" customFormat="1" ht="16.5" customHeight="1" x14ac:dyDescent="0.25">
      <c r="A56" s="56" t="str">
        <f t="shared" si="0"/>
        <v>34</v>
      </c>
      <c r="B56" s="47">
        <v>4</v>
      </c>
      <c r="C56" s="24" t="s">
        <v>74</v>
      </c>
      <c r="D56" s="55">
        <f>VLOOKUP(B56,'2019_A2_Rohdaten'!$A$9:$W$64,3,FALSE)</f>
        <v>124593</v>
      </c>
      <c r="E56" s="55">
        <f>VLOOKUP(B56,'2019_A2_Rohdaten'!$A$9:$W$64,4,FALSE)</f>
        <v>126626</v>
      </c>
      <c r="F56" s="55">
        <f>VLOOKUP(B56,'2019_A2_Rohdaten'!$A$9:$W$64,5,FALSE)</f>
        <v>129389</v>
      </c>
      <c r="G56" s="55">
        <f>VLOOKUP(B56,'2019_A2_Rohdaten'!$A$9:$W$64,6,FALSE)</f>
        <v>130858</v>
      </c>
      <c r="H56" s="55">
        <f>VLOOKUP(B56,'2019_A2_Rohdaten'!$A$9:$W$64,7,FALSE)</f>
        <v>132319</v>
      </c>
      <c r="I56" s="55">
        <f>VLOOKUP(B56,'2019_A2_Rohdaten'!$A$9:$W$64,8,FALSE)</f>
        <v>136335</v>
      </c>
      <c r="J56" s="55">
        <f>VLOOKUP(B56,'2019_A2_Rohdaten'!$A$9:$W$64,9,FALSE)</f>
        <v>142571</v>
      </c>
      <c r="K56" s="55">
        <f>VLOOKUP(B56,'2019_A2_Rohdaten'!$A$9:$W$64,10,FALSE)</f>
        <v>152042</v>
      </c>
      <c r="L56" s="55">
        <f>VLOOKUP(B56,'2019_A2_Rohdaten'!$A$9:$W$64,11,FALSE)</f>
        <v>161729</v>
      </c>
      <c r="M56" s="55">
        <f>VLOOKUP(B56,'2019_A2_Rohdaten'!$A$9:$W$64,12,FALSE)</f>
        <v>177691</v>
      </c>
      <c r="N56" s="55">
        <f>VLOOKUP(B56,'2019_A2_Rohdaten'!$A$9:$W$64,13,FALSE)</f>
        <v>207956</v>
      </c>
      <c r="O56" s="54">
        <f>VLOOKUP(B56,'2019_A2_Rohdaten'!$A$9:$W$64,14,FALSE)</f>
        <v>236470</v>
      </c>
      <c r="P56" s="53">
        <f>VLOOKUP(B56,'2019_A2_Rohdaten'!$A$9:$W$64,5,FALSE)</f>
        <v>129389</v>
      </c>
      <c r="Q56" s="52">
        <f>VLOOKUP(B56,'2019_A2_Rohdaten'!$A$9:$W$64,6,FALSE)</f>
        <v>130858</v>
      </c>
      <c r="R56" s="52">
        <f>VLOOKUP(B56,'2019_A2_Rohdaten'!$A$9:$W$64,17,FALSE)</f>
        <v>269505</v>
      </c>
      <c r="S56" s="51">
        <f>VLOOKUP(B56,'2019_A2_Rohdaten'!$A$9:$W$64,18,FALSE)</f>
        <v>5</v>
      </c>
      <c r="T56" s="51">
        <f>VLOOKUP(B56,'2019_A2_Rohdaten'!$A$9:$W$64,19,FALSE)</f>
        <v>9.4</v>
      </c>
      <c r="U56" s="50">
        <f>VLOOKUP(B56,'2019_A2_Rohdaten'!$A$9:$W$64,20,FALSE)</f>
        <v>10.6</v>
      </c>
    </row>
    <row r="57" spans="1:21" s="8" customFormat="1" ht="16.5" customHeight="1" x14ac:dyDescent="0.25">
      <c r="A57" s="56" t="str">
        <f t="shared" si="0"/>
        <v>30</v>
      </c>
      <c r="B57" s="47">
        <v>0</v>
      </c>
      <c r="C57" s="24" t="s">
        <v>75</v>
      </c>
      <c r="D57" s="55">
        <f>VLOOKUP(B57,'2019_A2_Rohdaten'!$A$9:$W$64,3,FALSE)</f>
        <v>461486</v>
      </c>
      <c r="E57" s="55">
        <f>VLOOKUP(B57,'2019_A2_Rohdaten'!$A$9:$W$64,4,FALSE)</f>
        <v>458757</v>
      </c>
      <c r="F57" s="55">
        <f>VLOOKUP(B57,'2019_A2_Rohdaten'!$A$9:$W$64,5,FALSE)</f>
        <v>457099</v>
      </c>
      <c r="G57" s="55">
        <f>VLOOKUP(B57,'2019_A2_Rohdaten'!$A$9:$W$64,6,FALSE)</f>
        <v>453141</v>
      </c>
      <c r="H57" s="55">
        <f>VLOOKUP(B57,'2019_A2_Rohdaten'!$A$9:$W$64,7,FALSE)</f>
        <v>453636</v>
      </c>
      <c r="I57" s="55">
        <f>VLOOKUP(B57,'2019_A2_Rohdaten'!$A$9:$W$64,8,FALSE)</f>
        <v>458153</v>
      </c>
      <c r="J57" s="55">
        <f>VLOOKUP(B57,'2019_A2_Rohdaten'!$A$9:$W$64,9,FALSE)</f>
        <v>470683</v>
      </c>
      <c r="K57" s="55">
        <f>VLOOKUP(B57,'2019_A2_Rohdaten'!$A$9:$W$64,10,FALSE)</f>
        <v>492072</v>
      </c>
      <c r="L57" s="55">
        <f>VLOOKUP(B57,'2019_A2_Rohdaten'!$A$9:$W$64,11,FALSE)</f>
        <v>525689</v>
      </c>
      <c r="M57" s="55">
        <f>VLOOKUP(B57,'2019_A2_Rohdaten'!$A$9:$W$64,12,FALSE)</f>
        <v>570988</v>
      </c>
      <c r="N57" s="55">
        <f>VLOOKUP(B57,'2019_A2_Rohdaten'!$A$9:$W$64,13,FALSE)</f>
        <v>663817</v>
      </c>
      <c r="O57" s="54">
        <f>VLOOKUP(B57,'2019_A2_Rohdaten'!$A$9:$W$64,14,FALSE)</f>
        <v>745185</v>
      </c>
      <c r="P57" s="53">
        <f>VLOOKUP(B57,'2019_A2_Rohdaten'!$A$9:$W$64,5,FALSE)</f>
        <v>457099</v>
      </c>
      <c r="Q57" s="52">
        <f>VLOOKUP(B57,'2019_A2_Rohdaten'!$A$9:$W$64,6,FALSE)</f>
        <v>453141</v>
      </c>
      <c r="R57" s="52">
        <f>VLOOKUP(B57,'2019_A2_Rohdaten'!$A$9:$W$64,17,FALSE)</f>
        <v>841165</v>
      </c>
      <c r="S57" s="51">
        <f>VLOOKUP(B57,'2019_A2_Rohdaten'!$A$9:$W$64,18,FALSE)</f>
        <v>5.8</v>
      </c>
      <c r="T57" s="51">
        <f>VLOOKUP(B57,'2019_A2_Rohdaten'!$A$9:$W$64,19,FALSE)</f>
        <v>9.4</v>
      </c>
      <c r="U57" s="50">
        <f>VLOOKUP(B57,'2019_A2_Rohdaten'!$A$9:$W$64,20,FALSE)</f>
        <v>10.5</v>
      </c>
    </row>
    <row r="58" spans="1:21" s="8" customFormat="1" ht="8.25" customHeight="1" x14ac:dyDescent="0.25">
      <c r="C58" s="11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7"/>
      <c r="P58" s="7"/>
      <c r="Q58" s="32"/>
      <c r="R58" s="32"/>
      <c r="S58" s="31"/>
      <c r="T58" s="31"/>
      <c r="U58" s="33"/>
    </row>
    <row r="59" spans="1:21" s="13" customFormat="1" ht="8.25" customHeight="1" x14ac:dyDescent="0.15">
      <c r="C59" s="121" t="s">
        <v>76</v>
      </c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2"/>
      <c r="O59" s="6"/>
      <c r="P59" s="6"/>
      <c r="Q59" s="34"/>
      <c r="R59" s="34"/>
      <c r="S59" s="35"/>
      <c r="T59" s="35"/>
      <c r="U59" s="36"/>
    </row>
    <row r="60" spans="1:21" s="13" customFormat="1" ht="8.25" customHeight="1" x14ac:dyDescent="0.15"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12"/>
      <c r="O60" s="14"/>
      <c r="P60" s="14"/>
      <c r="Q60" s="37"/>
      <c r="R60" s="37"/>
      <c r="S60" s="38"/>
      <c r="T60" s="38"/>
      <c r="U60" s="36"/>
    </row>
    <row r="61" spans="1:21" ht="8.25" customHeight="1" x14ac:dyDescent="0.25">
      <c r="C61" s="15" t="s">
        <v>77</v>
      </c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2"/>
      <c r="O61" s="17"/>
      <c r="P61" s="17"/>
      <c r="Q61" s="39"/>
      <c r="R61" s="39"/>
      <c r="S61" s="40"/>
      <c r="T61" s="40"/>
    </row>
  </sheetData>
  <mergeCells count="1">
    <mergeCell ref="C59:M59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42F5E-ED9E-4D63-9798-F6384A9048EC}">
  <sheetPr codeName="Tabelle1"/>
  <dimension ref="A1:D57"/>
  <sheetViews>
    <sheetView workbookViewId="0">
      <selection sqref="A1:C1048576"/>
    </sheetView>
  </sheetViews>
  <sheetFormatPr baseColWidth="10" defaultRowHeight="15" x14ac:dyDescent="0.25"/>
  <cols>
    <col min="1" max="1" width="11.42578125" style="56"/>
    <col min="3" max="3" width="18" bestFit="1" customWidth="1"/>
  </cols>
  <sheetData>
    <row r="1" spans="1:4" s="56" customFormat="1" x14ac:dyDescent="0.25">
      <c r="A1" s="56" t="s">
        <v>157</v>
      </c>
      <c r="B1" s="56" t="s">
        <v>82</v>
      </c>
      <c r="C1" s="56" t="s">
        <v>86</v>
      </c>
      <c r="D1" s="56" t="s">
        <v>87</v>
      </c>
    </row>
    <row r="2" spans="1:4" x14ac:dyDescent="0.25">
      <c r="A2" s="56" t="str">
        <f>3&amp;B2</f>
        <v>3101</v>
      </c>
      <c r="B2" s="44">
        <v>101</v>
      </c>
      <c r="C2" s="22" t="s">
        <v>20</v>
      </c>
      <c r="D2" s="41">
        <f>VLOOKUP(B2,'2019_A2_Rohdaten'!$A$9:$T$64,20,FALSE)</f>
        <v>12.6</v>
      </c>
    </row>
    <row r="3" spans="1:4" x14ac:dyDescent="0.25">
      <c r="A3" s="56" t="str">
        <f t="shared" ref="A3:A57" si="0">3&amp;B3</f>
        <v>3102</v>
      </c>
      <c r="B3" s="44">
        <v>102</v>
      </c>
      <c r="C3" s="22" t="s">
        <v>21</v>
      </c>
      <c r="D3" s="41">
        <f>VLOOKUP(B3,'2019_A2_Rohdaten'!$A$9:$T$64,20,FALSE)</f>
        <v>19.3</v>
      </c>
    </row>
    <row r="4" spans="1:4" x14ac:dyDescent="0.25">
      <c r="A4" s="56" t="str">
        <f t="shared" si="0"/>
        <v>3103</v>
      </c>
      <c r="B4" s="44">
        <v>103</v>
      </c>
      <c r="C4" s="22" t="s">
        <v>22</v>
      </c>
      <c r="D4" s="41">
        <f>VLOOKUP(B4,'2019_A2_Rohdaten'!$A$9:$T$64,20,FALSE)</f>
        <v>16.2</v>
      </c>
    </row>
    <row r="5" spans="1:4" x14ac:dyDescent="0.25">
      <c r="A5" s="56" t="str">
        <f t="shared" si="0"/>
        <v>3151</v>
      </c>
      <c r="B5" s="44">
        <v>151</v>
      </c>
      <c r="C5" s="22" t="s">
        <v>23</v>
      </c>
      <c r="D5" s="41">
        <f>VLOOKUP(B5,'2019_A2_Rohdaten'!$A$9:$T$64,20,FALSE)</f>
        <v>7</v>
      </c>
    </row>
    <row r="6" spans="1:4" x14ac:dyDescent="0.25">
      <c r="A6" s="56" t="str">
        <f t="shared" si="0"/>
        <v>3153</v>
      </c>
      <c r="B6" s="44">
        <v>153</v>
      </c>
      <c r="C6" s="22" t="s">
        <v>26</v>
      </c>
      <c r="D6" s="41">
        <f>VLOOKUP(B6,'2019_A2_Rohdaten'!$A$9:$T$64,20,FALSE)</f>
        <v>10.3</v>
      </c>
    </row>
    <row r="7" spans="1:4" x14ac:dyDescent="0.25">
      <c r="A7" s="56" t="str">
        <f t="shared" si="0"/>
        <v>3154</v>
      </c>
      <c r="B7" s="44">
        <v>154</v>
      </c>
      <c r="C7" s="22" t="s">
        <v>27</v>
      </c>
      <c r="D7" s="41">
        <f>VLOOKUP(B7,'2019_A2_Rohdaten'!$A$9:$T$64,20,FALSE)</f>
        <v>7.2</v>
      </c>
    </row>
    <row r="8" spans="1:4" x14ac:dyDescent="0.25">
      <c r="A8" s="56" t="str">
        <f t="shared" si="0"/>
        <v>3155</v>
      </c>
      <c r="B8" s="44">
        <v>155</v>
      </c>
      <c r="C8" s="22" t="s">
        <v>28</v>
      </c>
      <c r="D8" s="41">
        <f>VLOOKUP(B8,'2019_A2_Rohdaten'!$A$9:$T$64,20,FALSE)</f>
        <v>7</v>
      </c>
    </row>
    <row r="9" spans="1:4" x14ac:dyDescent="0.25">
      <c r="A9" s="56" t="str">
        <f t="shared" si="0"/>
        <v>3157</v>
      </c>
      <c r="B9" s="44">
        <v>157</v>
      </c>
      <c r="C9" s="22" t="s">
        <v>29</v>
      </c>
      <c r="D9" s="41">
        <f>VLOOKUP(B9,'2019_A2_Rohdaten'!$A$9:$T$64,20,FALSE)</f>
        <v>8.4</v>
      </c>
    </row>
    <row r="10" spans="1:4" x14ac:dyDescent="0.25">
      <c r="A10" s="56" t="str">
        <f t="shared" si="0"/>
        <v>3158</v>
      </c>
      <c r="B10" s="45">
        <v>158</v>
      </c>
      <c r="C10" s="22" t="s">
        <v>30</v>
      </c>
      <c r="D10" s="41">
        <f>VLOOKUP(B10,'2019_A2_Rohdaten'!$A$9:$T$64,20,FALSE)</f>
        <v>6.4</v>
      </c>
    </row>
    <row r="11" spans="1:4" x14ac:dyDescent="0.25">
      <c r="A11" s="56" t="str">
        <f t="shared" si="0"/>
        <v>3159</v>
      </c>
      <c r="B11" s="44">
        <v>159</v>
      </c>
      <c r="C11" s="22" t="s">
        <v>80</v>
      </c>
      <c r="D11" s="41">
        <f>VLOOKUP(B11,'2019_A2_Rohdaten'!$A$9:$T$64,20,FALSE)</f>
        <v>9.8000000000000007</v>
      </c>
    </row>
    <row r="12" spans="1:4" x14ac:dyDescent="0.25">
      <c r="A12" s="56" t="str">
        <f t="shared" si="0"/>
        <v>3159016</v>
      </c>
      <c r="B12" s="44">
        <v>159016</v>
      </c>
      <c r="C12" s="22" t="s">
        <v>31</v>
      </c>
      <c r="D12" s="41">
        <f>VLOOKUP(B12,'2019_A2_Rohdaten'!$A$9:$T$64,20,FALSE)</f>
        <v>15.8</v>
      </c>
    </row>
    <row r="13" spans="1:4" x14ac:dyDescent="0.25">
      <c r="A13" s="56" t="str">
        <f t="shared" si="0"/>
        <v>3159999</v>
      </c>
      <c r="B13" s="46">
        <v>159999</v>
      </c>
      <c r="C13" s="22" t="s">
        <v>25</v>
      </c>
      <c r="D13" s="41">
        <f>VLOOKUP(B13,'2019_A2_Rohdaten'!$A$9:$T$64,20,FALSE)</f>
        <v>6.4090184908028771</v>
      </c>
    </row>
    <row r="14" spans="1:4" x14ac:dyDescent="0.25">
      <c r="A14" s="56" t="str">
        <f t="shared" si="0"/>
        <v>31</v>
      </c>
      <c r="B14" s="47">
        <v>1</v>
      </c>
      <c r="C14" s="24" t="s">
        <v>32</v>
      </c>
      <c r="D14" s="41">
        <f>VLOOKUP(B14,'2019_A2_Rohdaten'!$A$9:$T$64,20,FALSE)</f>
        <v>10.3</v>
      </c>
    </row>
    <row r="15" spans="1:4" x14ac:dyDescent="0.25">
      <c r="A15" s="56" t="str">
        <f t="shared" si="0"/>
        <v>3241</v>
      </c>
      <c r="B15" s="48">
        <v>241</v>
      </c>
      <c r="C15" s="22" t="s">
        <v>33</v>
      </c>
      <c r="D15" s="41">
        <f>VLOOKUP(B15,'2019_A2_Rohdaten'!$A$9:$T$64,20,FALSE)</f>
        <v>16</v>
      </c>
    </row>
    <row r="16" spans="1:4" x14ac:dyDescent="0.25">
      <c r="A16" s="56" t="str">
        <f t="shared" si="0"/>
        <v>3241001</v>
      </c>
      <c r="B16" s="48">
        <v>241001</v>
      </c>
      <c r="C16" s="22" t="s">
        <v>34</v>
      </c>
      <c r="D16" s="41">
        <f>VLOOKUP(B16,'2019_A2_Rohdaten'!$A$9:$T$64,20,FALSE)</f>
        <v>21.1</v>
      </c>
    </row>
    <row r="17" spans="1:4" x14ac:dyDescent="0.25">
      <c r="A17" s="56" t="str">
        <f t="shared" si="0"/>
        <v>3241999</v>
      </c>
      <c r="B17" s="46">
        <v>241999</v>
      </c>
      <c r="C17" s="22" t="s">
        <v>35</v>
      </c>
      <c r="D17" s="41">
        <f>VLOOKUP(B17,'2019_A2_Rohdaten'!$A$9:$T$64,20,FALSE)</f>
        <v>11.588384204840452</v>
      </c>
    </row>
    <row r="18" spans="1:4" x14ac:dyDescent="0.25">
      <c r="A18" s="56" t="str">
        <f t="shared" si="0"/>
        <v>3251</v>
      </c>
      <c r="B18" s="44">
        <v>251</v>
      </c>
      <c r="C18" s="22" t="s">
        <v>36</v>
      </c>
      <c r="D18" s="41">
        <f>VLOOKUP(B18,'2019_A2_Rohdaten'!$A$9:$T$64,20,FALSE)</f>
        <v>8.5</v>
      </c>
    </row>
    <row r="19" spans="1:4" x14ac:dyDescent="0.25">
      <c r="A19" s="56" t="str">
        <f t="shared" si="0"/>
        <v>3252</v>
      </c>
      <c r="B19" s="44">
        <v>252</v>
      </c>
      <c r="C19" s="22" t="s">
        <v>37</v>
      </c>
      <c r="D19" s="41">
        <f>VLOOKUP(B19,'2019_A2_Rohdaten'!$A$9:$T$64,20,FALSE)</f>
        <v>11.4</v>
      </c>
    </row>
    <row r="20" spans="1:4" x14ac:dyDescent="0.25">
      <c r="A20" s="56" t="str">
        <f t="shared" si="0"/>
        <v>3254</v>
      </c>
      <c r="B20" s="44">
        <v>254</v>
      </c>
      <c r="C20" s="22" t="s">
        <v>38</v>
      </c>
      <c r="D20" s="41">
        <f>VLOOKUP(B20,'2019_A2_Rohdaten'!$A$9:$T$64,20,FALSE)</f>
        <v>9.1</v>
      </c>
    </row>
    <row r="21" spans="1:4" x14ac:dyDescent="0.25">
      <c r="A21" s="56" t="str">
        <f t="shared" si="0"/>
        <v>3254021</v>
      </c>
      <c r="B21" s="44">
        <v>254021</v>
      </c>
      <c r="C21" s="22" t="s">
        <v>39</v>
      </c>
      <c r="D21" s="41">
        <f>VLOOKUP(B21,'2019_A2_Rohdaten'!$A$9:$T$64,20,FALSE)</f>
        <v>14.6</v>
      </c>
    </row>
    <row r="22" spans="1:4" x14ac:dyDescent="0.25">
      <c r="A22" s="56" t="str">
        <f t="shared" si="0"/>
        <v>3254999</v>
      </c>
      <c r="B22" s="49">
        <v>254999</v>
      </c>
      <c r="C22" s="22" t="s">
        <v>40</v>
      </c>
      <c r="D22" s="41">
        <f>VLOOKUP(B22,'2019_A2_Rohdaten'!$A$9:$T$64,20,FALSE)</f>
        <v>5.8377937561737614</v>
      </c>
    </row>
    <row r="23" spans="1:4" x14ac:dyDescent="0.25">
      <c r="A23" s="56" t="str">
        <f t="shared" si="0"/>
        <v>3255</v>
      </c>
      <c r="B23" s="44">
        <v>255</v>
      </c>
      <c r="C23" s="22" t="s">
        <v>41</v>
      </c>
      <c r="D23" s="41">
        <f>VLOOKUP(B23,'2019_A2_Rohdaten'!$A$9:$T$64,20,FALSE)</f>
        <v>6.1</v>
      </c>
    </row>
    <row r="24" spans="1:4" x14ac:dyDescent="0.25">
      <c r="A24" s="56" t="str">
        <f t="shared" si="0"/>
        <v>3256</v>
      </c>
      <c r="B24" s="44">
        <v>256</v>
      </c>
      <c r="C24" s="22" t="s">
        <v>42</v>
      </c>
      <c r="D24" s="41">
        <f>VLOOKUP(B24,'2019_A2_Rohdaten'!$A$9:$T$64,20,FALSE)</f>
        <v>8.5</v>
      </c>
    </row>
    <row r="25" spans="1:4" x14ac:dyDescent="0.25">
      <c r="A25" s="56" t="str">
        <f t="shared" si="0"/>
        <v>3257</v>
      </c>
      <c r="B25" s="44">
        <v>257</v>
      </c>
      <c r="C25" s="22" t="s">
        <v>43</v>
      </c>
      <c r="D25" s="41">
        <f>VLOOKUP(B25,'2019_A2_Rohdaten'!$A$9:$T$64,20,FALSE)</f>
        <v>9</v>
      </c>
    </row>
    <row r="26" spans="1:4" x14ac:dyDescent="0.25">
      <c r="A26" s="56" t="str">
        <f t="shared" si="0"/>
        <v>32</v>
      </c>
      <c r="B26" s="47">
        <v>2</v>
      </c>
      <c r="C26" s="24" t="s">
        <v>44</v>
      </c>
      <c r="D26" s="41">
        <f>VLOOKUP(B26,'2019_A2_Rohdaten'!$A$9:$T$64,20,FALSE)</f>
        <v>12.8</v>
      </c>
    </row>
    <row r="27" spans="1:4" x14ac:dyDescent="0.25">
      <c r="A27" s="56" t="str">
        <f t="shared" si="0"/>
        <v>3351</v>
      </c>
      <c r="B27" s="44">
        <v>351</v>
      </c>
      <c r="C27" s="22" t="s">
        <v>45</v>
      </c>
      <c r="D27" s="41">
        <f>VLOOKUP(B27,'2019_A2_Rohdaten'!$A$9:$T$64,20,FALSE)</f>
        <v>8</v>
      </c>
    </row>
    <row r="28" spans="1:4" x14ac:dyDescent="0.25">
      <c r="A28" s="56" t="str">
        <f t="shared" si="0"/>
        <v>3352</v>
      </c>
      <c r="B28" s="44">
        <v>352</v>
      </c>
      <c r="C28" s="22" t="s">
        <v>46</v>
      </c>
      <c r="D28" s="41">
        <f>VLOOKUP(B28,'2019_A2_Rohdaten'!$A$9:$T$64,20,FALSE)</f>
        <v>6.7</v>
      </c>
    </row>
    <row r="29" spans="1:4" x14ac:dyDescent="0.25">
      <c r="A29" s="56" t="str">
        <f t="shared" si="0"/>
        <v>3353</v>
      </c>
      <c r="B29" s="44">
        <v>353</v>
      </c>
      <c r="C29" s="22" t="s">
        <v>47</v>
      </c>
      <c r="D29" s="41">
        <f>VLOOKUP(B29,'2019_A2_Rohdaten'!$A$9:$T$64,20,FALSE)</f>
        <v>8.4</v>
      </c>
    </row>
    <row r="30" spans="1:4" x14ac:dyDescent="0.25">
      <c r="A30" s="56" t="str">
        <f t="shared" si="0"/>
        <v>3354</v>
      </c>
      <c r="B30" s="44">
        <v>354</v>
      </c>
      <c r="C30" s="22" t="s">
        <v>48</v>
      </c>
      <c r="D30" s="41">
        <f>VLOOKUP(B30,'2019_A2_Rohdaten'!$A$9:$T$64,20,FALSE)</f>
        <v>5.8</v>
      </c>
    </row>
    <row r="31" spans="1:4" x14ac:dyDescent="0.25">
      <c r="A31" s="56" t="str">
        <f t="shared" si="0"/>
        <v>3355</v>
      </c>
      <c r="B31" s="44">
        <v>355</v>
      </c>
      <c r="C31" s="22" t="s">
        <v>49</v>
      </c>
      <c r="D31" s="41">
        <f>VLOOKUP(B31,'2019_A2_Rohdaten'!$A$9:$T$64,20,FALSE)</f>
        <v>7.1</v>
      </c>
    </row>
    <row r="32" spans="1:4" x14ac:dyDescent="0.25">
      <c r="A32" s="56" t="str">
        <f t="shared" si="0"/>
        <v>3356</v>
      </c>
      <c r="B32" s="44">
        <v>356</v>
      </c>
      <c r="C32" s="22" t="s">
        <v>50</v>
      </c>
      <c r="D32" s="41">
        <f>VLOOKUP(B32,'2019_A2_Rohdaten'!$A$9:$T$64,20,FALSE)</f>
        <v>5.9</v>
      </c>
    </row>
    <row r="33" spans="1:4" x14ac:dyDescent="0.25">
      <c r="A33" s="56" t="str">
        <f t="shared" si="0"/>
        <v>3357</v>
      </c>
      <c r="B33" s="44">
        <v>357</v>
      </c>
      <c r="C33" s="22" t="s">
        <v>51</v>
      </c>
      <c r="D33" s="41">
        <f>VLOOKUP(B33,'2019_A2_Rohdaten'!$A$9:$T$64,20,FALSE)</f>
        <v>7.1</v>
      </c>
    </row>
    <row r="34" spans="1:4" x14ac:dyDescent="0.25">
      <c r="A34" s="56" t="str">
        <f t="shared" si="0"/>
        <v>3358</v>
      </c>
      <c r="B34" s="44">
        <v>358</v>
      </c>
      <c r="C34" s="22" t="s">
        <v>52</v>
      </c>
      <c r="D34" s="41">
        <f>VLOOKUP(B34,'2019_A2_Rohdaten'!$A$9:$T$64,20,FALSE)</f>
        <v>8.9</v>
      </c>
    </row>
    <row r="35" spans="1:4" x14ac:dyDescent="0.25">
      <c r="A35" s="56" t="str">
        <f t="shared" si="0"/>
        <v>3359</v>
      </c>
      <c r="B35" s="44">
        <v>359</v>
      </c>
      <c r="C35" s="22" t="s">
        <v>53</v>
      </c>
      <c r="D35" s="41">
        <f>VLOOKUP(B35,'2019_A2_Rohdaten'!$A$9:$T$64,20,FALSE)</f>
        <v>9.5</v>
      </c>
    </row>
    <row r="36" spans="1:4" x14ac:dyDescent="0.25">
      <c r="A36" s="56" t="str">
        <f t="shared" si="0"/>
        <v>3360</v>
      </c>
      <c r="B36" s="44">
        <v>360</v>
      </c>
      <c r="C36" s="22" t="s">
        <v>54</v>
      </c>
      <c r="D36" s="41">
        <f>VLOOKUP(B36,'2019_A2_Rohdaten'!$A$9:$T$64,20,FALSE)</f>
        <v>6.2</v>
      </c>
    </row>
    <row r="37" spans="1:4" x14ac:dyDescent="0.25">
      <c r="A37" s="56" t="str">
        <f t="shared" si="0"/>
        <v>3361</v>
      </c>
      <c r="B37" s="44">
        <v>361</v>
      </c>
      <c r="C37" s="22" t="s">
        <v>55</v>
      </c>
      <c r="D37" s="41">
        <f>VLOOKUP(B37,'2019_A2_Rohdaten'!$A$9:$T$64,20,FALSE)</f>
        <v>8.1</v>
      </c>
    </row>
    <row r="38" spans="1:4" x14ac:dyDescent="0.25">
      <c r="A38" s="56" t="str">
        <f t="shared" si="0"/>
        <v>33</v>
      </c>
      <c r="B38" s="47">
        <v>3</v>
      </c>
      <c r="C38" s="24" t="s">
        <v>56</v>
      </c>
      <c r="D38" s="41">
        <f>VLOOKUP(B38,'2019_A2_Rohdaten'!$A$9:$T$64,20,FALSE)</f>
        <v>7.7</v>
      </c>
    </row>
    <row r="39" spans="1:4" x14ac:dyDescent="0.25">
      <c r="A39" s="56" t="str">
        <f t="shared" si="0"/>
        <v>3401</v>
      </c>
      <c r="B39" s="44">
        <v>401</v>
      </c>
      <c r="C39" s="22" t="s">
        <v>57</v>
      </c>
      <c r="D39" s="41">
        <f>VLOOKUP(B39,'2019_A2_Rohdaten'!$A$9:$T$64,20,FALSE)</f>
        <v>17</v>
      </c>
    </row>
    <row r="40" spans="1:4" x14ac:dyDescent="0.25">
      <c r="A40" s="56" t="str">
        <f t="shared" si="0"/>
        <v>3402</v>
      </c>
      <c r="B40" s="44">
        <v>402</v>
      </c>
      <c r="C40" s="22" t="s">
        <v>58</v>
      </c>
      <c r="D40" s="41">
        <f>VLOOKUP(B40,'2019_A2_Rohdaten'!$A$9:$T$64,20,FALSE)</f>
        <v>11.4</v>
      </c>
    </row>
    <row r="41" spans="1:4" x14ac:dyDescent="0.25">
      <c r="A41" s="56" t="str">
        <f t="shared" si="0"/>
        <v>3403</v>
      </c>
      <c r="B41" s="44">
        <v>403</v>
      </c>
      <c r="C41" s="22" t="s">
        <v>59</v>
      </c>
      <c r="D41" s="41">
        <f>VLOOKUP(B41,'2019_A2_Rohdaten'!$A$9:$T$64,20,FALSE)</f>
        <v>10.8</v>
      </c>
    </row>
    <row r="42" spans="1:4" x14ac:dyDescent="0.25">
      <c r="A42" s="56" t="str">
        <f t="shared" si="0"/>
        <v>3404</v>
      </c>
      <c r="B42" s="44">
        <v>404</v>
      </c>
      <c r="C42" s="22" t="s">
        <v>60</v>
      </c>
      <c r="D42" s="41">
        <f>VLOOKUP(B42,'2019_A2_Rohdaten'!$A$9:$T$64,20,FALSE)</f>
        <v>15.3</v>
      </c>
    </row>
    <row r="43" spans="1:4" x14ac:dyDescent="0.25">
      <c r="A43" s="56" t="str">
        <f t="shared" si="0"/>
        <v>3405</v>
      </c>
      <c r="B43" s="23">
        <v>405</v>
      </c>
      <c r="C43" s="22" t="s">
        <v>61</v>
      </c>
      <c r="D43" s="41">
        <f>VLOOKUP(B43,'2019_A2_Rohdaten'!$A$9:$T$64,20,FALSE)</f>
        <v>11.5</v>
      </c>
    </row>
    <row r="44" spans="1:4" x14ac:dyDescent="0.25">
      <c r="A44" s="56" t="str">
        <f t="shared" si="0"/>
        <v>3451</v>
      </c>
      <c r="B44" s="44">
        <v>451</v>
      </c>
      <c r="C44" s="22" t="s">
        <v>62</v>
      </c>
      <c r="D44" s="41">
        <f>VLOOKUP(B44,'2019_A2_Rohdaten'!$A$9:$T$64,20,FALSE)</f>
        <v>6.8</v>
      </c>
    </row>
    <row r="45" spans="1:4" x14ac:dyDescent="0.25">
      <c r="A45" s="56" t="str">
        <f t="shared" si="0"/>
        <v>3452</v>
      </c>
      <c r="B45" s="44">
        <v>452</v>
      </c>
      <c r="C45" s="22" t="s">
        <v>63</v>
      </c>
      <c r="D45" s="41">
        <f>VLOOKUP(B45,'2019_A2_Rohdaten'!$A$9:$T$64,20,FALSE)</f>
        <v>6.1</v>
      </c>
    </row>
    <row r="46" spans="1:4" x14ac:dyDescent="0.25">
      <c r="A46" s="56" t="str">
        <f t="shared" si="0"/>
        <v>3453</v>
      </c>
      <c r="B46" s="44">
        <v>453</v>
      </c>
      <c r="C46" s="22" t="s">
        <v>64</v>
      </c>
      <c r="D46" s="41">
        <f>VLOOKUP(B46,'2019_A2_Rohdaten'!$A$9:$T$64,20,FALSE)</f>
        <v>11.1</v>
      </c>
    </row>
    <row r="47" spans="1:4" x14ac:dyDescent="0.25">
      <c r="A47" s="56" t="str">
        <f t="shared" si="0"/>
        <v>3454</v>
      </c>
      <c r="B47" s="44">
        <v>454</v>
      </c>
      <c r="C47" s="22" t="s">
        <v>65</v>
      </c>
      <c r="D47" s="41">
        <f>VLOOKUP(B47,'2019_A2_Rohdaten'!$A$9:$T$64,20,FALSE)</f>
        <v>12.4</v>
      </c>
    </row>
    <row r="48" spans="1:4" x14ac:dyDescent="0.25">
      <c r="A48" s="56" t="str">
        <f t="shared" si="0"/>
        <v>3455</v>
      </c>
      <c r="B48" s="44">
        <v>455</v>
      </c>
      <c r="C48" s="22" t="s">
        <v>66</v>
      </c>
      <c r="D48" s="41">
        <f>VLOOKUP(B48,'2019_A2_Rohdaten'!$A$9:$T$64,20,FALSE)</f>
        <v>4.9000000000000004</v>
      </c>
    </row>
    <row r="49" spans="1:4" x14ac:dyDescent="0.25">
      <c r="A49" s="56" t="str">
        <f t="shared" si="0"/>
        <v>3456</v>
      </c>
      <c r="B49" s="44">
        <v>456</v>
      </c>
      <c r="C49" s="22" t="s">
        <v>67</v>
      </c>
      <c r="D49" s="41">
        <f>VLOOKUP(B49,'2019_A2_Rohdaten'!$A$9:$T$64,20,FALSE)</f>
        <v>16.100000000000001</v>
      </c>
    </row>
    <row r="50" spans="1:4" x14ac:dyDescent="0.25">
      <c r="A50" s="56" t="str">
        <f t="shared" si="0"/>
        <v>3457</v>
      </c>
      <c r="B50" s="44">
        <v>457</v>
      </c>
      <c r="C50" s="22" t="s">
        <v>68</v>
      </c>
      <c r="D50" s="41">
        <f>VLOOKUP(B50,'2019_A2_Rohdaten'!$A$9:$T$64,20,FALSE)</f>
        <v>8.6999999999999993</v>
      </c>
    </row>
    <row r="51" spans="1:4" x14ac:dyDescent="0.25">
      <c r="A51" s="56" t="str">
        <f t="shared" si="0"/>
        <v>3458</v>
      </c>
      <c r="B51" s="44">
        <v>458</v>
      </c>
      <c r="C51" s="22" t="s">
        <v>69</v>
      </c>
      <c r="D51" s="41">
        <f>VLOOKUP(B51,'2019_A2_Rohdaten'!$A$9:$T$64,20,FALSE)</f>
        <v>9.6</v>
      </c>
    </row>
    <row r="52" spans="1:4" x14ac:dyDescent="0.25">
      <c r="A52" s="56" t="str">
        <f t="shared" si="0"/>
        <v>3459</v>
      </c>
      <c r="B52" s="44">
        <v>459</v>
      </c>
      <c r="C52" s="22" t="s">
        <v>70</v>
      </c>
      <c r="D52" s="41">
        <f>VLOOKUP(B52,'2019_A2_Rohdaten'!$A$9:$T$64,20,FALSE)</f>
        <v>9.3000000000000007</v>
      </c>
    </row>
    <row r="53" spans="1:4" x14ac:dyDescent="0.25">
      <c r="A53" s="56" t="str">
        <f t="shared" si="0"/>
        <v>3460</v>
      </c>
      <c r="B53" s="44">
        <v>460</v>
      </c>
      <c r="C53" s="22" t="s">
        <v>71</v>
      </c>
      <c r="D53" s="41">
        <f>VLOOKUP(B53,'2019_A2_Rohdaten'!$A$9:$T$64,20,FALSE)</f>
        <v>14.5</v>
      </c>
    </row>
    <row r="54" spans="1:4" x14ac:dyDescent="0.25">
      <c r="A54" s="56" t="str">
        <f t="shared" si="0"/>
        <v>3461</v>
      </c>
      <c r="B54" s="44">
        <v>461</v>
      </c>
      <c r="C54" s="22" t="s">
        <v>72</v>
      </c>
      <c r="D54" s="41">
        <f>VLOOKUP(B54,'2019_A2_Rohdaten'!$A$9:$T$64,20,FALSE)</f>
        <v>8.8000000000000007</v>
      </c>
    </row>
    <row r="55" spans="1:4" x14ac:dyDescent="0.25">
      <c r="A55" s="56" t="str">
        <f t="shared" si="0"/>
        <v>3462</v>
      </c>
      <c r="B55" s="44">
        <v>462</v>
      </c>
      <c r="C55" s="22" t="s">
        <v>73</v>
      </c>
      <c r="D55" s="41">
        <f>VLOOKUP(B55,'2019_A2_Rohdaten'!$A$9:$T$64,20,FALSE)</f>
        <v>4.8</v>
      </c>
    </row>
    <row r="56" spans="1:4" x14ac:dyDescent="0.25">
      <c r="A56" s="56" t="str">
        <f t="shared" si="0"/>
        <v>34</v>
      </c>
      <c r="B56" s="47">
        <v>4</v>
      </c>
      <c r="C56" s="24" t="s">
        <v>74</v>
      </c>
      <c r="D56" s="41">
        <f>VLOOKUP(B56,'2019_A2_Rohdaten'!$A$9:$T$64,20,FALSE)</f>
        <v>10.6</v>
      </c>
    </row>
    <row r="57" spans="1:4" x14ac:dyDescent="0.25">
      <c r="A57" s="56" t="str">
        <f t="shared" si="0"/>
        <v>30</v>
      </c>
      <c r="B57" s="47">
        <v>0</v>
      </c>
      <c r="C57" s="24" t="s">
        <v>75</v>
      </c>
      <c r="D57" s="41">
        <f>VLOOKUP(B57,'2019_A2_Rohdaten'!$A$9:$T$64,20,FALSE)</f>
        <v>10.5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2020_1-2-1_Download_Anzahl</vt:lpstr>
      <vt:lpstr>2020_1-2-2_Download_Prozent</vt:lpstr>
      <vt:lpstr>2020_CSV_Vorbereitung_Prozent</vt:lpstr>
      <vt:lpstr>2020_CSV_Vorbereitung_Anzahl</vt:lpstr>
      <vt:lpstr>2020_Berechnung</vt:lpstr>
      <vt:lpstr>2020_Rohdaten</vt:lpstr>
      <vt:lpstr>2019_A2</vt:lpstr>
      <vt:lpstr>2019_Karte_A2_test</vt:lpstr>
      <vt:lpstr>2019_A2__Karte</vt:lpstr>
      <vt:lpstr>2019_A4_Karte</vt:lpstr>
      <vt:lpstr>2019_A2_Rohdaten</vt:lpstr>
      <vt:lpstr>2019_A1</vt:lpstr>
    </vt:vector>
  </TitlesOfParts>
  <Company>IT.Niedersachsen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2019-08-12T09:24:13Z</dcterms:created>
  <dcterms:modified xsi:type="dcterms:W3CDTF">2021-07-09T09:24:21Z</dcterms:modified>
</cp:coreProperties>
</file>