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1245358D-014A-4449-8336-09BA3425DCD0}" xr6:coauthVersionLast="36" xr6:coauthVersionMax="36" xr10:uidLastSave="{00000000-0000-0000-0000-000000000000}"/>
  <bookViews>
    <workbookView xWindow="0" yWindow="0" windowWidth="28800" windowHeight="13110" firstSheet="1" activeTab="3" xr2:uid="{4D6564F5-7870-4F91-A4DB-07F534A25D3E}"/>
  </bookViews>
  <sheets>
    <sheet name="2020_1-2-5_Download" sheetId="19" r:id="rId1"/>
    <sheet name="2020_1-2-5_CSV_Vorbereitung" sheetId="20" r:id="rId2"/>
    <sheet name="2020_1-2-5_CSV_Vorbereitung_2" sheetId="23" r:id="rId3"/>
    <sheet name="2020_1-2-5_Export_2" sheetId="22" r:id="rId4"/>
    <sheet name="2020_1-2-5_CSV_Export" sheetId="21" r:id="rId5"/>
    <sheet name="A6_Berechnung" sheetId="15" r:id="rId6"/>
    <sheet name="2020_Rohdaten" sheetId="17" r:id="rId7"/>
    <sheet name="2020_Berechnung" sheetId="18" r:id="rId8"/>
    <sheet name="2019_Rohdaten" sheetId="14" r:id="rId9"/>
    <sheet name="2019_Rand_Grafik_Rohdaten" sheetId="12" r:id="rId10"/>
    <sheet name="2018_A6_Rand" sheetId="3" r:id="rId11"/>
    <sheet name="2018_A6_Rand_Grafik" sheetId="11" r:id="rId12"/>
    <sheet name="2018_A6_Zeitreihe" sheetId="10" r:id="rId13"/>
    <sheet name="2019_A6" sheetId="16" r:id="rId14"/>
    <sheet name="2016_Rand_Grafik" sheetId="1" r:id="rId15"/>
    <sheet name="2018_A6_Zeitreihe_Berechnung" sheetId="2" r:id="rId16"/>
    <sheet name="2005_A6_Rohdaten" sheetId="9" r:id="rId17"/>
    <sheet name="2016_A6_Rohdaten" sheetId="4" r:id="rId18"/>
    <sheet name="2017_A6_Rohdaten" sheetId="5" r:id="rId19"/>
    <sheet name="2018_A6_Rohdaten" sheetId="6" r:id="rId20"/>
  </sheets>
  <externalReferences>
    <externalReference r:id="rId21"/>
  </externalReferences>
  <definedNames>
    <definedName name="_xlnm._FilterDatabase" localSheetId="10" hidden="1">'2018_A6_Rand'!$B$8:$I$8</definedName>
    <definedName name="_xlnm._FilterDatabase" localSheetId="12" hidden="1">'2018_A6_Zeitreihe'!$A$9:$F$9</definedName>
    <definedName name="_xlnm._FilterDatabase" localSheetId="13" hidden="1">'2019_A6'!$A$9:$I$270</definedName>
    <definedName name="_xlnm._FilterDatabase" localSheetId="2" hidden="1">'2020_1-2-5_CSV_Vorbereitung_2'!$A$1:$G$1045</definedName>
    <definedName name="_xlnm._FilterDatabase" localSheetId="0" hidden="1">'2020_1-2-5_Download'!$A$11:$I$272</definedName>
    <definedName name="_xlnm._FilterDatabase" localSheetId="3" hidden="1">'2020_1-2-5_Export_2'!$A$1:$E$1047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5" i="23" l="1"/>
  <c r="D1045" i="23" s="1"/>
  <c r="B1045" i="23"/>
  <c r="A1045" i="23"/>
  <c r="E1044" i="23"/>
  <c r="D1044" i="23" s="1"/>
  <c r="B1044" i="23"/>
  <c r="A1044" i="23"/>
  <c r="E1043" i="23"/>
  <c r="D1043" i="23" s="1"/>
  <c r="B1043" i="23"/>
  <c r="A1043" i="23"/>
  <c r="E1042" i="23"/>
  <c r="D1042" i="23" s="1"/>
  <c r="B1042" i="23"/>
  <c r="A1042" i="23"/>
  <c r="E1041" i="23"/>
  <c r="D1041" i="23" s="1"/>
  <c r="B1041" i="23"/>
  <c r="A1041" i="23"/>
  <c r="E1040" i="23"/>
  <c r="D1040" i="23" s="1"/>
  <c r="B1040" i="23"/>
  <c r="A1040" i="23"/>
  <c r="E1039" i="23"/>
  <c r="D1039" i="23" s="1"/>
  <c r="B1039" i="23"/>
  <c r="A1039" i="23"/>
  <c r="E1038" i="23"/>
  <c r="D1038" i="23" s="1"/>
  <c r="B1038" i="23"/>
  <c r="A1038" i="23"/>
  <c r="E1037" i="23"/>
  <c r="D1037" i="23" s="1"/>
  <c r="B1037" i="23"/>
  <c r="A1037" i="23"/>
  <c r="E1036" i="23"/>
  <c r="D1036" i="23" s="1"/>
  <c r="B1036" i="23"/>
  <c r="A1036" i="23"/>
  <c r="E1035" i="23"/>
  <c r="D1035" i="23" s="1"/>
  <c r="B1035" i="23"/>
  <c r="A1035" i="23"/>
  <c r="E1034" i="23"/>
  <c r="D1034" i="23" s="1"/>
  <c r="B1034" i="23"/>
  <c r="A1034" i="23"/>
  <c r="E1033" i="23"/>
  <c r="D1033" i="23" s="1"/>
  <c r="B1033" i="23"/>
  <c r="A1033" i="23"/>
  <c r="E1032" i="23"/>
  <c r="D1032" i="23" s="1"/>
  <c r="B1032" i="23"/>
  <c r="A1032" i="23"/>
  <c r="E1031" i="23"/>
  <c r="D1031" i="23" s="1"/>
  <c r="B1031" i="23"/>
  <c r="A1031" i="23"/>
  <c r="E1030" i="23"/>
  <c r="D1030" i="23" s="1"/>
  <c r="B1030" i="23"/>
  <c r="A1030" i="23"/>
  <c r="E1029" i="23"/>
  <c r="D1029" i="23" s="1"/>
  <c r="B1029" i="23"/>
  <c r="A1029" i="23"/>
  <c r="E1028" i="23"/>
  <c r="D1028" i="23" s="1"/>
  <c r="B1028" i="23"/>
  <c r="A1028" i="23"/>
  <c r="E1027" i="23"/>
  <c r="D1027" i="23" s="1"/>
  <c r="B1027" i="23"/>
  <c r="A1027" i="23"/>
  <c r="E1026" i="23"/>
  <c r="D1026" i="23" s="1"/>
  <c r="B1026" i="23"/>
  <c r="A1026" i="23"/>
  <c r="E1025" i="23"/>
  <c r="D1025" i="23" s="1"/>
  <c r="B1025" i="23"/>
  <c r="A1025" i="23"/>
  <c r="E1024" i="23"/>
  <c r="D1024" i="23" s="1"/>
  <c r="B1024" i="23"/>
  <c r="A1024" i="23"/>
  <c r="E1023" i="23"/>
  <c r="D1023" i="23" s="1"/>
  <c r="B1023" i="23"/>
  <c r="A1023" i="23"/>
  <c r="E1022" i="23"/>
  <c r="D1022" i="23" s="1"/>
  <c r="B1022" i="23"/>
  <c r="A1022" i="23"/>
  <c r="E1021" i="23"/>
  <c r="D1021" i="23" s="1"/>
  <c r="B1021" i="23"/>
  <c r="A1021" i="23"/>
  <c r="E1020" i="23"/>
  <c r="D1020" i="23" s="1"/>
  <c r="B1020" i="23"/>
  <c r="A1020" i="23"/>
  <c r="E1019" i="23"/>
  <c r="D1019" i="23"/>
  <c r="B1019" i="23"/>
  <c r="A1019" i="23"/>
  <c r="E1018" i="23"/>
  <c r="D1018" i="23" s="1"/>
  <c r="B1018" i="23"/>
  <c r="A1018" i="23"/>
  <c r="E1017" i="23"/>
  <c r="D1017" i="23" s="1"/>
  <c r="B1017" i="23"/>
  <c r="A1017" i="23"/>
  <c r="E1016" i="23"/>
  <c r="D1016" i="23" s="1"/>
  <c r="B1016" i="23"/>
  <c r="A1016" i="23"/>
  <c r="E1015" i="23"/>
  <c r="D1015" i="23" s="1"/>
  <c r="B1015" i="23"/>
  <c r="A1015" i="23"/>
  <c r="E1014" i="23"/>
  <c r="D1014" i="23" s="1"/>
  <c r="B1014" i="23"/>
  <c r="A1014" i="23"/>
  <c r="E1013" i="23"/>
  <c r="D1013" i="23" s="1"/>
  <c r="B1013" i="23"/>
  <c r="A1013" i="23"/>
  <c r="E1012" i="23"/>
  <c r="D1012" i="23" s="1"/>
  <c r="B1012" i="23"/>
  <c r="A1012" i="23"/>
  <c r="E1011" i="23"/>
  <c r="D1011" i="23" s="1"/>
  <c r="B1011" i="23"/>
  <c r="A1011" i="23"/>
  <c r="E1010" i="23"/>
  <c r="D1010" i="23" s="1"/>
  <c r="B1010" i="23"/>
  <c r="A1010" i="23"/>
  <c r="E1009" i="23"/>
  <c r="D1009" i="23" s="1"/>
  <c r="B1009" i="23"/>
  <c r="A1009" i="23"/>
  <c r="E1008" i="23"/>
  <c r="D1008" i="23" s="1"/>
  <c r="B1008" i="23"/>
  <c r="A1008" i="23"/>
  <c r="E1007" i="23"/>
  <c r="D1007" i="23" s="1"/>
  <c r="B1007" i="23"/>
  <c r="A1007" i="23"/>
  <c r="E1006" i="23"/>
  <c r="D1006" i="23" s="1"/>
  <c r="B1006" i="23"/>
  <c r="A1006" i="23"/>
  <c r="E1005" i="23"/>
  <c r="D1005" i="23"/>
  <c r="B1005" i="23"/>
  <c r="A1005" i="23"/>
  <c r="E1004" i="23"/>
  <c r="D1004" i="23" s="1"/>
  <c r="B1004" i="23"/>
  <c r="A1004" i="23"/>
  <c r="E1003" i="23"/>
  <c r="D1003" i="23"/>
  <c r="B1003" i="23"/>
  <c r="A1003" i="23"/>
  <c r="E1002" i="23"/>
  <c r="D1002" i="23" s="1"/>
  <c r="B1002" i="23"/>
  <c r="A1002" i="23"/>
  <c r="E1001" i="23"/>
  <c r="D1001" i="23"/>
  <c r="B1001" i="23"/>
  <c r="A1001" i="23"/>
  <c r="E1000" i="23"/>
  <c r="D1000" i="23" s="1"/>
  <c r="B1000" i="23"/>
  <c r="A1000" i="23"/>
  <c r="E999" i="23"/>
  <c r="D999" i="23" s="1"/>
  <c r="B999" i="23"/>
  <c r="A999" i="23"/>
  <c r="E998" i="23"/>
  <c r="D998" i="23" s="1"/>
  <c r="B998" i="23"/>
  <c r="A998" i="23"/>
  <c r="E997" i="23"/>
  <c r="D997" i="23" s="1"/>
  <c r="B997" i="23"/>
  <c r="A997" i="23"/>
  <c r="E996" i="23"/>
  <c r="D996" i="23" s="1"/>
  <c r="B996" i="23"/>
  <c r="A996" i="23"/>
  <c r="E995" i="23"/>
  <c r="D995" i="23" s="1"/>
  <c r="B995" i="23"/>
  <c r="A995" i="23"/>
  <c r="E994" i="23"/>
  <c r="D994" i="23" s="1"/>
  <c r="B994" i="23"/>
  <c r="A994" i="23"/>
  <c r="E993" i="23"/>
  <c r="D993" i="23"/>
  <c r="B993" i="23"/>
  <c r="A993" i="23"/>
  <c r="E992" i="23"/>
  <c r="D992" i="23" s="1"/>
  <c r="B992" i="23"/>
  <c r="A992" i="23"/>
  <c r="E991" i="23"/>
  <c r="D991" i="23" s="1"/>
  <c r="B991" i="23"/>
  <c r="A991" i="23"/>
  <c r="E990" i="23"/>
  <c r="D990" i="23" s="1"/>
  <c r="B990" i="23"/>
  <c r="A990" i="23"/>
  <c r="E989" i="23"/>
  <c r="D989" i="23" s="1"/>
  <c r="B989" i="23"/>
  <c r="A989" i="23"/>
  <c r="E988" i="23"/>
  <c r="D988" i="23" s="1"/>
  <c r="B988" i="23"/>
  <c r="A988" i="23"/>
  <c r="E987" i="23"/>
  <c r="D987" i="23" s="1"/>
  <c r="B987" i="23"/>
  <c r="A987" i="23"/>
  <c r="E986" i="23"/>
  <c r="D986" i="23" s="1"/>
  <c r="B986" i="23"/>
  <c r="A986" i="23"/>
  <c r="E985" i="23"/>
  <c r="D985" i="23" s="1"/>
  <c r="B985" i="23"/>
  <c r="A985" i="23"/>
  <c r="E984" i="23"/>
  <c r="D984" i="23" s="1"/>
  <c r="B984" i="23"/>
  <c r="A984" i="23"/>
  <c r="E983" i="23"/>
  <c r="D983" i="23" s="1"/>
  <c r="B983" i="23"/>
  <c r="A983" i="23"/>
  <c r="E982" i="23"/>
  <c r="D982" i="23" s="1"/>
  <c r="B982" i="23"/>
  <c r="A982" i="23"/>
  <c r="E981" i="23"/>
  <c r="D981" i="23"/>
  <c r="B981" i="23"/>
  <c r="A981" i="23"/>
  <c r="E980" i="23"/>
  <c r="D980" i="23" s="1"/>
  <c r="B980" i="23"/>
  <c r="A980" i="23"/>
  <c r="E979" i="23"/>
  <c r="D979" i="23" s="1"/>
  <c r="B979" i="23"/>
  <c r="A979" i="23"/>
  <c r="E978" i="23"/>
  <c r="D978" i="23" s="1"/>
  <c r="B978" i="23"/>
  <c r="A978" i="23"/>
  <c r="E977" i="23"/>
  <c r="D977" i="23" s="1"/>
  <c r="B977" i="23"/>
  <c r="A977" i="23"/>
  <c r="E976" i="23"/>
  <c r="D976" i="23" s="1"/>
  <c r="B976" i="23"/>
  <c r="A976" i="23"/>
  <c r="E975" i="23"/>
  <c r="D975" i="23" s="1"/>
  <c r="B975" i="23"/>
  <c r="A975" i="23"/>
  <c r="E974" i="23"/>
  <c r="D974" i="23" s="1"/>
  <c r="B974" i="23"/>
  <c r="A974" i="23"/>
  <c r="E973" i="23"/>
  <c r="D973" i="23"/>
  <c r="B973" i="23"/>
  <c r="A973" i="23"/>
  <c r="E972" i="23"/>
  <c r="D972" i="23" s="1"/>
  <c r="B972" i="23"/>
  <c r="A972" i="23"/>
  <c r="E971" i="23"/>
  <c r="D971" i="23" s="1"/>
  <c r="B971" i="23"/>
  <c r="A971" i="23"/>
  <c r="E970" i="23"/>
  <c r="D970" i="23" s="1"/>
  <c r="B970" i="23"/>
  <c r="A970" i="23"/>
  <c r="E969" i="23"/>
  <c r="D969" i="23"/>
  <c r="B969" i="23"/>
  <c r="A969" i="23"/>
  <c r="E968" i="23"/>
  <c r="D968" i="23" s="1"/>
  <c r="B968" i="23"/>
  <c r="A968" i="23"/>
  <c r="E967" i="23"/>
  <c r="D967" i="23" s="1"/>
  <c r="B967" i="23"/>
  <c r="A967" i="23"/>
  <c r="E966" i="23"/>
  <c r="D966" i="23" s="1"/>
  <c r="B966" i="23"/>
  <c r="A966" i="23"/>
  <c r="E965" i="23"/>
  <c r="D965" i="23" s="1"/>
  <c r="B965" i="23"/>
  <c r="A965" i="23"/>
  <c r="E964" i="23"/>
  <c r="D964" i="23" s="1"/>
  <c r="B964" i="23"/>
  <c r="A964" i="23"/>
  <c r="E963" i="23"/>
  <c r="D963" i="23" s="1"/>
  <c r="B963" i="23"/>
  <c r="A963" i="23"/>
  <c r="E962" i="23"/>
  <c r="D962" i="23" s="1"/>
  <c r="B962" i="23"/>
  <c r="A962" i="23"/>
  <c r="E961" i="23"/>
  <c r="D961" i="23"/>
  <c r="B961" i="23"/>
  <c r="A961" i="23"/>
  <c r="E960" i="23"/>
  <c r="D960" i="23" s="1"/>
  <c r="B960" i="23"/>
  <c r="A960" i="23"/>
  <c r="E959" i="23"/>
  <c r="D959" i="23" s="1"/>
  <c r="B959" i="23"/>
  <c r="A959" i="23"/>
  <c r="E958" i="23"/>
  <c r="D958" i="23" s="1"/>
  <c r="B958" i="23"/>
  <c r="A958" i="23"/>
  <c r="E957" i="23"/>
  <c r="D957" i="23"/>
  <c r="B957" i="23"/>
  <c r="A957" i="23"/>
  <c r="E956" i="23"/>
  <c r="D956" i="23" s="1"/>
  <c r="B956" i="23"/>
  <c r="A956" i="23"/>
  <c r="E955" i="23"/>
  <c r="D955" i="23"/>
  <c r="B955" i="23"/>
  <c r="A955" i="23"/>
  <c r="E954" i="23"/>
  <c r="D954" i="23" s="1"/>
  <c r="B954" i="23"/>
  <c r="A954" i="23"/>
  <c r="E953" i="23"/>
  <c r="D953" i="23" s="1"/>
  <c r="B953" i="23"/>
  <c r="A953" i="23"/>
  <c r="E952" i="23"/>
  <c r="D952" i="23" s="1"/>
  <c r="B952" i="23"/>
  <c r="A952" i="23"/>
  <c r="E951" i="23"/>
  <c r="D951" i="23" s="1"/>
  <c r="B951" i="23"/>
  <c r="A951" i="23"/>
  <c r="E950" i="23"/>
  <c r="D950" i="23" s="1"/>
  <c r="B950" i="23"/>
  <c r="A950" i="23"/>
  <c r="E949" i="23"/>
  <c r="D949" i="23"/>
  <c r="B949" i="23"/>
  <c r="A949" i="23"/>
  <c r="E948" i="23"/>
  <c r="D948" i="23" s="1"/>
  <c r="B948" i="23"/>
  <c r="A948" i="23"/>
  <c r="E947" i="23"/>
  <c r="D947" i="23" s="1"/>
  <c r="B947" i="23"/>
  <c r="A947" i="23"/>
  <c r="E946" i="23"/>
  <c r="D946" i="23" s="1"/>
  <c r="B946" i="23"/>
  <c r="A946" i="23"/>
  <c r="E945" i="23"/>
  <c r="D945" i="23"/>
  <c r="B945" i="23"/>
  <c r="A945" i="23"/>
  <c r="E944" i="23"/>
  <c r="D944" i="23" s="1"/>
  <c r="B944" i="23"/>
  <c r="A944" i="23"/>
  <c r="E943" i="23"/>
  <c r="D943" i="23" s="1"/>
  <c r="B943" i="23"/>
  <c r="A943" i="23"/>
  <c r="E942" i="23"/>
  <c r="D942" i="23" s="1"/>
  <c r="B942" i="23"/>
  <c r="A942" i="23"/>
  <c r="E941" i="23"/>
  <c r="D941" i="23" s="1"/>
  <c r="B941" i="23"/>
  <c r="A941" i="23"/>
  <c r="E940" i="23"/>
  <c r="D940" i="23" s="1"/>
  <c r="B940" i="23"/>
  <c r="A940" i="23"/>
  <c r="E939" i="23"/>
  <c r="D939" i="23" s="1"/>
  <c r="B939" i="23"/>
  <c r="A939" i="23"/>
  <c r="E938" i="23"/>
  <c r="D938" i="23" s="1"/>
  <c r="B938" i="23"/>
  <c r="A938" i="23"/>
  <c r="E937" i="23"/>
  <c r="D937" i="23"/>
  <c r="B937" i="23"/>
  <c r="A937" i="23"/>
  <c r="E936" i="23"/>
  <c r="D936" i="23" s="1"/>
  <c r="B936" i="23"/>
  <c r="A936" i="23"/>
  <c r="E935" i="23"/>
  <c r="D935" i="23" s="1"/>
  <c r="B935" i="23"/>
  <c r="A935" i="23"/>
  <c r="E934" i="23"/>
  <c r="D934" i="23" s="1"/>
  <c r="B934" i="23"/>
  <c r="A934" i="23"/>
  <c r="E933" i="23"/>
  <c r="D933" i="23"/>
  <c r="B933" i="23"/>
  <c r="A933" i="23"/>
  <c r="E932" i="23"/>
  <c r="D932" i="23" s="1"/>
  <c r="B932" i="23"/>
  <c r="A932" i="23"/>
  <c r="E931" i="23"/>
  <c r="D931" i="23" s="1"/>
  <c r="B931" i="23"/>
  <c r="A931" i="23"/>
  <c r="E930" i="23"/>
  <c r="D930" i="23" s="1"/>
  <c r="B930" i="23"/>
  <c r="A930" i="23"/>
  <c r="E929" i="23"/>
  <c r="D929" i="23" s="1"/>
  <c r="B929" i="23"/>
  <c r="A929" i="23"/>
  <c r="E928" i="23"/>
  <c r="D928" i="23" s="1"/>
  <c r="B928" i="23"/>
  <c r="A928" i="23"/>
  <c r="E927" i="23"/>
  <c r="D927" i="23" s="1"/>
  <c r="B927" i="23"/>
  <c r="A927" i="23"/>
  <c r="E926" i="23"/>
  <c r="D926" i="23" s="1"/>
  <c r="B926" i="23"/>
  <c r="A926" i="23"/>
  <c r="E925" i="23"/>
  <c r="D925" i="23" s="1"/>
  <c r="B925" i="23"/>
  <c r="A925" i="23"/>
  <c r="E924" i="23"/>
  <c r="D924" i="23" s="1"/>
  <c r="B924" i="23"/>
  <c r="A924" i="23"/>
  <c r="E923" i="23"/>
  <c r="D923" i="23"/>
  <c r="B923" i="23"/>
  <c r="A923" i="23"/>
  <c r="E922" i="23"/>
  <c r="D922" i="23" s="1"/>
  <c r="B922" i="23"/>
  <c r="A922" i="23"/>
  <c r="E921" i="23"/>
  <c r="D921" i="23"/>
  <c r="B921" i="23"/>
  <c r="A921" i="23"/>
  <c r="E920" i="23"/>
  <c r="D920" i="23" s="1"/>
  <c r="B920" i="23"/>
  <c r="A920" i="23"/>
  <c r="E919" i="23"/>
  <c r="D919" i="23" s="1"/>
  <c r="B919" i="23"/>
  <c r="A919" i="23"/>
  <c r="E918" i="23"/>
  <c r="D918" i="23" s="1"/>
  <c r="B918" i="23"/>
  <c r="A918" i="23"/>
  <c r="E917" i="23"/>
  <c r="D917" i="23" s="1"/>
  <c r="B917" i="23"/>
  <c r="A917" i="23"/>
  <c r="E916" i="23"/>
  <c r="D916" i="23" s="1"/>
  <c r="B916" i="23"/>
  <c r="A916" i="23"/>
  <c r="E915" i="23"/>
  <c r="D915" i="23" s="1"/>
  <c r="B915" i="23"/>
  <c r="A915" i="23"/>
  <c r="E914" i="23"/>
  <c r="D914" i="23" s="1"/>
  <c r="B914" i="23"/>
  <c r="A914" i="23"/>
  <c r="E913" i="23"/>
  <c r="D913" i="23" s="1"/>
  <c r="B913" i="23"/>
  <c r="A913" i="23"/>
  <c r="E912" i="23"/>
  <c r="D912" i="23" s="1"/>
  <c r="B912" i="23"/>
  <c r="A912" i="23"/>
  <c r="E911" i="23"/>
  <c r="D911" i="23" s="1"/>
  <c r="B911" i="23"/>
  <c r="A911" i="23"/>
  <c r="E910" i="23"/>
  <c r="D910" i="23" s="1"/>
  <c r="B910" i="23"/>
  <c r="A910" i="23"/>
  <c r="E909" i="23"/>
  <c r="D909" i="23"/>
  <c r="B909" i="23"/>
  <c r="A909" i="23"/>
  <c r="E908" i="23"/>
  <c r="D908" i="23" s="1"/>
  <c r="B908" i="23"/>
  <c r="A908" i="23"/>
  <c r="E907" i="23"/>
  <c r="D907" i="23" s="1"/>
  <c r="B907" i="23"/>
  <c r="A907" i="23"/>
  <c r="E906" i="23"/>
  <c r="D906" i="23" s="1"/>
  <c r="B906" i="23"/>
  <c r="A906" i="23"/>
  <c r="E905" i="23"/>
  <c r="D905" i="23" s="1"/>
  <c r="B905" i="23"/>
  <c r="A905" i="23"/>
  <c r="E904" i="23"/>
  <c r="D904" i="23" s="1"/>
  <c r="B904" i="23"/>
  <c r="A904" i="23"/>
  <c r="E903" i="23"/>
  <c r="D903" i="23" s="1"/>
  <c r="B903" i="23"/>
  <c r="A903" i="23"/>
  <c r="E902" i="23"/>
  <c r="D902" i="23" s="1"/>
  <c r="B902" i="23"/>
  <c r="A902" i="23"/>
  <c r="E901" i="23"/>
  <c r="D901" i="23" s="1"/>
  <c r="B901" i="23"/>
  <c r="A901" i="23"/>
  <c r="E900" i="23"/>
  <c r="D900" i="23" s="1"/>
  <c r="B900" i="23"/>
  <c r="A900" i="23"/>
  <c r="E899" i="23"/>
  <c r="D899" i="23" s="1"/>
  <c r="B899" i="23"/>
  <c r="A899" i="23"/>
  <c r="E898" i="23"/>
  <c r="D898" i="23" s="1"/>
  <c r="B898" i="23"/>
  <c r="A898" i="23"/>
  <c r="E897" i="23"/>
  <c r="D897" i="23"/>
  <c r="B897" i="23"/>
  <c r="A897" i="23"/>
  <c r="E896" i="23"/>
  <c r="D896" i="23" s="1"/>
  <c r="B896" i="23"/>
  <c r="A896" i="23"/>
  <c r="E895" i="23"/>
  <c r="D895" i="23" s="1"/>
  <c r="B895" i="23"/>
  <c r="A895" i="23"/>
  <c r="E894" i="23"/>
  <c r="D894" i="23" s="1"/>
  <c r="B894" i="23"/>
  <c r="A894" i="23"/>
  <c r="E893" i="23"/>
  <c r="D893" i="23" s="1"/>
  <c r="B893" i="23"/>
  <c r="A893" i="23"/>
  <c r="E892" i="23"/>
  <c r="D892" i="23" s="1"/>
  <c r="B892" i="23"/>
  <c r="A892" i="23"/>
  <c r="E891" i="23"/>
  <c r="D891" i="23"/>
  <c r="B891" i="23"/>
  <c r="A891" i="23"/>
  <c r="E890" i="23"/>
  <c r="D890" i="23" s="1"/>
  <c r="B890" i="23"/>
  <c r="A890" i="23"/>
  <c r="E889" i="23"/>
  <c r="D889" i="23" s="1"/>
  <c r="B889" i="23"/>
  <c r="A889" i="23"/>
  <c r="E888" i="23"/>
  <c r="D888" i="23" s="1"/>
  <c r="B888" i="23"/>
  <c r="A888" i="23"/>
  <c r="E887" i="23"/>
  <c r="D887" i="23" s="1"/>
  <c r="B887" i="23"/>
  <c r="A887" i="23"/>
  <c r="E886" i="23"/>
  <c r="D886" i="23" s="1"/>
  <c r="B886" i="23"/>
  <c r="A886" i="23"/>
  <c r="E885" i="23"/>
  <c r="D885" i="23"/>
  <c r="B885" i="23"/>
  <c r="A885" i="23"/>
  <c r="E884" i="23"/>
  <c r="D884" i="23" s="1"/>
  <c r="B884" i="23"/>
  <c r="A884" i="23"/>
  <c r="E883" i="23"/>
  <c r="D883" i="23" s="1"/>
  <c r="B883" i="23"/>
  <c r="A883" i="23"/>
  <c r="E882" i="23"/>
  <c r="D882" i="23" s="1"/>
  <c r="B882" i="23"/>
  <c r="A882" i="23"/>
  <c r="E881" i="23"/>
  <c r="D881" i="23" s="1"/>
  <c r="B881" i="23"/>
  <c r="A881" i="23"/>
  <c r="E880" i="23"/>
  <c r="D880" i="23" s="1"/>
  <c r="B880" i="23"/>
  <c r="A880" i="23"/>
  <c r="E879" i="23"/>
  <c r="D879" i="23" s="1"/>
  <c r="B879" i="23"/>
  <c r="A879" i="23"/>
  <c r="E878" i="23"/>
  <c r="D878" i="23" s="1"/>
  <c r="B878" i="23"/>
  <c r="A878" i="23"/>
  <c r="E877" i="23"/>
  <c r="D877" i="23"/>
  <c r="B877" i="23"/>
  <c r="A877" i="23"/>
  <c r="E876" i="23"/>
  <c r="D876" i="23" s="1"/>
  <c r="B876" i="23"/>
  <c r="A876" i="23"/>
  <c r="E875" i="23"/>
  <c r="D875" i="23"/>
  <c r="B875" i="23"/>
  <c r="A875" i="23"/>
  <c r="E874" i="23"/>
  <c r="D874" i="23" s="1"/>
  <c r="B874" i="23"/>
  <c r="A874" i="23"/>
  <c r="E873" i="23"/>
  <c r="D873" i="23"/>
  <c r="B873" i="23"/>
  <c r="A873" i="23"/>
  <c r="E872" i="23"/>
  <c r="D872" i="23" s="1"/>
  <c r="B872" i="23"/>
  <c r="A872" i="23"/>
  <c r="E871" i="23"/>
  <c r="D871" i="23" s="1"/>
  <c r="B871" i="23"/>
  <c r="A871" i="23"/>
  <c r="E870" i="23"/>
  <c r="D870" i="23" s="1"/>
  <c r="B870" i="23"/>
  <c r="A870" i="23"/>
  <c r="E869" i="23"/>
  <c r="D869" i="23" s="1"/>
  <c r="B869" i="23"/>
  <c r="A869" i="23"/>
  <c r="E868" i="23"/>
  <c r="D868" i="23" s="1"/>
  <c r="B868" i="23"/>
  <c r="A868" i="23"/>
  <c r="E867" i="23"/>
  <c r="D867" i="23" s="1"/>
  <c r="B867" i="23"/>
  <c r="A867" i="23"/>
  <c r="E866" i="23"/>
  <c r="D866" i="23" s="1"/>
  <c r="B866" i="23"/>
  <c r="A866" i="23"/>
  <c r="E865" i="23"/>
  <c r="D865" i="23"/>
  <c r="B865" i="23"/>
  <c r="A865" i="23"/>
  <c r="E864" i="23"/>
  <c r="D864" i="23" s="1"/>
  <c r="B864" i="23"/>
  <c r="A864" i="23"/>
  <c r="E863" i="23"/>
  <c r="D863" i="23" s="1"/>
  <c r="B863" i="23"/>
  <c r="A863" i="23"/>
  <c r="E862" i="23"/>
  <c r="D862" i="23" s="1"/>
  <c r="B862" i="23"/>
  <c r="A862" i="23"/>
  <c r="E861" i="23"/>
  <c r="D861" i="23"/>
  <c r="B861" i="23"/>
  <c r="A861" i="23"/>
  <c r="E860" i="23"/>
  <c r="D860" i="23" s="1"/>
  <c r="B860" i="23"/>
  <c r="A860" i="23"/>
  <c r="E859" i="23"/>
  <c r="D859" i="23"/>
  <c r="B859" i="23"/>
  <c r="A859" i="23"/>
  <c r="E858" i="23"/>
  <c r="D858" i="23" s="1"/>
  <c r="B858" i="23"/>
  <c r="A858" i="23"/>
  <c r="E857" i="23"/>
  <c r="D857" i="23"/>
  <c r="B857" i="23"/>
  <c r="A857" i="23"/>
  <c r="E856" i="23"/>
  <c r="D856" i="23" s="1"/>
  <c r="B856" i="23"/>
  <c r="A856" i="23"/>
  <c r="E855" i="23"/>
  <c r="D855" i="23" s="1"/>
  <c r="B855" i="23"/>
  <c r="A855" i="23"/>
  <c r="E854" i="23"/>
  <c r="D854" i="23" s="1"/>
  <c r="B854" i="23"/>
  <c r="A854" i="23"/>
  <c r="E853" i="23"/>
  <c r="D853" i="23" s="1"/>
  <c r="B853" i="23"/>
  <c r="A853" i="23"/>
  <c r="E852" i="23"/>
  <c r="D852" i="23" s="1"/>
  <c r="B852" i="23"/>
  <c r="A852" i="23"/>
  <c r="E851" i="23"/>
  <c r="D851" i="23" s="1"/>
  <c r="B851" i="23"/>
  <c r="A851" i="23"/>
  <c r="E850" i="23"/>
  <c r="D850" i="23" s="1"/>
  <c r="B850" i="23"/>
  <c r="A850" i="23"/>
  <c r="E849" i="23"/>
  <c r="D849" i="23"/>
  <c r="B849" i="23"/>
  <c r="A849" i="23"/>
  <c r="E848" i="23"/>
  <c r="D848" i="23" s="1"/>
  <c r="B848" i="23"/>
  <c r="A848" i="23"/>
  <c r="E847" i="23"/>
  <c r="D847" i="23" s="1"/>
  <c r="B847" i="23"/>
  <c r="A847" i="23"/>
  <c r="E846" i="23"/>
  <c r="D846" i="23" s="1"/>
  <c r="B846" i="23"/>
  <c r="A846" i="23"/>
  <c r="E845" i="23"/>
  <c r="D845" i="23"/>
  <c r="B845" i="23"/>
  <c r="A845" i="23"/>
  <c r="E844" i="23"/>
  <c r="D844" i="23" s="1"/>
  <c r="B844" i="23"/>
  <c r="A844" i="23"/>
  <c r="E843" i="23"/>
  <c r="D843" i="23"/>
  <c r="B843" i="23"/>
  <c r="A843" i="23"/>
  <c r="E842" i="23"/>
  <c r="D842" i="23" s="1"/>
  <c r="B842" i="23"/>
  <c r="A842" i="23"/>
  <c r="E841" i="23"/>
  <c r="D841" i="23"/>
  <c r="B841" i="23"/>
  <c r="A841" i="23"/>
  <c r="E840" i="23"/>
  <c r="D840" i="23" s="1"/>
  <c r="B840" i="23"/>
  <c r="A840" i="23"/>
  <c r="E839" i="23"/>
  <c r="D839" i="23" s="1"/>
  <c r="B839" i="23"/>
  <c r="A839" i="23"/>
  <c r="E838" i="23"/>
  <c r="D838" i="23" s="1"/>
  <c r="B838" i="23"/>
  <c r="A838" i="23"/>
  <c r="E837" i="23"/>
  <c r="D837" i="23" s="1"/>
  <c r="B837" i="23"/>
  <c r="A837" i="23"/>
  <c r="E836" i="23"/>
  <c r="D836" i="23" s="1"/>
  <c r="B836" i="23"/>
  <c r="A836" i="23"/>
  <c r="E835" i="23"/>
  <c r="D835" i="23" s="1"/>
  <c r="B835" i="23"/>
  <c r="A835" i="23"/>
  <c r="E834" i="23"/>
  <c r="D834" i="23" s="1"/>
  <c r="B834" i="23"/>
  <c r="A834" i="23"/>
  <c r="E833" i="23"/>
  <c r="D833" i="23"/>
  <c r="B833" i="23"/>
  <c r="A833" i="23"/>
  <c r="E832" i="23"/>
  <c r="D832" i="23" s="1"/>
  <c r="B832" i="23"/>
  <c r="A832" i="23"/>
  <c r="E831" i="23"/>
  <c r="D831" i="23" s="1"/>
  <c r="B831" i="23"/>
  <c r="A831" i="23"/>
  <c r="E830" i="23"/>
  <c r="D830" i="23" s="1"/>
  <c r="B830" i="23"/>
  <c r="A830" i="23"/>
  <c r="E829" i="23"/>
  <c r="D829" i="23"/>
  <c r="B829" i="23"/>
  <c r="A829" i="23"/>
  <c r="E828" i="23"/>
  <c r="D828" i="23" s="1"/>
  <c r="B828" i="23"/>
  <c r="A828" i="23"/>
  <c r="E827" i="23"/>
  <c r="D827" i="23"/>
  <c r="B827" i="23"/>
  <c r="A827" i="23"/>
  <c r="E826" i="23"/>
  <c r="D826" i="23" s="1"/>
  <c r="B826" i="23"/>
  <c r="A826" i="23"/>
  <c r="E825" i="23"/>
  <c r="D825" i="23"/>
  <c r="B825" i="23"/>
  <c r="A825" i="23"/>
  <c r="E824" i="23"/>
  <c r="D824" i="23" s="1"/>
  <c r="B824" i="23"/>
  <c r="A824" i="23"/>
  <c r="E823" i="23"/>
  <c r="D823" i="23" s="1"/>
  <c r="B823" i="23"/>
  <c r="A823" i="23"/>
  <c r="E822" i="23"/>
  <c r="D822" i="23" s="1"/>
  <c r="B822" i="23"/>
  <c r="A822" i="23"/>
  <c r="E821" i="23"/>
  <c r="D821" i="23" s="1"/>
  <c r="B821" i="23"/>
  <c r="A821" i="23"/>
  <c r="E820" i="23"/>
  <c r="D820" i="23" s="1"/>
  <c r="B820" i="23"/>
  <c r="A820" i="23"/>
  <c r="E819" i="23"/>
  <c r="D819" i="23" s="1"/>
  <c r="B819" i="23"/>
  <c r="A819" i="23"/>
  <c r="E818" i="23"/>
  <c r="D818" i="23" s="1"/>
  <c r="B818" i="23"/>
  <c r="A818" i="23"/>
  <c r="E817" i="23"/>
  <c r="D817" i="23"/>
  <c r="B817" i="23"/>
  <c r="A817" i="23"/>
  <c r="E816" i="23"/>
  <c r="D816" i="23" s="1"/>
  <c r="B816" i="23"/>
  <c r="A816" i="23"/>
  <c r="E815" i="23"/>
  <c r="D815" i="23" s="1"/>
  <c r="B815" i="23"/>
  <c r="A815" i="23"/>
  <c r="E814" i="23"/>
  <c r="D814" i="23" s="1"/>
  <c r="B814" i="23"/>
  <c r="A814" i="23"/>
  <c r="E813" i="23"/>
  <c r="D813" i="23"/>
  <c r="B813" i="23"/>
  <c r="A813" i="23"/>
  <c r="E812" i="23"/>
  <c r="D812" i="23" s="1"/>
  <c r="B812" i="23"/>
  <c r="A812" i="23"/>
  <c r="E811" i="23"/>
  <c r="D811" i="23"/>
  <c r="B811" i="23"/>
  <c r="A811" i="23"/>
  <c r="E810" i="23"/>
  <c r="D810" i="23" s="1"/>
  <c r="B810" i="23"/>
  <c r="A810" i="23"/>
  <c r="E809" i="23"/>
  <c r="D809" i="23"/>
  <c r="B809" i="23"/>
  <c r="A809" i="23"/>
  <c r="E808" i="23"/>
  <c r="D808" i="23" s="1"/>
  <c r="B808" i="23"/>
  <c r="A808" i="23"/>
  <c r="E807" i="23"/>
  <c r="D807" i="23" s="1"/>
  <c r="B807" i="23"/>
  <c r="A807" i="23"/>
  <c r="E806" i="23"/>
  <c r="D806" i="23" s="1"/>
  <c r="B806" i="23"/>
  <c r="A806" i="23"/>
  <c r="E805" i="23"/>
  <c r="D805" i="23" s="1"/>
  <c r="B805" i="23"/>
  <c r="A805" i="23"/>
  <c r="E804" i="23"/>
  <c r="D804" i="23" s="1"/>
  <c r="B804" i="23"/>
  <c r="A804" i="23"/>
  <c r="E803" i="23"/>
  <c r="D803" i="23" s="1"/>
  <c r="B803" i="23"/>
  <c r="A803" i="23"/>
  <c r="E802" i="23"/>
  <c r="D802" i="23" s="1"/>
  <c r="B802" i="23"/>
  <c r="A802" i="23"/>
  <c r="E801" i="23"/>
  <c r="D801" i="23"/>
  <c r="B801" i="23"/>
  <c r="A801" i="23"/>
  <c r="E800" i="23"/>
  <c r="D800" i="23" s="1"/>
  <c r="B800" i="23"/>
  <c r="A800" i="23"/>
  <c r="E799" i="23"/>
  <c r="D799" i="23" s="1"/>
  <c r="B799" i="23"/>
  <c r="A799" i="23"/>
  <c r="E798" i="23"/>
  <c r="D798" i="23" s="1"/>
  <c r="B798" i="23"/>
  <c r="A798" i="23"/>
  <c r="E797" i="23"/>
  <c r="D797" i="23"/>
  <c r="B797" i="23"/>
  <c r="A797" i="23"/>
  <c r="E796" i="23"/>
  <c r="D796" i="23" s="1"/>
  <c r="B796" i="23"/>
  <c r="A796" i="23"/>
  <c r="E795" i="23"/>
  <c r="D795" i="23"/>
  <c r="B795" i="23"/>
  <c r="A795" i="23"/>
  <c r="E794" i="23"/>
  <c r="D794" i="23" s="1"/>
  <c r="B794" i="23"/>
  <c r="A794" i="23"/>
  <c r="E793" i="23"/>
  <c r="D793" i="23"/>
  <c r="B793" i="23"/>
  <c r="A793" i="23"/>
  <c r="E792" i="23"/>
  <c r="D792" i="23" s="1"/>
  <c r="B792" i="23"/>
  <c r="A792" i="23"/>
  <c r="E791" i="23"/>
  <c r="D791" i="23" s="1"/>
  <c r="B791" i="23"/>
  <c r="A791" i="23"/>
  <c r="E790" i="23"/>
  <c r="D790" i="23" s="1"/>
  <c r="B790" i="23"/>
  <c r="A790" i="23"/>
  <c r="E789" i="23"/>
  <c r="D789" i="23" s="1"/>
  <c r="B789" i="23"/>
  <c r="A789" i="23"/>
  <c r="E788" i="23"/>
  <c r="D788" i="23" s="1"/>
  <c r="B788" i="23"/>
  <c r="A788" i="23"/>
  <c r="E787" i="23"/>
  <c r="D787" i="23" s="1"/>
  <c r="B787" i="23"/>
  <c r="A787" i="23"/>
  <c r="E786" i="23"/>
  <c r="D786" i="23" s="1"/>
  <c r="B786" i="23"/>
  <c r="A786" i="23"/>
  <c r="E785" i="23"/>
  <c r="D785" i="23"/>
  <c r="B785" i="23"/>
  <c r="A785" i="23"/>
  <c r="D784" i="23"/>
  <c r="B784" i="23"/>
  <c r="A784" i="23"/>
  <c r="D783" i="23"/>
  <c r="B783" i="23"/>
  <c r="A783" i="23"/>
  <c r="D782" i="23"/>
  <c r="B782" i="23"/>
  <c r="A782" i="23"/>
  <c r="D781" i="23"/>
  <c r="B781" i="23"/>
  <c r="A781" i="23"/>
  <c r="D780" i="23"/>
  <c r="B780" i="23"/>
  <c r="A780" i="23"/>
  <c r="D779" i="23"/>
  <c r="B779" i="23"/>
  <c r="A779" i="23"/>
  <c r="D778" i="23"/>
  <c r="B778" i="23"/>
  <c r="A778" i="23"/>
  <c r="D777" i="23"/>
  <c r="B777" i="23"/>
  <c r="A777" i="23"/>
  <c r="D776" i="23"/>
  <c r="B776" i="23"/>
  <c r="A776" i="23"/>
  <c r="D775" i="23"/>
  <c r="B775" i="23"/>
  <c r="A775" i="23"/>
  <c r="D774" i="23"/>
  <c r="B774" i="23"/>
  <c r="A774" i="23"/>
  <c r="D773" i="23"/>
  <c r="B773" i="23"/>
  <c r="A773" i="23"/>
  <c r="D772" i="23"/>
  <c r="B772" i="23"/>
  <c r="A772" i="23"/>
  <c r="D771" i="23"/>
  <c r="B771" i="23"/>
  <c r="A771" i="23"/>
  <c r="D770" i="23"/>
  <c r="B770" i="23"/>
  <c r="A770" i="23"/>
  <c r="D769" i="23"/>
  <c r="B769" i="23"/>
  <c r="A769" i="23"/>
  <c r="D768" i="23"/>
  <c r="B768" i="23"/>
  <c r="A768" i="23"/>
  <c r="D767" i="23"/>
  <c r="B767" i="23"/>
  <c r="A767" i="23"/>
  <c r="D766" i="23"/>
  <c r="B766" i="23"/>
  <c r="A766" i="23"/>
  <c r="D765" i="23"/>
  <c r="B765" i="23"/>
  <c r="A765" i="23"/>
  <c r="D764" i="23"/>
  <c r="B764" i="23"/>
  <c r="A764" i="23"/>
  <c r="D763" i="23"/>
  <c r="B763" i="23"/>
  <c r="A763" i="23"/>
  <c r="D762" i="23"/>
  <c r="B762" i="23"/>
  <c r="A762" i="23"/>
  <c r="D761" i="23"/>
  <c r="B761" i="23"/>
  <c r="A761" i="23"/>
  <c r="D760" i="23"/>
  <c r="B760" i="23"/>
  <c r="A760" i="23"/>
  <c r="D759" i="23"/>
  <c r="B759" i="23"/>
  <c r="A759" i="23"/>
  <c r="D758" i="23"/>
  <c r="B758" i="23"/>
  <c r="A758" i="23"/>
  <c r="D757" i="23"/>
  <c r="B757" i="23"/>
  <c r="A757" i="23"/>
  <c r="D756" i="23"/>
  <c r="B756" i="23"/>
  <c r="A756" i="23"/>
  <c r="D755" i="23"/>
  <c r="B755" i="23"/>
  <c r="A755" i="23"/>
  <c r="D754" i="23"/>
  <c r="B754" i="23"/>
  <c r="A754" i="23"/>
  <c r="D753" i="23"/>
  <c r="B753" i="23"/>
  <c r="A753" i="23"/>
  <c r="D752" i="23"/>
  <c r="B752" i="23"/>
  <c r="A752" i="23"/>
  <c r="D751" i="23"/>
  <c r="B751" i="23"/>
  <c r="A751" i="23"/>
  <c r="D750" i="23"/>
  <c r="B750" i="23"/>
  <c r="A750" i="23"/>
  <c r="D749" i="23"/>
  <c r="B749" i="23"/>
  <c r="A749" i="23"/>
  <c r="D748" i="23"/>
  <c r="B748" i="23"/>
  <c r="A748" i="23"/>
  <c r="D747" i="23"/>
  <c r="B747" i="23"/>
  <c r="A747" i="23"/>
  <c r="D746" i="23"/>
  <c r="B746" i="23"/>
  <c r="A746" i="23"/>
  <c r="D745" i="23"/>
  <c r="B745" i="23"/>
  <c r="A745" i="23"/>
  <c r="D744" i="23"/>
  <c r="B744" i="23"/>
  <c r="A744" i="23"/>
  <c r="D743" i="23"/>
  <c r="B743" i="23"/>
  <c r="A743" i="23"/>
  <c r="D742" i="23"/>
  <c r="B742" i="23"/>
  <c r="A742" i="23"/>
  <c r="D741" i="23"/>
  <c r="B741" i="23"/>
  <c r="A741" i="23"/>
  <c r="D740" i="23"/>
  <c r="B740" i="23"/>
  <c r="A740" i="23"/>
  <c r="D739" i="23"/>
  <c r="B739" i="23"/>
  <c r="A739" i="23"/>
  <c r="D738" i="23"/>
  <c r="B738" i="23"/>
  <c r="A738" i="23"/>
  <c r="D737" i="23"/>
  <c r="B737" i="23"/>
  <c r="A737" i="23"/>
  <c r="D736" i="23"/>
  <c r="B736" i="23"/>
  <c r="A736" i="23"/>
  <c r="D735" i="23"/>
  <c r="B735" i="23"/>
  <c r="A735" i="23"/>
  <c r="D734" i="23"/>
  <c r="B734" i="23"/>
  <c r="A734" i="23"/>
  <c r="D733" i="23"/>
  <c r="B733" i="23"/>
  <c r="A733" i="23"/>
  <c r="D732" i="23"/>
  <c r="B732" i="23"/>
  <c r="A732" i="23"/>
  <c r="D731" i="23"/>
  <c r="B731" i="23"/>
  <c r="A731" i="23"/>
  <c r="D730" i="23"/>
  <c r="B730" i="23"/>
  <c r="A730" i="23"/>
  <c r="D729" i="23"/>
  <c r="B729" i="23"/>
  <c r="A729" i="23"/>
  <c r="D728" i="23"/>
  <c r="B728" i="23"/>
  <c r="A728" i="23"/>
  <c r="D727" i="23"/>
  <c r="B727" i="23"/>
  <c r="A727" i="23"/>
  <c r="D726" i="23"/>
  <c r="B726" i="23"/>
  <c r="A726" i="23"/>
  <c r="D725" i="23"/>
  <c r="B725" i="23"/>
  <c r="A725" i="23"/>
  <c r="D724" i="23"/>
  <c r="B724" i="23"/>
  <c r="A724" i="23"/>
  <c r="D723" i="23"/>
  <c r="B723" i="23"/>
  <c r="A723" i="23"/>
  <c r="D722" i="23"/>
  <c r="B722" i="23"/>
  <c r="A722" i="23"/>
  <c r="D721" i="23"/>
  <c r="B721" i="23"/>
  <c r="A721" i="23"/>
  <c r="D720" i="23"/>
  <c r="B720" i="23"/>
  <c r="A720" i="23"/>
  <c r="D719" i="23"/>
  <c r="B719" i="23"/>
  <c r="A719" i="23"/>
  <c r="D718" i="23"/>
  <c r="B718" i="23"/>
  <c r="A718" i="23"/>
  <c r="D717" i="23"/>
  <c r="B717" i="23"/>
  <c r="A717" i="23"/>
  <c r="D716" i="23"/>
  <c r="B716" i="23"/>
  <c r="A716" i="23"/>
  <c r="D715" i="23"/>
  <c r="B715" i="23"/>
  <c r="A715" i="23"/>
  <c r="D714" i="23"/>
  <c r="B714" i="23"/>
  <c r="A714" i="23"/>
  <c r="D713" i="23"/>
  <c r="B713" i="23"/>
  <c r="A713" i="23"/>
  <c r="D712" i="23"/>
  <c r="B712" i="23"/>
  <c r="A712" i="23"/>
  <c r="D711" i="23"/>
  <c r="B711" i="23"/>
  <c r="A711" i="23"/>
  <c r="D710" i="23"/>
  <c r="B710" i="23"/>
  <c r="A710" i="23"/>
  <c r="D709" i="23"/>
  <c r="B709" i="23"/>
  <c r="A709" i="23"/>
  <c r="D708" i="23"/>
  <c r="B708" i="23"/>
  <c r="A708" i="23"/>
  <c r="D707" i="23"/>
  <c r="B707" i="23"/>
  <c r="A707" i="23"/>
  <c r="D706" i="23"/>
  <c r="B706" i="23"/>
  <c r="A706" i="23"/>
  <c r="D705" i="23"/>
  <c r="B705" i="23"/>
  <c r="A705" i="23"/>
  <c r="D704" i="23"/>
  <c r="B704" i="23"/>
  <c r="A704" i="23"/>
  <c r="D703" i="23"/>
  <c r="B703" i="23"/>
  <c r="A703" i="23"/>
  <c r="D702" i="23"/>
  <c r="B702" i="23"/>
  <c r="A702" i="23"/>
  <c r="D701" i="23"/>
  <c r="B701" i="23"/>
  <c r="A701" i="23"/>
  <c r="D700" i="23"/>
  <c r="B700" i="23"/>
  <c r="A700" i="23"/>
  <c r="D699" i="23"/>
  <c r="B699" i="23"/>
  <c r="A699" i="23"/>
  <c r="D698" i="23"/>
  <c r="B698" i="23"/>
  <c r="A698" i="23"/>
  <c r="D697" i="23"/>
  <c r="B697" i="23"/>
  <c r="A697" i="23"/>
  <c r="D696" i="23"/>
  <c r="B696" i="23"/>
  <c r="A696" i="23"/>
  <c r="D695" i="23"/>
  <c r="B695" i="23"/>
  <c r="A695" i="23"/>
  <c r="D694" i="23"/>
  <c r="B694" i="23"/>
  <c r="A694" i="23"/>
  <c r="D693" i="23"/>
  <c r="B693" i="23"/>
  <c r="A693" i="23"/>
  <c r="D692" i="23"/>
  <c r="B692" i="23"/>
  <c r="A692" i="23"/>
  <c r="D691" i="23"/>
  <c r="B691" i="23"/>
  <c r="A691" i="23"/>
  <c r="D690" i="23"/>
  <c r="B690" i="23"/>
  <c r="A690" i="23"/>
  <c r="D689" i="23"/>
  <c r="B689" i="23"/>
  <c r="A689" i="23"/>
  <c r="D688" i="23"/>
  <c r="B688" i="23"/>
  <c r="A688" i="23"/>
  <c r="D687" i="23"/>
  <c r="B687" i="23"/>
  <c r="A687" i="23"/>
  <c r="D686" i="23"/>
  <c r="B686" i="23"/>
  <c r="A686" i="23"/>
  <c r="D685" i="23"/>
  <c r="B685" i="23"/>
  <c r="A685" i="23"/>
  <c r="D684" i="23"/>
  <c r="B684" i="23"/>
  <c r="A684" i="23"/>
  <c r="D683" i="23"/>
  <c r="B683" i="23"/>
  <c r="A683" i="23"/>
  <c r="D682" i="23"/>
  <c r="B682" i="23"/>
  <c r="A682" i="23"/>
  <c r="D681" i="23"/>
  <c r="B681" i="23"/>
  <c r="A681" i="23"/>
  <c r="D680" i="23"/>
  <c r="B680" i="23"/>
  <c r="A680" i="23"/>
  <c r="D679" i="23"/>
  <c r="B679" i="23"/>
  <c r="A679" i="23"/>
  <c r="D678" i="23"/>
  <c r="B678" i="23"/>
  <c r="A678" i="23"/>
  <c r="D677" i="23"/>
  <c r="B677" i="23"/>
  <c r="A677" i="23"/>
  <c r="D676" i="23"/>
  <c r="B676" i="23"/>
  <c r="A676" i="23"/>
  <c r="D675" i="23"/>
  <c r="B675" i="23"/>
  <c r="A675" i="23"/>
  <c r="D674" i="23"/>
  <c r="B674" i="23"/>
  <c r="A674" i="23"/>
  <c r="D673" i="23"/>
  <c r="B673" i="23"/>
  <c r="A673" i="23"/>
  <c r="D672" i="23"/>
  <c r="B672" i="23"/>
  <c r="A672" i="23"/>
  <c r="D671" i="23"/>
  <c r="B671" i="23"/>
  <c r="A671" i="23"/>
  <c r="D670" i="23"/>
  <c r="B670" i="23"/>
  <c r="A670" i="23"/>
  <c r="D669" i="23"/>
  <c r="B669" i="23"/>
  <c r="A669" i="23"/>
  <c r="D668" i="23"/>
  <c r="B668" i="23"/>
  <c r="A668" i="23"/>
  <c r="D667" i="23"/>
  <c r="B667" i="23"/>
  <c r="A667" i="23"/>
  <c r="D666" i="23"/>
  <c r="B666" i="23"/>
  <c r="A666" i="23"/>
  <c r="D665" i="23"/>
  <c r="B665" i="23"/>
  <c r="A665" i="23"/>
  <c r="D664" i="23"/>
  <c r="B664" i="23"/>
  <c r="A664" i="23"/>
  <c r="D663" i="23"/>
  <c r="B663" i="23"/>
  <c r="A663" i="23"/>
  <c r="D662" i="23"/>
  <c r="B662" i="23"/>
  <c r="A662" i="23"/>
  <c r="D661" i="23"/>
  <c r="B661" i="23"/>
  <c r="A661" i="23"/>
  <c r="D660" i="23"/>
  <c r="B660" i="23"/>
  <c r="A660" i="23"/>
  <c r="D659" i="23"/>
  <c r="B659" i="23"/>
  <c r="A659" i="23"/>
  <c r="D658" i="23"/>
  <c r="B658" i="23"/>
  <c r="A658" i="23"/>
  <c r="D657" i="23"/>
  <c r="B657" i="23"/>
  <c r="A657" i="23"/>
  <c r="D656" i="23"/>
  <c r="B656" i="23"/>
  <c r="A656" i="23"/>
  <c r="D655" i="23"/>
  <c r="B655" i="23"/>
  <c r="A655" i="23"/>
  <c r="D654" i="23"/>
  <c r="B654" i="23"/>
  <c r="A654" i="23"/>
  <c r="D653" i="23"/>
  <c r="B653" i="23"/>
  <c r="A653" i="23"/>
  <c r="D652" i="23"/>
  <c r="B652" i="23"/>
  <c r="A652" i="23"/>
  <c r="D651" i="23"/>
  <c r="B651" i="23"/>
  <c r="A651" i="23"/>
  <c r="D650" i="23"/>
  <c r="B650" i="23"/>
  <c r="A650" i="23"/>
  <c r="D649" i="23"/>
  <c r="B649" i="23"/>
  <c r="A649" i="23"/>
  <c r="D648" i="23"/>
  <c r="B648" i="23"/>
  <c r="A648" i="23"/>
  <c r="D647" i="23"/>
  <c r="B647" i="23"/>
  <c r="A647" i="23"/>
  <c r="D646" i="23"/>
  <c r="B646" i="23"/>
  <c r="A646" i="23"/>
  <c r="D645" i="23"/>
  <c r="B645" i="23"/>
  <c r="A645" i="23"/>
  <c r="D644" i="23"/>
  <c r="B644" i="23"/>
  <c r="A644" i="23"/>
  <c r="D643" i="23"/>
  <c r="B643" i="23"/>
  <c r="A643" i="23"/>
  <c r="D642" i="23"/>
  <c r="B642" i="23"/>
  <c r="A642" i="23"/>
  <c r="D641" i="23"/>
  <c r="B641" i="23"/>
  <c r="A641" i="23"/>
  <c r="D640" i="23"/>
  <c r="B640" i="23"/>
  <c r="A640" i="23"/>
  <c r="D639" i="23"/>
  <c r="B639" i="23"/>
  <c r="A639" i="23"/>
  <c r="D638" i="23"/>
  <c r="B638" i="23"/>
  <c r="A638" i="23"/>
  <c r="D637" i="23"/>
  <c r="B637" i="23"/>
  <c r="A637" i="23"/>
  <c r="D636" i="23"/>
  <c r="B636" i="23"/>
  <c r="A636" i="23"/>
  <c r="D635" i="23"/>
  <c r="B635" i="23"/>
  <c r="A635" i="23"/>
  <c r="D634" i="23"/>
  <c r="B634" i="23"/>
  <c r="A634" i="23"/>
  <c r="D633" i="23"/>
  <c r="B633" i="23"/>
  <c r="A633" i="23"/>
  <c r="D632" i="23"/>
  <c r="B632" i="23"/>
  <c r="A632" i="23"/>
  <c r="D631" i="23"/>
  <c r="B631" i="23"/>
  <c r="A631" i="23"/>
  <c r="D630" i="23"/>
  <c r="B630" i="23"/>
  <c r="A630" i="23"/>
  <c r="D629" i="23"/>
  <c r="B629" i="23"/>
  <c r="A629" i="23"/>
  <c r="D628" i="23"/>
  <c r="B628" i="23"/>
  <c r="A628" i="23"/>
  <c r="D627" i="23"/>
  <c r="B627" i="23"/>
  <c r="A627" i="23"/>
  <c r="D626" i="23"/>
  <c r="B626" i="23"/>
  <c r="A626" i="23"/>
  <c r="D625" i="23"/>
  <c r="B625" i="23"/>
  <c r="A625" i="23"/>
  <c r="D624" i="23"/>
  <c r="B624" i="23"/>
  <c r="A624" i="23"/>
  <c r="D623" i="23"/>
  <c r="B623" i="23"/>
  <c r="A623" i="23"/>
  <c r="D622" i="23"/>
  <c r="B622" i="23"/>
  <c r="A622" i="23"/>
  <c r="D621" i="23"/>
  <c r="B621" i="23"/>
  <c r="A621" i="23"/>
  <c r="D620" i="23"/>
  <c r="B620" i="23"/>
  <c r="A620" i="23"/>
  <c r="D619" i="23"/>
  <c r="B619" i="23"/>
  <c r="A619" i="23"/>
  <c r="D618" i="23"/>
  <c r="B618" i="23"/>
  <c r="A618" i="23"/>
  <c r="D617" i="23"/>
  <c r="B617" i="23"/>
  <c r="A617" i="23"/>
  <c r="D616" i="23"/>
  <c r="B616" i="23"/>
  <c r="A616" i="23"/>
  <c r="D615" i="23"/>
  <c r="B615" i="23"/>
  <c r="A615" i="23"/>
  <c r="D614" i="23"/>
  <c r="B614" i="23"/>
  <c r="A614" i="23"/>
  <c r="D613" i="23"/>
  <c r="B613" i="23"/>
  <c r="A613" i="23"/>
  <c r="D612" i="23"/>
  <c r="B612" i="23"/>
  <c r="A612" i="23"/>
  <c r="D611" i="23"/>
  <c r="B611" i="23"/>
  <c r="A611" i="23"/>
  <c r="D610" i="23"/>
  <c r="B610" i="23"/>
  <c r="A610" i="23"/>
  <c r="D609" i="23"/>
  <c r="B609" i="23"/>
  <c r="A609" i="23"/>
  <c r="D608" i="23"/>
  <c r="B608" i="23"/>
  <c r="A608" i="23"/>
  <c r="D607" i="23"/>
  <c r="B607" i="23"/>
  <c r="A607" i="23"/>
  <c r="D606" i="23"/>
  <c r="B606" i="23"/>
  <c r="A606" i="23"/>
  <c r="D605" i="23"/>
  <c r="B605" i="23"/>
  <c r="A605" i="23"/>
  <c r="D604" i="23"/>
  <c r="B604" i="23"/>
  <c r="A604" i="23"/>
  <c r="D603" i="23"/>
  <c r="B603" i="23"/>
  <c r="A603" i="23"/>
  <c r="D602" i="23"/>
  <c r="B602" i="23"/>
  <c r="A602" i="23"/>
  <c r="D601" i="23"/>
  <c r="B601" i="23"/>
  <c r="A601" i="23"/>
  <c r="D600" i="23"/>
  <c r="B600" i="23"/>
  <c r="A600" i="23"/>
  <c r="D599" i="23"/>
  <c r="B599" i="23"/>
  <c r="A599" i="23"/>
  <c r="D598" i="23"/>
  <c r="B598" i="23"/>
  <c r="A598" i="23"/>
  <c r="D597" i="23"/>
  <c r="B597" i="23"/>
  <c r="A597" i="23"/>
  <c r="D596" i="23"/>
  <c r="B596" i="23"/>
  <c r="A596" i="23"/>
  <c r="D595" i="23"/>
  <c r="B595" i="23"/>
  <c r="A595" i="23"/>
  <c r="D594" i="23"/>
  <c r="B594" i="23"/>
  <c r="A594" i="23"/>
  <c r="D593" i="23"/>
  <c r="B593" i="23"/>
  <c r="A593" i="23"/>
  <c r="D592" i="23"/>
  <c r="B592" i="23"/>
  <c r="A592" i="23"/>
  <c r="D591" i="23"/>
  <c r="B591" i="23"/>
  <c r="A591" i="23"/>
  <c r="D590" i="23"/>
  <c r="B590" i="23"/>
  <c r="A590" i="23"/>
  <c r="D589" i="23"/>
  <c r="B589" i="23"/>
  <c r="A589" i="23"/>
  <c r="D588" i="23"/>
  <c r="B588" i="23"/>
  <c r="A588" i="23"/>
  <c r="D587" i="23"/>
  <c r="B587" i="23"/>
  <c r="A587" i="23"/>
  <c r="D586" i="23"/>
  <c r="B586" i="23"/>
  <c r="A586" i="23"/>
  <c r="D585" i="23"/>
  <c r="B585" i="23"/>
  <c r="A585" i="23"/>
  <c r="D584" i="23"/>
  <c r="B584" i="23"/>
  <c r="A584" i="23"/>
  <c r="D583" i="23"/>
  <c r="B583" i="23"/>
  <c r="A583" i="23"/>
  <c r="D582" i="23"/>
  <c r="B582" i="23"/>
  <c r="A582" i="23"/>
  <c r="D581" i="23"/>
  <c r="B581" i="23"/>
  <c r="A581" i="23"/>
  <c r="D580" i="23"/>
  <c r="B580" i="23"/>
  <c r="A580" i="23"/>
  <c r="D579" i="23"/>
  <c r="B579" i="23"/>
  <c r="A579" i="23"/>
  <c r="D578" i="23"/>
  <c r="B578" i="23"/>
  <c r="A578" i="23"/>
  <c r="D577" i="23"/>
  <c r="B577" i="23"/>
  <c r="A577" i="23"/>
  <c r="D576" i="23"/>
  <c r="B576" i="23"/>
  <c r="A576" i="23"/>
  <c r="D575" i="23"/>
  <c r="B575" i="23"/>
  <c r="A575" i="23"/>
  <c r="D574" i="23"/>
  <c r="B574" i="23"/>
  <c r="A574" i="23"/>
  <c r="D573" i="23"/>
  <c r="B573" i="23"/>
  <c r="A573" i="23"/>
  <c r="D572" i="23"/>
  <c r="B572" i="23"/>
  <c r="A572" i="23"/>
  <c r="D571" i="23"/>
  <c r="B571" i="23"/>
  <c r="A571" i="23"/>
  <c r="D570" i="23"/>
  <c r="B570" i="23"/>
  <c r="A570" i="23"/>
  <c r="D569" i="23"/>
  <c r="B569" i="23"/>
  <c r="A569" i="23"/>
  <c r="D568" i="23"/>
  <c r="B568" i="23"/>
  <c r="A568" i="23"/>
  <c r="D567" i="23"/>
  <c r="B567" i="23"/>
  <c r="A567" i="23"/>
  <c r="D566" i="23"/>
  <c r="B566" i="23"/>
  <c r="A566" i="23"/>
  <c r="D565" i="23"/>
  <c r="B565" i="23"/>
  <c r="A565" i="23"/>
  <c r="D564" i="23"/>
  <c r="B564" i="23"/>
  <c r="A564" i="23"/>
  <c r="D563" i="23"/>
  <c r="B563" i="23"/>
  <c r="A563" i="23"/>
  <c r="D562" i="23"/>
  <c r="B562" i="23"/>
  <c r="A562" i="23"/>
  <c r="D561" i="23"/>
  <c r="B561" i="23"/>
  <c r="A561" i="23"/>
  <c r="D560" i="23"/>
  <c r="B560" i="23"/>
  <c r="A560" i="23"/>
  <c r="D559" i="23"/>
  <c r="B559" i="23"/>
  <c r="A559" i="23"/>
  <c r="D558" i="23"/>
  <c r="B558" i="23"/>
  <c r="A558" i="23"/>
  <c r="D557" i="23"/>
  <c r="B557" i="23"/>
  <c r="A557" i="23"/>
  <c r="D556" i="23"/>
  <c r="B556" i="23"/>
  <c r="A556" i="23"/>
  <c r="D555" i="23"/>
  <c r="B555" i="23"/>
  <c r="A555" i="23"/>
  <c r="D554" i="23"/>
  <c r="B554" i="23"/>
  <c r="A554" i="23"/>
  <c r="D553" i="23"/>
  <c r="B553" i="23"/>
  <c r="A553" i="23"/>
  <c r="D552" i="23"/>
  <c r="B552" i="23"/>
  <c r="A552" i="23"/>
  <c r="D551" i="23"/>
  <c r="B551" i="23"/>
  <c r="A551" i="23"/>
  <c r="D550" i="23"/>
  <c r="B550" i="23"/>
  <c r="A550" i="23"/>
  <c r="D549" i="23"/>
  <c r="B549" i="23"/>
  <c r="A549" i="23"/>
  <c r="D548" i="23"/>
  <c r="B548" i="23"/>
  <c r="A548" i="23"/>
  <c r="D547" i="23"/>
  <c r="B547" i="23"/>
  <c r="A547" i="23"/>
  <c r="D546" i="23"/>
  <c r="B546" i="23"/>
  <c r="A546" i="23"/>
  <c r="D545" i="23"/>
  <c r="B545" i="23"/>
  <c r="A545" i="23"/>
  <c r="D544" i="23"/>
  <c r="B544" i="23"/>
  <c r="A544" i="23"/>
  <c r="D543" i="23"/>
  <c r="B543" i="23"/>
  <c r="A543" i="23"/>
  <c r="D542" i="23"/>
  <c r="B542" i="23"/>
  <c r="A542" i="23"/>
  <c r="D541" i="23"/>
  <c r="B541" i="23"/>
  <c r="A541" i="23"/>
  <c r="D540" i="23"/>
  <c r="B540" i="23"/>
  <c r="A540" i="23"/>
  <c r="D539" i="23"/>
  <c r="B539" i="23"/>
  <c r="A539" i="23"/>
  <c r="D538" i="23"/>
  <c r="B538" i="23"/>
  <c r="A538" i="23"/>
  <c r="D537" i="23"/>
  <c r="B537" i="23"/>
  <c r="A537" i="23"/>
  <c r="D536" i="23"/>
  <c r="B536" i="23"/>
  <c r="A536" i="23"/>
  <c r="D535" i="23"/>
  <c r="B535" i="23"/>
  <c r="A535" i="23"/>
  <c r="D534" i="23"/>
  <c r="B534" i="23"/>
  <c r="A534" i="23"/>
  <c r="D533" i="23"/>
  <c r="B533" i="23"/>
  <c r="A533" i="23"/>
  <c r="D532" i="23"/>
  <c r="B532" i="23"/>
  <c r="A532" i="23"/>
  <c r="D531" i="23"/>
  <c r="B531" i="23"/>
  <c r="A531" i="23"/>
  <c r="D530" i="23"/>
  <c r="B530" i="23"/>
  <c r="A530" i="23"/>
  <c r="D529" i="23"/>
  <c r="B529" i="23"/>
  <c r="A529" i="23"/>
  <c r="D528" i="23"/>
  <c r="B528" i="23"/>
  <c r="A528" i="23"/>
  <c r="D527" i="23"/>
  <c r="B527" i="23"/>
  <c r="A527" i="23"/>
  <c r="D526" i="23"/>
  <c r="B526" i="23"/>
  <c r="A526" i="23"/>
  <c r="D525" i="23"/>
  <c r="B525" i="23"/>
  <c r="A525" i="23"/>
  <c r="D524" i="23"/>
  <c r="B524" i="23"/>
  <c r="A524" i="23"/>
  <c r="D523" i="23"/>
  <c r="B523" i="23"/>
  <c r="A523" i="23"/>
  <c r="D522" i="23"/>
  <c r="B522" i="23"/>
  <c r="A522" i="23"/>
  <c r="D521" i="23"/>
  <c r="B521" i="23"/>
  <c r="A521" i="23"/>
  <c r="D520" i="23"/>
  <c r="B520" i="23"/>
  <c r="A520" i="23"/>
  <c r="D519" i="23"/>
  <c r="B519" i="23"/>
  <c r="A519" i="23"/>
  <c r="D518" i="23"/>
  <c r="B518" i="23"/>
  <c r="A518" i="23"/>
  <c r="D517" i="23"/>
  <c r="B517" i="23"/>
  <c r="A517" i="23"/>
  <c r="D516" i="23"/>
  <c r="B516" i="23"/>
  <c r="A516" i="23"/>
  <c r="D515" i="23"/>
  <c r="B515" i="23"/>
  <c r="A515" i="23"/>
  <c r="D514" i="23"/>
  <c r="B514" i="23"/>
  <c r="A514" i="23"/>
  <c r="D513" i="23"/>
  <c r="B513" i="23"/>
  <c r="A513" i="23"/>
  <c r="D512" i="23"/>
  <c r="B512" i="23"/>
  <c r="A512" i="23"/>
  <c r="D511" i="23"/>
  <c r="B511" i="23"/>
  <c r="A511" i="23"/>
  <c r="D510" i="23"/>
  <c r="B510" i="23"/>
  <c r="A510" i="23"/>
  <c r="D509" i="23"/>
  <c r="B509" i="23"/>
  <c r="A509" i="23"/>
  <c r="D508" i="23"/>
  <c r="B508" i="23"/>
  <c r="A508" i="23"/>
  <c r="D507" i="23"/>
  <c r="B507" i="23"/>
  <c r="A507" i="23"/>
  <c r="D506" i="23"/>
  <c r="B506" i="23"/>
  <c r="A506" i="23"/>
  <c r="D505" i="23"/>
  <c r="B505" i="23"/>
  <c r="A505" i="23"/>
  <c r="D504" i="23"/>
  <c r="B504" i="23"/>
  <c r="A504" i="23"/>
  <c r="D503" i="23"/>
  <c r="B503" i="23"/>
  <c r="A503" i="23"/>
  <c r="D502" i="23"/>
  <c r="B502" i="23"/>
  <c r="A502" i="23"/>
  <c r="D501" i="23"/>
  <c r="B501" i="23"/>
  <c r="A501" i="23"/>
  <c r="D500" i="23"/>
  <c r="B500" i="23"/>
  <c r="A500" i="23"/>
  <c r="D499" i="23"/>
  <c r="B499" i="23"/>
  <c r="A499" i="23"/>
  <c r="D498" i="23"/>
  <c r="B498" i="23"/>
  <c r="A498" i="23"/>
  <c r="D497" i="23"/>
  <c r="B497" i="23"/>
  <c r="A497" i="23"/>
  <c r="D496" i="23"/>
  <c r="B496" i="23"/>
  <c r="A496" i="23"/>
  <c r="D495" i="23"/>
  <c r="B495" i="23"/>
  <c r="A495" i="23"/>
  <c r="D494" i="23"/>
  <c r="B494" i="23"/>
  <c r="A494" i="23"/>
  <c r="D493" i="23"/>
  <c r="B493" i="23"/>
  <c r="A493" i="23"/>
  <c r="D492" i="23"/>
  <c r="B492" i="23"/>
  <c r="A492" i="23"/>
  <c r="D491" i="23"/>
  <c r="B491" i="23"/>
  <c r="A491" i="23"/>
  <c r="D490" i="23"/>
  <c r="B490" i="23"/>
  <c r="A490" i="23"/>
  <c r="D489" i="23"/>
  <c r="B489" i="23"/>
  <c r="A489" i="23"/>
  <c r="D488" i="23"/>
  <c r="B488" i="23"/>
  <c r="A488" i="23"/>
  <c r="D487" i="23"/>
  <c r="B487" i="23"/>
  <c r="A487" i="23"/>
  <c r="D486" i="23"/>
  <c r="B486" i="23"/>
  <c r="A486" i="23"/>
  <c r="D485" i="23"/>
  <c r="B485" i="23"/>
  <c r="A485" i="23"/>
  <c r="D484" i="23"/>
  <c r="B484" i="23"/>
  <c r="A484" i="23"/>
  <c r="D483" i="23"/>
  <c r="B483" i="23"/>
  <c r="A483" i="23"/>
  <c r="D482" i="23"/>
  <c r="B482" i="23"/>
  <c r="A482" i="23"/>
  <c r="D481" i="23"/>
  <c r="B481" i="23"/>
  <c r="A481" i="23"/>
  <c r="D480" i="23"/>
  <c r="B480" i="23"/>
  <c r="A480" i="23"/>
  <c r="D479" i="23"/>
  <c r="B479" i="23"/>
  <c r="A479" i="23"/>
  <c r="D478" i="23"/>
  <c r="B478" i="23"/>
  <c r="A478" i="23"/>
  <c r="D477" i="23"/>
  <c r="B477" i="23"/>
  <c r="A477" i="23"/>
  <c r="D476" i="23"/>
  <c r="B476" i="23"/>
  <c r="A476" i="23"/>
  <c r="D475" i="23"/>
  <c r="B475" i="23"/>
  <c r="A475" i="23"/>
  <c r="D474" i="23"/>
  <c r="B474" i="23"/>
  <c r="A474" i="23"/>
  <c r="D473" i="23"/>
  <c r="B473" i="23"/>
  <c r="A473" i="23"/>
  <c r="D472" i="23"/>
  <c r="B472" i="23"/>
  <c r="A472" i="23"/>
  <c r="D471" i="23"/>
  <c r="B471" i="23"/>
  <c r="A471" i="23"/>
  <c r="D470" i="23"/>
  <c r="B470" i="23"/>
  <c r="A470" i="23"/>
  <c r="D469" i="23"/>
  <c r="B469" i="23"/>
  <c r="A469" i="23"/>
  <c r="D468" i="23"/>
  <c r="B468" i="23"/>
  <c r="A468" i="23"/>
  <c r="D467" i="23"/>
  <c r="B467" i="23"/>
  <c r="A467" i="23"/>
  <c r="D466" i="23"/>
  <c r="B466" i="23"/>
  <c r="A466" i="23"/>
  <c r="D465" i="23"/>
  <c r="B465" i="23"/>
  <c r="A465" i="23"/>
  <c r="D464" i="23"/>
  <c r="B464" i="23"/>
  <c r="A464" i="23"/>
  <c r="D463" i="23"/>
  <c r="B463" i="23"/>
  <c r="A463" i="23"/>
  <c r="D462" i="23"/>
  <c r="B462" i="23"/>
  <c r="A462" i="23"/>
  <c r="D461" i="23"/>
  <c r="B461" i="23"/>
  <c r="A461" i="23"/>
  <c r="D460" i="23"/>
  <c r="B460" i="23"/>
  <c r="A460" i="23"/>
  <c r="D459" i="23"/>
  <c r="B459" i="23"/>
  <c r="A459" i="23"/>
  <c r="D458" i="23"/>
  <c r="B458" i="23"/>
  <c r="A458" i="23"/>
  <c r="D457" i="23"/>
  <c r="B457" i="23"/>
  <c r="A457" i="23"/>
  <c r="D456" i="23"/>
  <c r="B456" i="23"/>
  <c r="A456" i="23"/>
  <c r="D455" i="23"/>
  <c r="B455" i="23"/>
  <c r="A455" i="23"/>
  <c r="D454" i="23"/>
  <c r="B454" i="23"/>
  <c r="A454" i="23"/>
  <c r="D453" i="23"/>
  <c r="B453" i="23"/>
  <c r="A453" i="23"/>
  <c r="D452" i="23"/>
  <c r="B452" i="23"/>
  <c r="A452" i="23"/>
  <c r="D451" i="23"/>
  <c r="B451" i="23"/>
  <c r="A451" i="23"/>
  <c r="D450" i="23"/>
  <c r="B450" i="23"/>
  <c r="A450" i="23"/>
  <c r="D449" i="23"/>
  <c r="B449" i="23"/>
  <c r="A449" i="23"/>
  <c r="D448" i="23"/>
  <c r="B448" i="23"/>
  <c r="A448" i="23"/>
  <c r="D447" i="23"/>
  <c r="B447" i="23"/>
  <c r="A447" i="23"/>
  <c r="D446" i="23"/>
  <c r="B446" i="23"/>
  <c r="A446" i="23"/>
  <c r="D445" i="23"/>
  <c r="B445" i="23"/>
  <c r="A445" i="23"/>
  <c r="D444" i="23"/>
  <c r="B444" i="23"/>
  <c r="A444" i="23"/>
  <c r="D443" i="23"/>
  <c r="B443" i="23"/>
  <c r="A443" i="23"/>
  <c r="D442" i="23"/>
  <c r="B442" i="23"/>
  <c r="A442" i="23"/>
  <c r="D441" i="23"/>
  <c r="B441" i="23"/>
  <c r="A441" i="23"/>
  <c r="D440" i="23"/>
  <c r="B440" i="23"/>
  <c r="A440" i="23"/>
  <c r="D439" i="23"/>
  <c r="B439" i="23"/>
  <c r="A439" i="23"/>
  <c r="D438" i="23"/>
  <c r="B438" i="23"/>
  <c r="A438" i="23"/>
  <c r="D437" i="23"/>
  <c r="B437" i="23"/>
  <c r="A437" i="23"/>
  <c r="D436" i="23"/>
  <c r="B436" i="23"/>
  <c r="A436" i="23"/>
  <c r="D435" i="23"/>
  <c r="B435" i="23"/>
  <c r="A435" i="23"/>
  <c r="D434" i="23"/>
  <c r="B434" i="23"/>
  <c r="A434" i="23"/>
  <c r="D433" i="23"/>
  <c r="B433" i="23"/>
  <c r="A433" i="23"/>
  <c r="D432" i="23"/>
  <c r="B432" i="23"/>
  <c r="A432" i="23"/>
  <c r="D431" i="23"/>
  <c r="B431" i="23"/>
  <c r="A431" i="23"/>
  <c r="D430" i="23"/>
  <c r="B430" i="23"/>
  <c r="A430" i="23"/>
  <c r="D429" i="23"/>
  <c r="B429" i="23"/>
  <c r="A429" i="23"/>
  <c r="D428" i="23"/>
  <c r="B428" i="23"/>
  <c r="A428" i="23"/>
  <c r="D427" i="23"/>
  <c r="B427" i="23"/>
  <c r="A427" i="23"/>
  <c r="D426" i="23"/>
  <c r="B426" i="23"/>
  <c r="A426" i="23"/>
  <c r="D425" i="23"/>
  <c r="B425" i="23"/>
  <c r="A425" i="23"/>
  <c r="D424" i="23"/>
  <c r="B424" i="23"/>
  <c r="A424" i="23"/>
  <c r="D423" i="23"/>
  <c r="B423" i="23"/>
  <c r="A423" i="23"/>
  <c r="D422" i="23"/>
  <c r="B422" i="23"/>
  <c r="A422" i="23"/>
  <c r="D421" i="23"/>
  <c r="B421" i="23"/>
  <c r="A421" i="23"/>
  <c r="D420" i="23"/>
  <c r="B420" i="23"/>
  <c r="A420" i="23"/>
  <c r="D419" i="23"/>
  <c r="B419" i="23"/>
  <c r="A419" i="23"/>
  <c r="D418" i="23"/>
  <c r="B418" i="23"/>
  <c r="A418" i="23"/>
  <c r="D417" i="23"/>
  <c r="B417" i="23"/>
  <c r="A417" i="23"/>
  <c r="D416" i="23"/>
  <c r="B416" i="23"/>
  <c r="A416" i="23"/>
  <c r="D415" i="23"/>
  <c r="B415" i="23"/>
  <c r="A415" i="23"/>
  <c r="D414" i="23"/>
  <c r="B414" i="23"/>
  <c r="A414" i="23"/>
  <c r="D413" i="23"/>
  <c r="B413" i="23"/>
  <c r="A413" i="23"/>
  <c r="D412" i="23"/>
  <c r="B412" i="23"/>
  <c r="A412" i="23"/>
  <c r="D411" i="23"/>
  <c r="B411" i="23"/>
  <c r="A411" i="23"/>
  <c r="D410" i="23"/>
  <c r="B410" i="23"/>
  <c r="A410" i="23"/>
  <c r="D409" i="23"/>
  <c r="B409" i="23"/>
  <c r="A409" i="23"/>
  <c r="D408" i="23"/>
  <c r="B408" i="23"/>
  <c r="A408" i="23"/>
  <c r="D407" i="23"/>
  <c r="B407" i="23"/>
  <c r="A407" i="23"/>
  <c r="D406" i="23"/>
  <c r="B406" i="23"/>
  <c r="A406" i="23"/>
  <c r="D405" i="23"/>
  <c r="B405" i="23"/>
  <c r="A405" i="23"/>
  <c r="D404" i="23"/>
  <c r="B404" i="23"/>
  <c r="A404" i="23"/>
  <c r="D403" i="23"/>
  <c r="B403" i="23"/>
  <c r="A403" i="23"/>
  <c r="D402" i="23"/>
  <c r="B402" i="23"/>
  <c r="A402" i="23"/>
  <c r="D401" i="23"/>
  <c r="B401" i="23"/>
  <c r="A401" i="23"/>
  <c r="D400" i="23"/>
  <c r="B400" i="23"/>
  <c r="A400" i="23"/>
  <c r="D399" i="23"/>
  <c r="B399" i="23"/>
  <c r="A399" i="23"/>
  <c r="D398" i="23"/>
  <c r="B398" i="23"/>
  <c r="A398" i="23"/>
  <c r="D397" i="23"/>
  <c r="B397" i="23"/>
  <c r="A397" i="23"/>
  <c r="D396" i="23"/>
  <c r="B396" i="23"/>
  <c r="A396" i="23"/>
  <c r="D395" i="23"/>
  <c r="B395" i="23"/>
  <c r="A395" i="23"/>
  <c r="D394" i="23"/>
  <c r="B394" i="23"/>
  <c r="A394" i="23"/>
  <c r="D393" i="23"/>
  <c r="B393" i="23"/>
  <c r="A393" i="23"/>
  <c r="D392" i="23"/>
  <c r="B392" i="23"/>
  <c r="A392" i="23"/>
  <c r="D391" i="23"/>
  <c r="B391" i="23"/>
  <c r="A391" i="23"/>
  <c r="D390" i="23"/>
  <c r="B390" i="23"/>
  <c r="A390" i="23"/>
  <c r="D389" i="23"/>
  <c r="B389" i="23"/>
  <c r="A389" i="23"/>
  <c r="D388" i="23"/>
  <c r="B388" i="23"/>
  <c r="A388" i="23"/>
  <c r="D387" i="23"/>
  <c r="B387" i="23"/>
  <c r="A387" i="23"/>
  <c r="D386" i="23"/>
  <c r="B386" i="23"/>
  <c r="A386" i="23"/>
  <c r="D385" i="23"/>
  <c r="B385" i="23"/>
  <c r="A385" i="23"/>
  <c r="D384" i="23"/>
  <c r="B384" i="23"/>
  <c r="A384" i="23"/>
  <c r="D383" i="23"/>
  <c r="B383" i="23"/>
  <c r="A383" i="23"/>
  <c r="D382" i="23"/>
  <c r="B382" i="23"/>
  <c r="A382" i="23"/>
  <c r="D381" i="23"/>
  <c r="B381" i="23"/>
  <c r="A381" i="23"/>
  <c r="D380" i="23"/>
  <c r="B380" i="23"/>
  <c r="A380" i="23"/>
  <c r="D379" i="23"/>
  <c r="B379" i="23"/>
  <c r="A379" i="23"/>
  <c r="D378" i="23"/>
  <c r="B378" i="23"/>
  <c r="A378" i="23"/>
  <c r="D377" i="23"/>
  <c r="B377" i="23"/>
  <c r="A377" i="23"/>
  <c r="D376" i="23"/>
  <c r="B376" i="23"/>
  <c r="A376" i="23"/>
  <c r="D375" i="23"/>
  <c r="B375" i="23"/>
  <c r="A375" i="23"/>
  <c r="D374" i="23"/>
  <c r="B374" i="23"/>
  <c r="A374" i="23"/>
  <c r="D373" i="23"/>
  <c r="B373" i="23"/>
  <c r="A373" i="23"/>
  <c r="D372" i="23"/>
  <c r="B372" i="23"/>
  <c r="A372" i="23"/>
  <c r="D371" i="23"/>
  <c r="B371" i="23"/>
  <c r="A371" i="23"/>
  <c r="D370" i="23"/>
  <c r="B370" i="23"/>
  <c r="A370" i="23"/>
  <c r="D369" i="23"/>
  <c r="B369" i="23"/>
  <c r="A369" i="23"/>
  <c r="D368" i="23"/>
  <c r="B368" i="23"/>
  <c r="A368" i="23"/>
  <c r="D367" i="23"/>
  <c r="B367" i="23"/>
  <c r="A367" i="23"/>
  <c r="D366" i="23"/>
  <c r="B366" i="23"/>
  <c r="A366" i="23"/>
  <c r="D365" i="23"/>
  <c r="B365" i="23"/>
  <c r="A365" i="23"/>
  <c r="D364" i="23"/>
  <c r="B364" i="23"/>
  <c r="A364" i="23"/>
  <c r="D363" i="23"/>
  <c r="B363" i="23"/>
  <c r="A363" i="23"/>
  <c r="D362" i="23"/>
  <c r="B362" i="23"/>
  <c r="A362" i="23"/>
  <c r="D361" i="23"/>
  <c r="B361" i="23"/>
  <c r="A361" i="23"/>
  <c r="D360" i="23"/>
  <c r="B360" i="23"/>
  <c r="A360" i="23"/>
  <c r="D359" i="23"/>
  <c r="B359" i="23"/>
  <c r="A359" i="23"/>
  <c r="D358" i="23"/>
  <c r="B358" i="23"/>
  <c r="A358" i="23"/>
  <c r="D357" i="23"/>
  <c r="B357" i="23"/>
  <c r="A357" i="23"/>
  <c r="D356" i="23"/>
  <c r="B356" i="23"/>
  <c r="A356" i="23"/>
  <c r="D355" i="23"/>
  <c r="B355" i="23"/>
  <c r="A355" i="23"/>
  <c r="D354" i="23"/>
  <c r="B354" i="23"/>
  <c r="A354" i="23"/>
  <c r="D353" i="23"/>
  <c r="B353" i="23"/>
  <c r="A353" i="23"/>
  <c r="D352" i="23"/>
  <c r="B352" i="23"/>
  <c r="A352" i="23"/>
  <c r="D351" i="23"/>
  <c r="B351" i="23"/>
  <c r="A351" i="23"/>
  <c r="D350" i="23"/>
  <c r="B350" i="23"/>
  <c r="A350" i="23"/>
  <c r="D349" i="23"/>
  <c r="B349" i="23"/>
  <c r="A349" i="23"/>
  <c r="D348" i="23"/>
  <c r="B348" i="23"/>
  <c r="A348" i="23"/>
  <c r="D347" i="23"/>
  <c r="B347" i="23"/>
  <c r="A347" i="23"/>
  <c r="D346" i="23"/>
  <c r="B346" i="23"/>
  <c r="A346" i="23"/>
  <c r="D345" i="23"/>
  <c r="B345" i="23"/>
  <c r="A345" i="23"/>
  <c r="D344" i="23"/>
  <c r="B344" i="23"/>
  <c r="A344" i="23"/>
  <c r="D343" i="23"/>
  <c r="B343" i="23"/>
  <c r="A343" i="23"/>
  <c r="D342" i="23"/>
  <c r="B342" i="23"/>
  <c r="A342" i="23"/>
  <c r="D341" i="23"/>
  <c r="B341" i="23"/>
  <c r="A341" i="23"/>
  <c r="D340" i="23"/>
  <c r="B340" i="23"/>
  <c r="A340" i="23"/>
  <c r="D339" i="23"/>
  <c r="B339" i="23"/>
  <c r="A339" i="23"/>
  <c r="D338" i="23"/>
  <c r="B338" i="23"/>
  <c r="A338" i="23"/>
  <c r="D337" i="23"/>
  <c r="B337" i="23"/>
  <c r="A337" i="23"/>
  <c r="D336" i="23"/>
  <c r="B336" i="23"/>
  <c r="A336" i="23"/>
  <c r="D335" i="23"/>
  <c r="B335" i="23"/>
  <c r="A335" i="23"/>
  <c r="D334" i="23"/>
  <c r="B334" i="23"/>
  <c r="A334" i="23"/>
  <c r="D333" i="23"/>
  <c r="B333" i="23"/>
  <c r="A333" i="23"/>
  <c r="D332" i="23"/>
  <c r="B332" i="23"/>
  <c r="A332" i="23"/>
  <c r="D331" i="23"/>
  <c r="B331" i="23"/>
  <c r="A331" i="23"/>
  <c r="D330" i="23"/>
  <c r="B330" i="23"/>
  <c r="A330" i="23"/>
  <c r="D329" i="23"/>
  <c r="B329" i="23"/>
  <c r="A329" i="23"/>
  <c r="D328" i="23"/>
  <c r="B328" i="23"/>
  <c r="A328" i="23"/>
  <c r="D327" i="23"/>
  <c r="B327" i="23"/>
  <c r="A327" i="23"/>
  <c r="D326" i="23"/>
  <c r="B326" i="23"/>
  <c r="A326" i="23"/>
  <c r="D325" i="23"/>
  <c r="B325" i="23"/>
  <c r="A325" i="23"/>
  <c r="D324" i="23"/>
  <c r="B324" i="23"/>
  <c r="A324" i="23"/>
  <c r="D323" i="23"/>
  <c r="B323" i="23"/>
  <c r="A323" i="23"/>
  <c r="D322" i="23"/>
  <c r="B322" i="23"/>
  <c r="A322" i="23"/>
  <c r="D321" i="23"/>
  <c r="B321" i="23"/>
  <c r="A321" i="23"/>
  <c r="D320" i="23"/>
  <c r="B320" i="23"/>
  <c r="A320" i="23"/>
  <c r="D319" i="23"/>
  <c r="B319" i="23"/>
  <c r="A319" i="23"/>
  <c r="D318" i="23"/>
  <c r="B318" i="23"/>
  <c r="A318" i="23"/>
  <c r="D317" i="23"/>
  <c r="B317" i="23"/>
  <c r="A317" i="23"/>
  <c r="D316" i="23"/>
  <c r="B316" i="23"/>
  <c r="A316" i="23"/>
  <c r="D315" i="23"/>
  <c r="B315" i="23"/>
  <c r="A315" i="23"/>
  <c r="D314" i="23"/>
  <c r="B314" i="23"/>
  <c r="A314" i="23"/>
  <c r="D313" i="23"/>
  <c r="B313" i="23"/>
  <c r="A313" i="23"/>
  <c r="D312" i="23"/>
  <c r="B312" i="23"/>
  <c r="A312" i="23"/>
  <c r="D311" i="23"/>
  <c r="B311" i="23"/>
  <c r="A311" i="23"/>
  <c r="D310" i="23"/>
  <c r="B310" i="23"/>
  <c r="A310" i="23"/>
  <c r="D309" i="23"/>
  <c r="B309" i="23"/>
  <c r="A309" i="23"/>
  <c r="D308" i="23"/>
  <c r="B308" i="23"/>
  <c r="A308" i="23"/>
  <c r="D307" i="23"/>
  <c r="B307" i="23"/>
  <c r="A307" i="23"/>
  <c r="D306" i="23"/>
  <c r="B306" i="23"/>
  <c r="A306" i="23"/>
  <c r="D305" i="23"/>
  <c r="B305" i="23"/>
  <c r="A305" i="23"/>
  <c r="D304" i="23"/>
  <c r="B304" i="23"/>
  <c r="A304" i="23"/>
  <c r="D303" i="23"/>
  <c r="B303" i="23"/>
  <c r="A303" i="23"/>
  <c r="D302" i="23"/>
  <c r="B302" i="23"/>
  <c r="A302" i="23"/>
  <c r="D301" i="23"/>
  <c r="B301" i="23"/>
  <c r="A301" i="23"/>
  <c r="D300" i="23"/>
  <c r="B300" i="23"/>
  <c r="A300" i="23"/>
  <c r="D299" i="23"/>
  <c r="B299" i="23"/>
  <c r="A299" i="23"/>
  <c r="D298" i="23"/>
  <c r="B298" i="23"/>
  <c r="A298" i="23"/>
  <c r="D297" i="23"/>
  <c r="B297" i="23"/>
  <c r="A297" i="23"/>
  <c r="D296" i="23"/>
  <c r="B296" i="23"/>
  <c r="A296" i="23"/>
  <c r="D295" i="23"/>
  <c r="B295" i="23"/>
  <c r="A295" i="23"/>
  <c r="D294" i="23"/>
  <c r="B294" i="23"/>
  <c r="A294" i="23"/>
  <c r="D293" i="23"/>
  <c r="B293" i="23"/>
  <c r="A293" i="23"/>
  <c r="D292" i="23"/>
  <c r="B292" i="23"/>
  <c r="A292" i="23"/>
  <c r="D291" i="23"/>
  <c r="B291" i="23"/>
  <c r="A291" i="23"/>
  <c r="D290" i="23"/>
  <c r="B290" i="23"/>
  <c r="A290" i="23"/>
  <c r="D289" i="23"/>
  <c r="B289" i="23"/>
  <c r="A289" i="23"/>
  <c r="D288" i="23"/>
  <c r="B288" i="23"/>
  <c r="A288" i="23"/>
  <c r="D287" i="23"/>
  <c r="B287" i="23"/>
  <c r="A287" i="23"/>
  <c r="D286" i="23"/>
  <c r="B286" i="23"/>
  <c r="A286" i="23"/>
  <c r="D285" i="23"/>
  <c r="B285" i="23"/>
  <c r="A285" i="23"/>
  <c r="D284" i="23"/>
  <c r="B284" i="23"/>
  <c r="A284" i="23"/>
  <c r="D283" i="23"/>
  <c r="B283" i="23"/>
  <c r="A283" i="23"/>
  <c r="D282" i="23"/>
  <c r="B282" i="23"/>
  <c r="A282" i="23"/>
  <c r="D281" i="23"/>
  <c r="B281" i="23"/>
  <c r="A281" i="23"/>
  <c r="D280" i="23"/>
  <c r="B280" i="23"/>
  <c r="A280" i="23"/>
  <c r="D279" i="23"/>
  <c r="B279" i="23"/>
  <c r="A279" i="23"/>
  <c r="D278" i="23"/>
  <c r="B278" i="23"/>
  <c r="A278" i="23"/>
  <c r="D277" i="23"/>
  <c r="B277" i="23"/>
  <c r="A277" i="23"/>
  <c r="D276" i="23"/>
  <c r="B276" i="23"/>
  <c r="A276" i="23"/>
  <c r="D275" i="23"/>
  <c r="B275" i="23"/>
  <c r="A275" i="23"/>
  <c r="D274" i="23"/>
  <c r="B274" i="23"/>
  <c r="A274" i="23"/>
  <c r="D273" i="23"/>
  <c r="B273" i="23"/>
  <c r="A273" i="23"/>
  <c r="D272" i="23"/>
  <c r="B272" i="23"/>
  <c r="A272" i="23"/>
  <c r="D271" i="23"/>
  <c r="B271" i="23"/>
  <c r="A271" i="23"/>
  <c r="D270" i="23"/>
  <c r="B270" i="23"/>
  <c r="A270" i="23"/>
  <c r="D269" i="23"/>
  <c r="B269" i="23"/>
  <c r="A269" i="23"/>
  <c r="D268" i="23"/>
  <c r="B268" i="23"/>
  <c r="A268" i="23"/>
  <c r="D267" i="23"/>
  <c r="B267" i="23"/>
  <c r="A267" i="23"/>
  <c r="D266" i="23"/>
  <c r="B266" i="23"/>
  <c r="A266" i="23"/>
  <c r="D265" i="23"/>
  <c r="B265" i="23"/>
  <c r="A265" i="23"/>
  <c r="D264" i="23"/>
  <c r="B264" i="23"/>
  <c r="A264" i="23"/>
  <c r="D263" i="23"/>
  <c r="B263" i="23"/>
  <c r="A263" i="23"/>
  <c r="D262" i="23"/>
  <c r="B262" i="23"/>
  <c r="A262" i="23"/>
  <c r="D261" i="23"/>
  <c r="B261" i="23"/>
  <c r="A261" i="23"/>
  <c r="D260" i="23"/>
  <c r="B260" i="23"/>
  <c r="A260" i="23"/>
  <c r="D259" i="23"/>
  <c r="B259" i="23"/>
  <c r="A259" i="23"/>
  <c r="D258" i="23"/>
  <c r="B258" i="23"/>
  <c r="A258" i="23"/>
  <c r="D257" i="23"/>
  <c r="B257" i="23"/>
  <c r="A257" i="23"/>
  <c r="D256" i="23"/>
  <c r="B256" i="23"/>
  <c r="A256" i="23"/>
  <c r="D255" i="23"/>
  <c r="B255" i="23"/>
  <c r="A255" i="23"/>
  <c r="D254" i="23"/>
  <c r="B254" i="23"/>
  <c r="A254" i="23"/>
  <c r="D253" i="23"/>
  <c r="B253" i="23"/>
  <c r="A253" i="23"/>
  <c r="D252" i="23"/>
  <c r="B252" i="23"/>
  <c r="A252" i="23"/>
  <c r="D251" i="23"/>
  <c r="B251" i="23"/>
  <c r="A251" i="23"/>
  <c r="D250" i="23"/>
  <c r="B250" i="23"/>
  <c r="A250" i="23"/>
  <c r="D249" i="23"/>
  <c r="B249" i="23"/>
  <c r="A249" i="23"/>
  <c r="D248" i="23"/>
  <c r="B248" i="23"/>
  <c r="A248" i="23"/>
  <c r="D247" i="23"/>
  <c r="B247" i="23"/>
  <c r="A247" i="23"/>
  <c r="D246" i="23"/>
  <c r="B246" i="23"/>
  <c r="A246" i="23"/>
  <c r="D245" i="23"/>
  <c r="B245" i="23"/>
  <c r="A245" i="23"/>
  <c r="D244" i="23"/>
  <c r="B244" i="23"/>
  <c r="A244" i="23"/>
  <c r="D243" i="23"/>
  <c r="B243" i="23"/>
  <c r="A243" i="23"/>
  <c r="D242" i="23"/>
  <c r="B242" i="23"/>
  <c r="A242" i="23"/>
  <c r="D241" i="23"/>
  <c r="B241" i="23"/>
  <c r="A241" i="23"/>
  <c r="D240" i="23"/>
  <c r="B240" i="23"/>
  <c r="A240" i="23"/>
  <c r="D239" i="23"/>
  <c r="B239" i="23"/>
  <c r="A239" i="23"/>
  <c r="D238" i="23"/>
  <c r="B238" i="23"/>
  <c r="A238" i="23"/>
  <c r="D237" i="23"/>
  <c r="B237" i="23"/>
  <c r="A237" i="23"/>
  <c r="D236" i="23"/>
  <c r="B236" i="23"/>
  <c r="A236" i="23"/>
  <c r="D235" i="23"/>
  <c r="B235" i="23"/>
  <c r="A235" i="23"/>
  <c r="D234" i="23"/>
  <c r="B234" i="23"/>
  <c r="A234" i="23"/>
  <c r="D233" i="23"/>
  <c r="B233" i="23"/>
  <c r="A233" i="23"/>
  <c r="D232" i="23"/>
  <c r="B232" i="23"/>
  <c r="A232" i="23"/>
  <c r="D231" i="23"/>
  <c r="B231" i="23"/>
  <c r="A231" i="23"/>
  <c r="D230" i="23"/>
  <c r="B230" i="23"/>
  <c r="A230" i="23"/>
  <c r="D229" i="23"/>
  <c r="B229" i="23"/>
  <c r="A229" i="23"/>
  <c r="D228" i="23"/>
  <c r="B228" i="23"/>
  <c r="A228" i="23"/>
  <c r="D227" i="23"/>
  <c r="B227" i="23"/>
  <c r="A227" i="23"/>
  <c r="D226" i="23"/>
  <c r="B226" i="23"/>
  <c r="A226" i="23"/>
  <c r="D225" i="23"/>
  <c r="B225" i="23"/>
  <c r="A225" i="23"/>
  <c r="D224" i="23"/>
  <c r="B224" i="23"/>
  <c r="A224" i="23"/>
  <c r="D223" i="23"/>
  <c r="B223" i="23"/>
  <c r="A223" i="23"/>
  <c r="D222" i="23"/>
  <c r="B222" i="23"/>
  <c r="A222" i="23"/>
  <c r="D221" i="23"/>
  <c r="B221" i="23"/>
  <c r="A221" i="23"/>
  <c r="D220" i="23"/>
  <c r="B220" i="23"/>
  <c r="A220" i="23"/>
  <c r="D219" i="23"/>
  <c r="B219" i="23"/>
  <c r="A219" i="23"/>
  <c r="D218" i="23"/>
  <c r="B218" i="23"/>
  <c r="A218" i="23"/>
  <c r="D217" i="23"/>
  <c r="B217" i="23"/>
  <c r="A217" i="23"/>
  <c r="D216" i="23"/>
  <c r="B216" i="23"/>
  <c r="A216" i="23"/>
  <c r="D215" i="23"/>
  <c r="B215" i="23"/>
  <c r="A215" i="23"/>
  <c r="D214" i="23"/>
  <c r="B214" i="23"/>
  <c r="A214" i="23"/>
  <c r="D213" i="23"/>
  <c r="B213" i="23"/>
  <c r="A213" i="23"/>
  <c r="D212" i="23"/>
  <c r="B212" i="23"/>
  <c r="A212" i="23"/>
  <c r="D211" i="23"/>
  <c r="B211" i="23"/>
  <c r="A211" i="23"/>
  <c r="D210" i="23"/>
  <c r="B210" i="23"/>
  <c r="A210" i="23"/>
  <c r="D209" i="23"/>
  <c r="B209" i="23"/>
  <c r="A209" i="23"/>
  <c r="D208" i="23"/>
  <c r="B208" i="23"/>
  <c r="A208" i="23"/>
  <c r="D207" i="23"/>
  <c r="B207" i="23"/>
  <c r="A207" i="23"/>
  <c r="D206" i="23"/>
  <c r="B206" i="23"/>
  <c r="A206" i="23"/>
  <c r="D205" i="23"/>
  <c r="B205" i="23"/>
  <c r="A205" i="23"/>
  <c r="D204" i="23"/>
  <c r="B204" i="23"/>
  <c r="A204" i="23"/>
  <c r="D203" i="23"/>
  <c r="B203" i="23"/>
  <c r="A203" i="23"/>
  <c r="D202" i="23"/>
  <c r="B202" i="23"/>
  <c r="A202" i="23"/>
  <c r="D201" i="23"/>
  <c r="B201" i="23"/>
  <c r="A201" i="23"/>
  <c r="D200" i="23"/>
  <c r="B200" i="23"/>
  <c r="A200" i="23"/>
  <c r="D199" i="23"/>
  <c r="B199" i="23"/>
  <c r="A199" i="23"/>
  <c r="D198" i="23"/>
  <c r="B198" i="23"/>
  <c r="A198" i="23"/>
  <c r="D197" i="23"/>
  <c r="B197" i="23"/>
  <c r="A197" i="23"/>
  <c r="D196" i="23"/>
  <c r="B196" i="23"/>
  <c r="A196" i="23"/>
  <c r="D195" i="23"/>
  <c r="B195" i="23"/>
  <c r="A195" i="23"/>
  <c r="D194" i="23"/>
  <c r="B194" i="23"/>
  <c r="A194" i="23"/>
  <c r="D193" i="23"/>
  <c r="B193" i="23"/>
  <c r="A193" i="23"/>
  <c r="D192" i="23"/>
  <c r="B192" i="23"/>
  <c r="A192" i="23"/>
  <c r="D191" i="23"/>
  <c r="B191" i="23"/>
  <c r="A191" i="23"/>
  <c r="D190" i="23"/>
  <c r="B190" i="23"/>
  <c r="A190" i="23"/>
  <c r="D189" i="23"/>
  <c r="B189" i="23"/>
  <c r="A189" i="23"/>
  <c r="D188" i="23"/>
  <c r="B188" i="23"/>
  <c r="A188" i="23"/>
  <c r="D187" i="23"/>
  <c r="B187" i="23"/>
  <c r="A187" i="23"/>
  <c r="D186" i="23"/>
  <c r="B186" i="23"/>
  <c r="A186" i="23"/>
  <c r="D185" i="23"/>
  <c r="B185" i="23"/>
  <c r="A185" i="23"/>
  <c r="D184" i="23"/>
  <c r="B184" i="23"/>
  <c r="A184" i="23"/>
  <c r="D183" i="23"/>
  <c r="B183" i="23"/>
  <c r="A183" i="23"/>
  <c r="D182" i="23"/>
  <c r="B182" i="23"/>
  <c r="A182" i="23"/>
  <c r="D181" i="23"/>
  <c r="B181" i="23"/>
  <c r="A181" i="23"/>
  <c r="D180" i="23"/>
  <c r="B180" i="23"/>
  <c r="A180" i="23"/>
  <c r="D179" i="23"/>
  <c r="B179" i="23"/>
  <c r="A179" i="23"/>
  <c r="D178" i="23"/>
  <c r="B178" i="23"/>
  <c r="A178" i="23"/>
  <c r="D177" i="23"/>
  <c r="B177" i="23"/>
  <c r="A177" i="23"/>
  <c r="D176" i="23"/>
  <c r="B176" i="23"/>
  <c r="A176" i="23"/>
  <c r="D175" i="23"/>
  <c r="B175" i="23"/>
  <c r="A175" i="23"/>
  <c r="D174" i="23"/>
  <c r="B174" i="23"/>
  <c r="A174" i="23"/>
  <c r="D173" i="23"/>
  <c r="B173" i="23"/>
  <c r="A173" i="23"/>
  <c r="D172" i="23"/>
  <c r="B172" i="23"/>
  <c r="A172" i="23"/>
  <c r="D171" i="23"/>
  <c r="B171" i="23"/>
  <c r="A171" i="23"/>
  <c r="D170" i="23"/>
  <c r="B170" i="23"/>
  <c r="A170" i="23"/>
  <c r="D169" i="23"/>
  <c r="B169" i="23"/>
  <c r="A169" i="23"/>
  <c r="D168" i="23"/>
  <c r="B168" i="23"/>
  <c r="A168" i="23"/>
  <c r="D167" i="23"/>
  <c r="B167" i="23"/>
  <c r="A167" i="23"/>
  <c r="D166" i="23"/>
  <c r="B166" i="23"/>
  <c r="A166" i="23"/>
  <c r="D165" i="23"/>
  <c r="B165" i="23"/>
  <c r="A165" i="23"/>
  <c r="D164" i="23"/>
  <c r="B164" i="23"/>
  <c r="A164" i="23"/>
  <c r="D163" i="23"/>
  <c r="B163" i="23"/>
  <c r="A163" i="23"/>
  <c r="D162" i="23"/>
  <c r="B162" i="23"/>
  <c r="A162" i="23"/>
  <c r="D161" i="23"/>
  <c r="B161" i="23"/>
  <c r="A161" i="23"/>
  <c r="D160" i="23"/>
  <c r="B160" i="23"/>
  <c r="A160" i="23"/>
  <c r="D159" i="23"/>
  <c r="B159" i="23"/>
  <c r="A159" i="23"/>
  <c r="D158" i="23"/>
  <c r="B158" i="23"/>
  <c r="A158" i="23"/>
  <c r="D157" i="23"/>
  <c r="B157" i="23"/>
  <c r="A157" i="23"/>
  <c r="D156" i="23"/>
  <c r="B156" i="23"/>
  <c r="A156" i="23"/>
  <c r="D155" i="23"/>
  <c r="B155" i="23"/>
  <c r="A155" i="23"/>
  <c r="D154" i="23"/>
  <c r="B154" i="23"/>
  <c r="A154" i="23"/>
  <c r="D153" i="23"/>
  <c r="B153" i="23"/>
  <c r="A153" i="23"/>
  <c r="D152" i="23"/>
  <c r="B152" i="23"/>
  <c r="A152" i="23"/>
  <c r="D151" i="23"/>
  <c r="B151" i="23"/>
  <c r="A151" i="23"/>
  <c r="D150" i="23"/>
  <c r="B150" i="23"/>
  <c r="A150" i="23"/>
  <c r="D149" i="23"/>
  <c r="B149" i="23"/>
  <c r="A149" i="23"/>
  <c r="D148" i="23"/>
  <c r="B148" i="23"/>
  <c r="A148" i="23"/>
  <c r="D147" i="23"/>
  <c r="B147" i="23"/>
  <c r="A147" i="23"/>
  <c r="D146" i="23"/>
  <c r="B146" i="23"/>
  <c r="A146" i="23"/>
  <c r="D145" i="23"/>
  <c r="B145" i="23"/>
  <c r="A145" i="23"/>
  <c r="D144" i="23"/>
  <c r="B144" i="23"/>
  <c r="A144" i="23"/>
  <c r="D143" i="23"/>
  <c r="B143" i="23"/>
  <c r="A143" i="23"/>
  <c r="D142" i="23"/>
  <c r="B142" i="23"/>
  <c r="A142" i="23"/>
  <c r="D141" i="23"/>
  <c r="B141" i="23"/>
  <c r="A141" i="23"/>
  <c r="D140" i="23"/>
  <c r="B140" i="23"/>
  <c r="A140" i="23"/>
  <c r="D139" i="23"/>
  <c r="B139" i="23"/>
  <c r="A139" i="23"/>
  <c r="D138" i="23"/>
  <c r="B138" i="23"/>
  <c r="A138" i="23"/>
  <c r="D137" i="23"/>
  <c r="B137" i="23"/>
  <c r="A137" i="23"/>
  <c r="D136" i="23"/>
  <c r="B136" i="23"/>
  <c r="A136" i="23"/>
  <c r="D135" i="23"/>
  <c r="B135" i="23"/>
  <c r="A135" i="23"/>
  <c r="D134" i="23"/>
  <c r="B134" i="23"/>
  <c r="A134" i="23"/>
  <c r="D133" i="23"/>
  <c r="B133" i="23"/>
  <c r="A133" i="23"/>
  <c r="D132" i="23"/>
  <c r="B132" i="23"/>
  <c r="A132" i="23"/>
  <c r="D131" i="23"/>
  <c r="B131" i="23"/>
  <c r="A131" i="23"/>
  <c r="D130" i="23"/>
  <c r="B130" i="23"/>
  <c r="A130" i="23"/>
  <c r="D129" i="23"/>
  <c r="B129" i="23"/>
  <c r="A129" i="23"/>
  <c r="D128" i="23"/>
  <c r="B128" i="23"/>
  <c r="A128" i="23"/>
  <c r="D127" i="23"/>
  <c r="B127" i="23"/>
  <c r="A127" i="23"/>
  <c r="D126" i="23"/>
  <c r="B126" i="23"/>
  <c r="A126" i="23"/>
  <c r="D125" i="23"/>
  <c r="B125" i="23"/>
  <c r="A125" i="23"/>
  <c r="D124" i="23"/>
  <c r="B124" i="23"/>
  <c r="A124" i="23"/>
  <c r="D123" i="23"/>
  <c r="B123" i="23"/>
  <c r="A123" i="23"/>
  <c r="D122" i="23"/>
  <c r="B122" i="23"/>
  <c r="A122" i="23"/>
  <c r="D121" i="23"/>
  <c r="B121" i="23"/>
  <c r="A121" i="23"/>
  <c r="D120" i="23"/>
  <c r="B120" i="23"/>
  <c r="A120" i="23"/>
  <c r="D119" i="23"/>
  <c r="B119" i="23"/>
  <c r="A119" i="23"/>
  <c r="D118" i="23"/>
  <c r="B118" i="23"/>
  <c r="A118" i="23"/>
  <c r="D117" i="23"/>
  <c r="B117" i="23"/>
  <c r="A117" i="23"/>
  <c r="D116" i="23"/>
  <c r="B116" i="23"/>
  <c r="A116" i="23"/>
  <c r="D115" i="23"/>
  <c r="B115" i="23"/>
  <c r="A115" i="23"/>
  <c r="D114" i="23"/>
  <c r="B114" i="23"/>
  <c r="A114" i="23"/>
  <c r="D113" i="23"/>
  <c r="B113" i="23"/>
  <c r="A113" i="23"/>
  <c r="D112" i="23"/>
  <c r="B112" i="23"/>
  <c r="A112" i="23"/>
  <c r="D111" i="23"/>
  <c r="B111" i="23"/>
  <c r="A111" i="23"/>
  <c r="D110" i="23"/>
  <c r="B110" i="23"/>
  <c r="A110" i="23"/>
  <c r="D109" i="23"/>
  <c r="B109" i="23"/>
  <c r="A109" i="23"/>
  <c r="D108" i="23"/>
  <c r="B108" i="23"/>
  <c r="A108" i="23"/>
  <c r="D107" i="23"/>
  <c r="B107" i="23"/>
  <c r="A107" i="23"/>
  <c r="D106" i="23"/>
  <c r="B106" i="23"/>
  <c r="A106" i="23"/>
  <c r="D105" i="23"/>
  <c r="B105" i="23"/>
  <c r="A105" i="23"/>
  <c r="D104" i="23"/>
  <c r="B104" i="23"/>
  <c r="A104" i="23"/>
  <c r="D103" i="23"/>
  <c r="B103" i="23"/>
  <c r="A103" i="23"/>
  <c r="D102" i="23"/>
  <c r="B102" i="23"/>
  <c r="A102" i="23"/>
  <c r="D101" i="23"/>
  <c r="B101" i="23"/>
  <c r="A101" i="23"/>
  <c r="D100" i="23"/>
  <c r="B100" i="23"/>
  <c r="A100" i="23"/>
  <c r="D99" i="23"/>
  <c r="B99" i="23"/>
  <c r="A99" i="23"/>
  <c r="D98" i="23"/>
  <c r="B98" i="23"/>
  <c r="A98" i="23"/>
  <c r="D97" i="23"/>
  <c r="B97" i="23"/>
  <c r="A97" i="23"/>
  <c r="D96" i="23"/>
  <c r="B96" i="23"/>
  <c r="A96" i="23"/>
  <c r="D95" i="23"/>
  <c r="B95" i="23"/>
  <c r="A95" i="23"/>
  <c r="D94" i="23"/>
  <c r="B94" i="23"/>
  <c r="A94" i="23"/>
  <c r="D93" i="23"/>
  <c r="B93" i="23"/>
  <c r="A93" i="23"/>
  <c r="D92" i="23"/>
  <c r="B92" i="23"/>
  <c r="A92" i="23"/>
  <c r="D91" i="23"/>
  <c r="B91" i="23"/>
  <c r="A91" i="23"/>
  <c r="D90" i="23"/>
  <c r="B90" i="23"/>
  <c r="A90" i="23"/>
  <c r="D89" i="23"/>
  <c r="B89" i="23"/>
  <c r="A89" i="23"/>
  <c r="D88" i="23"/>
  <c r="B88" i="23"/>
  <c r="A88" i="23"/>
  <c r="D87" i="23"/>
  <c r="B87" i="23"/>
  <c r="A87" i="23"/>
  <c r="D86" i="23"/>
  <c r="B86" i="23"/>
  <c r="A86" i="23"/>
  <c r="D85" i="23"/>
  <c r="B85" i="23"/>
  <c r="A85" i="23"/>
  <c r="D84" i="23"/>
  <c r="B84" i="23"/>
  <c r="A84" i="23"/>
  <c r="D83" i="23"/>
  <c r="B83" i="23"/>
  <c r="A83" i="23"/>
  <c r="D82" i="23"/>
  <c r="B82" i="23"/>
  <c r="A82" i="23"/>
  <c r="D81" i="23"/>
  <c r="B81" i="23"/>
  <c r="A81" i="23"/>
  <c r="D80" i="23"/>
  <c r="B80" i="23"/>
  <c r="A80" i="23"/>
  <c r="D79" i="23"/>
  <c r="B79" i="23"/>
  <c r="A79" i="23"/>
  <c r="D78" i="23"/>
  <c r="B78" i="23"/>
  <c r="A78" i="23"/>
  <c r="D77" i="23"/>
  <c r="B77" i="23"/>
  <c r="A77" i="23"/>
  <c r="D76" i="23"/>
  <c r="B76" i="23"/>
  <c r="A76" i="23"/>
  <c r="D75" i="23"/>
  <c r="B75" i="23"/>
  <c r="A75" i="23"/>
  <c r="D74" i="23"/>
  <c r="B74" i="23"/>
  <c r="A74" i="23"/>
  <c r="D73" i="23"/>
  <c r="B73" i="23"/>
  <c r="A73" i="23"/>
  <c r="D72" i="23"/>
  <c r="B72" i="23"/>
  <c r="A72" i="23"/>
  <c r="D71" i="23"/>
  <c r="B71" i="23"/>
  <c r="A71" i="23"/>
  <c r="D70" i="23"/>
  <c r="B70" i="23"/>
  <c r="A70" i="23"/>
  <c r="D69" i="23"/>
  <c r="B69" i="23"/>
  <c r="A69" i="23"/>
  <c r="D68" i="23"/>
  <c r="B68" i="23"/>
  <c r="A68" i="23"/>
  <c r="D67" i="23"/>
  <c r="B67" i="23"/>
  <c r="A67" i="23"/>
  <c r="D66" i="23"/>
  <c r="B66" i="23"/>
  <c r="A66" i="23"/>
  <c r="D65" i="23"/>
  <c r="B65" i="23"/>
  <c r="A65" i="23"/>
  <c r="D64" i="23"/>
  <c r="B64" i="23"/>
  <c r="A64" i="23"/>
  <c r="D63" i="23"/>
  <c r="B63" i="23"/>
  <c r="A63" i="23"/>
  <c r="D62" i="23"/>
  <c r="B62" i="23"/>
  <c r="A62" i="23"/>
  <c r="D61" i="23"/>
  <c r="B61" i="23"/>
  <c r="A61" i="23"/>
  <c r="D60" i="23"/>
  <c r="B60" i="23"/>
  <c r="A60" i="23"/>
  <c r="D59" i="23"/>
  <c r="B59" i="23"/>
  <c r="A59" i="23"/>
  <c r="D58" i="23"/>
  <c r="B58" i="23"/>
  <c r="A58" i="23"/>
  <c r="D57" i="23"/>
  <c r="B57" i="23"/>
  <c r="A57" i="23"/>
  <c r="D56" i="23"/>
  <c r="B56" i="23"/>
  <c r="A56" i="23"/>
  <c r="D55" i="23"/>
  <c r="B55" i="23"/>
  <c r="A55" i="23"/>
  <c r="D54" i="23"/>
  <c r="B54" i="23"/>
  <c r="A54" i="23"/>
  <c r="D53" i="23"/>
  <c r="B53" i="23"/>
  <c r="A53" i="23"/>
  <c r="D52" i="23"/>
  <c r="B52" i="23"/>
  <c r="A52" i="23"/>
  <c r="D51" i="23"/>
  <c r="B51" i="23"/>
  <c r="A51" i="23"/>
  <c r="D50" i="23"/>
  <c r="B50" i="23"/>
  <c r="A50" i="23"/>
  <c r="D49" i="23"/>
  <c r="B49" i="23"/>
  <c r="A49" i="23"/>
  <c r="D48" i="23"/>
  <c r="B48" i="23"/>
  <c r="A48" i="23"/>
  <c r="D47" i="23"/>
  <c r="B47" i="23"/>
  <c r="A47" i="23"/>
  <c r="D46" i="23"/>
  <c r="B46" i="23"/>
  <c r="A46" i="23"/>
  <c r="D45" i="23"/>
  <c r="B45" i="23"/>
  <c r="A45" i="23"/>
  <c r="D44" i="23"/>
  <c r="B44" i="23"/>
  <c r="A44" i="23"/>
  <c r="D43" i="23"/>
  <c r="B43" i="23"/>
  <c r="A43" i="23"/>
  <c r="D42" i="23"/>
  <c r="B42" i="23"/>
  <c r="A42" i="23"/>
  <c r="D41" i="23"/>
  <c r="B41" i="23"/>
  <c r="A41" i="23"/>
  <c r="D40" i="23"/>
  <c r="B40" i="23"/>
  <c r="A40" i="23"/>
  <c r="D39" i="23"/>
  <c r="B39" i="23"/>
  <c r="A39" i="23"/>
  <c r="D38" i="23"/>
  <c r="B38" i="23"/>
  <c r="A38" i="23"/>
  <c r="D37" i="23"/>
  <c r="B37" i="23"/>
  <c r="A37" i="23"/>
  <c r="D36" i="23"/>
  <c r="B36" i="23"/>
  <c r="A36" i="23"/>
  <c r="D35" i="23"/>
  <c r="B35" i="23"/>
  <c r="A35" i="23"/>
  <c r="D34" i="23"/>
  <c r="B34" i="23"/>
  <c r="A34" i="23"/>
  <c r="D33" i="23"/>
  <c r="B33" i="23"/>
  <c r="A33" i="23"/>
  <c r="D32" i="23"/>
  <c r="B32" i="23"/>
  <c r="A32" i="23"/>
  <c r="D31" i="23"/>
  <c r="B31" i="23"/>
  <c r="A31" i="23"/>
  <c r="D30" i="23"/>
  <c r="B30" i="23"/>
  <c r="A30" i="23"/>
  <c r="D29" i="23"/>
  <c r="B29" i="23"/>
  <c r="A29" i="23"/>
  <c r="D28" i="23"/>
  <c r="B28" i="23"/>
  <c r="A28" i="23"/>
  <c r="D27" i="23"/>
  <c r="B27" i="23"/>
  <c r="A27" i="23"/>
  <c r="D26" i="23"/>
  <c r="B26" i="23"/>
  <c r="A26" i="23"/>
  <c r="D25" i="23"/>
  <c r="B25" i="23"/>
  <c r="A25" i="23"/>
  <c r="D24" i="23"/>
  <c r="B24" i="23"/>
  <c r="A24" i="23"/>
  <c r="D23" i="23"/>
  <c r="B23" i="23"/>
  <c r="A23" i="23"/>
  <c r="D22" i="23"/>
  <c r="B22" i="23"/>
  <c r="A22" i="23"/>
  <c r="D21" i="23"/>
  <c r="B21" i="23"/>
  <c r="A21" i="23"/>
  <c r="D20" i="23"/>
  <c r="B20" i="23"/>
  <c r="A20" i="23"/>
  <c r="D19" i="23"/>
  <c r="B19" i="23"/>
  <c r="A19" i="23"/>
  <c r="D18" i="23"/>
  <c r="B18" i="23"/>
  <c r="A18" i="23"/>
  <c r="D17" i="23"/>
  <c r="B17" i="23"/>
  <c r="A17" i="23"/>
  <c r="D16" i="23"/>
  <c r="B16" i="23"/>
  <c r="A16" i="23"/>
  <c r="D15" i="23"/>
  <c r="B15" i="23"/>
  <c r="A15" i="23"/>
  <c r="D14" i="23"/>
  <c r="B14" i="23"/>
  <c r="A14" i="23"/>
  <c r="D13" i="23"/>
  <c r="B13" i="23"/>
  <c r="A13" i="23"/>
  <c r="D12" i="23"/>
  <c r="B12" i="23"/>
  <c r="A12" i="23"/>
  <c r="D11" i="23"/>
  <c r="B11" i="23"/>
  <c r="A11" i="23"/>
  <c r="D10" i="23"/>
  <c r="B10" i="23"/>
  <c r="A10" i="23"/>
  <c r="D9" i="23"/>
  <c r="B9" i="23"/>
  <c r="A9" i="23"/>
  <c r="D8" i="23"/>
  <c r="B8" i="23"/>
  <c r="A8" i="23"/>
  <c r="D7" i="23"/>
  <c r="B7" i="23"/>
  <c r="A7" i="23"/>
  <c r="D6" i="23"/>
  <c r="B6" i="23"/>
  <c r="A6" i="23"/>
  <c r="D5" i="23"/>
  <c r="B5" i="23"/>
  <c r="A5" i="23"/>
  <c r="D4" i="23"/>
  <c r="B4" i="23"/>
  <c r="A4" i="23"/>
  <c r="D3" i="23"/>
  <c r="B3" i="23"/>
  <c r="A3" i="23"/>
  <c r="D2" i="23"/>
  <c r="B2" i="23"/>
  <c r="A2" i="23"/>
  <c r="F741" i="20" l="1"/>
  <c r="F499" i="20"/>
  <c r="B286" i="20"/>
  <c r="A315" i="20"/>
  <c r="B337" i="20"/>
  <c r="A354" i="20"/>
  <c r="F367" i="20"/>
  <c r="B368" i="20"/>
  <c r="A382" i="20"/>
  <c r="B382" i="20"/>
  <c r="F395" i="20"/>
  <c r="A396" i="20"/>
  <c r="A407" i="20"/>
  <c r="B407" i="20"/>
  <c r="A418" i="20"/>
  <c r="B428" i="20"/>
  <c r="F428" i="20"/>
  <c r="A439" i="20"/>
  <c r="B439" i="20"/>
  <c r="A450" i="20"/>
  <c r="B460" i="20"/>
  <c r="F460" i="20"/>
  <c r="A471" i="20"/>
  <c r="B471" i="20"/>
  <c r="A482" i="20"/>
  <c r="B6" i="20"/>
  <c r="A17" i="20"/>
  <c r="B17" i="20"/>
  <c r="B38" i="20"/>
  <c r="F38" i="20"/>
  <c r="B46" i="20"/>
  <c r="F46" i="20"/>
  <c r="B54" i="20"/>
  <c r="F61" i="20"/>
  <c r="F67" i="20"/>
  <c r="F75" i="20"/>
  <c r="B81" i="20"/>
  <c r="A83" i="20"/>
  <c r="A89" i="20"/>
  <c r="B89" i="20"/>
  <c r="B94" i="20"/>
  <c r="F94" i="20"/>
  <c r="F99" i="20"/>
  <c r="A105" i="20"/>
  <c r="B105" i="20"/>
  <c r="B110" i="20"/>
  <c r="F110" i="20"/>
  <c r="F115" i="20"/>
  <c r="A121" i="20"/>
  <c r="B121" i="20"/>
  <c r="B126" i="20"/>
  <c r="F126" i="20"/>
  <c r="A130" i="20"/>
  <c r="B130" i="20"/>
  <c r="F132" i="20"/>
  <c r="A133" i="20"/>
  <c r="B135" i="20"/>
  <c r="F135" i="20"/>
  <c r="A138" i="20"/>
  <c r="B138" i="20"/>
  <c r="F140" i="20"/>
  <c r="A141" i="20"/>
  <c r="B143" i="20"/>
  <c r="F143" i="20"/>
  <c r="A146" i="20"/>
  <c r="B146" i="20"/>
  <c r="F148" i="20"/>
  <c r="A149" i="20"/>
  <c r="B151" i="20"/>
  <c r="F151" i="20"/>
  <c r="A154" i="20"/>
  <c r="B154" i="20"/>
  <c r="F156" i="20"/>
  <c r="A157" i="20"/>
  <c r="B159" i="20"/>
  <c r="F159" i="20"/>
  <c r="A162" i="20"/>
  <c r="B162" i="20"/>
  <c r="F164" i="20"/>
  <c r="A165" i="20"/>
  <c r="B167" i="20"/>
  <c r="F167" i="20"/>
  <c r="A170" i="20"/>
  <c r="B170" i="20"/>
  <c r="F172" i="20"/>
  <c r="A173" i="20"/>
  <c r="B175" i="20"/>
  <c r="F175" i="20"/>
  <c r="A178" i="20"/>
  <c r="B178" i="20"/>
  <c r="F180" i="20"/>
  <c r="A181" i="20"/>
  <c r="B183" i="20"/>
  <c r="F183" i="20"/>
  <c r="A186" i="20"/>
  <c r="B186" i="20"/>
  <c r="F188" i="20"/>
  <c r="A189" i="20"/>
  <c r="B191" i="20"/>
  <c r="F191" i="20"/>
  <c r="A194" i="20"/>
  <c r="B194" i="20"/>
  <c r="F196" i="20"/>
  <c r="A197" i="20"/>
  <c r="B199" i="20"/>
  <c r="F199" i="20"/>
  <c r="A202" i="20"/>
  <c r="B202" i="20"/>
  <c r="F204" i="20"/>
  <c r="A205" i="20"/>
  <c r="B207" i="20"/>
  <c r="F207" i="20"/>
  <c r="A210" i="20"/>
  <c r="B210" i="20"/>
  <c r="F212" i="20"/>
  <c r="A213" i="20"/>
  <c r="B215" i="20"/>
  <c r="F215" i="20"/>
  <c r="A218" i="20"/>
  <c r="B218" i="20"/>
  <c r="F220" i="20"/>
  <c r="A221" i="20"/>
  <c r="B223" i="20"/>
  <c r="F223" i="20"/>
  <c r="A226" i="20"/>
  <c r="B226" i="20"/>
  <c r="F228" i="20"/>
  <c r="A229" i="20"/>
  <c r="B231" i="20"/>
  <c r="F231" i="20"/>
  <c r="A234" i="20"/>
  <c r="B234" i="20"/>
  <c r="F236" i="20"/>
  <c r="A237" i="20"/>
  <c r="B239" i="20"/>
  <c r="F239" i="20"/>
  <c r="A242" i="20"/>
  <c r="B242" i="20"/>
  <c r="F244" i="20"/>
  <c r="A245" i="20"/>
  <c r="B247" i="20"/>
  <c r="F247" i="20"/>
  <c r="A250" i="20"/>
  <c r="B250" i="20"/>
  <c r="F252" i="20"/>
  <c r="A253" i="20"/>
  <c r="B255" i="20"/>
  <c r="F255" i="20"/>
  <c r="A258" i="20"/>
  <c r="B258" i="20"/>
  <c r="F260" i="20"/>
  <c r="A261" i="20"/>
  <c r="B2" i="20"/>
  <c r="A2" i="20"/>
  <c r="B13" i="19"/>
  <c r="C13" i="19"/>
  <c r="B14" i="19"/>
  <c r="C14" i="19"/>
  <c r="A4" i="20" s="1"/>
  <c r="B15" i="19"/>
  <c r="C15" i="19"/>
  <c r="G15" i="19"/>
  <c r="G788" i="20" s="1"/>
  <c r="F788" i="20" s="1"/>
  <c r="B16" i="19"/>
  <c r="C16" i="19"/>
  <c r="B17" i="19"/>
  <c r="C17" i="19"/>
  <c r="B18" i="19"/>
  <c r="C18" i="19"/>
  <c r="B19" i="19"/>
  <c r="C19" i="19"/>
  <c r="B20" i="19"/>
  <c r="C20" i="19"/>
  <c r="B21" i="19"/>
  <c r="B272" i="20" s="1"/>
  <c r="C21" i="19"/>
  <c r="B22" i="19"/>
  <c r="C22" i="19"/>
  <c r="A12" i="20" s="1"/>
  <c r="B23" i="19"/>
  <c r="C23" i="19"/>
  <c r="B24" i="19"/>
  <c r="B14" i="20" s="1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B25" i="20" s="1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D41" i="19"/>
  <c r="F31" i="20" s="1"/>
  <c r="E41" i="19"/>
  <c r="F292" i="20" s="1"/>
  <c r="F41" i="19"/>
  <c r="F553" i="20" s="1"/>
  <c r="G41" i="19"/>
  <c r="G814" i="20" s="1"/>
  <c r="F814" i="20" s="1"/>
  <c r="B42" i="19"/>
  <c r="C42" i="19"/>
  <c r="D42" i="19"/>
  <c r="F32" i="20" s="1"/>
  <c r="E42" i="19"/>
  <c r="F293" i="20" s="1"/>
  <c r="F42" i="19"/>
  <c r="F554" i="20" s="1"/>
  <c r="G42" i="19"/>
  <c r="G815" i="20" s="1"/>
  <c r="F815" i="20" s="1"/>
  <c r="B43" i="19"/>
  <c r="C43" i="19"/>
  <c r="D43" i="19"/>
  <c r="F33" i="20" s="1"/>
  <c r="E43" i="19"/>
  <c r="F294" i="20" s="1"/>
  <c r="F43" i="19"/>
  <c r="F555" i="20" s="1"/>
  <c r="G43" i="19"/>
  <c r="G816" i="20" s="1"/>
  <c r="F816" i="20" s="1"/>
  <c r="B44" i="19"/>
  <c r="C44" i="19"/>
  <c r="D44" i="19"/>
  <c r="F34" i="20" s="1"/>
  <c r="E44" i="19"/>
  <c r="F295" i="20" s="1"/>
  <c r="F44" i="19"/>
  <c r="F556" i="20" s="1"/>
  <c r="G44" i="19"/>
  <c r="G817" i="20" s="1"/>
  <c r="F817" i="20" s="1"/>
  <c r="B45" i="19"/>
  <c r="C45" i="19"/>
  <c r="D45" i="19"/>
  <c r="F35" i="20" s="1"/>
  <c r="E45" i="19"/>
  <c r="F296" i="20" s="1"/>
  <c r="F45" i="19"/>
  <c r="F557" i="20" s="1"/>
  <c r="G45" i="19"/>
  <c r="G818" i="20" s="1"/>
  <c r="F818" i="20" s="1"/>
  <c r="B46" i="19"/>
  <c r="C46" i="19"/>
  <c r="D46" i="19"/>
  <c r="F36" i="20" s="1"/>
  <c r="E46" i="19"/>
  <c r="F297" i="20" s="1"/>
  <c r="F46" i="19"/>
  <c r="F558" i="20" s="1"/>
  <c r="G46" i="19"/>
  <c r="G819" i="20" s="1"/>
  <c r="F819" i="20" s="1"/>
  <c r="B47" i="19"/>
  <c r="C47" i="19"/>
  <c r="D47" i="19"/>
  <c r="F37" i="20" s="1"/>
  <c r="E47" i="19"/>
  <c r="F298" i="20" s="1"/>
  <c r="F47" i="19"/>
  <c r="F559" i="20" s="1"/>
  <c r="G47" i="19"/>
  <c r="G820" i="20" s="1"/>
  <c r="F820" i="20" s="1"/>
  <c r="B48" i="19"/>
  <c r="C48" i="19"/>
  <c r="D48" i="19"/>
  <c r="E48" i="19"/>
  <c r="F299" i="20" s="1"/>
  <c r="F48" i="19"/>
  <c r="F560" i="20" s="1"/>
  <c r="G48" i="19"/>
  <c r="G821" i="20" s="1"/>
  <c r="F821" i="20" s="1"/>
  <c r="B49" i="19"/>
  <c r="C49" i="19"/>
  <c r="A300" i="20" s="1"/>
  <c r="D49" i="19"/>
  <c r="F39" i="20" s="1"/>
  <c r="E49" i="19"/>
  <c r="F300" i="20" s="1"/>
  <c r="F49" i="19"/>
  <c r="F561" i="20" s="1"/>
  <c r="G49" i="19"/>
  <c r="G822" i="20" s="1"/>
  <c r="F822" i="20" s="1"/>
  <c r="B50" i="19"/>
  <c r="C50" i="19"/>
  <c r="D50" i="19"/>
  <c r="F40" i="20" s="1"/>
  <c r="E50" i="19"/>
  <c r="F301" i="20" s="1"/>
  <c r="F50" i="19"/>
  <c r="F562" i="20" s="1"/>
  <c r="G50" i="19"/>
  <c r="G823" i="20" s="1"/>
  <c r="F823" i="20" s="1"/>
  <c r="B51" i="19"/>
  <c r="C51" i="19"/>
  <c r="D51" i="19"/>
  <c r="F41" i="20" s="1"/>
  <c r="E51" i="19"/>
  <c r="F302" i="20" s="1"/>
  <c r="F51" i="19"/>
  <c r="F563" i="20" s="1"/>
  <c r="G51" i="19"/>
  <c r="G824" i="20" s="1"/>
  <c r="F824" i="20" s="1"/>
  <c r="B52" i="19"/>
  <c r="C52" i="19"/>
  <c r="D52" i="19"/>
  <c r="F42" i="20" s="1"/>
  <c r="E52" i="19"/>
  <c r="F303" i="20" s="1"/>
  <c r="F52" i="19"/>
  <c r="F564" i="20" s="1"/>
  <c r="G52" i="19"/>
  <c r="G825" i="20" s="1"/>
  <c r="F825" i="20" s="1"/>
  <c r="B53" i="19"/>
  <c r="C53" i="19"/>
  <c r="A43" i="20" s="1"/>
  <c r="D53" i="19"/>
  <c r="F43" i="20" s="1"/>
  <c r="E53" i="19"/>
  <c r="F304" i="20" s="1"/>
  <c r="F53" i="19"/>
  <c r="F565" i="20" s="1"/>
  <c r="G53" i="19"/>
  <c r="G826" i="20" s="1"/>
  <c r="F826" i="20" s="1"/>
  <c r="B54" i="19"/>
  <c r="C54" i="19"/>
  <c r="A44" i="20" s="1"/>
  <c r="D54" i="19"/>
  <c r="F44" i="20" s="1"/>
  <c r="E54" i="19"/>
  <c r="F305" i="20" s="1"/>
  <c r="F54" i="19"/>
  <c r="F566" i="20" s="1"/>
  <c r="G54" i="19"/>
  <c r="G827" i="20" s="1"/>
  <c r="F827" i="20" s="1"/>
  <c r="B55" i="19"/>
  <c r="C55" i="19"/>
  <c r="D55" i="19"/>
  <c r="F45" i="20" s="1"/>
  <c r="E55" i="19"/>
  <c r="F306" i="20" s="1"/>
  <c r="F55" i="19"/>
  <c r="F567" i="20" s="1"/>
  <c r="G55" i="19"/>
  <c r="G828" i="20" s="1"/>
  <c r="F828" i="20" s="1"/>
  <c r="B56" i="19"/>
  <c r="C56" i="19"/>
  <c r="A307" i="20" s="1"/>
  <c r="D56" i="19"/>
  <c r="E56" i="19"/>
  <c r="F307" i="20" s="1"/>
  <c r="F56" i="19"/>
  <c r="F568" i="20" s="1"/>
  <c r="G56" i="19"/>
  <c r="G829" i="20" s="1"/>
  <c r="F829" i="20" s="1"/>
  <c r="B57" i="19"/>
  <c r="C57" i="19"/>
  <c r="D57" i="19"/>
  <c r="F47" i="20" s="1"/>
  <c r="E57" i="19"/>
  <c r="F308" i="20" s="1"/>
  <c r="F57" i="19"/>
  <c r="F569" i="20" s="1"/>
  <c r="G57" i="19"/>
  <c r="G830" i="20" s="1"/>
  <c r="F830" i="20" s="1"/>
  <c r="B58" i="19"/>
  <c r="C58" i="19"/>
  <c r="D58" i="19"/>
  <c r="F48" i="20" s="1"/>
  <c r="E58" i="19"/>
  <c r="F309" i="20" s="1"/>
  <c r="F58" i="19"/>
  <c r="F570" i="20" s="1"/>
  <c r="G58" i="19"/>
  <c r="G831" i="20" s="1"/>
  <c r="F831" i="20" s="1"/>
  <c r="B59" i="19"/>
  <c r="C59" i="19"/>
  <c r="D59" i="19"/>
  <c r="F49" i="20" s="1"/>
  <c r="E59" i="19"/>
  <c r="F310" i="20" s="1"/>
  <c r="F59" i="19"/>
  <c r="F571" i="20" s="1"/>
  <c r="G59" i="19"/>
  <c r="G832" i="20" s="1"/>
  <c r="F832" i="20" s="1"/>
  <c r="B60" i="19"/>
  <c r="C60" i="19"/>
  <c r="D60" i="19"/>
  <c r="F50" i="20" s="1"/>
  <c r="E60" i="19"/>
  <c r="F311" i="20" s="1"/>
  <c r="F60" i="19"/>
  <c r="F572" i="20" s="1"/>
  <c r="G60" i="19"/>
  <c r="G833" i="20" s="1"/>
  <c r="F833" i="20" s="1"/>
  <c r="B61" i="19"/>
  <c r="C61" i="19"/>
  <c r="A51" i="20" s="1"/>
  <c r="D61" i="19"/>
  <c r="F51" i="20" s="1"/>
  <c r="E61" i="19"/>
  <c r="F312" i="20" s="1"/>
  <c r="F61" i="19"/>
  <c r="F573" i="20" s="1"/>
  <c r="G61" i="19"/>
  <c r="G834" i="20" s="1"/>
  <c r="F834" i="20" s="1"/>
  <c r="B62" i="19"/>
  <c r="C62" i="19"/>
  <c r="A52" i="20" s="1"/>
  <c r="D62" i="19"/>
  <c r="F52" i="20" s="1"/>
  <c r="E62" i="19"/>
  <c r="F313" i="20" s="1"/>
  <c r="F62" i="19"/>
  <c r="F574" i="20" s="1"/>
  <c r="G62" i="19"/>
  <c r="G835" i="20" s="1"/>
  <c r="F835" i="20" s="1"/>
  <c r="B63" i="19"/>
  <c r="C63" i="19"/>
  <c r="D63" i="19"/>
  <c r="F53" i="20" s="1"/>
  <c r="E63" i="19"/>
  <c r="F314" i="20" s="1"/>
  <c r="F63" i="19"/>
  <c r="F575" i="20" s="1"/>
  <c r="G63" i="19"/>
  <c r="G836" i="20" s="1"/>
  <c r="F836" i="20" s="1"/>
  <c r="B64" i="19"/>
  <c r="C64" i="19"/>
  <c r="D64" i="19"/>
  <c r="F54" i="20" s="1"/>
  <c r="E64" i="19"/>
  <c r="F315" i="20" s="1"/>
  <c r="F64" i="19"/>
  <c r="F576" i="20" s="1"/>
  <c r="G64" i="19"/>
  <c r="G837" i="20" s="1"/>
  <c r="F837" i="20" s="1"/>
  <c r="B65" i="19"/>
  <c r="C65" i="19"/>
  <c r="D65" i="19"/>
  <c r="F55" i="20" s="1"/>
  <c r="E65" i="19"/>
  <c r="F316" i="20" s="1"/>
  <c r="F65" i="19"/>
  <c r="F577" i="20" s="1"/>
  <c r="G65" i="19"/>
  <c r="G838" i="20" s="1"/>
  <c r="F838" i="20" s="1"/>
  <c r="B66" i="19"/>
  <c r="C66" i="19"/>
  <c r="D66" i="19"/>
  <c r="F56" i="20" s="1"/>
  <c r="E66" i="19"/>
  <c r="F317" i="20" s="1"/>
  <c r="F66" i="19"/>
  <c r="F578" i="20" s="1"/>
  <c r="G66" i="19"/>
  <c r="G839" i="20" s="1"/>
  <c r="F839" i="20" s="1"/>
  <c r="B67" i="19"/>
  <c r="C67" i="19"/>
  <c r="D67" i="19"/>
  <c r="F57" i="20" s="1"/>
  <c r="E67" i="19"/>
  <c r="F318" i="20" s="1"/>
  <c r="F67" i="19"/>
  <c r="F579" i="20" s="1"/>
  <c r="G67" i="19"/>
  <c r="G840" i="20" s="1"/>
  <c r="F840" i="20" s="1"/>
  <c r="B68" i="19"/>
  <c r="C68" i="19"/>
  <c r="D68" i="19"/>
  <c r="F58" i="20" s="1"/>
  <c r="E68" i="19"/>
  <c r="F319" i="20" s="1"/>
  <c r="F68" i="19"/>
  <c r="F580" i="20" s="1"/>
  <c r="G68" i="19"/>
  <c r="G841" i="20" s="1"/>
  <c r="F841" i="20" s="1"/>
  <c r="B69" i="19"/>
  <c r="C69" i="19"/>
  <c r="A59" i="20" s="1"/>
  <c r="D69" i="19"/>
  <c r="F59" i="20" s="1"/>
  <c r="E69" i="19"/>
  <c r="F320" i="20" s="1"/>
  <c r="F69" i="19"/>
  <c r="F581" i="20" s="1"/>
  <c r="G69" i="19"/>
  <c r="G842" i="20" s="1"/>
  <c r="F842" i="20" s="1"/>
  <c r="B70" i="19"/>
  <c r="C70" i="19"/>
  <c r="D70" i="19"/>
  <c r="F60" i="20" s="1"/>
  <c r="E70" i="19"/>
  <c r="F321" i="20" s="1"/>
  <c r="F70" i="19"/>
  <c r="F582" i="20" s="1"/>
  <c r="G70" i="19"/>
  <c r="G843" i="20" s="1"/>
  <c r="F843" i="20" s="1"/>
  <c r="B71" i="19"/>
  <c r="C71" i="19"/>
  <c r="D71" i="19"/>
  <c r="E71" i="19"/>
  <c r="F322" i="20" s="1"/>
  <c r="F71" i="19"/>
  <c r="F583" i="20" s="1"/>
  <c r="G71" i="19"/>
  <c r="G844" i="20" s="1"/>
  <c r="F844" i="20" s="1"/>
  <c r="B72" i="19"/>
  <c r="C72" i="19"/>
  <c r="D72" i="19"/>
  <c r="F62" i="20" s="1"/>
  <c r="E72" i="19"/>
  <c r="F323" i="20" s="1"/>
  <c r="F72" i="19"/>
  <c r="F584" i="20" s="1"/>
  <c r="G72" i="19"/>
  <c r="G845" i="20" s="1"/>
  <c r="F845" i="20" s="1"/>
  <c r="B73" i="19"/>
  <c r="C73" i="19"/>
  <c r="D73" i="19"/>
  <c r="F63" i="20" s="1"/>
  <c r="E73" i="19"/>
  <c r="F324" i="20" s="1"/>
  <c r="F73" i="19"/>
  <c r="F585" i="20" s="1"/>
  <c r="G73" i="19"/>
  <c r="G846" i="20" s="1"/>
  <c r="F846" i="20" s="1"/>
  <c r="B74" i="19"/>
  <c r="C74" i="19"/>
  <c r="D74" i="19"/>
  <c r="F64" i="20" s="1"/>
  <c r="E74" i="19"/>
  <c r="F325" i="20" s="1"/>
  <c r="F74" i="19"/>
  <c r="F586" i="20" s="1"/>
  <c r="G74" i="19"/>
  <c r="G847" i="20" s="1"/>
  <c r="F847" i="20" s="1"/>
  <c r="B75" i="19"/>
  <c r="C75" i="19"/>
  <c r="D75" i="19"/>
  <c r="F65" i="20" s="1"/>
  <c r="E75" i="19"/>
  <c r="F326" i="20" s="1"/>
  <c r="F75" i="19"/>
  <c r="F587" i="20" s="1"/>
  <c r="G75" i="19"/>
  <c r="G848" i="20" s="1"/>
  <c r="F848" i="20" s="1"/>
  <c r="B76" i="19"/>
  <c r="C76" i="19"/>
  <c r="D76" i="19"/>
  <c r="F66" i="20" s="1"/>
  <c r="E76" i="19"/>
  <c r="F327" i="20" s="1"/>
  <c r="F76" i="19"/>
  <c r="F588" i="20" s="1"/>
  <c r="G76" i="19"/>
  <c r="G849" i="20" s="1"/>
  <c r="F849" i="20" s="1"/>
  <c r="B77" i="19"/>
  <c r="B328" i="20" s="1"/>
  <c r="C77" i="19"/>
  <c r="A67" i="20" s="1"/>
  <c r="D77" i="19"/>
  <c r="E77" i="19"/>
  <c r="F328" i="20" s="1"/>
  <c r="F77" i="19"/>
  <c r="F589" i="20" s="1"/>
  <c r="G77" i="19"/>
  <c r="G850" i="20" s="1"/>
  <c r="F850" i="20" s="1"/>
  <c r="B78" i="19"/>
  <c r="C78" i="19"/>
  <c r="D78" i="19"/>
  <c r="F68" i="20" s="1"/>
  <c r="E78" i="19"/>
  <c r="F329" i="20" s="1"/>
  <c r="F78" i="19"/>
  <c r="F590" i="20" s="1"/>
  <c r="G78" i="19"/>
  <c r="G851" i="20" s="1"/>
  <c r="F851" i="20" s="1"/>
  <c r="B79" i="19"/>
  <c r="C79" i="19"/>
  <c r="D79" i="19"/>
  <c r="F69" i="20" s="1"/>
  <c r="E79" i="19"/>
  <c r="F330" i="20" s="1"/>
  <c r="F79" i="19"/>
  <c r="F591" i="20" s="1"/>
  <c r="G79" i="19"/>
  <c r="G852" i="20" s="1"/>
  <c r="F852" i="20" s="1"/>
  <c r="B80" i="19"/>
  <c r="C80" i="19"/>
  <c r="D80" i="19"/>
  <c r="F70" i="20" s="1"/>
  <c r="E80" i="19"/>
  <c r="F331" i="20" s="1"/>
  <c r="F80" i="19"/>
  <c r="F592" i="20" s="1"/>
  <c r="G80" i="19"/>
  <c r="G853" i="20" s="1"/>
  <c r="F853" i="20" s="1"/>
  <c r="B81" i="19"/>
  <c r="C81" i="19"/>
  <c r="D81" i="19"/>
  <c r="F71" i="20" s="1"/>
  <c r="E81" i="19"/>
  <c r="F332" i="20" s="1"/>
  <c r="F81" i="19"/>
  <c r="F593" i="20" s="1"/>
  <c r="G81" i="19"/>
  <c r="G854" i="20" s="1"/>
  <c r="F854" i="20" s="1"/>
  <c r="B82" i="19"/>
  <c r="C82" i="19"/>
  <c r="D82" i="19"/>
  <c r="F72" i="20" s="1"/>
  <c r="E82" i="19"/>
  <c r="F333" i="20" s="1"/>
  <c r="F82" i="19"/>
  <c r="F594" i="20" s="1"/>
  <c r="G82" i="19"/>
  <c r="G855" i="20" s="1"/>
  <c r="F855" i="20" s="1"/>
  <c r="B83" i="19"/>
  <c r="B73" i="20" s="1"/>
  <c r="C83" i="19"/>
  <c r="D83" i="19"/>
  <c r="F73" i="20" s="1"/>
  <c r="E83" i="19"/>
  <c r="F334" i="20" s="1"/>
  <c r="F83" i="19"/>
  <c r="F595" i="20" s="1"/>
  <c r="G83" i="19"/>
  <c r="G856" i="20" s="1"/>
  <c r="F856" i="20" s="1"/>
  <c r="B84" i="19"/>
  <c r="C84" i="19"/>
  <c r="D84" i="19"/>
  <c r="F74" i="20" s="1"/>
  <c r="E84" i="19"/>
  <c r="F335" i="20" s="1"/>
  <c r="F84" i="19"/>
  <c r="F596" i="20" s="1"/>
  <c r="G84" i="19"/>
  <c r="G857" i="20" s="1"/>
  <c r="F857" i="20" s="1"/>
  <c r="B85" i="19"/>
  <c r="C85" i="19"/>
  <c r="A75" i="20" s="1"/>
  <c r="D85" i="19"/>
  <c r="E85" i="19"/>
  <c r="F336" i="20" s="1"/>
  <c r="F85" i="19"/>
  <c r="F597" i="20" s="1"/>
  <c r="G85" i="19"/>
  <c r="G858" i="20" s="1"/>
  <c r="F858" i="20" s="1"/>
  <c r="B86" i="19"/>
  <c r="C86" i="19"/>
  <c r="D86" i="19"/>
  <c r="F76" i="20" s="1"/>
  <c r="E86" i="19"/>
  <c r="F337" i="20" s="1"/>
  <c r="F86" i="19"/>
  <c r="F598" i="20" s="1"/>
  <c r="G86" i="19"/>
  <c r="G859" i="20" s="1"/>
  <c r="F859" i="20" s="1"/>
  <c r="B87" i="19"/>
  <c r="C87" i="19"/>
  <c r="D87" i="19"/>
  <c r="F77" i="20" s="1"/>
  <c r="E87" i="19"/>
  <c r="F338" i="20" s="1"/>
  <c r="F87" i="19"/>
  <c r="F599" i="20" s="1"/>
  <c r="G87" i="19"/>
  <c r="G860" i="20" s="1"/>
  <c r="F860" i="20" s="1"/>
  <c r="B88" i="19"/>
  <c r="C88" i="19"/>
  <c r="D88" i="19"/>
  <c r="F78" i="20" s="1"/>
  <c r="E88" i="19"/>
  <c r="F339" i="20" s="1"/>
  <c r="F88" i="19"/>
  <c r="F600" i="20" s="1"/>
  <c r="G88" i="19"/>
  <c r="G861" i="20" s="1"/>
  <c r="F861" i="20" s="1"/>
  <c r="B89" i="19"/>
  <c r="C89" i="19"/>
  <c r="D89" i="19"/>
  <c r="F79" i="20" s="1"/>
  <c r="E89" i="19"/>
  <c r="F340" i="20" s="1"/>
  <c r="F89" i="19"/>
  <c r="F601" i="20" s="1"/>
  <c r="G89" i="19"/>
  <c r="G862" i="20" s="1"/>
  <c r="F862" i="20" s="1"/>
  <c r="B90" i="19"/>
  <c r="B80" i="20" s="1"/>
  <c r="C90" i="19"/>
  <c r="D90" i="19"/>
  <c r="F80" i="20" s="1"/>
  <c r="E90" i="19"/>
  <c r="F341" i="20" s="1"/>
  <c r="F90" i="19"/>
  <c r="F602" i="20" s="1"/>
  <c r="G90" i="19"/>
  <c r="G863" i="20" s="1"/>
  <c r="F863" i="20" s="1"/>
  <c r="B91" i="19"/>
  <c r="C91" i="19"/>
  <c r="D91" i="19"/>
  <c r="F81" i="20" s="1"/>
  <c r="E91" i="19"/>
  <c r="F342" i="20" s="1"/>
  <c r="F91" i="19"/>
  <c r="F603" i="20" s="1"/>
  <c r="G91" i="19"/>
  <c r="G864" i="20" s="1"/>
  <c r="F864" i="20" s="1"/>
  <c r="B92" i="19"/>
  <c r="C92" i="19"/>
  <c r="D92" i="19"/>
  <c r="F82" i="20" s="1"/>
  <c r="E92" i="19"/>
  <c r="F343" i="20" s="1"/>
  <c r="F92" i="19"/>
  <c r="F604" i="20" s="1"/>
  <c r="G92" i="19"/>
  <c r="G865" i="20" s="1"/>
  <c r="F865" i="20" s="1"/>
  <c r="B93" i="19"/>
  <c r="C93" i="19"/>
  <c r="D93" i="19"/>
  <c r="F83" i="20" s="1"/>
  <c r="E93" i="19"/>
  <c r="F344" i="20" s="1"/>
  <c r="F93" i="19"/>
  <c r="F605" i="20" s="1"/>
  <c r="G93" i="19"/>
  <c r="G866" i="20" s="1"/>
  <c r="F866" i="20" s="1"/>
  <c r="B94" i="19"/>
  <c r="C94" i="19"/>
  <c r="D94" i="19"/>
  <c r="F84" i="20" s="1"/>
  <c r="E94" i="19"/>
  <c r="F345" i="20" s="1"/>
  <c r="F94" i="19"/>
  <c r="F606" i="20" s="1"/>
  <c r="G94" i="19"/>
  <c r="G867" i="20" s="1"/>
  <c r="F867" i="20" s="1"/>
  <c r="B95" i="19"/>
  <c r="C95" i="19"/>
  <c r="D95" i="19"/>
  <c r="F85" i="20" s="1"/>
  <c r="E95" i="19"/>
  <c r="F346" i="20" s="1"/>
  <c r="F95" i="19"/>
  <c r="F607" i="20" s="1"/>
  <c r="G95" i="19"/>
  <c r="G868" i="20" s="1"/>
  <c r="F868" i="20" s="1"/>
  <c r="B96" i="19"/>
  <c r="B86" i="20" s="1"/>
  <c r="C96" i="19"/>
  <c r="D96" i="19"/>
  <c r="F86" i="20" s="1"/>
  <c r="E96" i="19"/>
  <c r="F347" i="20" s="1"/>
  <c r="F96" i="19"/>
  <c r="F608" i="20" s="1"/>
  <c r="G96" i="19"/>
  <c r="G869" i="20" s="1"/>
  <c r="F869" i="20" s="1"/>
  <c r="B97" i="19"/>
  <c r="C97" i="19"/>
  <c r="D97" i="19"/>
  <c r="F87" i="20" s="1"/>
  <c r="E97" i="19"/>
  <c r="F348" i="20" s="1"/>
  <c r="F97" i="19"/>
  <c r="F609" i="20" s="1"/>
  <c r="G97" i="19"/>
  <c r="G870" i="20" s="1"/>
  <c r="F870" i="20" s="1"/>
  <c r="B98" i="19"/>
  <c r="B88" i="20" s="1"/>
  <c r="C98" i="19"/>
  <c r="D98" i="19"/>
  <c r="F88" i="20" s="1"/>
  <c r="E98" i="19"/>
  <c r="F349" i="20" s="1"/>
  <c r="F98" i="19"/>
  <c r="F610" i="20" s="1"/>
  <c r="G98" i="19"/>
  <c r="G871" i="20" s="1"/>
  <c r="F871" i="20" s="1"/>
  <c r="B99" i="19"/>
  <c r="B350" i="20" s="1"/>
  <c r="C99" i="19"/>
  <c r="D99" i="19"/>
  <c r="F89" i="20" s="1"/>
  <c r="E99" i="19"/>
  <c r="F350" i="20" s="1"/>
  <c r="F99" i="19"/>
  <c r="F611" i="20" s="1"/>
  <c r="G99" i="19"/>
  <c r="G872" i="20" s="1"/>
  <c r="F872" i="20" s="1"/>
  <c r="B100" i="19"/>
  <c r="C100" i="19"/>
  <c r="D100" i="19"/>
  <c r="F90" i="20" s="1"/>
  <c r="E100" i="19"/>
  <c r="F351" i="20" s="1"/>
  <c r="F100" i="19"/>
  <c r="F612" i="20" s="1"/>
  <c r="G100" i="19"/>
  <c r="G873" i="20" s="1"/>
  <c r="F873" i="20" s="1"/>
  <c r="B101" i="19"/>
  <c r="C101" i="19"/>
  <c r="A91" i="20" s="1"/>
  <c r="D101" i="19"/>
  <c r="F91" i="20" s="1"/>
  <c r="E101" i="19"/>
  <c r="F352" i="20" s="1"/>
  <c r="F101" i="19"/>
  <c r="F613" i="20" s="1"/>
  <c r="G101" i="19"/>
  <c r="G874" i="20" s="1"/>
  <c r="F874" i="20" s="1"/>
  <c r="B102" i="19"/>
  <c r="C102" i="19"/>
  <c r="D102" i="19"/>
  <c r="F92" i="20" s="1"/>
  <c r="E102" i="19"/>
  <c r="F353" i="20" s="1"/>
  <c r="F102" i="19"/>
  <c r="F614" i="20" s="1"/>
  <c r="G102" i="19"/>
  <c r="G875" i="20" s="1"/>
  <c r="F875" i="20" s="1"/>
  <c r="B103" i="19"/>
  <c r="C103" i="19"/>
  <c r="D103" i="19"/>
  <c r="F93" i="20" s="1"/>
  <c r="E103" i="19"/>
  <c r="F354" i="20" s="1"/>
  <c r="F103" i="19"/>
  <c r="F615" i="20" s="1"/>
  <c r="G103" i="19"/>
  <c r="G876" i="20" s="1"/>
  <c r="F876" i="20" s="1"/>
  <c r="B104" i="19"/>
  <c r="C104" i="19"/>
  <c r="D104" i="19"/>
  <c r="E104" i="19"/>
  <c r="F355" i="20" s="1"/>
  <c r="F104" i="19"/>
  <c r="F616" i="20" s="1"/>
  <c r="G104" i="19"/>
  <c r="G877" i="20" s="1"/>
  <c r="F877" i="20" s="1"/>
  <c r="B105" i="19"/>
  <c r="C105" i="19"/>
  <c r="D105" i="19"/>
  <c r="F95" i="20" s="1"/>
  <c r="E105" i="19"/>
  <c r="F356" i="20" s="1"/>
  <c r="F105" i="19"/>
  <c r="F617" i="20" s="1"/>
  <c r="G105" i="19"/>
  <c r="G878" i="20" s="1"/>
  <c r="F878" i="20" s="1"/>
  <c r="B106" i="19"/>
  <c r="C106" i="19"/>
  <c r="D106" i="19"/>
  <c r="F96" i="20" s="1"/>
  <c r="E106" i="19"/>
  <c r="F357" i="20" s="1"/>
  <c r="F106" i="19"/>
  <c r="F618" i="20" s="1"/>
  <c r="G106" i="19"/>
  <c r="G879" i="20" s="1"/>
  <c r="F879" i="20" s="1"/>
  <c r="B107" i="19"/>
  <c r="C107" i="19"/>
  <c r="D107" i="19"/>
  <c r="F97" i="20" s="1"/>
  <c r="E107" i="19"/>
  <c r="F358" i="20" s="1"/>
  <c r="F107" i="19"/>
  <c r="F619" i="20" s="1"/>
  <c r="G107" i="19"/>
  <c r="G880" i="20" s="1"/>
  <c r="F880" i="20" s="1"/>
  <c r="B108" i="19"/>
  <c r="C108" i="19"/>
  <c r="A98" i="20" s="1"/>
  <c r="D108" i="19"/>
  <c r="F98" i="20" s="1"/>
  <c r="E108" i="19"/>
  <c r="F359" i="20" s="1"/>
  <c r="F108" i="19"/>
  <c r="F620" i="20" s="1"/>
  <c r="G108" i="19"/>
  <c r="G881" i="20" s="1"/>
  <c r="F881" i="20" s="1"/>
  <c r="B109" i="19"/>
  <c r="C109" i="19"/>
  <c r="A99" i="20" s="1"/>
  <c r="D109" i="19"/>
  <c r="E109" i="19"/>
  <c r="F360" i="20" s="1"/>
  <c r="F109" i="19"/>
  <c r="F621" i="20" s="1"/>
  <c r="G109" i="19"/>
  <c r="G882" i="20" s="1"/>
  <c r="F882" i="20" s="1"/>
  <c r="B110" i="19"/>
  <c r="C110" i="19"/>
  <c r="D110" i="19"/>
  <c r="F100" i="20" s="1"/>
  <c r="E110" i="19"/>
  <c r="F361" i="20" s="1"/>
  <c r="F110" i="19"/>
  <c r="F622" i="20" s="1"/>
  <c r="G110" i="19"/>
  <c r="G883" i="20" s="1"/>
  <c r="F883" i="20" s="1"/>
  <c r="B111" i="19"/>
  <c r="C111" i="19"/>
  <c r="D111" i="19"/>
  <c r="F101" i="20" s="1"/>
  <c r="E111" i="19"/>
  <c r="F362" i="20" s="1"/>
  <c r="F111" i="19"/>
  <c r="F623" i="20" s="1"/>
  <c r="G111" i="19"/>
  <c r="G884" i="20" s="1"/>
  <c r="F884" i="20" s="1"/>
  <c r="B112" i="19"/>
  <c r="C112" i="19"/>
  <c r="D112" i="19"/>
  <c r="F102" i="20" s="1"/>
  <c r="E112" i="19"/>
  <c r="F363" i="20" s="1"/>
  <c r="F112" i="19"/>
  <c r="F624" i="20" s="1"/>
  <c r="G112" i="19"/>
  <c r="G885" i="20" s="1"/>
  <c r="F885" i="20" s="1"/>
  <c r="B113" i="19"/>
  <c r="B103" i="20" s="1"/>
  <c r="C113" i="19"/>
  <c r="A364" i="20" s="1"/>
  <c r="D113" i="19"/>
  <c r="F103" i="20" s="1"/>
  <c r="E113" i="19"/>
  <c r="F364" i="20" s="1"/>
  <c r="F113" i="19"/>
  <c r="F625" i="20" s="1"/>
  <c r="G113" i="19"/>
  <c r="G886" i="20" s="1"/>
  <c r="F886" i="20" s="1"/>
  <c r="B114" i="19"/>
  <c r="C114" i="19"/>
  <c r="D114" i="19"/>
  <c r="F104" i="20" s="1"/>
  <c r="E114" i="19"/>
  <c r="F365" i="20" s="1"/>
  <c r="F114" i="19"/>
  <c r="F626" i="20" s="1"/>
  <c r="G114" i="19"/>
  <c r="G887" i="20" s="1"/>
  <c r="F887" i="20" s="1"/>
  <c r="B115" i="19"/>
  <c r="C115" i="19"/>
  <c r="D115" i="19"/>
  <c r="F105" i="20" s="1"/>
  <c r="E115" i="19"/>
  <c r="F366" i="20" s="1"/>
  <c r="F115" i="19"/>
  <c r="F627" i="20" s="1"/>
  <c r="G115" i="19"/>
  <c r="G888" i="20" s="1"/>
  <c r="F888" i="20" s="1"/>
  <c r="B116" i="19"/>
  <c r="C116" i="19"/>
  <c r="D116" i="19"/>
  <c r="F106" i="20" s="1"/>
  <c r="E116" i="19"/>
  <c r="F116" i="19"/>
  <c r="F628" i="20" s="1"/>
  <c r="G116" i="19"/>
  <c r="G889" i="20" s="1"/>
  <c r="F889" i="20" s="1"/>
  <c r="B117" i="19"/>
  <c r="C117" i="19"/>
  <c r="D117" i="19"/>
  <c r="F107" i="20" s="1"/>
  <c r="E117" i="19"/>
  <c r="F368" i="20" s="1"/>
  <c r="F117" i="19"/>
  <c r="F629" i="20" s="1"/>
  <c r="G117" i="19"/>
  <c r="G890" i="20" s="1"/>
  <c r="F890" i="20" s="1"/>
  <c r="B118" i="19"/>
  <c r="C118" i="19"/>
  <c r="D118" i="19"/>
  <c r="F108" i="20" s="1"/>
  <c r="E118" i="19"/>
  <c r="F369" i="20" s="1"/>
  <c r="F118" i="19"/>
  <c r="F630" i="20" s="1"/>
  <c r="G118" i="19"/>
  <c r="G891" i="20" s="1"/>
  <c r="F891" i="20" s="1"/>
  <c r="B119" i="19"/>
  <c r="C119" i="19"/>
  <c r="D119" i="19"/>
  <c r="F109" i="20" s="1"/>
  <c r="E119" i="19"/>
  <c r="F370" i="20" s="1"/>
  <c r="F119" i="19"/>
  <c r="F631" i="20" s="1"/>
  <c r="G119" i="19"/>
  <c r="G892" i="20" s="1"/>
  <c r="F892" i="20" s="1"/>
  <c r="B120" i="19"/>
  <c r="C120" i="19"/>
  <c r="D120" i="19"/>
  <c r="E120" i="19"/>
  <c r="F371" i="20" s="1"/>
  <c r="F120" i="19"/>
  <c r="F632" i="20" s="1"/>
  <c r="G120" i="19"/>
  <c r="G893" i="20" s="1"/>
  <c r="F893" i="20" s="1"/>
  <c r="B121" i="19"/>
  <c r="C121" i="19"/>
  <c r="D121" i="19"/>
  <c r="F111" i="20" s="1"/>
  <c r="E121" i="19"/>
  <c r="F372" i="20" s="1"/>
  <c r="F121" i="19"/>
  <c r="F633" i="20" s="1"/>
  <c r="G121" i="19"/>
  <c r="G894" i="20" s="1"/>
  <c r="F894" i="20" s="1"/>
  <c r="B122" i="19"/>
  <c r="C122" i="19"/>
  <c r="D122" i="19"/>
  <c r="F112" i="20" s="1"/>
  <c r="E122" i="19"/>
  <c r="F373" i="20" s="1"/>
  <c r="F122" i="19"/>
  <c r="F634" i="20" s="1"/>
  <c r="G122" i="19"/>
  <c r="G895" i="20" s="1"/>
  <c r="F895" i="20" s="1"/>
  <c r="B123" i="19"/>
  <c r="C123" i="19"/>
  <c r="D123" i="19"/>
  <c r="F113" i="20" s="1"/>
  <c r="E123" i="19"/>
  <c r="F374" i="20" s="1"/>
  <c r="F123" i="19"/>
  <c r="F635" i="20" s="1"/>
  <c r="G123" i="19"/>
  <c r="G896" i="20" s="1"/>
  <c r="F896" i="20" s="1"/>
  <c r="B124" i="19"/>
  <c r="B375" i="20" s="1"/>
  <c r="C124" i="19"/>
  <c r="A114" i="20" s="1"/>
  <c r="D124" i="19"/>
  <c r="F114" i="20" s="1"/>
  <c r="E124" i="19"/>
  <c r="F375" i="20" s="1"/>
  <c r="F124" i="19"/>
  <c r="F636" i="20" s="1"/>
  <c r="G124" i="19"/>
  <c r="G897" i="20" s="1"/>
  <c r="F897" i="20" s="1"/>
  <c r="B125" i="19"/>
  <c r="C125" i="19"/>
  <c r="A115" i="20" s="1"/>
  <c r="D125" i="19"/>
  <c r="E125" i="19"/>
  <c r="F376" i="20" s="1"/>
  <c r="F125" i="19"/>
  <c r="F637" i="20" s="1"/>
  <c r="G125" i="19"/>
  <c r="G898" i="20" s="1"/>
  <c r="F898" i="20" s="1"/>
  <c r="B126" i="19"/>
  <c r="C126" i="19"/>
  <c r="D126" i="19"/>
  <c r="F116" i="20" s="1"/>
  <c r="E126" i="19"/>
  <c r="F377" i="20" s="1"/>
  <c r="F126" i="19"/>
  <c r="F638" i="20" s="1"/>
  <c r="G126" i="19"/>
  <c r="G899" i="20" s="1"/>
  <c r="F899" i="20" s="1"/>
  <c r="B127" i="19"/>
  <c r="C127" i="19"/>
  <c r="D127" i="19"/>
  <c r="F117" i="20" s="1"/>
  <c r="E127" i="19"/>
  <c r="F378" i="20" s="1"/>
  <c r="F127" i="19"/>
  <c r="F639" i="20" s="1"/>
  <c r="G127" i="19"/>
  <c r="G900" i="20" s="1"/>
  <c r="F900" i="20" s="1"/>
  <c r="B128" i="19"/>
  <c r="C128" i="19"/>
  <c r="A379" i="20" s="1"/>
  <c r="D128" i="19"/>
  <c r="F118" i="20" s="1"/>
  <c r="E128" i="19"/>
  <c r="F379" i="20" s="1"/>
  <c r="F128" i="19"/>
  <c r="F640" i="20" s="1"/>
  <c r="G128" i="19"/>
  <c r="G901" i="20" s="1"/>
  <c r="F901" i="20" s="1"/>
  <c r="B129" i="19"/>
  <c r="B119" i="20" s="1"/>
  <c r="C129" i="19"/>
  <c r="D129" i="19"/>
  <c r="F119" i="20" s="1"/>
  <c r="E129" i="19"/>
  <c r="F380" i="20" s="1"/>
  <c r="F129" i="19"/>
  <c r="F641" i="20" s="1"/>
  <c r="G129" i="19"/>
  <c r="G902" i="20" s="1"/>
  <c r="F902" i="20" s="1"/>
  <c r="B130" i="19"/>
  <c r="B120" i="20" s="1"/>
  <c r="C130" i="19"/>
  <c r="D130" i="19"/>
  <c r="F120" i="20" s="1"/>
  <c r="E130" i="19"/>
  <c r="F381" i="20" s="1"/>
  <c r="F130" i="19"/>
  <c r="F642" i="20" s="1"/>
  <c r="G130" i="19"/>
  <c r="G903" i="20" s="1"/>
  <c r="F903" i="20" s="1"/>
  <c r="B131" i="19"/>
  <c r="C131" i="19"/>
  <c r="D131" i="19"/>
  <c r="F121" i="20" s="1"/>
  <c r="E131" i="19"/>
  <c r="F382" i="20" s="1"/>
  <c r="F131" i="19"/>
  <c r="F643" i="20" s="1"/>
  <c r="G131" i="19"/>
  <c r="G904" i="20" s="1"/>
  <c r="F904" i="20" s="1"/>
  <c r="B132" i="19"/>
  <c r="C132" i="19"/>
  <c r="D132" i="19"/>
  <c r="F122" i="20" s="1"/>
  <c r="E132" i="19"/>
  <c r="F383" i="20" s="1"/>
  <c r="F132" i="19"/>
  <c r="F644" i="20" s="1"/>
  <c r="G132" i="19"/>
  <c r="G905" i="20" s="1"/>
  <c r="F905" i="20" s="1"/>
  <c r="B133" i="19"/>
  <c r="C133" i="19"/>
  <c r="A123" i="20" s="1"/>
  <c r="D133" i="19"/>
  <c r="F123" i="20" s="1"/>
  <c r="E133" i="19"/>
  <c r="F384" i="20" s="1"/>
  <c r="F133" i="19"/>
  <c r="F645" i="20" s="1"/>
  <c r="G133" i="19"/>
  <c r="G906" i="20" s="1"/>
  <c r="F906" i="20" s="1"/>
  <c r="B134" i="19"/>
  <c r="C134" i="19"/>
  <c r="D134" i="19"/>
  <c r="F124" i="20" s="1"/>
  <c r="E134" i="19"/>
  <c r="F385" i="20" s="1"/>
  <c r="F134" i="19"/>
  <c r="F646" i="20" s="1"/>
  <c r="G134" i="19"/>
  <c r="G907" i="20" s="1"/>
  <c r="F907" i="20" s="1"/>
  <c r="B135" i="19"/>
  <c r="C135" i="19"/>
  <c r="D135" i="19"/>
  <c r="F125" i="20" s="1"/>
  <c r="E135" i="19"/>
  <c r="F386" i="20" s="1"/>
  <c r="F135" i="19"/>
  <c r="F647" i="20" s="1"/>
  <c r="G135" i="19"/>
  <c r="G908" i="20" s="1"/>
  <c r="F908" i="20" s="1"/>
  <c r="B136" i="19"/>
  <c r="C136" i="19"/>
  <c r="D136" i="19"/>
  <c r="E136" i="19"/>
  <c r="F387" i="20" s="1"/>
  <c r="F136" i="19"/>
  <c r="F648" i="20" s="1"/>
  <c r="G136" i="19"/>
  <c r="G909" i="20" s="1"/>
  <c r="F909" i="20" s="1"/>
  <c r="B137" i="19"/>
  <c r="B649" i="20" s="1"/>
  <c r="C137" i="19"/>
  <c r="D137" i="19"/>
  <c r="F127" i="20" s="1"/>
  <c r="E137" i="19"/>
  <c r="F388" i="20" s="1"/>
  <c r="F137" i="19"/>
  <c r="F649" i="20" s="1"/>
  <c r="G137" i="19"/>
  <c r="G910" i="20" s="1"/>
  <c r="F910" i="20" s="1"/>
  <c r="B138" i="19"/>
  <c r="C138" i="19"/>
  <c r="D138" i="19"/>
  <c r="F128" i="20" s="1"/>
  <c r="E138" i="19"/>
  <c r="F389" i="20" s="1"/>
  <c r="F138" i="19"/>
  <c r="F650" i="20" s="1"/>
  <c r="G138" i="19"/>
  <c r="G911" i="20" s="1"/>
  <c r="F911" i="20" s="1"/>
  <c r="B139" i="19"/>
  <c r="C139" i="19"/>
  <c r="D139" i="19"/>
  <c r="F129" i="20" s="1"/>
  <c r="E139" i="19"/>
  <c r="F390" i="20" s="1"/>
  <c r="F139" i="19"/>
  <c r="F651" i="20" s="1"/>
  <c r="G139" i="19"/>
  <c r="G912" i="20" s="1"/>
  <c r="F912" i="20" s="1"/>
  <c r="B140" i="19"/>
  <c r="C140" i="19"/>
  <c r="D140" i="19"/>
  <c r="F130" i="20" s="1"/>
  <c r="E140" i="19"/>
  <c r="F391" i="20" s="1"/>
  <c r="F140" i="19"/>
  <c r="F652" i="20" s="1"/>
  <c r="G140" i="19"/>
  <c r="G913" i="20" s="1"/>
  <c r="F913" i="20" s="1"/>
  <c r="B141" i="19"/>
  <c r="B131" i="20" s="1"/>
  <c r="C141" i="19"/>
  <c r="A131" i="20" s="1"/>
  <c r="D141" i="19"/>
  <c r="F131" i="20" s="1"/>
  <c r="E141" i="19"/>
  <c r="F392" i="20" s="1"/>
  <c r="F141" i="19"/>
  <c r="F653" i="20" s="1"/>
  <c r="G141" i="19"/>
  <c r="G914" i="20" s="1"/>
  <c r="F914" i="20" s="1"/>
  <c r="B142" i="19"/>
  <c r="C142" i="19"/>
  <c r="A132" i="20" s="1"/>
  <c r="D142" i="19"/>
  <c r="E142" i="19"/>
  <c r="F393" i="20" s="1"/>
  <c r="F142" i="19"/>
  <c r="F654" i="20" s="1"/>
  <c r="G142" i="19"/>
  <c r="G915" i="20" s="1"/>
  <c r="F915" i="20" s="1"/>
  <c r="B143" i="19"/>
  <c r="C143" i="19"/>
  <c r="D143" i="19"/>
  <c r="F133" i="20" s="1"/>
  <c r="E143" i="19"/>
  <c r="F394" i="20" s="1"/>
  <c r="F143" i="19"/>
  <c r="F655" i="20" s="1"/>
  <c r="G143" i="19"/>
  <c r="G916" i="20" s="1"/>
  <c r="F916" i="20" s="1"/>
  <c r="B144" i="19"/>
  <c r="B134" i="20" s="1"/>
  <c r="C144" i="19"/>
  <c r="D144" i="19"/>
  <c r="F134" i="20" s="1"/>
  <c r="E144" i="19"/>
  <c r="F144" i="19"/>
  <c r="F656" i="20" s="1"/>
  <c r="G144" i="19"/>
  <c r="G917" i="20" s="1"/>
  <c r="F917" i="20" s="1"/>
  <c r="B145" i="19"/>
  <c r="C145" i="19"/>
  <c r="A135" i="20" s="1"/>
  <c r="D145" i="19"/>
  <c r="E145" i="19"/>
  <c r="F396" i="20" s="1"/>
  <c r="F145" i="19"/>
  <c r="F657" i="20" s="1"/>
  <c r="G145" i="19"/>
  <c r="G918" i="20" s="1"/>
  <c r="F918" i="20" s="1"/>
  <c r="B146" i="19"/>
  <c r="C146" i="19"/>
  <c r="D146" i="19"/>
  <c r="F136" i="20" s="1"/>
  <c r="E146" i="19"/>
  <c r="F397" i="20" s="1"/>
  <c r="F146" i="19"/>
  <c r="F658" i="20" s="1"/>
  <c r="G146" i="19"/>
  <c r="G919" i="20" s="1"/>
  <c r="F919" i="20" s="1"/>
  <c r="B147" i="19"/>
  <c r="C147" i="19"/>
  <c r="D147" i="19"/>
  <c r="F137" i="20" s="1"/>
  <c r="E147" i="19"/>
  <c r="F398" i="20" s="1"/>
  <c r="F147" i="19"/>
  <c r="F659" i="20" s="1"/>
  <c r="G147" i="19"/>
  <c r="G920" i="20" s="1"/>
  <c r="F920" i="20" s="1"/>
  <c r="B148" i="19"/>
  <c r="C148" i="19"/>
  <c r="D148" i="19"/>
  <c r="F138" i="20" s="1"/>
  <c r="E148" i="19"/>
  <c r="F399" i="20" s="1"/>
  <c r="F148" i="19"/>
  <c r="F660" i="20" s="1"/>
  <c r="G148" i="19"/>
  <c r="G921" i="20" s="1"/>
  <c r="F921" i="20" s="1"/>
  <c r="B149" i="19"/>
  <c r="B139" i="20" s="1"/>
  <c r="C149" i="19"/>
  <c r="D149" i="19"/>
  <c r="F139" i="20" s="1"/>
  <c r="E149" i="19"/>
  <c r="F400" i="20" s="1"/>
  <c r="F149" i="19"/>
  <c r="F661" i="20" s="1"/>
  <c r="G149" i="19"/>
  <c r="G922" i="20" s="1"/>
  <c r="F922" i="20" s="1"/>
  <c r="B150" i="19"/>
  <c r="B140" i="20" s="1"/>
  <c r="C150" i="19"/>
  <c r="D150" i="19"/>
  <c r="E150" i="19"/>
  <c r="F401" i="20" s="1"/>
  <c r="F150" i="19"/>
  <c r="F662" i="20" s="1"/>
  <c r="G150" i="19"/>
  <c r="G923" i="20" s="1"/>
  <c r="F923" i="20" s="1"/>
  <c r="B151" i="19"/>
  <c r="C151" i="19"/>
  <c r="D151" i="19"/>
  <c r="F141" i="20" s="1"/>
  <c r="E151" i="19"/>
  <c r="F402" i="20" s="1"/>
  <c r="F151" i="19"/>
  <c r="F663" i="20" s="1"/>
  <c r="G151" i="19"/>
  <c r="G924" i="20" s="1"/>
  <c r="F924" i="20" s="1"/>
  <c r="B152" i="19"/>
  <c r="B142" i="20" s="1"/>
  <c r="C152" i="19"/>
  <c r="D152" i="19"/>
  <c r="F142" i="20" s="1"/>
  <c r="E152" i="19"/>
  <c r="F403" i="20" s="1"/>
  <c r="F152" i="19"/>
  <c r="F664" i="20" s="1"/>
  <c r="G152" i="19"/>
  <c r="G925" i="20" s="1"/>
  <c r="F925" i="20" s="1"/>
  <c r="B153" i="19"/>
  <c r="B404" i="20" s="1"/>
  <c r="C153" i="19"/>
  <c r="A143" i="20" s="1"/>
  <c r="D153" i="19"/>
  <c r="E153" i="19"/>
  <c r="F404" i="20" s="1"/>
  <c r="F153" i="19"/>
  <c r="F665" i="20" s="1"/>
  <c r="G153" i="19"/>
  <c r="G926" i="20" s="1"/>
  <c r="F926" i="20" s="1"/>
  <c r="B154" i="19"/>
  <c r="C154" i="19"/>
  <c r="D154" i="19"/>
  <c r="F144" i="20" s="1"/>
  <c r="E154" i="19"/>
  <c r="F405" i="20" s="1"/>
  <c r="F154" i="19"/>
  <c r="F666" i="20" s="1"/>
  <c r="G154" i="19"/>
  <c r="G927" i="20" s="1"/>
  <c r="F927" i="20" s="1"/>
  <c r="B155" i="19"/>
  <c r="C155" i="19"/>
  <c r="D155" i="19"/>
  <c r="F145" i="20" s="1"/>
  <c r="E155" i="19"/>
  <c r="F406" i="20" s="1"/>
  <c r="F155" i="19"/>
  <c r="F667" i="20" s="1"/>
  <c r="G155" i="19"/>
  <c r="G928" i="20" s="1"/>
  <c r="F928" i="20" s="1"/>
  <c r="B156" i="19"/>
  <c r="C156" i="19"/>
  <c r="D156" i="19"/>
  <c r="F146" i="20" s="1"/>
  <c r="E156" i="19"/>
  <c r="F407" i="20" s="1"/>
  <c r="F156" i="19"/>
  <c r="F668" i="20" s="1"/>
  <c r="G156" i="19"/>
  <c r="G929" i="20" s="1"/>
  <c r="F929" i="20" s="1"/>
  <c r="B157" i="19"/>
  <c r="B147" i="20" s="1"/>
  <c r="C157" i="19"/>
  <c r="D157" i="19"/>
  <c r="F147" i="20" s="1"/>
  <c r="E157" i="19"/>
  <c r="F408" i="20" s="1"/>
  <c r="F157" i="19"/>
  <c r="F669" i="20" s="1"/>
  <c r="G157" i="19"/>
  <c r="G930" i="20" s="1"/>
  <c r="F930" i="20" s="1"/>
  <c r="B158" i="19"/>
  <c r="C158" i="19"/>
  <c r="D158" i="19"/>
  <c r="E158" i="19"/>
  <c r="F409" i="20" s="1"/>
  <c r="F158" i="19"/>
  <c r="F670" i="20" s="1"/>
  <c r="G158" i="19"/>
  <c r="G931" i="20" s="1"/>
  <c r="F931" i="20" s="1"/>
  <c r="B159" i="19"/>
  <c r="C159" i="19"/>
  <c r="D159" i="19"/>
  <c r="F149" i="20" s="1"/>
  <c r="E159" i="19"/>
  <c r="F410" i="20" s="1"/>
  <c r="F159" i="19"/>
  <c r="F671" i="20" s="1"/>
  <c r="G159" i="19"/>
  <c r="G932" i="20" s="1"/>
  <c r="F932" i="20" s="1"/>
  <c r="B160" i="19"/>
  <c r="B150" i="20" s="1"/>
  <c r="C160" i="19"/>
  <c r="D160" i="19"/>
  <c r="F150" i="20" s="1"/>
  <c r="E160" i="19"/>
  <c r="F411" i="20" s="1"/>
  <c r="F160" i="19"/>
  <c r="F672" i="20" s="1"/>
  <c r="G160" i="19"/>
  <c r="G933" i="20" s="1"/>
  <c r="F933" i="20" s="1"/>
  <c r="B161" i="19"/>
  <c r="B412" i="20" s="1"/>
  <c r="C161" i="19"/>
  <c r="A151" i="20" s="1"/>
  <c r="D161" i="19"/>
  <c r="E161" i="19"/>
  <c r="F412" i="20" s="1"/>
  <c r="F161" i="19"/>
  <c r="F673" i="20" s="1"/>
  <c r="G161" i="19"/>
  <c r="G934" i="20" s="1"/>
  <c r="F934" i="20" s="1"/>
  <c r="B162" i="19"/>
  <c r="C162" i="19"/>
  <c r="D162" i="19"/>
  <c r="F152" i="20" s="1"/>
  <c r="E162" i="19"/>
  <c r="F413" i="20" s="1"/>
  <c r="F162" i="19"/>
  <c r="F674" i="20" s="1"/>
  <c r="G162" i="19"/>
  <c r="G935" i="20" s="1"/>
  <c r="F935" i="20" s="1"/>
  <c r="B163" i="19"/>
  <c r="C163" i="19"/>
  <c r="D163" i="19"/>
  <c r="F153" i="20" s="1"/>
  <c r="E163" i="19"/>
  <c r="F414" i="20" s="1"/>
  <c r="F163" i="19"/>
  <c r="F675" i="20" s="1"/>
  <c r="G163" i="19"/>
  <c r="G936" i="20" s="1"/>
  <c r="F936" i="20" s="1"/>
  <c r="B164" i="19"/>
  <c r="B415" i="20" s="1"/>
  <c r="C164" i="19"/>
  <c r="A415" i="20" s="1"/>
  <c r="D164" i="19"/>
  <c r="F154" i="20" s="1"/>
  <c r="E164" i="19"/>
  <c r="F415" i="20" s="1"/>
  <c r="F164" i="19"/>
  <c r="F676" i="20" s="1"/>
  <c r="G164" i="19"/>
  <c r="G937" i="20" s="1"/>
  <c r="F937" i="20" s="1"/>
  <c r="B165" i="19"/>
  <c r="B155" i="20" s="1"/>
  <c r="C165" i="19"/>
  <c r="D165" i="19"/>
  <c r="F155" i="20" s="1"/>
  <c r="E165" i="19"/>
  <c r="F416" i="20" s="1"/>
  <c r="F165" i="19"/>
  <c r="F677" i="20" s="1"/>
  <c r="G165" i="19"/>
  <c r="G938" i="20" s="1"/>
  <c r="F938" i="20" s="1"/>
  <c r="B166" i="19"/>
  <c r="B156" i="20" s="1"/>
  <c r="C166" i="19"/>
  <c r="D166" i="19"/>
  <c r="E166" i="19"/>
  <c r="F417" i="20" s="1"/>
  <c r="F166" i="19"/>
  <c r="F678" i="20" s="1"/>
  <c r="G166" i="19"/>
  <c r="G939" i="20" s="1"/>
  <c r="F939" i="20" s="1"/>
  <c r="B167" i="19"/>
  <c r="C167" i="19"/>
  <c r="D167" i="19"/>
  <c r="F157" i="20" s="1"/>
  <c r="E167" i="19"/>
  <c r="F418" i="20" s="1"/>
  <c r="F167" i="19"/>
  <c r="F679" i="20" s="1"/>
  <c r="G167" i="19"/>
  <c r="G940" i="20" s="1"/>
  <c r="F940" i="20" s="1"/>
  <c r="B168" i="19"/>
  <c r="B158" i="20" s="1"/>
  <c r="C168" i="19"/>
  <c r="D168" i="19"/>
  <c r="F158" i="20" s="1"/>
  <c r="E168" i="19"/>
  <c r="F419" i="20" s="1"/>
  <c r="F168" i="19"/>
  <c r="F680" i="20" s="1"/>
  <c r="G168" i="19"/>
  <c r="G941" i="20" s="1"/>
  <c r="F941" i="20" s="1"/>
  <c r="B169" i="19"/>
  <c r="C169" i="19"/>
  <c r="A159" i="20" s="1"/>
  <c r="D169" i="19"/>
  <c r="E169" i="19"/>
  <c r="F420" i="20" s="1"/>
  <c r="F169" i="19"/>
  <c r="F681" i="20" s="1"/>
  <c r="G169" i="19"/>
  <c r="G942" i="20" s="1"/>
  <c r="F942" i="20" s="1"/>
  <c r="B170" i="19"/>
  <c r="C170" i="19"/>
  <c r="D170" i="19"/>
  <c r="F160" i="20" s="1"/>
  <c r="E170" i="19"/>
  <c r="F421" i="20" s="1"/>
  <c r="F170" i="19"/>
  <c r="F682" i="20" s="1"/>
  <c r="G170" i="19"/>
  <c r="G943" i="20" s="1"/>
  <c r="F943" i="20" s="1"/>
  <c r="B171" i="19"/>
  <c r="C171" i="19"/>
  <c r="D171" i="19"/>
  <c r="F161" i="20" s="1"/>
  <c r="E171" i="19"/>
  <c r="F422" i="20" s="1"/>
  <c r="F171" i="19"/>
  <c r="F683" i="20" s="1"/>
  <c r="G171" i="19"/>
  <c r="G944" i="20" s="1"/>
  <c r="F944" i="20" s="1"/>
  <c r="B172" i="19"/>
  <c r="B423" i="20" s="1"/>
  <c r="C172" i="19"/>
  <c r="D172" i="19"/>
  <c r="F162" i="20" s="1"/>
  <c r="E172" i="19"/>
  <c r="F423" i="20" s="1"/>
  <c r="F172" i="19"/>
  <c r="F684" i="20" s="1"/>
  <c r="G172" i="19"/>
  <c r="G945" i="20" s="1"/>
  <c r="F945" i="20" s="1"/>
  <c r="B173" i="19"/>
  <c r="B163" i="20" s="1"/>
  <c r="C173" i="19"/>
  <c r="D173" i="19"/>
  <c r="F163" i="20" s="1"/>
  <c r="E173" i="19"/>
  <c r="F424" i="20" s="1"/>
  <c r="F173" i="19"/>
  <c r="F685" i="20" s="1"/>
  <c r="G173" i="19"/>
  <c r="G946" i="20" s="1"/>
  <c r="F946" i="20" s="1"/>
  <c r="B174" i="19"/>
  <c r="C174" i="19"/>
  <c r="A164" i="20" s="1"/>
  <c r="D174" i="19"/>
  <c r="E174" i="19"/>
  <c r="F425" i="20" s="1"/>
  <c r="F174" i="19"/>
  <c r="F686" i="20" s="1"/>
  <c r="G174" i="19"/>
  <c r="G947" i="20" s="1"/>
  <c r="F947" i="20" s="1"/>
  <c r="B175" i="19"/>
  <c r="C175" i="19"/>
  <c r="D175" i="19"/>
  <c r="F165" i="20" s="1"/>
  <c r="E175" i="19"/>
  <c r="F426" i="20" s="1"/>
  <c r="F175" i="19"/>
  <c r="F687" i="20" s="1"/>
  <c r="G175" i="19"/>
  <c r="G948" i="20" s="1"/>
  <c r="F948" i="20" s="1"/>
  <c r="B176" i="19"/>
  <c r="B166" i="20" s="1"/>
  <c r="C176" i="19"/>
  <c r="D176" i="19"/>
  <c r="F166" i="20" s="1"/>
  <c r="E176" i="19"/>
  <c r="F427" i="20" s="1"/>
  <c r="F176" i="19"/>
  <c r="F688" i="20" s="1"/>
  <c r="G176" i="19"/>
  <c r="G949" i="20" s="1"/>
  <c r="F949" i="20" s="1"/>
  <c r="B177" i="19"/>
  <c r="C177" i="19"/>
  <c r="A167" i="20" s="1"/>
  <c r="D177" i="19"/>
  <c r="E177" i="19"/>
  <c r="F177" i="19"/>
  <c r="F689" i="20" s="1"/>
  <c r="G177" i="19"/>
  <c r="G950" i="20" s="1"/>
  <c r="F950" i="20" s="1"/>
  <c r="B178" i="19"/>
  <c r="C178" i="19"/>
  <c r="D178" i="19"/>
  <c r="F168" i="20" s="1"/>
  <c r="E178" i="19"/>
  <c r="F429" i="20" s="1"/>
  <c r="F178" i="19"/>
  <c r="F690" i="20" s="1"/>
  <c r="G178" i="19"/>
  <c r="G951" i="20" s="1"/>
  <c r="F951" i="20" s="1"/>
  <c r="B179" i="19"/>
  <c r="C179" i="19"/>
  <c r="D179" i="19"/>
  <c r="F169" i="20" s="1"/>
  <c r="E179" i="19"/>
  <c r="F430" i="20" s="1"/>
  <c r="F179" i="19"/>
  <c r="F691" i="20" s="1"/>
  <c r="G179" i="19"/>
  <c r="G952" i="20" s="1"/>
  <c r="F952" i="20" s="1"/>
  <c r="B180" i="19"/>
  <c r="C180" i="19"/>
  <c r="D180" i="19"/>
  <c r="F170" i="20" s="1"/>
  <c r="E180" i="19"/>
  <c r="F431" i="20" s="1"/>
  <c r="F180" i="19"/>
  <c r="F692" i="20" s="1"/>
  <c r="G180" i="19"/>
  <c r="G953" i="20" s="1"/>
  <c r="F953" i="20" s="1"/>
  <c r="B181" i="19"/>
  <c r="B171" i="20" s="1"/>
  <c r="C181" i="19"/>
  <c r="D181" i="19"/>
  <c r="F171" i="20" s="1"/>
  <c r="E181" i="19"/>
  <c r="F432" i="20" s="1"/>
  <c r="F181" i="19"/>
  <c r="F693" i="20" s="1"/>
  <c r="G181" i="19"/>
  <c r="G954" i="20" s="1"/>
  <c r="F954" i="20" s="1"/>
  <c r="B182" i="19"/>
  <c r="B172" i="20" s="1"/>
  <c r="C182" i="19"/>
  <c r="D182" i="19"/>
  <c r="E182" i="19"/>
  <c r="F433" i="20" s="1"/>
  <c r="F182" i="19"/>
  <c r="F694" i="20" s="1"/>
  <c r="G182" i="19"/>
  <c r="G955" i="20" s="1"/>
  <c r="F955" i="20" s="1"/>
  <c r="B183" i="19"/>
  <c r="C183" i="19"/>
  <c r="D183" i="19"/>
  <c r="F173" i="20" s="1"/>
  <c r="E183" i="19"/>
  <c r="F434" i="20" s="1"/>
  <c r="F183" i="19"/>
  <c r="F695" i="20" s="1"/>
  <c r="G183" i="19"/>
  <c r="G956" i="20" s="1"/>
  <c r="F956" i="20" s="1"/>
  <c r="B184" i="19"/>
  <c r="B174" i="20" s="1"/>
  <c r="C184" i="19"/>
  <c r="D184" i="19"/>
  <c r="F174" i="20" s="1"/>
  <c r="E184" i="19"/>
  <c r="F435" i="20" s="1"/>
  <c r="F184" i="19"/>
  <c r="F696" i="20" s="1"/>
  <c r="G184" i="19"/>
  <c r="G957" i="20" s="1"/>
  <c r="F957" i="20" s="1"/>
  <c r="B185" i="19"/>
  <c r="B436" i="20" s="1"/>
  <c r="C185" i="19"/>
  <c r="A175" i="20" s="1"/>
  <c r="D185" i="19"/>
  <c r="E185" i="19"/>
  <c r="F436" i="20" s="1"/>
  <c r="F185" i="19"/>
  <c r="F697" i="20" s="1"/>
  <c r="G185" i="19"/>
  <c r="G958" i="20" s="1"/>
  <c r="F958" i="20" s="1"/>
  <c r="B186" i="19"/>
  <c r="C186" i="19"/>
  <c r="D186" i="19"/>
  <c r="F176" i="20" s="1"/>
  <c r="E186" i="19"/>
  <c r="F437" i="20" s="1"/>
  <c r="F186" i="19"/>
  <c r="F698" i="20" s="1"/>
  <c r="G186" i="19"/>
  <c r="G959" i="20" s="1"/>
  <c r="F959" i="20" s="1"/>
  <c r="B187" i="19"/>
  <c r="B699" i="20" s="1"/>
  <c r="C187" i="19"/>
  <c r="D187" i="19"/>
  <c r="F177" i="20" s="1"/>
  <c r="E187" i="19"/>
  <c r="F438" i="20" s="1"/>
  <c r="F187" i="19"/>
  <c r="F699" i="20" s="1"/>
  <c r="G187" i="19"/>
  <c r="G960" i="20" s="1"/>
  <c r="F960" i="20" s="1"/>
  <c r="B188" i="19"/>
  <c r="C188" i="19"/>
  <c r="D188" i="19"/>
  <c r="F178" i="20" s="1"/>
  <c r="E188" i="19"/>
  <c r="F439" i="20" s="1"/>
  <c r="F188" i="19"/>
  <c r="F700" i="20" s="1"/>
  <c r="G188" i="19"/>
  <c r="G961" i="20" s="1"/>
  <c r="F961" i="20" s="1"/>
  <c r="B189" i="19"/>
  <c r="B179" i="20" s="1"/>
  <c r="C189" i="19"/>
  <c r="D189" i="19"/>
  <c r="F179" i="20" s="1"/>
  <c r="E189" i="19"/>
  <c r="F440" i="20" s="1"/>
  <c r="F189" i="19"/>
  <c r="F701" i="20" s="1"/>
  <c r="G189" i="19"/>
  <c r="G962" i="20" s="1"/>
  <c r="F962" i="20" s="1"/>
  <c r="B190" i="19"/>
  <c r="B180" i="20" s="1"/>
  <c r="C190" i="19"/>
  <c r="D190" i="19"/>
  <c r="E190" i="19"/>
  <c r="F441" i="20" s="1"/>
  <c r="F190" i="19"/>
  <c r="F702" i="20" s="1"/>
  <c r="G190" i="19"/>
  <c r="G963" i="20" s="1"/>
  <c r="F963" i="20" s="1"/>
  <c r="B191" i="19"/>
  <c r="C191" i="19"/>
  <c r="D191" i="19"/>
  <c r="F181" i="20" s="1"/>
  <c r="E191" i="19"/>
  <c r="F442" i="20" s="1"/>
  <c r="F191" i="19"/>
  <c r="F703" i="20" s="1"/>
  <c r="G191" i="19"/>
  <c r="G964" i="20" s="1"/>
  <c r="F964" i="20" s="1"/>
  <c r="B192" i="19"/>
  <c r="B182" i="20" s="1"/>
  <c r="C192" i="19"/>
  <c r="D192" i="19"/>
  <c r="F182" i="20" s="1"/>
  <c r="E192" i="19"/>
  <c r="F443" i="20" s="1"/>
  <c r="F192" i="19"/>
  <c r="F704" i="20" s="1"/>
  <c r="G192" i="19"/>
  <c r="G965" i="20" s="1"/>
  <c r="F965" i="20" s="1"/>
  <c r="B193" i="19"/>
  <c r="B444" i="20" s="1"/>
  <c r="C193" i="19"/>
  <c r="A183" i="20" s="1"/>
  <c r="D193" i="19"/>
  <c r="E193" i="19"/>
  <c r="F444" i="20" s="1"/>
  <c r="F193" i="19"/>
  <c r="F705" i="20" s="1"/>
  <c r="G193" i="19"/>
  <c r="G966" i="20" s="1"/>
  <c r="F966" i="20" s="1"/>
  <c r="B194" i="19"/>
  <c r="C194" i="19"/>
  <c r="D194" i="19"/>
  <c r="F184" i="20" s="1"/>
  <c r="E194" i="19"/>
  <c r="F445" i="20" s="1"/>
  <c r="F194" i="19"/>
  <c r="F706" i="20" s="1"/>
  <c r="G194" i="19"/>
  <c r="G967" i="20" s="1"/>
  <c r="F967" i="20" s="1"/>
  <c r="B195" i="19"/>
  <c r="C195" i="19"/>
  <c r="D195" i="19"/>
  <c r="F185" i="20" s="1"/>
  <c r="E195" i="19"/>
  <c r="F446" i="20" s="1"/>
  <c r="F195" i="19"/>
  <c r="F707" i="20" s="1"/>
  <c r="G195" i="19"/>
  <c r="G968" i="20" s="1"/>
  <c r="F968" i="20" s="1"/>
  <c r="B196" i="19"/>
  <c r="B447" i="20" s="1"/>
  <c r="C196" i="19"/>
  <c r="A447" i="20" s="1"/>
  <c r="D196" i="19"/>
  <c r="F186" i="20" s="1"/>
  <c r="E196" i="19"/>
  <c r="F447" i="20" s="1"/>
  <c r="F196" i="19"/>
  <c r="F708" i="20" s="1"/>
  <c r="G196" i="19"/>
  <c r="G969" i="20" s="1"/>
  <c r="F969" i="20" s="1"/>
  <c r="B197" i="19"/>
  <c r="B187" i="20" s="1"/>
  <c r="C197" i="19"/>
  <c r="A187" i="20" s="1"/>
  <c r="D197" i="19"/>
  <c r="F187" i="20" s="1"/>
  <c r="E197" i="19"/>
  <c r="F448" i="20" s="1"/>
  <c r="F197" i="19"/>
  <c r="F709" i="20" s="1"/>
  <c r="G197" i="19"/>
  <c r="G970" i="20" s="1"/>
  <c r="F970" i="20" s="1"/>
  <c r="B198" i="19"/>
  <c r="C198" i="19"/>
  <c r="A188" i="20" s="1"/>
  <c r="D198" i="19"/>
  <c r="E198" i="19"/>
  <c r="F449" i="20" s="1"/>
  <c r="F198" i="19"/>
  <c r="F710" i="20" s="1"/>
  <c r="G198" i="19"/>
  <c r="G971" i="20" s="1"/>
  <c r="F971" i="20" s="1"/>
  <c r="B199" i="19"/>
  <c r="C199" i="19"/>
  <c r="D199" i="19"/>
  <c r="F189" i="20" s="1"/>
  <c r="E199" i="19"/>
  <c r="F450" i="20" s="1"/>
  <c r="F199" i="19"/>
  <c r="F711" i="20" s="1"/>
  <c r="G199" i="19"/>
  <c r="G972" i="20" s="1"/>
  <c r="F972" i="20" s="1"/>
  <c r="B200" i="19"/>
  <c r="B190" i="20" s="1"/>
  <c r="C200" i="19"/>
  <c r="D200" i="19"/>
  <c r="F190" i="20" s="1"/>
  <c r="E200" i="19"/>
  <c r="F451" i="20" s="1"/>
  <c r="F200" i="19"/>
  <c r="F712" i="20" s="1"/>
  <c r="G200" i="19"/>
  <c r="G973" i="20" s="1"/>
  <c r="F973" i="20" s="1"/>
  <c r="B201" i="19"/>
  <c r="C201" i="19"/>
  <c r="A191" i="20" s="1"/>
  <c r="D201" i="19"/>
  <c r="E201" i="19"/>
  <c r="F452" i="20" s="1"/>
  <c r="F201" i="19"/>
  <c r="F713" i="20" s="1"/>
  <c r="G201" i="19"/>
  <c r="G974" i="20" s="1"/>
  <c r="F974" i="20" s="1"/>
  <c r="B202" i="19"/>
  <c r="C202" i="19"/>
  <c r="D202" i="19"/>
  <c r="F192" i="20" s="1"/>
  <c r="E202" i="19"/>
  <c r="F453" i="20" s="1"/>
  <c r="F202" i="19"/>
  <c r="F714" i="20" s="1"/>
  <c r="G202" i="19"/>
  <c r="G975" i="20" s="1"/>
  <c r="F975" i="20" s="1"/>
  <c r="B203" i="19"/>
  <c r="C203" i="19"/>
  <c r="D203" i="19"/>
  <c r="F193" i="20" s="1"/>
  <c r="E203" i="19"/>
  <c r="F454" i="20" s="1"/>
  <c r="F203" i="19"/>
  <c r="F715" i="20" s="1"/>
  <c r="G203" i="19"/>
  <c r="G976" i="20" s="1"/>
  <c r="F976" i="20" s="1"/>
  <c r="B204" i="19"/>
  <c r="B455" i="20" s="1"/>
  <c r="C204" i="19"/>
  <c r="D204" i="19"/>
  <c r="F194" i="20" s="1"/>
  <c r="E204" i="19"/>
  <c r="F455" i="20" s="1"/>
  <c r="F204" i="19"/>
  <c r="F716" i="20" s="1"/>
  <c r="G204" i="19"/>
  <c r="G977" i="20" s="1"/>
  <c r="F977" i="20" s="1"/>
  <c r="B205" i="19"/>
  <c r="B195" i="20" s="1"/>
  <c r="C205" i="19"/>
  <c r="A195" i="20" s="1"/>
  <c r="D205" i="19"/>
  <c r="F195" i="20" s="1"/>
  <c r="E205" i="19"/>
  <c r="F456" i="20" s="1"/>
  <c r="F205" i="19"/>
  <c r="F717" i="20" s="1"/>
  <c r="G205" i="19"/>
  <c r="G978" i="20" s="1"/>
  <c r="F978" i="20" s="1"/>
  <c r="B206" i="19"/>
  <c r="B196" i="20" s="1"/>
  <c r="C206" i="19"/>
  <c r="D206" i="19"/>
  <c r="E206" i="19"/>
  <c r="F457" i="20" s="1"/>
  <c r="F206" i="19"/>
  <c r="F718" i="20" s="1"/>
  <c r="G206" i="19"/>
  <c r="G979" i="20" s="1"/>
  <c r="F979" i="20" s="1"/>
  <c r="B207" i="19"/>
  <c r="C207" i="19"/>
  <c r="D207" i="19"/>
  <c r="F197" i="20" s="1"/>
  <c r="E207" i="19"/>
  <c r="F458" i="20" s="1"/>
  <c r="F207" i="19"/>
  <c r="F719" i="20" s="1"/>
  <c r="G207" i="19"/>
  <c r="G980" i="20" s="1"/>
  <c r="F980" i="20" s="1"/>
  <c r="B208" i="19"/>
  <c r="B198" i="20" s="1"/>
  <c r="C208" i="19"/>
  <c r="D208" i="19"/>
  <c r="F198" i="20" s="1"/>
  <c r="E208" i="19"/>
  <c r="F459" i="20" s="1"/>
  <c r="F208" i="19"/>
  <c r="F720" i="20" s="1"/>
  <c r="G208" i="19"/>
  <c r="G981" i="20" s="1"/>
  <c r="F981" i="20" s="1"/>
  <c r="B209" i="19"/>
  <c r="C209" i="19"/>
  <c r="A199" i="20" s="1"/>
  <c r="D209" i="19"/>
  <c r="E209" i="19"/>
  <c r="F209" i="19"/>
  <c r="F721" i="20" s="1"/>
  <c r="G209" i="19"/>
  <c r="G982" i="20" s="1"/>
  <c r="F982" i="20" s="1"/>
  <c r="B210" i="19"/>
  <c r="C210" i="19"/>
  <c r="D210" i="19"/>
  <c r="F200" i="20" s="1"/>
  <c r="E210" i="19"/>
  <c r="F461" i="20" s="1"/>
  <c r="F210" i="19"/>
  <c r="F722" i="20" s="1"/>
  <c r="G210" i="19"/>
  <c r="G983" i="20" s="1"/>
  <c r="F983" i="20" s="1"/>
  <c r="B211" i="19"/>
  <c r="C211" i="19"/>
  <c r="D211" i="19"/>
  <c r="F201" i="20" s="1"/>
  <c r="E211" i="19"/>
  <c r="F462" i="20" s="1"/>
  <c r="F211" i="19"/>
  <c r="F723" i="20" s="1"/>
  <c r="G211" i="19"/>
  <c r="G984" i="20" s="1"/>
  <c r="F984" i="20" s="1"/>
  <c r="B212" i="19"/>
  <c r="C212" i="19"/>
  <c r="D212" i="19"/>
  <c r="F202" i="20" s="1"/>
  <c r="E212" i="19"/>
  <c r="F463" i="20" s="1"/>
  <c r="F212" i="19"/>
  <c r="F724" i="20" s="1"/>
  <c r="G212" i="19"/>
  <c r="G985" i="20" s="1"/>
  <c r="F985" i="20" s="1"/>
  <c r="B213" i="19"/>
  <c r="B203" i="20" s="1"/>
  <c r="C213" i="19"/>
  <c r="D213" i="19"/>
  <c r="F203" i="20" s="1"/>
  <c r="E213" i="19"/>
  <c r="F464" i="20" s="1"/>
  <c r="F213" i="19"/>
  <c r="F725" i="20" s="1"/>
  <c r="G213" i="19"/>
  <c r="G986" i="20" s="1"/>
  <c r="F986" i="20" s="1"/>
  <c r="B214" i="19"/>
  <c r="B204" i="20" s="1"/>
  <c r="C214" i="19"/>
  <c r="A204" i="20" s="1"/>
  <c r="D214" i="19"/>
  <c r="E214" i="19"/>
  <c r="F465" i="20" s="1"/>
  <c r="F214" i="19"/>
  <c r="F726" i="20" s="1"/>
  <c r="G214" i="19"/>
  <c r="G987" i="20" s="1"/>
  <c r="F987" i="20" s="1"/>
  <c r="B215" i="19"/>
  <c r="C215" i="19"/>
  <c r="D215" i="19"/>
  <c r="F205" i="20" s="1"/>
  <c r="E215" i="19"/>
  <c r="F466" i="20" s="1"/>
  <c r="F215" i="19"/>
  <c r="F727" i="20" s="1"/>
  <c r="G215" i="19"/>
  <c r="G988" i="20" s="1"/>
  <c r="F988" i="20" s="1"/>
  <c r="B216" i="19"/>
  <c r="B206" i="20" s="1"/>
  <c r="C216" i="19"/>
  <c r="D216" i="19"/>
  <c r="F206" i="20" s="1"/>
  <c r="E216" i="19"/>
  <c r="F467" i="20" s="1"/>
  <c r="F216" i="19"/>
  <c r="F728" i="20" s="1"/>
  <c r="G216" i="19"/>
  <c r="G989" i="20" s="1"/>
  <c r="F989" i="20" s="1"/>
  <c r="B217" i="19"/>
  <c r="B468" i="20" s="1"/>
  <c r="C217" i="19"/>
  <c r="A207" i="20" s="1"/>
  <c r="D217" i="19"/>
  <c r="E217" i="19"/>
  <c r="F468" i="20" s="1"/>
  <c r="F217" i="19"/>
  <c r="F729" i="20" s="1"/>
  <c r="G217" i="19"/>
  <c r="G990" i="20" s="1"/>
  <c r="F990" i="20" s="1"/>
  <c r="B218" i="19"/>
  <c r="C218" i="19"/>
  <c r="D218" i="19"/>
  <c r="F208" i="20" s="1"/>
  <c r="E218" i="19"/>
  <c r="F469" i="20" s="1"/>
  <c r="F218" i="19"/>
  <c r="F730" i="20" s="1"/>
  <c r="G218" i="19"/>
  <c r="G991" i="20" s="1"/>
  <c r="F991" i="20" s="1"/>
  <c r="B219" i="19"/>
  <c r="C219" i="19"/>
  <c r="D219" i="19"/>
  <c r="F209" i="20" s="1"/>
  <c r="E219" i="19"/>
  <c r="F470" i="20" s="1"/>
  <c r="F219" i="19"/>
  <c r="F731" i="20" s="1"/>
  <c r="G219" i="19"/>
  <c r="G992" i="20" s="1"/>
  <c r="F992" i="20" s="1"/>
  <c r="B220" i="19"/>
  <c r="C220" i="19"/>
  <c r="D220" i="19"/>
  <c r="F210" i="20" s="1"/>
  <c r="E220" i="19"/>
  <c r="F471" i="20" s="1"/>
  <c r="F220" i="19"/>
  <c r="F732" i="20" s="1"/>
  <c r="G220" i="19"/>
  <c r="G993" i="20" s="1"/>
  <c r="F993" i="20" s="1"/>
  <c r="B221" i="19"/>
  <c r="B211" i="20" s="1"/>
  <c r="C221" i="19"/>
  <c r="D221" i="19"/>
  <c r="F211" i="20" s="1"/>
  <c r="E221" i="19"/>
  <c r="F472" i="20" s="1"/>
  <c r="F221" i="19"/>
  <c r="F733" i="20" s="1"/>
  <c r="G221" i="19"/>
  <c r="G994" i="20" s="1"/>
  <c r="F994" i="20" s="1"/>
  <c r="B222" i="19"/>
  <c r="C222" i="19"/>
  <c r="A212" i="20" s="1"/>
  <c r="D222" i="19"/>
  <c r="E222" i="19"/>
  <c r="F473" i="20" s="1"/>
  <c r="F222" i="19"/>
  <c r="F734" i="20" s="1"/>
  <c r="G222" i="19"/>
  <c r="G995" i="20" s="1"/>
  <c r="F995" i="20" s="1"/>
  <c r="B223" i="19"/>
  <c r="C223" i="19"/>
  <c r="D223" i="19"/>
  <c r="F213" i="20" s="1"/>
  <c r="E223" i="19"/>
  <c r="F474" i="20" s="1"/>
  <c r="F223" i="19"/>
  <c r="F735" i="20" s="1"/>
  <c r="G223" i="19"/>
  <c r="G996" i="20" s="1"/>
  <c r="F996" i="20" s="1"/>
  <c r="B224" i="19"/>
  <c r="B214" i="20" s="1"/>
  <c r="C224" i="19"/>
  <c r="D224" i="19"/>
  <c r="F214" i="20" s="1"/>
  <c r="E224" i="19"/>
  <c r="F475" i="20" s="1"/>
  <c r="F224" i="19"/>
  <c r="F736" i="20" s="1"/>
  <c r="G224" i="19"/>
  <c r="G997" i="20" s="1"/>
  <c r="F997" i="20" s="1"/>
  <c r="B225" i="19"/>
  <c r="B476" i="20" s="1"/>
  <c r="C225" i="19"/>
  <c r="A215" i="20" s="1"/>
  <c r="D225" i="19"/>
  <c r="E225" i="19"/>
  <c r="F476" i="20" s="1"/>
  <c r="F225" i="19"/>
  <c r="F737" i="20" s="1"/>
  <c r="G225" i="19"/>
  <c r="G998" i="20" s="1"/>
  <c r="F998" i="20" s="1"/>
  <c r="B226" i="19"/>
  <c r="C226" i="19"/>
  <c r="D226" i="19"/>
  <c r="F216" i="20" s="1"/>
  <c r="E226" i="19"/>
  <c r="F477" i="20" s="1"/>
  <c r="F226" i="19"/>
  <c r="F738" i="20" s="1"/>
  <c r="G226" i="19"/>
  <c r="G999" i="20" s="1"/>
  <c r="F999" i="20" s="1"/>
  <c r="B227" i="19"/>
  <c r="C227" i="19"/>
  <c r="D227" i="19"/>
  <c r="F217" i="20" s="1"/>
  <c r="E227" i="19"/>
  <c r="F478" i="20" s="1"/>
  <c r="F227" i="19"/>
  <c r="F739" i="20" s="1"/>
  <c r="G227" i="19"/>
  <c r="G1000" i="20" s="1"/>
  <c r="F1000" i="20" s="1"/>
  <c r="B228" i="19"/>
  <c r="B479" i="20" s="1"/>
  <c r="C228" i="19"/>
  <c r="A479" i="20" s="1"/>
  <c r="D228" i="19"/>
  <c r="F218" i="20" s="1"/>
  <c r="E228" i="19"/>
  <c r="F479" i="20" s="1"/>
  <c r="F228" i="19"/>
  <c r="F740" i="20" s="1"/>
  <c r="G228" i="19"/>
  <c r="G1001" i="20" s="1"/>
  <c r="F1001" i="20" s="1"/>
  <c r="B229" i="19"/>
  <c r="B219" i="20" s="1"/>
  <c r="C229" i="19"/>
  <c r="D229" i="19"/>
  <c r="F219" i="20" s="1"/>
  <c r="E229" i="19"/>
  <c r="F480" i="20" s="1"/>
  <c r="F229" i="19"/>
  <c r="G229" i="19"/>
  <c r="G1002" i="20" s="1"/>
  <c r="F1002" i="20" s="1"/>
  <c r="B230" i="19"/>
  <c r="B220" i="20" s="1"/>
  <c r="C230" i="19"/>
  <c r="A220" i="20" s="1"/>
  <c r="D230" i="19"/>
  <c r="E230" i="19"/>
  <c r="F481" i="20" s="1"/>
  <c r="F230" i="19"/>
  <c r="F742" i="20" s="1"/>
  <c r="G230" i="19"/>
  <c r="G1003" i="20" s="1"/>
  <c r="F1003" i="20" s="1"/>
  <c r="B231" i="19"/>
  <c r="C231" i="19"/>
  <c r="D231" i="19"/>
  <c r="F221" i="20" s="1"/>
  <c r="E231" i="19"/>
  <c r="F482" i="20" s="1"/>
  <c r="F231" i="19"/>
  <c r="F743" i="20" s="1"/>
  <c r="G231" i="19"/>
  <c r="G1004" i="20" s="1"/>
  <c r="F1004" i="20" s="1"/>
  <c r="B232" i="19"/>
  <c r="B222" i="20" s="1"/>
  <c r="C232" i="19"/>
  <c r="D232" i="19"/>
  <c r="F222" i="20" s="1"/>
  <c r="E232" i="19"/>
  <c r="F483" i="20" s="1"/>
  <c r="F232" i="19"/>
  <c r="F744" i="20" s="1"/>
  <c r="G232" i="19"/>
  <c r="G1005" i="20" s="1"/>
  <c r="F1005" i="20" s="1"/>
  <c r="B233" i="19"/>
  <c r="C233" i="19"/>
  <c r="A223" i="20" s="1"/>
  <c r="D233" i="19"/>
  <c r="E233" i="19"/>
  <c r="F484" i="20" s="1"/>
  <c r="F233" i="19"/>
  <c r="F745" i="20" s="1"/>
  <c r="G233" i="19"/>
  <c r="G1006" i="20" s="1"/>
  <c r="F1006" i="20" s="1"/>
  <c r="B234" i="19"/>
  <c r="C234" i="19"/>
  <c r="D234" i="19"/>
  <c r="F224" i="20" s="1"/>
  <c r="E234" i="19"/>
  <c r="F485" i="20" s="1"/>
  <c r="F234" i="19"/>
  <c r="F746" i="20" s="1"/>
  <c r="G234" i="19"/>
  <c r="G1007" i="20" s="1"/>
  <c r="F1007" i="20" s="1"/>
  <c r="B235" i="19"/>
  <c r="C235" i="19"/>
  <c r="D235" i="19"/>
  <c r="F225" i="20" s="1"/>
  <c r="E235" i="19"/>
  <c r="F486" i="20" s="1"/>
  <c r="F235" i="19"/>
  <c r="F747" i="20" s="1"/>
  <c r="G235" i="19"/>
  <c r="G1008" i="20" s="1"/>
  <c r="F1008" i="20" s="1"/>
  <c r="B236" i="19"/>
  <c r="B487" i="20" s="1"/>
  <c r="C236" i="19"/>
  <c r="D236" i="19"/>
  <c r="F226" i="20" s="1"/>
  <c r="E236" i="19"/>
  <c r="F487" i="20" s="1"/>
  <c r="F236" i="19"/>
  <c r="F748" i="20" s="1"/>
  <c r="G236" i="19"/>
  <c r="G1009" i="20" s="1"/>
  <c r="F1009" i="20" s="1"/>
  <c r="B237" i="19"/>
  <c r="B227" i="20" s="1"/>
  <c r="C237" i="19"/>
  <c r="D237" i="19"/>
  <c r="F227" i="20" s="1"/>
  <c r="E237" i="19"/>
  <c r="F488" i="20" s="1"/>
  <c r="F237" i="19"/>
  <c r="F749" i="20" s="1"/>
  <c r="G237" i="19"/>
  <c r="G1010" i="20" s="1"/>
  <c r="F1010" i="20" s="1"/>
  <c r="B238" i="19"/>
  <c r="B489" i="20" s="1"/>
  <c r="C238" i="19"/>
  <c r="A489" i="20" s="1"/>
  <c r="D238" i="19"/>
  <c r="E238" i="19"/>
  <c r="F489" i="20" s="1"/>
  <c r="F238" i="19"/>
  <c r="F750" i="20" s="1"/>
  <c r="G238" i="19"/>
  <c r="G1011" i="20" s="1"/>
  <c r="F1011" i="20" s="1"/>
  <c r="B239" i="19"/>
  <c r="C239" i="19"/>
  <c r="D239" i="19"/>
  <c r="F229" i="20" s="1"/>
  <c r="E239" i="19"/>
  <c r="F490" i="20" s="1"/>
  <c r="F239" i="19"/>
  <c r="F751" i="20" s="1"/>
  <c r="G239" i="19"/>
  <c r="G1012" i="20" s="1"/>
  <c r="F1012" i="20" s="1"/>
  <c r="B240" i="19"/>
  <c r="B230" i="20" s="1"/>
  <c r="C240" i="19"/>
  <c r="D240" i="19"/>
  <c r="F230" i="20" s="1"/>
  <c r="E240" i="19"/>
  <c r="F491" i="20" s="1"/>
  <c r="F240" i="19"/>
  <c r="F752" i="20" s="1"/>
  <c r="G240" i="19"/>
  <c r="G1013" i="20" s="1"/>
  <c r="F1013" i="20" s="1"/>
  <c r="B241" i="19"/>
  <c r="C241" i="19"/>
  <c r="A231" i="20" s="1"/>
  <c r="D241" i="19"/>
  <c r="E241" i="19"/>
  <c r="F492" i="20" s="1"/>
  <c r="F241" i="19"/>
  <c r="F753" i="20" s="1"/>
  <c r="G241" i="19"/>
  <c r="G1014" i="20" s="1"/>
  <c r="F1014" i="20" s="1"/>
  <c r="B242" i="19"/>
  <c r="C242" i="19"/>
  <c r="D242" i="19"/>
  <c r="F232" i="20" s="1"/>
  <c r="E242" i="19"/>
  <c r="F493" i="20" s="1"/>
  <c r="F242" i="19"/>
  <c r="F754" i="20" s="1"/>
  <c r="G242" i="19"/>
  <c r="G1015" i="20" s="1"/>
  <c r="F1015" i="20" s="1"/>
  <c r="B243" i="19"/>
  <c r="C243" i="19"/>
  <c r="D243" i="19"/>
  <c r="F233" i="20" s="1"/>
  <c r="E243" i="19"/>
  <c r="F494" i="20" s="1"/>
  <c r="F243" i="19"/>
  <c r="F755" i="20" s="1"/>
  <c r="G243" i="19"/>
  <c r="G1016" i="20" s="1"/>
  <c r="F1016" i="20" s="1"/>
  <c r="B244" i="19"/>
  <c r="C244" i="19"/>
  <c r="D244" i="19"/>
  <c r="F234" i="20" s="1"/>
  <c r="E244" i="19"/>
  <c r="F495" i="20" s="1"/>
  <c r="F244" i="19"/>
  <c r="F756" i="20" s="1"/>
  <c r="G244" i="19"/>
  <c r="G1017" i="20" s="1"/>
  <c r="F1017" i="20" s="1"/>
  <c r="B245" i="19"/>
  <c r="B235" i="20" s="1"/>
  <c r="C245" i="19"/>
  <c r="D245" i="19"/>
  <c r="F235" i="20" s="1"/>
  <c r="E245" i="19"/>
  <c r="F496" i="20" s="1"/>
  <c r="F245" i="19"/>
  <c r="F757" i="20" s="1"/>
  <c r="G245" i="19"/>
  <c r="G1018" i="20" s="1"/>
  <c r="F1018" i="20" s="1"/>
  <c r="B246" i="19"/>
  <c r="C246" i="19"/>
  <c r="D246" i="19"/>
  <c r="E246" i="19"/>
  <c r="F497" i="20" s="1"/>
  <c r="F246" i="19"/>
  <c r="F758" i="20" s="1"/>
  <c r="G246" i="19"/>
  <c r="G1019" i="20" s="1"/>
  <c r="F1019" i="20" s="1"/>
  <c r="B247" i="19"/>
  <c r="C247" i="19"/>
  <c r="D247" i="19"/>
  <c r="F237" i="20" s="1"/>
  <c r="E247" i="19"/>
  <c r="F498" i="20" s="1"/>
  <c r="F247" i="19"/>
  <c r="F759" i="20" s="1"/>
  <c r="G247" i="19"/>
  <c r="G1020" i="20" s="1"/>
  <c r="F1020" i="20" s="1"/>
  <c r="B248" i="19"/>
  <c r="B238" i="20" s="1"/>
  <c r="C248" i="19"/>
  <c r="D248" i="19"/>
  <c r="F238" i="20" s="1"/>
  <c r="E248" i="19"/>
  <c r="F248" i="19"/>
  <c r="F760" i="20" s="1"/>
  <c r="G248" i="19"/>
  <c r="G1021" i="20" s="1"/>
  <c r="F1021" i="20" s="1"/>
  <c r="B249" i="19"/>
  <c r="C249" i="19"/>
  <c r="A500" i="20" s="1"/>
  <c r="D249" i="19"/>
  <c r="E249" i="19"/>
  <c r="F500" i="20" s="1"/>
  <c r="F249" i="19"/>
  <c r="F761" i="20" s="1"/>
  <c r="G249" i="19"/>
  <c r="G1022" i="20" s="1"/>
  <c r="F1022" i="20" s="1"/>
  <c r="B250" i="19"/>
  <c r="C250" i="19"/>
  <c r="D250" i="19"/>
  <c r="F240" i="20" s="1"/>
  <c r="E250" i="19"/>
  <c r="F501" i="20" s="1"/>
  <c r="F250" i="19"/>
  <c r="F762" i="20" s="1"/>
  <c r="G250" i="19"/>
  <c r="G1023" i="20" s="1"/>
  <c r="F1023" i="20" s="1"/>
  <c r="B251" i="19"/>
  <c r="C251" i="19"/>
  <c r="D251" i="19"/>
  <c r="F241" i="20" s="1"/>
  <c r="E251" i="19"/>
  <c r="F502" i="20" s="1"/>
  <c r="F251" i="19"/>
  <c r="F763" i="20" s="1"/>
  <c r="G251" i="19"/>
  <c r="G1024" i="20" s="1"/>
  <c r="F1024" i="20" s="1"/>
  <c r="B252" i="19"/>
  <c r="C252" i="19"/>
  <c r="D252" i="19"/>
  <c r="F242" i="20" s="1"/>
  <c r="E252" i="19"/>
  <c r="F503" i="20" s="1"/>
  <c r="F252" i="19"/>
  <c r="F764" i="20" s="1"/>
  <c r="G252" i="19"/>
  <c r="G1025" i="20" s="1"/>
  <c r="F1025" i="20" s="1"/>
  <c r="B253" i="19"/>
  <c r="B243" i="20" s="1"/>
  <c r="C253" i="19"/>
  <c r="D253" i="19"/>
  <c r="F243" i="20" s="1"/>
  <c r="E253" i="19"/>
  <c r="F504" i="20" s="1"/>
  <c r="F253" i="19"/>
  <c r="F765" i="20" s="1"/>
  <c r="G253" i="19"/>
  <c r="G1026" i="20" s="1"/>
  <c r="F1026" i="20" s="1"/>
  <c r="B254" i="19"/>
  <c r="B244" i="20" s="1"/>
  <c r="C254" i="19"/>
  <c r="D254" i="19"/>
  <c r="E254" i="19"/>
  <c r="F505" i="20" s="1"/>
  <c r="F254" i="19"/>
  <c r="F766" i="20" s="1"/>
  <c r="G254" i="19"/>
  <c r="G1027" i="20" s="1"/>
  <c r="F1027" i="20" s="1"/>
  <c r="B255" i="19"/>
  <c r="C255" i="19"/>
  <c r="D255" i="19"/>
  <c r="F245" i="20" s="1"/>
  <c r="E255" i="19"/>
  <c r="F506" i="20" s="1"/>
  <c r="F255" i="19"/>
  <c r="F767" i="20" s="1"/>
  <c r="G255" i="19"/>
  <c r="G1028" i="20" s="1"/>
  <c r="F1028" i="20" s="1"/>
  <c r="B256" i="19"/>
  <c r="B246" i="20" s="1"/>
  <c r="C256" i="19"/>
  <c r="D256" i="19"/>
  <c r="F246" i="20" s="1"/>
  <c r="E256" i="19"/>
  <c r="F507" i="20" s="1"/>
  <c r="F256" i="19"/>
  <c r="F768" i="20" s="1"/>
  <c r="G256" i="19"/>
  <c r="G1029" i="20" s="1"/>
  <c r="F1029" i="20" s="1"/>
  <c r="B257" i="19"/>
  <c r="C257" i="19"/>
  <c r="A247" i="20" s="1"/>
  <c r="D257" i="19"/>
  <c r="E257" i="19"/>
  <c r="F508" i="20" s="1"/>
  <c r="F257" i="19"/>
  <c r="F769" i="20" s="1"/>
  <c r="G257" i="19"/>
  <c r="G1030" i="20" s="1"/>
  <c r="F1030" i="20" s="1"/>
  <c r="B258" i="19"/>
  <c r="C258" i="19"/>
  <c r="D258" i="19"/>
  <c r="F248" i="20" s="1"/>
  <c r="E258" i="19"/>
  <c r="F509" i="20" s="1"/>
  <c r="F258" i="19"/>
  <c r="F770" i="20" s="1"/>
  <c r="G258" i="19"/>
  <c r="G1031" i="20" s="1"/>
  <c r="F1031" i="20" s="1"/>
  <c r="B259" i="19"/>
  <c r="C259" i="19"/>
  <c r="D259" i="19"/>
  <c r="F249" i="20" s="1"/>
  <c r="E259" i="19"/>
  <c r="F510" i="20" s="1"/>
  <c r="F259" i="19"/>
  <c r="F771" i="20" s="1"/>
  <c r="G259" i="19"/>
  <c r="G1032" i="20" s="1"/>
  <c r="F1032" i="20" s="1"/>
  <c r="B260" i="19"/>
  <c r="C260" i="19"/>
  <c r="D260" i="19"/>
  <c r="F250" i="20" s="1"/>
  <c r="E260" i="19"/>
  <c r="F511" i="20" s="1"/>
  <c r="F260" i="19"/>
  <c r="F772" i="20" s="1"/>
  <c r="G260" i="19"/>
  <c r="G1033" i="20" s="1"/>
  <c r="F1033" i="20" s="1"/>
  <c r="B261" i="19"/>
  <c r="B251" i="20" s="1"/>
  <c r="C261" i="19"/>
  <c r="D261" i="19"/>
  <c r="F251" i="20" s="1"/>
  <c r="E261" i="19"/>
  <c r="F512" i="20" s="1"/>
  <c r="F261" i="19"/>
  <c r="F773" i="20" s="1"/>
  <c r="G261" i="19"/>
  <c r="G1034" i="20" s="1"/>
  <c r="F1034" i="20" s="1"/>
  <c r="B262" i="19"/>
  <c r="B252" i="20" s="1"/>
  <c r="C262" i="19"/>
  <c r="D262" i="19"/>
  <c r="E262" i="19"/>
  <c r="F513" i="20" s="1"/>
  <c r="F262" i="19"/>
  <c r="F774" i="20" s="1"/>
  <c r="G262" i="19"/>
  <c r="G1035" i="20" s="1"/>
  <c r="F1035" i="20" s="1"/>
  <c r="B263" i="19"/>
  <c r="C263" i="19"/>
  <c r="D263" i="19"/>
  <c r="F253" i="20" s="1"/>
  <c r="E263" i="19"/>
  <c r="F514" i="20" s="1"/>
  <c r="F263" i="19"/>
  <c r="F775" i="20" s="1"/>
  <c r="G263" i="19"/>
  <c r="G1036" i="20" s="1"/>
  <c r="F1036" i="20" s="1"/>
  <c r="B264" i="19"/>
  <c r="B254" i="20" s="1"/>
  <c r="C264" i="19"/>
  <c r="D264" i="19"/>
  <c r="F254" i="20" s="1"/>
  <c r="E264" i="19"/>
  <c r="F515" i="20" s="1"/>
  <c r="F264" i="19"/>
  <c r="F776" i="20" s="1"/>
  <c r="G264" i="19"/>
  <c r="G1037" i="20" s="1"/>
  <c r="F1037" i="20" s="1"/>
  <c r="B265" i="19"/>
  <c r="C265" i="19"/>
  <c r="A255" i="20" s="1"/>
  <c r="D265" i="19"/>
  <c r="E265" i="19"/>
  <c r="F516" i="20" s="1"/>
  <c r="F265" i="19"/>
  <c r="F777" i="20" s="1"/>
  <c r="G265" i="19"/>
  <c r="G1038" i="20" s="1"/>
  <c r="F1038" i="20" s="1"/>
  <c r="B266" i="19"/>
  <c r="C266" i="19"/>
  <c r="D266" i="19"/>
  <c r="F256" i="20" s="1"/>
  <c r="E266" i="19"/>
  <c r="F517" i="20" s="1"/>
  <c r="F266" i="19"/>
  <c r="F778" i="20" s="1"/>
  <c r="G266" i="19"/>
  <c r="G1039" i="20" s="1"/>
  <c r="F1039" i="20" s="1"/>
  <c r="B267" i="19"/>
  <c r="C267" i="19"/>
  <c r="D267" i="19"/>
  <c r="F257" i="20" s="1"/>
  <c r="E267" i="19"/>
  <c r="F518" i="20" s="1"/>
  <c r="F267" i="19"/>
  <c r="F779" i="20" s="1"/>
  <c r="G267" i="19"/>
  <c r="G1040" i="20" s="1"/>
  <c r="F1040" i="20" s="1"/>
  <c r="B268" i="19"/>
  <c r="C268" i="19"/>
  <c r="D268" i="19"/>
  <c r="F258" i="20" s="1"/>
  <c r="E268" i="19"/>
  <c r="F519" i="20" s="1"/>
  <c r="F268" i="19"/>
  <c r="F780" i="20" s="1"/>
  <c r="G268" i="19"/>
  <c r="G1041" i="20" s="1"/>
  <c r="F1041" i="20" s="1"/>
  <c r="B269" i="19"/>
  <c r="B259" i="20" s="1"/>
  <c r="C269" i="19"/>
  <c r="D269" i="19"/>
  <c r="F259" i="20" s="1"/>
  <c r="E269" i="19"/>
  <c r="F520" i="20" s="1"/>
  <c r="F269" i="19"/>
  <c r="F781" i="20" s="1"/>
  <c r="G269" i="19"/>
  <c r="G1042" i="20" s="1"/>
  <c r="F1042" i="20" s="1"/>
  <c r="B270" i="19"/>
  <c r="B260" i="20" s="1"/>
  <c r="C270" i="19"/>
  <c r="D270" i="19"/>
  <c r="E270" i="19"/>
  <c r="F521" i="20" s="1"/>
  <c r="F270" i="19"/>
  <c r="F782" i="20" s="1"/>
  <c r="G270" i="19"/>
  <c r="G1043" i="20" s="1"/>
  <c r="F1043" i="20" s="1"/>
  <c r="B271" i="19"/>
  <c r="C271" i="19"/>
  <c r="D271" i="19"/>
  <c r="F261" i="20" s="1"/>
  <c r="E271" i="19"/>
  <c r="F522" i="20" s="1"/>
  <c r="F271" i="19"/>
  <c r="F783" i="20" s="1"/>
  <c r="G271" i="19"/>
  <c r="G1044" i="20" s="1"/>
  <c r="F1044" i="20" s="1"/>
  <c r="B272" i="19"/>
  <c r="B262" i="20" s="1"/>
  <c r="C272" i="19"/>
  <c r="D272" i="19"/>
  <c r="F262" i="20" s="1"/>
  <c r="E272" i="19"/>
  <c r="F523" i="20" s="1"/>
  <c r="F272" i="19"/>
  <c r="F784" i="20" s="1"/>
  <c r="G272" i="19"/>
  <c r="G1045" i="20" s="1"/>
  <c r="F1045" i="20" s="1"/>
  <c r="C12" i="19"/>
  <c r="B12" i="19"/>
  <c r="F52" i="18"/>
  <c r="G52" i="18"/>
  <c r="H52" i="18"/>
  <c r="N52" i="18" s="1"/>
  <c r="I52" i="18"/>
  <c r="L52" i="18" s="1"/>
  <c r="J52" i="18"/>
  <c r="M52" i="18" s="1"/>
  <c r="E52" i="18"/>
  <c r="B53" i="18"/>
  <c r="D53" i="18"/>
  <c r="E53" i="18"/>
  <c r="F53" i="18"/>
  <c r="G53" i="18"/>
  <c r="H53" i="18"/>
  <c r="L53" i="18" s="1"/>
  <c r="I53" i="18"/>
  <c r="J53" i="18"/>
  <c r="B54" i="18"/>
  <c r="C54" i="18"/>
  <c r="D54" i="18"/>
  <c r="E54" i="18"/>
  <c r="F54" i="18"/>
  <c r="G54" i="18"/>
  <c r="H54" i="18"/>
  <c r="L54" i="18" s="1"/>
  <c r="I54" i="18"/>
  <c r="J54" i="18"/>
  <c r="M54" i="18"/>
  <c r="B55" i="18"/>
  <c r="C55" i="18"/>
  <c r="D55" i="18"/>
  <c r="E55" i="18"/>
  <c r="F55" i="18"/>
  <c r="G55" i="18"/>
  <c r="H55" i="18"/>
  <c r="L55" i="18" s="1"/>
  <c r="I55" i="18"/>
  <c r="J55" i="18"/>
  <c r="B56" i="18"/>
  <c r="C56" i="18"/>
  <c r="D56" i="18"/>
  <c r="E56" i="18"/>
  <c r="F56" i="18"/>
  <c r="G56" i="18"/>
  <c r="H56" i="18"/>
  <c r="L56" i="18" s="1"/>
  <c r="I56" i="18"/>
  <c r="J56" i="18"/>
  <c r="M56" i="18"/>
  <c r="B57" i="18"/>
  <c r="C57" i="18"/>
  <c r="D57" i="18"/>
  <c r="E57" i="18"/>
  <c r="F57" i="18"/>
  <c r="G57" i="18"/>
  <c r="H57" i="18"/>
  <c r="L57" i="18" s="1"/>
  <c r="I57" i="18"/>
  <c r="J57" i="18"/>
  <c r="B58" i="18"/>
  <c r="C58" i="18"/>
  <c r="D58" i="18"/>
  <c r="E58" i="18"/>
  <c r="F58" i="18"/>
  <c r="G58" i="18"/>
  <c r="H58" i="18"/>
  <c r="L58" i="18" s="1"/>
  <c r="I58" i="18"/>
  <c r="J58" i="18"/>
  <c r="M58" i="18"/>
  <c r="B59" i="18"/>
  <c r="C59" i="18"/>
  <c r="D59" i="18"/>
  <c r="E59" i="18"/>
  <c r="F59" i="18"/>
  <c r="G59" i="18"/>
  <c r="H59" i="18"/>
  <c r="L59" i="18" s="1"/>
  <c r="I59" i="18"/>
  <c r="J59" i="18"/>
  <c r="B60" i="18"/>
  <c r="C60" i="18"/>
  <c r="D60" i="18"/>
  <c r="E60" i="18"/>
  <c r="F60" i="18"/>
  <c r="G60" i="18"/>
  <c r="H60" i="18"/>
  <c r="L60" i="18" s="1"/>
  <c r="I60" i="18"/>
  <c r="J60" i="18"/>
  <c r="M60" i="18"/>
  <c r="B61" i="18"/>
  <c r="C61" i="18"/>
  <c r="D61" i="18"/>
  <c r="E61" i="18"/>
  <c r="F61" i="18"/>
  <c r="G61" i="18"/>
  <c r="H61" i="18"/>
  <c r="L61" i="18" s="1"/>
  <c r="I61" i="18"/>
  <c r="J61" i="18"/>
  <c r="B62" i="18"/>
  <c r="C62" i="18"/>
  <c r="D62" i="18"/>
  <c r="E62" i="18"/>
  <c r="F62" i="18"/>
  <c r="G62" i="18"/>
  <c r="H62" i="18"/>
  <c r="L62" i="18" s="1"/>
  <c r="I62" i="18"/>
  <c r="J62" i="18"/>
  <c r="M62" i="18"/>
  <c r="B63" i="18"/>
  <c r="C63" i="18"/>
  <c r="D63" i="18"/>
  <c r="E63" i="18"/>
  <c r="F63" i="18"/>
  <c r="G63" i="18"/>
  <c r="H63" i="18"/>
  <c r="L63" i="18" s="1"/>
  <c r="I63" i="18"/>
  <c r="J63" i="18"/>
  <c r="B64" i="18"/>
  <c r="C64" i="18"/>
  <c r="D64" i="18"/>
  <c r="E64" i="18"/>
  <c r="F64" i="18"/>
  <c r="G64" i="18"/>
  <c r="H64" i="18"/>
  <c r="L64" i="18" s="1"/>
  <c r="I64" i="18"/>
  <c r="J64" i="18"/>
  <c r="M64" i="18"/>
  <c r="B65" i="18"/>
  <c r="C65" i="18"/>
  <c r="D65" i="18"/>
  <c r="E65" i="18"/>
  <c r="F65" i="18"/>
  <c r="G65" i="18"/>
  <c r="H65" i="18"/>
  <c r="L65" i="18" s="1"/>
  <c r="I65" i="18"/>
  <c r="J65" i="18"/>
  <c r="B66" i="18"/>
  <c r="C66" i="18"/>
  <c r="D66" i="18"/>
  <c r="E66" i="18"/>
  <c r="F66" i="18"/>
  <c r="G66" i="18"/>
  <c r="H66" i="18"/>
  <c r="L66" i="18" s="1"/>
  <c r="I66" i="18"/>
  <c r="J66" i="18"/>
  <c r="M66" i="18"/>
  <c r="B67" i="18"/>
  <c r="C67" i="18"/>
  <c r="D67" i="18"/>
  <c r="E67" i="18"/>
  <c r="F67" i="18"/>
  <c r="G67" i="18"/>
  <c r="H67" i="18"/>
  <c r="L67" i="18" s="1"/>
  <c r="I67" i="18"/>
  <c r="J67" i="18"/>
  <c r="M67" i="18" s="1"/>
  <c r="B68" i="18"/>
  <c r="C68" i="18"/>
  <c r="D68" i="18"/>
  <c r="E68" i="18"/>
  <c r="F68" i="18"/>
  <c r="G68" i="18"/>
  <c r="H68" i="18"/>
  <c r="L68" i="18" s="1"/>
  <c r="I68" i="18"/>
  <c r="J68" i="18"/>
  <c r="M68" i="18"/>
  <c r="B69" i="18"/>
  <c r="C69" i="18"/>
  <c r="D69" i="18"/>
  <c r="E69" i="18"/>
  <c r="F69" i="18"/>
  <c r="G69" i="18"/>
  <c r="H69" i="18"/>
  <c r="L69" i="18" s="1"/>
  <c r="I69" i="18"/>
  <c r="J69" i="18"/>
  <c r="M69" i="18" s="1"/>
  <c r="B70" i="18"/>
  <c r="C70" i="18"/>
  <c r="D70" i="18"/>
  <c r="E70" i="18"/>
  <c r="F70" i="18"/>
  <c r="G70" i="18"/>
  <c r="H70" i="18"/>
  <c r="L70" i="18" s="1"/>
  <c r="I70" i="18"/>
  <c r="J70" i="18"/>
  <c r="M70" i="18"/>
  <c r="B71" i="18"/>
  <c r="C71" i="18"/>
  <c r="D71" i="18"/>
  <c r="E71" i="18"/>
  <c r="F71" i="18"/>
  <c r="G71" i="18"/>
  <c r="H71" i="18"/>
  <c r="L71" i="18" s="1"/>
  <c r="I71" i="18"/>
  <c r="J71" i="18"/>
  <c r="M71" i="18" s="1"/>
  <c r="B72" i="18"/>
  <c r="C72" i="18"/>
  <c r="D72" i="18"/>
  <c r="E72" i="18"/>
  <c r="F72" i="18"/>
  <c r="G72" i="18"/>
  <c r="H72" i="18"/>
  <c r="L72" i="18" s="1"/>
  <c r="I72" i="18"/>
  <c r="J72" i="18"/>
  <c r="M72" i="18"/>
  <c r="B73" i="18"/>
  <c r="C73" i="18"/>
  <c r="D73" i="18"/>
  <c r="E73" i="18"/>
  <c r="F73" i="18"/>
  <c r="G73" i="18"/>
  <c r="H73" i="18"/>
  <c r="L73" i="18" s="1"/>
  <c r="I73" i="18"/>
  <c r="J73" i="18"/>
  <c r="M73" i="18" s="1"/>
  <c r="B74" i="18"/>
  <c r="C74" i="18"/>
  <c r="D74" i="18"/>
  <c r="E74" i="18"/>
  <c r="F74" i="18"/>
  <c r="G74" i="18"/>
  <c r="H74" i="18"/>
  <c r="L74" i="18" s="1"/>
  <c r="I74" i="18"/>
  <c r="J74" i="18"/>
  <c r="M74" i="18"/>
  <c r="B75" i="18"/>
  <c r="C75" i="18"/>
  <c r="D75" i="18"/>
  <c r="E75" i="18"/>
  <c r="F75" i="18"/>
  <c r="G75" i="18"/>
  <c r="H75" i="18"/>
  <c r="L75" i="18" s="1"/>
  <c r="I75" i="18"/>
  <c r="J75" i="18"/>
  <c r="M75" i="18" s="1"/>
  <c r="B76" i="18"/>
  <c r="C76" i="18"/>
  <c r="D76" i="18"/>
  <c r="E76" i="18"/>
  <c r="F76" i="18"/>
  <c r="G76" i="18"/>
  <c r="H76" i="18"/>
  <c r="L76" i="18" s="1"/>
  <c r="I76" i="18"/>
  <c r="J76" i="18"/>
  <c r="M76" i="18"/>
  <c r="B77" i="18"/>
  <c r="C77" i="18"/>
  <c r="D77" i="18"/>
  <c r="E77" i="18"/>
  <c r="F77" i="18"/>
  <c r="G77" i="18"/>
  <c r="H77" i="18"/>
  <c r="L77" i="18" s="1"/>
  <c r="I77" i="18"/>
  <c r="J77" i="18"/>
  <c r="M77" i="18" s="1"/>
  <c r="B78" i="18"/>
  <c r="C78" i="18"/>
  <c r="D78" i="18"/>
  <c r="E78" i="18"/>
  <c r="F78" i="18"/>
  <c r="G78" i="18"/>
  <c r="H78" i="18"/>
  <c r="L78" i="18" s="1"/>
  <c r="I78" i="18"/>
  <c r="J78" i="18"/>
  <c r="M78" i="18"/>
  <c r="B79" i="18"/>
  <c r="C79" i="18"/>
  <c r="D79" i="18"/>
  <c r="E79" i="18"/>
  <c r="F79" i="18"/>
  <c r="G79" i="18"/>
  <c r="H79" i="18"/>
  <c r="L79" i="18" s="1"/>
  <c r="I79" i="18"/>
  <c r="J79" i="18"/>
  <c r="M79" i="18" s="1"/>
  <c r="B80" i="18"/>
  <c r="D80" i="18"/>
  <c r="E80" i="18"/>
  <c r="F80" i="18"/>
  <c r="G80" i="18"/>
  <c r="H80" i="18"/>
  <c r="M80" i="18" s="1"/>
  <c r="I80" i="18"/>
  <c r="L80" i="18" s="1"/>
  <c r="J80" i="18"/>
  <c r="N80" i="18"/>
  <c r="B81" i="18"/>
  <c r="C81" i="18"/>
  <c r="D81" i="18"/>
  <c r="E81" i="18"/>
  <c r="F81" i="18"/>
  <c r="G81" i="18"/>
  <c r="H81" i="18"/>
  <c r="I81" i="18"/>
  <c r="J81" i="18"/>
  <c r="L81" i="18"/>
  <c r="M81" i="18"/>
  <c r="N81" i="18"/>
  <c r="B82" i="18"/>
  <c r="C82" i="18"/>
  <c r="D82" i="18"/>
  <c r="E82" i="18"/>
  <c r="F82" i="18"/>
  <c r="G82" i="18"/>
  <c r="H82" i="18"/>
  <c r="M82" i="18" s="1"/>
  <c r="I82" i="18"/>
  <c r="L82" i="18" s="1"/>
  <c r="J82" i="18"/>
  <c r="N82" i="18"/>
  <c r="B83" i="18"/>
  <c r="C83" i="18"/>
  <c r="D83" i="18"/>
  <c r="E83" i="18"/>
  <c r="F83" i="18"/>
  <c r="G83" i="18"/>
  <c r="H83" i="18"/>
  <c r="I83" i="18"/>
  <c r="J83" i="18"/>
  <c r="L83" i="18"/>
  <c r="M83" i="18"/>
  <c r="N83" i="18"/>
  <c r="B84" i="18"/>
  <c r="C84" i="18"/>
  <c r="D84" i="18"/>
  <c r="E84" i="18"/>
  <c r="F84" i="18"/>
  <c r="G84" i="18"/>
  <c r="H84" i="18"/>
  <c r="M84" i="18" s="1"/>
  <c r="I84" i="18"/>
  <c r="L84" i="18" s="1"/>
  <c r="J84" i="18"/>
  <c r="N84" i="18"/>
  <c r="B85" i="18"/>
  <c r="C85" i="18"/>
  <c r="D85" i="18"/>
  <c r="E85" i="18"/>
  <c r="F85" i="18"/>
  <c r="G85" i="18"/>
  <c r="H85" i="18"/>
  <c r="I85" i="18"/>
  <c r="J85" i="18"/>
  <c r="L85" i="18"/>
  <c r="M85" i="18"/>
  <c r="N85" i="18"/>
  <c r="B86" i="18"/>
  <c r="C86" i="18"/>
  <c r="D86" i="18"/>
  <c r="E86" i="18"/>
  <c r="F86" i="18"/>
  <c r="G86" i="18"/>
  <c r="H86" i="18"/>
  <c r="M86" i="18" s="1"/>
  <c r="I86" i="18"/>
  <c r="L86" i="18" s="1"/>
  <c r="J86" i="18"/>
  <c r="N86" i="18"/>
  <c r="B87" i="18"/>
  <c r="C87" i="18"/>
  <c r="D87" i="18"/>
  <c r="E87" i="18"/>
  <c r="F87" i="18"/>
  <c r="G87" i="18"/>
  <c r="H87" i="18"/>
  <c r="I87" i="18"/>
  <c r="J87" i="18"/>
  <c r="L87" i="18"/>
  <c r="M87" i="18"/>
  <c r="N87" i="18"/>
  <c r="B88" i="18"/>
  <c r="C88" i="18"/>
  <c r="D88" i="18"/>
  <c r="E88" i="18"/>
  <c r="F88" i="18"/>
  <c r="G88" i="18"/>
  <c r="H88" i="18"/>
  <c r="M88" i="18" s="1"/>
  <c r="I88" i="18"/>
  <c r="L88" i="18" s="1"/>
  <c r="J88" i="18"/>
  <c r="N88" i="18"/>
  <c r="B89" i="18"/>
  <c r="C89" i="18"/>
  <c r="D89" i="18"/>
  <c r="E89" i="18"/>
  <c r="F89" i="18"/>
  <c r="G89" i="18"/>
  <c r="H89" i="18"/>
  <c r="I89" i="18"/>
  <c r="J89" i="18"/>
  <c r="L89" i="18"/>
  <c r="M89" i="18"/>
  <c r="N89" i="18"/>
  <c r="B90" i="18"/>
  <c r="C90" i="18"/>
  <c r="D90" i="18"/>
  <c r="E90" i="18"/>
  <c r="F90" i="18"/>
  <c r="G90" i="18"/>
  <c r="H90" i="18"/>
  <c r="M90" i="18" s="1"/>
  <c r="I90" i="18"/>
  <c r="L90" i="18" s="1"/>
  <c r="J90" i="18"/>
  <c r="N90" i="18"/>
  <c r="B91" i="18"/>
  <c r="C91" i="18"/>
  <c r="D91" i="18"/>
  <c r="E91" i="18"/>
  <c r="F91" i="18"/>
  <c r="G91" i="18"/>
  <c r="H91" i="18"/>
  <c r="I91" i="18"/>
  <c r="J91" i="18"/>
  <c r="L91" i="18"/>
  <c r="M91" i="18"/>
  <c r="N91" i="18"/>
  <c r="B92" i="18"/>
  <c r="C92" i="18"/>
  <c r="D92" i="18"/>
  <c r="E92" i="18"/>
  <c r="F92" i="18"/>
  <c r="G92" i="18"/>
  <c r="H92" i="18"/>
  <c r="M92" i="18" s="1"/>
  <c r="I92" i="18"/>
  <c r="L92" i="18" s="1"/>
  <c r="J92" i="18"/>
  <c r="N92" i="18"/>
  <c r="B93" i="18"/>
  <c r="C93" i="18"/>
  <c r="D93" i="18"/>
  <c r="E93" i="18"/>
  <c r="F93" i="18"/>
  <c r="G93" i="18"/>
  <c r="H93" i="18"/>
  <c r="I93" i="18"/>
  <c r="J93" i="18"/>
  <c r="L93" i="18"/>
  <c r="M93" i="18"/>
  <c r="N93" i="18"/>
  <c r="B94" i="18"/>
  <c r="D94" i="18"/>
  <c r="E94" i="18"/>
  <c r="F94" i="18"/>
  <c r="G94" i="18"/>
  <c r="H94" i="18"/>
  <c r="N94" i="18" s="1"/>
  <c r="I94" i="18"/>
  <c r="L94" i="18" s="1"/>
  <c r="J94" i="18"/>
  <c r="M94" i="18" s="1"/>
  <c r="B95" i="18"/>
  <c r="C95" i="18"/>
  <c r="D95" i="18"/>
  <c r="E95" i="18"/>
  <c r="F95" i="18"/>
  <c r="G95" i="18"/>
  <c r="H95" i="18"/>
  <c r="I95" i="18"/>
  <c r="L95" i="18" s="1"/>
  <c r="J95" i="18"/>
  <c r="M95" i="18"/>
  <c r="N95" i="18"/>
  <c r="B96" i="18"/>
  <c r="C96" i="18"/>
  <c r="D96" i="18"/>
  <c r="E96" i="18"/>
  <c r="F96" i="18"/>
  <c r="G96" i="18"/>
  <c r="H96" i="18"/>
  <c r="N96" i="18" s="1"/>
  <c r="I96" i="18"/>
  <c r="L96" i="18" s="1"/>
  <c r="J96" i="18"/>
  <c r="M96" i="18" s="1"/>
  <c r="B97" i="18"/>
  <c r="C97" i="18"/>
  <c r="D97" i="18"/>
  <c r="E97" i="18"/>
  <c r="F97" i="18"/>
  <c r="G97" i="18"/>
  <c r="H97" i="18"/>
  <c r="I97" i="18"/>
  <c r="L97" i="18" s="1"/>
  <c r="J97" i="18"/>
  <c r="M97" i="18"/>
  <c r="N97" i="18"/>
  <c r="B98" i="18"/>
  <c r="C98" i="18"/>
  <c r="D98" i="18"/>
  <c r="E98" i="18"/>
  <c r="F98" i="18"/>
  <c r="G98" i="18"/>
  <c r="H98" i="18"/>
  <c r="N98" i="18" s="1"/>
  <c r="I98" i="18"/>
  <c r="L98" i="18" s="1"/>
  <c r="J98" i="18"/>
  <c r="M98" i="18" s="1"/>
  <c r="L10" i="18"/>
  <c r="L18" i="18"/>
  <c r="L26" i="18"/>
  <c r="L34" i="18"/>
  <c r="L127" i="18"/>
  <c r="B6" i="18"/>
  <c r="C6" i="18"/>
  <c r="D6" i="18"/>
  <c r="E6" i="18"/>
  <c r="F6" i="18"/>
  <c r="G6" i="18"/>
  <c r="H6" i="18"/>
  <c r="I6" i="18"/>
  <c r="L6" i="18" s="1"/>
  <c r="J6" i="18"/>
  <c r="M6" i="18" s="1"/>
  <c r="B7" i="18"/>
  <c r="C7" i="18"/>
  <c r="D7" i="18"/>
  <c r="E7" i="18"/>
  <c r="F7" i="18"/>
  <c r="G7" i="18"/>
  <c r="H7" i="18"/>
  <c r="N7" i="18" s="1"/>
  <c r="I7" i="18"/>
  <c r="J7" i="18"/>
  <c r="B8" i="18"/>
  <c r="C8" i="18"/>
  <c r="D8" i="18"/>
  <c r="E8" i="18"/>
  <c r="F8" i="18"/>
  <c r="G8" i="18"/>
  <c r="H8" i="18"/>
  <c r="N8" i="18" s="1"/>
  <c r="I8" i="18"/>
  <c r="L8" i="18" s="1"/>
  <c r="J8" i="18"/>
  <c r="B9" i="18"/>
  <c r="C9" i="18"/>
  <c r="D9" i="18"/>
  <c r="E9" i="18"/>
  <c r="F9" i="18"/>
  <c r="G9" i="18"/>
  <c r="H9" i="18"/>
  <c r="M9" i="18" s="1"/>
  <c r="I9" i="18"/>
  <c r="J9" i="18"/>
  <c r="B10" i="18"/>
  <c r="C10" i="18"/>
  <c r="D10" i="18"/>
  <c r="E10" i="18"/>
  <c r="F10" i="18"/>
  <c r="G10" i="18"/>
  <c r="H10" i="18"/>
  <c r="I10" i="18"/>
  <c r="J10" i="18"/>
  <c r="M10" i="18" s="1"/>
  <c r="B11" i="18"/>
  <c r="C11" i="18"/>
  <c r="D11" i="18"/>
  <c r="E11" i="18"/>
  <c r="F11" i="18"/>
  <c r="G11" i="18"/>
  <c r="H11" i="18"/>
  <c r="I11" i="18"/>
  <c r="L11" i="18" s="1"/>
  <c r="J11" i="18"/>
  <c r="M11" i="18" s="1"/>
  <c r="B12" i="18"/>
  <c r="C12" i="18"/>
  <c r="D12" i="18"/>
  <c r="E12" i="18"/>
  <c r="N12" i="18" s="1"/>
  <c r="F12" i="18"/>
  <c r="G12" i="18"/>
  <c r="H12" i="18"/>
  <c r="M12" i="18" s="1"/>
  <c r="I12" i="18"/>
  <c r="L12" i="18" s="1"/>
  <c r="J12" i="18"/>
  <c r="B13" i="18"/>
  <c r="C13" i="18"/>
  <c r="D13" i="18"/>
  <c r="E13" i="18"/>
  <c r="F13" i="18"/>
  <c r="G13" i="18"/>
  <c r="H13" i="18"/>
  <c r="N13" i="18" s="1"/>
  <c r="I13" i="18"/>
  <c r="L13" i="18" s="1"/>
  <c r="J13" i="18"/>
  <c r="M13" i="18" s="1"/>
  <c r="B14" i="18"/>
  <c r="C14" i="18"/>
  <c r="D14" i="18"/>
  <c r="E14" i="18"/>
  <c r="F14" i="18"/>
  <c r="G14" i="18"/>
  <c r="H14" i="18"/>
  <c r="I14" i="18"/>
  <c r="L14" i="18" s="1"/>
  <c r="J14" i="18"/>
  <c r="M14" i="18" s="1"/>
  <c r="B15" i="18"/>
  <c r="C15" i="18"/>
  <c r="D15" i="18"/>
  <c r="E15" i="18"/>
  <c r="F15" i="18"/>
  <c r="G15" i="18"/>
  <c r="H15" i="18"/>
  <c r="N15" i="18" s="1"/>
  <c r="I15" i="18"/>
  <c r="J15" i="18"/>
  <c r="B16" i="18"/>
  <c r="C16" i="18"/>
  <c r="D16" i="18"/>
  <c r="E16" i="18"/>
  <c r="F16" i="18"/>
  <c r="G16" i="18"/>
  <c r="H16" i="18"/>
  <c r="N16" i="18" s="1"/>
  <c r="I16" i="18"/>
  <c r="L16" i="18" s="1"/>
  <c r="J16" i="18"/>
  <c r="B17" i="18"/>
  <c r="C17" i="18"/>
  <c r="D17" i="18"/>
  <c r="E17" i="18"/>
  <c r="F17" i="18"/>
  <c r="G17" i="18"/>
  <c r="H17" i="18"/>
  <c r="M17" i="18" s="1"/>
  <c r="I17" i="18"/>
  <c r="J17" i="18"/>
  <c r="B18" i="18"/>
  <c r="C18" i="18"/>
  <c r="D18" i="18"/>
  <c r="E18" i="18"/>
  <c r="F18" i="18"/>
  <c r="G18" i="18"/>
  <c r="H18" i="18"/>
  <c r="I18" i="18"/>
  <c r="J18" i="18"/>
  <c r="M18" i="18" s="1"/>
  <c r="B19" i="18"/>
  <c r="C19" i="18"/>
  <c r="D19" i="18"/>
  <c r="E19" i="18"/>
  <c r="F19" i="18"/>
  <c r="G19" i="18"/>
  <c r="H19" i="18"/>
  <c r="I19" i="18"/>
  <c r="L19" i="18" s="1"/>
  <c r="J19" i="18"/>
  <c r="M19" i="18" s="1"/>
  <c r="B20" i="18"/>
  <c r="C20" i="18"/>
  <c r="D20" i="18"/>
  <c r="E20" i="18"/>
  <c r="N20" i="18" s="1"/>
  <c r="F20" i="18"/>
  <c r="G20" i="18"/>
  <c r="H20" i="18"/>
  <c r="M20" i="18" s="1"/>
  <c r="I20" i="18"/>
  <c r="L20" i="18" s="1"/>
  <c r="J20" i="18"/>
  <c r="B21" i="18"/>
  <c r="C21" i="18"/>
  <c r="D21" i="18"/>
  <c r="E21" i="18"/>
  <c r="F21" i="18"/>
  <c r="G21" i="18"/>
  <c r="H21" i="18"/>
  <c r="N21" i="18" s="1"/>
  <c r="I21" i="18"/>
  <c r="L21" i="18" s="1"/>
  <c r="J21" i="18"/>
  <c r="M21" i="18" s="1"/>
  <c r="B22" i="18"/>
  <c r="C22" i="18"/>
  <c r="D22" i="18"/>
  <c r="E22" i="18"/>
  <c r="F22" i="18"/>
  <c r="G22" i="18"/>
  <c r="H22" i="18"/>
  <c r="I22" i="18"/>
  <c r="L22" i="18" s="1"/>
  <c r="J22" i="18"/>
  <c r="M22" i="18" s="1"/>
  <c r="B23" i="18"/>
  <c r="C23" i="18"/>
  <c r="D23" i="18"/>
  <c r="E23" i="18"/>
  <c r="F23" i="18"/>
  <c r="G23" i="18"/>
  <c r="H23" i="18"/>
  <c r="N23" i="18" s="1"/>
  <c r="I23" i="18"/>
  <c r="J23" i="18"/>
  <c r="B24" i="18"/>
  <c r="C24" i="18"/>
  <c r="D24" i="18"/>
  <c r="E24" i="18"/>
  <c r="F24" i="18"/>
  <c r="G24" i="18"/>
  <c r="H24" i="18"/>
  <c r="N24" i="18" s="1"/>
  <c r="I24" i="18"/>
  <c r="L24" i="18" s="1"/>
  <c r="J24" i="18"/>
  <c r="B25" i="18"/>
  <c r="C25" i="18"/>
  <c r="D25" i="18"/>
  <c r="E25" i="18"/>
  <c r="F25" i="18"/>
  <c r="G25" i="18"/>
  <c r="H25" i="18"/>
  <c r="M25" i="18" s="1"/>
  <c r="I25" i="18"/>
  <c r="J25" i="18"/>
  <c r="B26" i="18"/>
  <c r="C26" i="18"/>
  <c r="D26" i="18"/>
  <c r="E26" i="18"/>
  <c r="F26" i="18"/>
  <c r="G26" i="18"/>
  <c r="H26" i="18"/>
  <c r="I26" i="18"/>
  <c r="J26" i="18"/>
  <c r="M26" i="18" s="1"/>
  <c r="B27" i="18"/>
  <c r="C27" i="18"/>
  <c r="D27" i="18"/>
  <c r="E27" i="18"/>
  <c r="F27" i="18"/>
  <c r="G27" i="18"/>
  <c r="H27" i="18"/>
  <c r="I27" i="18"/>
  <c r="L27" i="18" s="1"/>
  <c r="J27" i="18"/>
  <c r="M27" i="18" s="1"/>
  <c r="B28" i="18"/>
  <c r="C28" i="18"/>
  <c r="D28" i="18"/>
  <c r="E28" i="18"/>
  <c r="N28" i="18" s="1"/>
  <c r="F28" i="18"/>
  <c r="G28" i="18"/>
  <c r="H28" i="18"/>
  <c r="M28" i="18" s="1"/>
  <c r="I28" i="18"/>
  <c r="L28" i="18" s="1"/>
  <c r="J28" i="18"/>
  <c r="B29" i="18"/>
  <c r="C29" i="18"/>
  <c r="D29" i="18"/>
  <c r="E29" i="18"/>
  <c r="F29" i="18"/>
  <c r="G29" i="18"/>
  <c r="H29" i="18"/>
  <c r="N29" i="18" s="1"/>
  <c r="I29" i="18"/>
  <c r="L29" i="18" s="1"/>
  <c r="J29" i="18"/>
  <c r="M29" i="18" s="1"/>
  <c r="B30" i="18"/>
  <c r="C30" i="18"/>
  <c r="D30" i="18"/>
  <c r="E30" i="18"/>
  <c r="F30" i="18"/>
  <c r="G30" i="18"/>
  <c r="H30" i="18"/>
  <c r="I30" i="18"/>
  <c r="L30" i="18" s="1"/>
  <c r="J30" i="18"/>
  <c r="M30" i="18" s="1"/>
  <c r="B31" i="18"/>
  <c r="C31" i="18"/>
  <c r="D31" i="18"/>
  <c r="E31" i="18"/>
  <c r="F31" i="18"/>
  <c r="G31" i="18"/>
  <c r="H31" i="18"/>
  <c r="N31" i="18" s="1"/>
  <c r="I31" i="18"/>
  <c r="J31" i="18"/>
  <c r="B32" i="18"/>
  <c r="C32" i="18"/>
  <c r="D32" i="18"/>
  <c r="E32" i="18"/>
  <c r="F32" i="18"/>
  <c r="G32" i="18"/>
  <c r="H32" i="18"/>
  <c r="N32" i="18" s="1"/>
  <c r="I32" i="18"/>
  <c r="L32" i="18" s="1"/>
  <c r="J32" i="18"/>
  <c r="B33" i="18"/>
  <c r="C33" i="18"/>
  <c r="D33" i="18"/>
  <c r="E33" i="18"/>
  <c r="F33" i="18"/>
  <c r="G33" i="18"/>
  <c r="H33" i="18"/>
  <c r="M33" i="18" s="1"/>
  <c r="I33" i="18"/>
  <c r="J33" i="18"/>
  <c r="B34" i="18"/>
  <c r="C34" i="18"/>
  <c r="D34" i="18"/>
  <c r="E34" i="18"/>
  <c r="F34" i="18"/>
  <c r="G34" i="18"/>
  <c r="H34" i="18"/>
  <c r="I34" i="18"/>
  <c r="J34" i="18"/>
  <c r="M34" i="18" s="1"/>
  <c r="B35" i="18"/>
  <c r="C35" i="18"/>
  <c r="D35" i="18"/>
  <c r="E35" i="18"/>
  <c r="F35" i="18"/>
  <c r="G35" i="18"/>
  <c r="H35" i="18"/>
  <c r="I35" i="18"/>
  <c r="L35" i="18" s="1"/>
  <c r="J35" i="18"/>
  <c r="M35" i="18" s="1"/>
  <c r="B36" i="18"/>
  <c r="C36" i="18"/>
  <c r="D36" i="18"/>
  <c r="E36" i="18"/>
  <c r="N36" i="18" s="1"/>
  <c r="F36" i="18"/>
  <c r="G36" i="18"/>
  <c r="H36" i="18"/>
  <c r="M36" i="18" s="1"/>
  <c r="I36" i="18"/>
  <c r="L36" i="18" s="1"/>
  <c r="J36" i="18"/>
  <c r="B37" i="18"/>
  <c r="C37" i="18"/>
  <c r="D37" i="18"/>
  <c r="E37" i="18"/>
  <c r="F37" i="18"/>
  <c r="G37" i="18"/>
  <c r="H37" i="18"/>
  <c r="N37" i="18" s="1"/>
  <c r="I37" i="18"/>
  <c r="L37" i="18" s="1"/>
  <c r="J37" i="18"/>
  <c r="M37" i="18" s="1"/>
  <c r="B38" i="18"/>
  <c r="C38" i="18"/>
  <c r="D38" i="18"/>
  <c r="E38" i="18"/>
  <c r="F38" i="18"/>
  <c r="G38" i="18"/>
  <c r="H38" i="18"/>
  <c r="I38" i="18"/>
  <c r="L38" i="18" s="1"/>
  <c r="J38" i="18"/>
  <c r="M38" i="18" s="1"/>
  <c r="B39" i="18"/>
  <c r="C39" i="18"/>
  <c r="D39" i="18"/>
  <c r="E39" i="18"/>
  <c r="F39" i="18"/>
  <c r="G39" i="18"/>
  <c r="H39" i="18"/>
  <c r="N39" i="18" s="1"/>
  <c r="I39" i="18"/>
  <c r="J39" i="18"/>
  <c r="B40" i="18"/>
  <c r="C40" i="18"/>
  <c r="D40" i="18"/>
  <c r="E40" i="18"/>
  <c r="F40" i="18"/>
  <c r="G40" i="18"/>
  <c r="H40" i="18"/>
  <c r="N40" i="18" s="1"/>
  <c r="I40" i="18"/>
  <c r="L40" i="18" s="1"/>
  <c r="J40" i="18"/>
  <c r="B41" i="18"/>
  <c r="C41" i="18"/>
  <c r="D41" i="18"/>
  <c r="E41" i="18"/>
  <c r="F41" i="18"/>
  <c r="G41" i="18"/>
  <c r="H41" i="18"/>
  <c r="M41" i="18" s="1"/>
  <c r="I41" i="18"/>
  <c r="J41" i="18"/>
  <c r="B42" i="18"/>
  <c r="C42" i="18"/>
  <c r="D42" i="18"/>
  <c r="E42" i="18"/>
  <c r="F42" i="18"/>
  <c r="G42" i="18"/>
  <c r="H42" i="18"/>
  <c r="L42" i="18" s="1"/>
  <c r="I42" i="18"/>
  <c r="J42" i="18"/>
  <c r="M42" i="18" s="1"/>
  <c r="B43" i="18"/>
  <c r="C43" i="18"/>
  <c r="D43" i="18"/>
  <c r="E43" i="18"/>
  <c r="F43" i="18"/>
  <c r="G43" i="18"/>
  <c r="H43" i="18"/>
  <c r="I43" i="18"/>
  <c r="L43" i="18" s="1"/>
  <c r="J43" i="18"/>
  <c r="M43" i="18" s="1"/>
  <c r="B44" i="18"/>
  <c r="C44" i="18"/>
  <c r="D44" i="18"/>
  <c r="E44" i="18"/>
  <c r="N44" i="18" s="1"/>
  <c r="F44" i="18"/>
  <c r="G44" i="18"/>
  <c r="H44" i="18"/>
  <c r="M44" i="18" s="1"/>
  <c r="I44" i="18"/>
  <c r="L44" i="18" s="1"/>
  <c r="J44" i="18"/>
  <c r="B45" i="18"/>
  <c r="C45" i="18"/>
  <c r="D45" i="18"/>
  <c r="E45" i="18"/>
  <c r="F45" i="18"/>
  <c r="G45" i="18"/>
  <c r="H45" i="18"/>
  <c r="N45" i="18" s="1"/>
  <c r="I45" i="18"/>
  <c r="J45" i="18"/>
  <c r="M45" i="18" s="1"/>
  <c r="B46" i="18"/>
  <c r="C46" i="18"/>
  <c r="D46" i="18"/>
  <c r="E46" i="18"/>
  <c r="F46" i="18"/>
  <c r="G46" i="18"/>
  <c r="H46" i="18"/>
  <c r="I46" i="18"/>
  <c r="L46" i="18" s="1"/>
  <c r="J46" i="18"/>
  <c r="M46" i="18" s="1"/>
  <c r="B47" i="18"/>
  <c r="C47" i="18"/>
  <c r="D47" i="18"/>
  <c r="E47" i="18"/>
  <c r="F47" i="18"/>
  <c r="G47" i="18"/>
  <c r="H47" i="18"/>
  <c r="N47" i="18" s="1"/>
  <c r="I47" i="18"/>
  <c r="J47" i="18"/>
  <c r="B48" i="18"/>
  <c r="C48" i="18"/>
  <c r="D48" i="18"/>
  <c r="E48" i="18"/>
  <c r="F48" i="18"/>
  <c r="G48" i="18"/>
  <c r="H48" i="18"/>
  <c r="N48" i="18" s="1"/>
  <c r="I48" i="18"/>
  <c r="L48" i="18" s="1"/>
  <c r="J48" i="18"/>
  <c r="B49" i="18"/>
  <c r="C49" i="18"/>
  <c r="D49" i="18"/>
  <c r="E49" i="18"/>
  <c r="F49" i="18"/>
  <c r="G49" i="18"/>
  <c r="H49" i="18"/>
  <c r="M49" i="18" s="1"/>
  <c r="I49" i="18"/>
  <c r="J49" i="18"/>
  <c r="B50" i="18"/>
  <c r="C50" i="18"/>
  <c r="D50" i="18"/>
  <c r="E50" i="18"/>
  <c r="F50" i="18"/>
  <c r="G50" i="18"/>
  <c r="H50" i="18"/>
  <c r="L50" i="18" s="1"/>
  <c r="I50" i="18"/>
  <c r="J50" i="18"/>
  <c r="M50" i="18" s="1"/>
  <c r="B51" i="18"/>
  <c r="C51" i="18"/>
  <c r="D51" i="18"/>
  <c r="E51" i="18"/>
  <c r="F51" i="18"/>
  <c r="G51" i="18"/>
  <c r="H51" i="18"/>
  <c r="I51" i="18"/>
  <c r="L51" i="18" s="1"/>
  <c r="J51" i="18"/>
  <c r="M51" i="18" s="1"/>
  <c r="B99" i="18"/>
  <c r="C99" i="18"/>
  <c r="D99" i="18"/>
  <c r="E99" i="18"/>
  <c r="F99" i="18"/>
  <c r="G99" i="18"/>
  <c r="H99" i="18"/>
  <c r="I99" i="18"/>
  <c r="L99" i="18" s="1"/>
  <c r="J99" i="18"/>
  <c r="B100" i="18"/>
  <c r="C100" i="18"/>
  <c r="D100" i="18"/>
  <c r="E100" i="18"/>
  <c r="F100" i="18"/>
  <c r="G100" i="18"/>
  <c r="H100" i="18"/>
  <c r="N100" i="18" s="1"/>
  <c r="I100" i="18"/>
  <c r="J100" i="18"/>
  <c r="M100" i="18" s="1"/>
  <c r="B101" i="18"/>
  <c r="C101" i="18"/>
  <c r="D101" i="18"/>
  <c r="E101" i="18"/>
  <c r="F101" i="18"/>
  <c r="G101" i="18"/>
  <c r="H101" i="18"/>
  <c r="N101" i="18" s="1"/>
  <c r="I101" i="18"/>
  <c r="L101" i="18" s="1"/>
  <c r="J101" i="18"/>
  <c r="M101" i="18" s="1"/>
  <c r="B102" i="18"/>
  <c r="C102" i="18"/>
  <c r="D102" i="18"/>
  <c r="E102" i="18"/>
  <c r="F102" i="18"/>
  <c r="G102" i="18"/>
  <c r="H102" i="18"/>
  <c r="N102" i="18" s="1"/>
  <c r="I102" i="18"/>
  <c r="J102" i="18"/>
  <c r="B103" i="18"/>
  <c r="C103" i="18"/>
  <c r="D103" i="18"/>
  <c r="E103" i="18"/>
  <c r="F103" i="18"/>
  <c r="G103" i="18"/>
  <c r="H103" i="18"/>
  <c r="I103" i="18"/>
  <c r="L103" i="18" s="1"/>
  <c r="J103" i="18"/>
  <c r="B104" i="18"/>
  <c r="C104" i="18"/>
  <c r="D104" i="18"/>
  <c r="E104" i="18"/>
  <c r="F104" i="18"/>
  <c r="G104" i="18"/>
  <c r="H104" i="18"/>
  <c r="N104" i="18" s="1"/>
  <c r="I104" i="18"/>
  <c r="J104" i="18"/>
  <c r="B105" i="18"/>
  <c r="C105" i="18"/>
  <c r="D105" i="18"/>
  <c r="E105" i="18"/>
  <c r="F105" i="18"/>
  <c r="G105" i="18"/>
  <c r="H105" i="18"/>
  <c r="I105" i="18"/>
  <c r="L105" i="18" s="1"/>
  <c r="J105" i="18"/>
  <c r="M105" i="18" s="1"/>
  <c r="B106" i="18"/>
  <c r="C106" i="18"/>
  <c r="D106" i="18"/>
  <c r="E106" i="18"/>
  <c r="F106" i="18"/>
  <c r="G106" i="18"/>
  <c r="H106" i="18"/>
  <c r="I106" i="18"/>
  <c r="L106" i="18" s="1"/>
  <c r="J106" i="18"/>
  <c r="M106" i="18" s="1"/>
  <c r="B107" i="18"/>
  <c r="C107" i="18"/>
  <c r="D107" i="18"/>
  <c r="E107" i="18"/>
  <c r="F107" i="18"/>
  <c r="G107" i="18"/>
  <c r="H107" i="18"/>
  <c r="I107" i="18"/>
  <c r="L107" i="18" s="1"/>
  <c r="J107" i="18"/>
  <c r="B108" i="18"/>
  <c r="C108" i="18"/>
  <c r="D108" i="18"/>
  <c r="E108" i="18"/>
  <c r="F108" i="18"/>
  <c r="G108" i="18"/>
  <c r="H108" i="18"/>
  <c r="N108" i="18" s="1"/>
  <c r="I108" i="18"/>
  <c r="J108" i="18"/>
  <c r="M108" i="18" s="1"/>
  <c r="B109" i="18"/>
  <c r="C109" i="18"/>
  <c r="D109" i="18"/>
  <c r="E109" i="18"/>
  <c r="F109" i="18"/>
  <c r="G109" i="18"/>
  <c r="H109" i="18"/>
  <c r="N109" i="18" s="1"/>
  <c r="I109" i="18"/>
  <c r="L109" i="18" s="1"/>
  <c r="J109" i="18"/>
  <c r="M109" i="18" s="1"/>
  <c r="B110" i="18"/>
  <c r="C110" i="18"/>
  <c r="D110" i="18"/>
  <c r="E110" i="18"/>
  <c r="F110" i="18"/>
  <c r="G110" i="18"/>
  <c r="H110" i="18"/>
  <c r="N110" i="18" s="1"/>
  <c r="I110" i="18"/>
  <c r="J110" i="18"/>
  <c r="B111" i="18"/>
  <c r="C111" i="18"/>
  <c r="D111" i="18"/>
  <c r="E111" i="18"/>
  <c r="F111" i="18"/>
  <c r="G111" i="18"/>
  <c r="H111" i="18"/>
  <c r="I111" i="18"/>
  <c r="L111" i="18" s="1"/>
  <c r="J111" i="18"/>
  <c r="B112" i="18"/>
  <c r="C112" i="18"/>
  <c r="D112" i="18"/>
  <c r="E112" i="18"/>
  <c r="F112" i="18"/>
  <c r="G112" i="18"/>
  <c r="H112" i="18"/>
  <c r="N112" i="18" s="1"/>
  <c r="I112" i="18"/>
  <c r="J112" i="18"/>
  <c r="B113" i="18"/>
  <c r="C113" i="18"/>
  <c r="D113" i="18"/>
  <c r="E113" i="18"/>
  <c r="F113" i="18"/>
  <c r="G113" i="18"/>
  <c r="H113" i="18"/>
  <c r="I113" i="18"/>
  <c r="L113" i="18" s="1"/>
  <c r="J113" i="18"/>
  <c r="M113" i="18" s="1"/>
  <c r="B114" i="18"/>
  <c r="C114" i="18"/>
  <c r="D114" i="18"/>
  <c r="E114" i="18"/>
  <c r="F114" i="18"/>
  <c r="G114" i="18"/>
  <c r="H114" i="18"/>
  <c r="I114" i="18"/>
  <c r="L114" i="18" s="1"/>
  <c r="J114" i="18"/>
  <c r="M114" i="18" s="1"/>
  <c r="B115" i="18"/>
  <c r="C115" i="18"/>
  <c r="D115" i="18"/>
  <c r="E115" i="18"/>
  <c r="F115" i="18"/>
  <c r="G115" i="18"/>
  <c r="H115" i="18"/>
  <c r="I115" i="18"/>
  <c r="L115" i="18" s="1"/>
  <c r="J115" i="18"/>
  <c r="B116" i="18"/>
  <c r="C116" i="18"/>
  <c r="D116" i="18"/>
  <c r="E116" i="18"/>
  <c r="F116" i="18"/>
  <c r="G116" i="18"/>
  <c r="H116" i="18"/>
  <c r="N116" i="18" s="1"/>
  <c r="I116" i="18"/>
  <c r="J116" i="18"/>
  <c r="M116" i="18" s="1"/>
  <c r="B117" i="18"/>
  <c r="C117" i="18"/>
  <c r="D117" i="18"/>
  <c r="E117" i="18"/>
  <c r="F117" i="18"/>
  <c r="G117" i="18"/>
  <c r="H117" i="18"/>
  <c r="N117" i="18" s="1"/>
  <c r="I117" i="18"/>
  <c r="L117" i="18" s="1"/>
  <c r="J117" i="18"/>
  <c r="M117" i="18" s="1"/>
  <c r="B118" i="18"/>
  <c r="C118" i="18"/>
  <c r="D118" i="18"/>
  <c r="E118" i="18"/>
  <c r="F118" i="18"/>
  <c r="G118" i="18"/>
  <c r="H118" i="18"/>
  <c r="N118" i="18" s="1"/>
  <c r="I118" i="18"/>
  <c r="J118" i="18"/>
  <c r="B119" i="18"/>
  <c r="C119" i="18"/>
  <c r="D119" i="18"/>
  <c r="E119" i="18"/>
  <c r="F119" i="18"/>
  <c r="G119" i="18"/>
  <c r="H119" i="18"/>
  <c r="I119" i="18"/>
  <c r="L119" i="18" s="1"/>
  <c r="J119" i="18"/>
  <c r="B120" i="18"/>
  <c r="C120" i="18"/>
  <c r="D120" i="18"/>
  <c r="E120" i="18"/>
  <c r="F120" i="18"/>
  <c r="G120" i="18"/>
  <c r="H120" i="18"/>
  <c r="N120" i="18" s="1"/>
  <c r="I120" i="18"/>
  <c r="J120" i="18"/>
  <c r="B121" i="18"/>
  <c r="C121" i="18"/>
  <c r="D121" i="18"/>
  <c r="E121" i="18"/>
  <c r="F121" i="18"/>
  <c r="G121" i="18"/>
  <c r="H121" i="18"/>
  <c r="I121" i="18"/>
  <c r="L121" i="18" s="1"/>
  <c r="J121" i="18"/>
  <c r="M121" i="18" s="1"/>
  <c r="B122" i="18"/>
  <c r="D122" i="18"/>
  <c r="E122" i="18"/>
  <c r="F122" i="18"/>
  <c r="G122" i="18"/>
  <c r="H122" i="18"/>
  <c r="I122" i="18"/>
  <c r="L122" i="18" s="1"/>
  <c r="J122" i="18"/>
  <c r="B123" i="18"/>
  <c r="D123" i="18"/>
  <c r="E123" i="18"/>
  <c r="F123" i="18"/>
  <c r="G123" i="18"/>
  <c r="H123" i="18"/>
  <c r="I123" i="18"/>
  <c r="J123" i="18"/>
  <c r="M123" i="18" s="1"/>
  <c r="B124" i="18"/>
  <c r="C124" i="18"/>
  <c r="D124" i="18"/>
  <c r="E124" i="18"/>
  <c r="F124" i="18"/>
  <c r="G124" i="18"/>
  <c r="H124" i="18"/>
  <c r="I124" i="18"/>
  <c r="L124" i="18" s="1"/>
  <c r="J124" i="18"/>
  <c r="M124" i="18" s="1"/>
  <c r="B125" i="18"/>
  <c r="D125" i="18"/>
  <c r="E125" i="18"/>
  <c r="N125" i="18" s="1"/>
  <c r="F125" i="18"/>
  <c r="G125" i="18"/>
  <c r="H125" i="18"/>
  <c r="I125" i="18"/>
  <c r="L125" i="18" s="1"/>
  <c r="J125" i="18"/>
  <c r="M125" i="18" s="1"/>
  <c r="B126" i="18"/>
  <c r="C126" i="18"/>
  <c r="D126" i="18"/>
  <c r="E126" i="18"/>
  <c r="F126" i="18"/>
  <c r="G126" i="18"/>
  <c r="H126" i="18"/>
  <c r="I126" i="18"/>
  <c r="L126" i="18" s="1"/>
  <c r="J126" i="18"/>
  <c r="B127" i="18"/>
  <c r="D127" i="18"/>
  <c r="E127" i="18"/>
  <c r="F127" i="18"/>
  <c r="G127" i="18"/>
  <c r="H127" i="18"/>
  <c r="I127" i="18"/>
  <c r="J127" i="18"/>
  <c r="C5" i="18"/>
  <c r="D11" i="16" s="1"/>
  <c r="D13" i="19" s="1"/>
  <c r="F3" i="20" s="1"/>
  <c r="D5" i="18"/>
  <c r="E5" i="18"/>
  <c r="F5" i="18"/>
  <c r="G5" i="18"/>
  <c r="H5" i="18"/>
  <c r="I5" i="18"/>
  <c r="L5" i="18" s="1"/>
  <c r="J5" i="18"/>
  <c r="B5" i="18"/>
  <c r="A1035" i="20" l="1"/>
  <c r="A774" i="20"/>
  <c r="A1007" i="20"/>
  <c r="A746" i="20"/>
  <c r="A485" i="20"/>
  <c r="A979" i="20"/>
  <c r="A718" i="20"/>
  <c r="A457" i="20"/>
  <c r="A955" i="20"/>
  <c r="A694" i="20"/>
  <c r="A433" i="20"/>
  <c r="A943" i="20"/>
  <c r="A682" i="20"/>
  <c r="A421" i="20"/>
  <c r="A939" i="20"/>
  <c r="A678" i="20"/>
  <c r="A417" i="20"/>
  <c r="A935" i="20"/>
  <c r="A674" i="20"/>
  <c r="A413" i="20"/>
  <c r="A931" i="20"/>
  <c r="A670" i="20"/>
  <c r="A409" i="20"/>
  <c r="A923" i="20"/>
  <c r="A662" i="20"/>
  <c r="A401" i="20"/>
  <c r="A919" i="20"/>
  <c r="A658" i="20"/>
  <c r="A397" i="20"/>
  <c r="A907" i="20"/>
  <c r="A646" i="20"/>
  <c r="A385" i="20"/>
  <c r="A903" i="20"/>
  <c r="A642" i="20"/>
  <c r="A120" i="20"/>
  <c r="A381" i="20"/>
  <c r="A891" i="20"/>
  <c r="A630" i="20"/>
  <c r="A369" i="20"/>
  <c r="A879" i="20"/>
  <c r="A618" i="20"/>
  <c r="A96" i="20"/>
  <c r="A875" i="20"/>
  <c r="A614" i="20"/>
  <c r="A353" i="20"/>
  <c r="A859" i="20"/>
  <c r="A598" i="20"/>
  <c r="A851" i="20"/>
  <c r="A590" i="20"/>
  <c r="A329" i="20"/>
  <c r="A819" i="20"/>
  <c r="A558" i="20"/>
  <c r="A297" i="20"/>
  <c r="A811" i="20"/>
  <c r="A550" i="20"/>
  <c r="A289" i="20"/>
  <c r="A28" i="20"/>
  <c r="A742" i="20"/>
  <c r="B1019" i="20"/>
  <c r="B758" i="20"/>
  <c r="B497" i="20"/>
  <c r="B995" i="20"/>
  <c r="B734" i="20"/>
  <c r="B473" i="20"/>
  <c r="B971" i="20"/>
  <c r="B710" i="20"/>
  <c r="B449" i="20"/>
  <c r="B959" i="20"/>
  <c r="B698" i="20"/>
  <c r="B437" i="20"/>
  <c r="B947" i="20"/>
  <c r="B686" i="20"/>
  <c r="B425" i="20"/>
  <c r="B931" i="20"/>
  <c r="B670" i="20"/>
  <c r="B409" i="20"/>
  <c r="B915" i="20"/>
  <c r="B654" i="20"/>
  <c r="B393" i="20"/>
  <c r="B907" i="20"/>
  <c r="B646" i="20"/>
  <c r="B124" i="20"/>
  <c r="B887" i="20"/>
  <c r="B626" i="20"/>
  <c r="B365" i="20"/>
  <c r="B875" i="20"/>
  <c r="B614" i="20"/>
  <c r="B92" i="20"/>
  <c r="B859" i="20"/>
  <c r="B598" i="20"/>
  <c r="B76" i="20"/>
  <c r="B835" i="20"/>
  <c r="B574" i="20"/>
  <c r="B52" i="20"/>
  <c r="B803" i="20"/>
  <c r="B542" i="20"/>
  <c r="B20" i="20"/>
  <c r="B281" i="20"/>
  <c r="B799" i="20"/>
  <c r="B538" i="20"/>
  <c r="B277" i="20"/>
  <c r="B16" i="20"/>
  <c r="B787" i="20"/>
  <c r="B526" i="20"/>
  <c r="B4" i="20"/>
  <c r="B265" i="20"/>
  <c r="A337" i="20"/>
  <c r="B313" i="20"/>
  <c r="A1040" i="20"/>
  <c r="A779" i="20"/>
  <c r="A518" i="20"/>
  <c r="A1024" i="20"/>
  <c r="A502" i="20"/>
  <c r="A763" i="20"/>
  <c r="A1020" i="20"/>
  <c r="A759" i="20"/>
  <c r="A498" i="20"/>
  <c r="A1016" i="20"/>
  <c r="A755" i="20"/>
  <c r="A494" i="20"/>
  <c r="A1008" i="20"/>
  <c r="A747" i="20"/>
  <c r="A486" i="20"/>
  <c r="A1000" i="20"/>
  <c r="A739" i="20"/>
  <c r="A478" i="20"/>
  <c r="A992" i="20"/>
  <c r="A470" i="20"/>
  <c r="A731" i="20"/>
  <c r="A984" i="20"/>
  <c r="A723" i="20"/>
  <c r="A462" i="20"/>
  <c r="A980" i="20"/>
  <c r="A719" i="20"/>
  <c r="A976" i="20"/>
  <c r="A715" i="20"/>
  <c r="A454" i="20"/>
  <c r="A972" i="20"/>
  <c r="A711" i="20"/>
  <c r="A968" i="20"/>
  <c r="A707" i="20"/>
  <c r="A446" i="20"/>
  <c r="A964" i="20"/>
  <c r="A703" i="20"/>
  <c r="A960" i="20"/>
  <c r="A438" i="20"/>
  <c r="A695" i="20"/>
  <c r="A956" i="20"/>
  <c r="A952" i="20"/>
  <c r="A691" i="20"/>
  <c r="A430" i="20"/>
  <c r="A948" i="20"/>
  <c r="A687" i="20"/>
  <c r="A944" i="20"/>
  <c r="A683" i="20"/>
  <c r="A422" i="20"/>
  <c r="A940" i="20"/>
  <c r="A679" i="20"/>
  <c r="A936" i="20"/>
  <c r="A675" i="20"/>
  <c r="A414" i="20"/>
  <c r="A932" i="20"/>
  <c r="A671" i="20"/>
  <c r="A928" i="20"/>
  <c r="A667" i="20"/>
  <c r="A406" i="20"/>
  <c r="A924" i="20"/>
  <c r="A663" i="20"/>
  <c r="A920" i="20"/>
  <c r="A659" i="20"/>
  <c r="A398" i="20"/>
  <c r="A916" i="20"/>
  <c r="A655" i="20"/>
  <c r="A394" i="20"/>
  <c r="A912" i="20"/>
  <c r="A651" i="20"/>
  <c r="A390" i="20"/>
  <c r="A908" i="20"/>
  <c r="A647" i="20"/>
  <c r="A125" i="20"/>
  <c r="A904" i="20"/>
  <c r="A643" i="20"/>
  <c r="A900" i="20"/>
  <c r="A639" i="20"/>
  <c r="A117" i="20"/>
  <c r="A378" i="20"/>
  <c r="A896" i="20"/>
  <c r="A635" i="20"/>
  <c r="A374" i="20"/>
  <c r="A892" i="20"/>
  <c r="A631" i="20"/>
  <c r="A109" i="20"/>
  <c r="A370" i="20"/>
  <c r="A888" i="20"/>
  <c r="A627" i="20"/>
  <c r="A366" i="20"/>
  <c r="A884" i="20"/>
  <c r="A623" i="20"/>
  <c r="A362" i="20"/>
  <c r="A101" i="20"/>
  <c r="A880" i="20"/>
  <c r="A619" i="20"/>
  <c r="A358" i="20"/>
  <c r="A876" i="20"/>
  <c r="A615" i="20"/>
  <c r="A93" i="20"/>
  <c r="A872" i="20"/>
  <c r="A611" i="20"/>
  <c r="A868" i="20"/>
  <c r="A607" i="20"/>
  <c r="A85" i="20"/>
  <c r="A864" i="20"/>
  <c r="A603" i="20"/>
  <c r="A860" i="20"/>
  <c r="A599" i="20"/>
  <c r="A338" i="20"/>
  <c r="A77" i="20"/>
  <c r="A856" i="20"/>
  <c r="A595" i="20"/>
  <c r="A334" i="20"/>
  <c r="A591" i="20"/>
  <c r="A852" i="20"/>
  <c r="A330" i="20"/>
  <c r="A69" i="20"/>
  <c r="A848" i="20"/>
  <c r="A587" i="20"/>
  <c r="A326" i="20"/>
  <c r="A844" i="20"/>
  <c r="A322" i="20"/>
  <c r="A583" i="20"/>
  <c r="A61" i="20"/>
  <c r="A840" i="20"/>
  <c r="A579" i="20"/>
  <c r="A318" i="20"/>
  <c r="A314" i="20"/>
  <c r="A575" i="20"/>
  <c r="A53" i="20"/>
  <c r="A836" i="20"/>
  <c r="A832" i="20"/>
  <c r="A571" i="20"/>
  <c r="A310" i="20"/>
  <c r="A567" i="20"/>
  <c r="A306" i="20"/>
  <c r="A828" i="20"/>
  <c r="A45" i="20"/>
  <c r="A824" i="20"/>
  <c r="A563" i="20"/>
  <c r="A302" i="20"/>
  <c r="A559" i="20"/>
  <c r="A820" i="20"/>
  <c r="A298" i="20"/>
  <c r="A37" i="20"/>
  <c r="A816" i="20"/>
  <c r="A555" i="20"/>
  <c r="A294" i="20"/>
  <c r="A551" i="20"/>
  <c r="A812" i="20"/>
  <c r="A290" i="20"/>
  <c r="A29" i="20"/>
  <c r="A808" i="20"/>
  <c r="A547" i="20"/>
  <c r="A286" i="20"/>
  <c r="A804" i="20"/>
  <c r="A543" i="20"/>
  <c r="A282" i="20"/>
  <c r="A21" i="20"/>
  <c r="A539" i="20"/>
  <c r="A800" i="20"/>
  <c r="A278" i="20"/>
  <c r="A796" i="20"/>
  <c r="A535" i="20"/>
  <c r="A274" i="20"/>
  <c r="A13" i="20"/>
  <c r="A792" i="20"/>
  <c r="A531" i="20"/>
  <c r="A270" i="20"/>
  <c r="A788" i="20"/>
  <c r="A527" i="20"/>
  <c r="A266" i="20"/>
  <c r="A5" i="20"/>
  <c r="A239" i="20"/>
  <c r="B236" i="20"/>
  <c r="B228" i="20"/>
  <c r="B212" i="20"/>
  <c r="B188" i="20"/>
  <c r="B164" i="20"/>
  <c r="B148" i="20"/>
  <c r="B132" i="20"/>
  <c r="B104" i="20"/>
  <c r="A81" i="20"/>
  <c r="A36" i="20"/>
  <c r="A458" i="20"/>
  <c r="A426" i="20"/>
  <c r="A393" i="20"/>
  <c r="A1043" i="20"/>
  <c r="A782" i="20"/>
  <c r="A521" i="20"/>
  <c r="A1039" i="20"/>
  <c r="A517" i="20"/>
  <c r="A778" i="20"/>
  <c r="A1027" i="20"/>
  <c r="A766" i="20"/>
  <c r="A505" i="20"/>
  <c r="A1019" i="20"/>
  <c r="A758" i="20"/>
  <c r="A497" i="20"/>
  <c r="A967" i="20"/>
  <c r="A706" i="20"/>
  <c r="A445" i="20"/>
  <c r="A963" i="20"/>
  <c r="A702" i="20"/>
  <c r="A441" i="20"/>
  <c r="A895" i="20"/>
  <c r="A634" i="20"/>
  <c r="A373" i="20"/>
  <c r="A112" i="20"/>
  <c r="A835" i="20"/>
  <c r="A574" i="20"/>
  <c r="A313" i="20"/>
  <c r="A815" i="20"/>
  <c r="A554" i="20"/>
  <c r="A293" i="20"/>
  <c r="A32" i="20"/>
  <c r="A526" i="20"/>
  <c r="A787" i="20"/>
  <c r="A265" i="20"/>
  <c r="B1035" i="20"/>
  <c r="B774" i="20"/>
  <c r="B1003" i="20"/>
  <c r="B742" i="20"/>
  <c r="B481" i="20"/>
  <c r="B999" i="20"/>
  <c r="B738" i="20"/>
  <c r="B477" i="20"/>
  <c r="B991" i="20"/>
  <c r="B730" i="20"/>
  <c r="B469" i="20"/>
  <c r="B979" i="20"/>
  <c r="B718" i="20"/>
  <c r="B457" i="20"/>
  <c r="B963" i="20"/>
  <c r="B702" i="20"/>
  <c r="B441" i="20"/>
  <c r="B955" i="20"/>
  <c r="B694" i="20"/>
  <c r="B433" i="20"/>
  <c r="B935" i="20"/>
  <c r="B674" i="20"/>
  <c r="B413" i="20"/>
  <c r="B919" i="20"/>
  <c r="B658" i="20"/>
  <c r="B397" i="20"/>
  <c r="B899" i="20"/>
  <c r="B638" i="20"/>
  <c r="B116" i="20"/>
  <c r="B377" i="20"/>
  <c r="B879" i="20"/>
  <c r="B618" i="20"/>
  <c r="B357" i="20"/>
  <c r="B871" i="20"/>
  <c r="B610" i="20"/>
  <c r="B349" i="20"/>
  <c r="B586" i="20"/>
  <c r="B847" i="20"/>
  <c r="B325" i="20"/>
  <c r="B578" i="20"/>
  <c r="B839" i="20"/>
  <c r="B317" i="20"/>
  <c r="B570" i="20"/>
  <c r="B831" i="20"/>
  <c r="B309" i="20"/>
  <c r="B791" i="20"/>
  <c r="B530" i="20"/>
  <c r="B269" i="20"/>
  <c r="B8" i="20"/>
  <c r="B785" i="20"/>
  <c r="B524" i="20"/>
  <c r="B263" i="20"/>
  <c r="A1044" i="20"/>
  <c r="A783" i="20"/>
  <c r="A522" i="20"/>
  <c r="A1036" i="20"/>
  <c r="A514" i="20"/>
  <c r="A1032" i="20"/>
  <c r="A771" i="20"/>
  <c r="A510" i="20"/>
  <c r="A1028" i="20"/>
  <c r="A767" i="20"/>
  <c r="A506" i="20"/>
  <c r="A1012" i="20"/>
  <c r="A751" i="20"/>
  <c r="A490" i="20"/>
  <c r="A1004" i="20"/>
  <c r="A743" i="20"/>
  <c r="A996" i="20"/>
  <c r="A735" i="20"/>
  <c r="A988" i="20"/>
  <c r="A727" i="20"/>
  <c r="B1044" i="20"/>
  <c r="B783" i="20"/>
  <c r="B522" i="20"/>
  <c r="B1040" i="20"/>
  <c r="B779" i="20"/>
  <c r="B518" i="20"/>
  <c r="B1036" i="20"/>
  <c r="B775" i="20"/>
  <c r="B514" i="20"/>
  <c r="B1032" i="20"/>
  <c r="B771" i="20"/>
  <c r="B1028" i="20"/>
  <c r="B767" i="20"/>
  <c r="B506" i="20"/>
  <c r="B1024" i="20"/>
  <c r="B763" i="20"/>
  <c r="B502" i="20"/>
  <c r="B1020" i="20"/>
  <c r="B759" i="20"/>
  <c r="B498" i="20"/>
  <c r="B1016" i="20"/>
  <c r="B755" i="20"/>
  <c r="B494" i="20"/>
  <c r="B1012" i="20"/>
  <c r="B751" i="20"/>
  <c r="B490" i="20"/>
  <c r="B1008" i="20"/>
  <c r="B747" i="20"/>
  <c r="B486" i="20"/>
  <c r="B1004" i="20"/>
  <c r="B743" i="20"/>
  <c r="B482" i="20"/>
  <c r="B1000" i="20"/>
  <c r="B739" i="20"/>
  <c r="B478" i="20"/>
  <c r="B996" i="20"/>
  <c r="B735" i="20"/>
  <c r="B474" i="20"/>
  <c r="B992" i="20"/>
  <c r="B470" i="20"/>
  <c r="B731" i="20"/>
  <c r="B988" i="20"/>
  <c r="B727" i="20"/>
  <c r="B466" i="20"/>
  <c r="B984" i="20"/>
  <c r="B723" i="20"/>
  <c r="B462" i="20"/>
  <c r="B980" i="20"/>
  <c r="B719" i="20"/>
  <c r="B458" i="20"/>
  <c r="B976" i="20"/>
  <c r="B715" i="20"/>
  <c r="B454" i="20"/>
  <c r="B972" i="20"/>
  <c r="B711" i="20"/>
  <c r="B450" i="20"/>
  <c r="B968" i="20"/>
  <c r="B707" i="20"/>
  <c r="B446" i="20"/>
  <c r="B964" i="20"/>
  <c r="B703" i="20"/>
  <c r="B442" i="20"/>
  <c r="B960" i="20"/>
  <c r="B438" i="20"/>
  <c r="B956" i="20"/>
  <c r="B695" i="20"/>
  <c r="B434" i="20"/>
  <c r="B952" i="20"/>
  <c r="B691" i="20"/>
  <c r="B430" i="20"/>
  <c r="B948" i="20"/>
  <c r="B687" i="20"/>
  <c r="B426" i="20"/>
  <c r="B944" i="20"/>
  <c r="B683" i="20"/>
  <c r="B422" i="20"/>
  <c r="B940" i="20"/>
  <c r="B679" i="20"/>
  <c r="B418" i="20"/>
  <c r="B936" i="20"/>
  <c r="B675" i="20"/>
  <c r="B414" i="20"/>
  <c r="B932" i="20"/>
  <c r="B671" i="20"/>
  <c r="B410" i="20"/>
  <c r="B928" i="20"/>
  <c r="B667" i="20"/>
  <c r="B406" i="20"/>
  <c r="B924" i="20"/>
  <c r="B663" i="20"/>
  <c r="B402" i="20"/>
  <c r="B920" i="20"/>
  <c r="B659" i="20"/>
  <c r="B398" i="20"/>
  <c r="B916" i="20"/>
  <c r="B655" i="20"/>
  <c r="B394" i="20"/>
  <c r="B912" i="20"/>
  <c r="B651" i="20"/>
  <c r="B390" i="20"/>
  <c r="B908" i="20"/>
  <c r="B647" i="20"/>
  <c r="B386" i="20"/>
  <c r="B125" i="20"/>
  <c r="B904" i="20"/>
  <c r="B643" i="20"/>
  <c r="B900" i="20"/>
  <c r="B639" i="20"/>
  <c r="B117" i="20"/>
  <c r="B896" i="20"/>
  <c r="B635" i="20"/>
  <c r="B374" i="20"/>
  <c r="B892" i="20"/>
  <c r="B631" i="20"/>
  <c r="B109" i="20"/>
  <c r="B370" i="20"/>
  <c r="B888" i="20"/>
  <c r="B627" i="20"/>
  <c r="B366" i="20"/>
  <c r="B884" i="20"/>
  <c r="B623" i="20"/>
  <c r="B362" i="20"/>
  <c r="B101" i="20"/>
  <c r="B880" i="20"/>
  <c r="B619" i="20"/>
  <c r="B358" i="20"/>
  <c r="B876" i="20"/>
  <c r="B615" i="20"/>
  <c r="B354" i="20"/>
  <c r="B93" i="20"/>
  <c r="B872" i="20"/>
  <c r="B611" i="20"/>
  <c r="B868" i="20"/>
  <c r="B607" i="20"/>
  <c r="B346" i="20"/>
  <c r="B85" i="20"/>
  <c r="B864" i="20"/>
  <c r="B603" i="20"/>
  <c r="B342" i="20"/>
  <c r="B860" i="20"/>
  <c r="B599" i="20"/>
  <c r="B338" i="20"/>
  <c r="B77" i="20"/>
  <c r="B856" i="20"/>
  <c r="B595" i="20"/>
  <c r="B334" i="20"/>
  <c r="B852" i="20"/>
  <c r="B591" i="20"/>
  <c r="B330" i="20"/>
  <c r="B69" i="20"/>
  <c r="B848" i="20"/>
  <c r="B587" i="20"/>
  <c r="B326" i="20"/>
  <c r="B844" i="20"/>
  <c r="B583" i="20"/>
  <c r="B322" i="20"/>
  <c r="B61" i="20"/>
  <c r="B840" i="20"/>
  <c r="B579" i="20"/>
  <c r="B318" i="20"/>
  <c r="B836" i="20"/>
  <c r="B575" i="20"/>
  <c r="B314" i="20"/>
  <c r="B53" i="20"/>
  <c r="B832" i="20"/>
  <c r="B571" i="20"/>
  <c r="B310" i="20"/>
  <c r="B828" i="20"/>
  <c r="B567" i="20"/>
  <c r="B306" i="20"/>
  <c r="B45" i="20"/>
  <c r="B824" i="20"/>
  <c r="B563" i="20"/>
  <c r="B302" i="20"/>
  <c r="B820" i="20"/>
  <c r="B559" i="20"/>
  <c r="B298" i="20"/>
  <c r="B37" i="20"/>
  <c r="B816" i="20"/>
  <c r="B555" i="20"/>
  <c r="B294" i="20"/>
  <c r="B812" i="20"/>
  <c r="B551" i="20"/>
  <c r="B290" i="20"/>
  <c r="B29" i="20"/>
  <c r="B808" i="20"/>
  <c r="B547" i="20"/>
  <c r="B804" i="20"/>
  <c r="B543" i="20"/>
  <c r="B282" i="20"/>
  <c r="B21" i="20"/>
  <c r="B800" i="20"/>
  <c r="B539" i="20"/>
  <c r="B796" i="20"/>
  <c r="B535" i="20"/>
  <c r="B274" i="20"/>
  <c r="B13" i="20"/>
  <c r="B531" i="20"/>
  <c r="B792" i="20"/>
  <c r="B270" i="20"/>
  <c r="B788" i="20"/>
  <c r="B527" i="20"/>
  <c r="B266" i="20"/>
  <c r="B5" i="20"/>
  <c r="A260" i="20"/>
  <c r="B257" i="20"/>
  <c r="A252" i="20"/>
  <c r="B249" i="20"/>
  <c r="A244" i="20"/>
  <c r="B241" i="20"/>
  <c r="A236" i="20"/>
  <c r="B233" i="20"/>
  <c r="A228" i="20"/>
  <c r="B225" i="20"/>
  <c r="B217" i="20"/>
  <c r="B209" i="20"/>
  <c r="B201" i="20"/>
  <c r="A196" i="20"/>
  <c r="B193" i="20"/>
  <c r="B185" i="20"/>
  <c r="A180" i="20"/>
  <c r="B177" i="20"/>
  <c r="A172" i="20"/>
  <c r="B169" i="20"/>
  <c r="B161" i="20"/>
  <c r="A156" i="20"/>
  <c r="B153" i="20"/>
  <c r="A148" i="20"/>
  <c r="B145" i="20"/>
  <c r="A140" i="20"/>
  <c r="B137" i="20"/>
  <c r="B129" i="20"/>
  <c r="A73" i="20"/>
  <c r="B65" i="20"/>
  <c r="A25" i="20"/>
  <c r="B378" i="20"/>
  <c r="A350" i="20"/>
  <c r="B278" i="20"/>
  <c r="A699" i="20"/>
  <c r="A1031" i="20"/>
  <c r="A770" i="20"/>
  <c r="A509" i="20"/>
  <c r="A1015" i="20"/>
  <c r="A754" i="20"/>
  <c r="A493" i="20"/>
  <c r="A1003" i="20"/>
  <c r="A481" i="20"/>
  <c r="A983" i="20"/>
  <c r="A722" i="20"/>
  <c r="A461" i="20"/>
  <c r="A959" i="20"/>
  <c r="A698" i="20"/>
  <c r="A437" i="20"/>
  <c r="A951" i="20"/>
  <c r="A690" i="20"/>
  <c r="A429" i="20"/>
  <c r="A927" i="20"/>
  <c r="A666" i="20"/>
  <c r="A405" i="20"/>
  <c r="A915" i="20"/>
  <c r="A654" i="20"/>
  <c r="A911" i="20"/>
  <c r="A650" i="20"/>
  <c r="A128" i="20"/>
  <c r="A899" i="20"/>
  <c r="A638" i="20"/>
  <c r="A377" i="20"/>
  <c r="A887" i="20"/>
  <c r="A626" i="20"/>
  <c r="A365" i="20"/>
  <c r="A104" i="20"/>
  <c r="A883" i="20"/>
  <c r="A622" i="20"/>
  <c r="A871" i="20"/>
  <c r="A610" i="20"/>
  <c r="A349" i="20"/>
  <c r="A88" i="20"/>
  <c r="A855" i="20"/>
  <c r="A594" i="20"/>
  <c r="A333" i="20"/>
  <c r="A72" i="20"/>
  <c r="A847" i="20"/>
  <c r="A586" i="20"/>
  <c r="A325" i="20"/>
  <c r="A64" i="20"/>
  <c r="A843" i="20"/>
  <c r="A582" i="20"/>
  <c r="A831" i="20"/>
  <c r="A570" i="20"/>
  <c r="A309" i="20"/>
  <c r="A48" i="20"/>
  <c r="A827" i="20"/>
  <c r="A566" i="20"/>
  <c r="A305" i="20"/>
  <c r="A807" i="20"/>
  <c r="A546" i="20"/>
  <c r="A285" i="20"/>
  <c r="A24" i="20"/>
  <c r="A791" i="20"/>
  <c r="A530" i="20"/>
  <c r="A269" i="20"/>
  <c r="A8" i="20"/>
  <c r="B1023" i="20"/>
  <c r="B762" i="20"/>
  <c r="B501" i="20"/>
  <c r="B1011" i="20"/>
  <c r="B750" i="20"/>
  <c r="B983" i="20"/>
  <c r="B722" i="20"/>
  <c r="B461" i="20"/>
  <c r="B943" i="20"/>
  <c r="B682" i="20"/>
  <c r="B421" i="20"/>
  <c r="B895" i="20"/>
  <c r="B634" i="20"/>
  <c r="B373" i="20"/>
  <c r="B883" i="20"/>
  <c r="B622" i="20"/>
  <c r="B361" i="20"/>
  <c r="B100" i="20"/>
  <c r="B855" i="20"/>
  <c r="B594" i="20"/>
  <c r="B333" i="20"/>
  <c r="B843" i="20"/>
  <c r="B582" i="20"/>
  <c r="B60" i="20"/>
  <c r="B562" i="20"/>
  <c r="B823" i="20"/>
  <c r="B301" i="20"/>
  <c r="B40" i="20"/>
  <c r="B795" i="20"/>
  <c r="B534" i="20"/>
  <c r="B12" i="20"/>
  <c r="B273" i="20"/>
  <c r="A1045" i="20"/>
  <c r="A523" i="20"/>
  <c r="A784" i="20"/>
  <c r="A1041" i="20"/>
  <c r="A519" i="20"/>
  <c r="A780" i="20"/>
  <c r="A1033" i="20"/>
  <c r="A511" i="20"/>
  <c r="A772" i="20"/>
  <c r="A1029" i="20"/>
  <c r="A768" i="20"/>
  <c r="A507" i="20"/>
  <c r="A1021" i="20"/>
  <c r="A760" i="20"/>
  <c r="A499" i="20"/>
  <c r="A1017" i="20"/>
  <c r="A756" i="20"/>
  <c r="A495" i="20"/>
  <c r="A1013" i="20"/>
  <c r="A752" i="20"/>
  <c r="A491" i="20"/>
  <c r="A1005" i="20"/>
  <c r="A744" i="20"/>
  <c r="A483" i="20"/>
  <c r="A997" i="20"/>
  <c r="A736" i="20"/>
  <c r="A475" i="20"/>
  <c r="A993" i="20"/>
  <c r="A732" i="20"/>
  <c r="A985" i="20"/>
  <c r="A724" i="20"/>
  <c r="A973" i="20"/>
  <c r="A712" i="20"/>
  <c r="A451" i="20"/>
  <c r="A969" i="20"/>
  <c r="A708" i="20"/>
  <c r="A965" i="20"/>
  <c r="A704" i="20"/>
  <c r="A443" i="20"/>
  <c r="A961" i="20"/>
  <c r="A700" i="20"/>
  <c r="A957" i="20"/>
  <c r="A696" i="20"/>
  <c r="A435" i="20"/>
  <c r="A953" i="20"/>
  <c r="A692" i="20"/>
  <c r="A949" i="20"/>
  <c r="A688" i="20"/>
  <c r="A427" i="20"/>
  <c r="A945" i="20"/>
  <c r="A684" i="20"/>
  <c r="A941" i="20"/>
  <c r="A680" i="20"/>
  <c r="A419" i="20"/>
  <c r="A937" i="20"/>
  <c r="A676" i="20"/>
  <c r="A933" i="20"/>
  <c r="A672" i="20"/>
  <c r="A411" i="20"/>
  <c r="A929" i="20"/>
  <c r="A668" i="20"/>
  <c r="A925" i="20"/>
  <c r="A664" i="20"/>
  <c r="A403" i="20"/>
  <c r="A921" i="20"/>
  <c r="A660" i="20"/>
  <c r="A399" i="20"/>
  <c r="A917" i="20"/>
  <c r="A656" i="20"/>
  <c r="A395" i="20"/>
  <c r="A913" i="20"/>
  <c r="A652" i="20"/>
  <c r="A391" i="20"/>
  <c r="A909" i="20"/>
  <c r="A387" i="20"/>
  <c r="A126" i="20"/>
  <c r="A905" i="20"/>
  <c r="A383" i="20"/>
  <c r="A644" i="20"/>
  <c r="A901" i="20"/>
  <c r="A640" i="20"/>
  <c r="A118" i="20"/>
  <c r="A897" i="20"/>
  <c r="A636" i="20"/>
  <c r="A375" i="20"/>
  <c r="A893" i="20"/>
  <c r="A632" i="20"/>
  <c r="A371" i="20"/>
  <c r="A110" i="20"/>
  <c r="A889" i="20"/>
  <c r="A367" i="20"/>
  <c r="A628" i="20"/>
  <c r="A624" i="20"/>
  <c r="A885" i="20"/>
  <c r="A363" i="20"/>
  <c r="A102" i="20"/>
  <c r="A881" i="20"/>
  <c r="A620" i="20"/>
  <c r="A359" i="20"/>
  <c r="A877" i="20"/>
  <c r="A616" i="20"/>
  <c r="A355" i="20"/>
  <c r="A94" i="20"/>
  <c r="A873" i="20"/>
  <c r="A351" i="20"/>
  <c r="A612" i="20"/>
  <c r="A869" i="20"/>
  <c r="A608" i="20"/>
  <c r="A347" i="20"/>
  <c r="A86" i="20"/>
  <c r="A865" i="20"/>
  <c r="A604" i="20"/>
  <c r="A343" i="20"/>
  <c r="A82" i="20"/>
  <c r="A861" i="20"/>
  <c r="A600" i="20"/>
  <c r="A339" i="20"/>
  <c r="A78" i="20"/>
  <c r="A857" i="20"/>
  <c r="A335" i="20"/>
  <c r="A596" i="20"/>
  <c r="A74" i="20"/>
  <c r="A592" i="20"/>
  <c r="A853" i="20"/>
  <c r="A331" i="20"/>
  <c r="A70" i="20"/>
  <c r="A849" i="20"/>
  <c r="A588" i="20"/>
  <c r="A327" i="20"/>
  <c r="A66" i="20"/>
  <c r="A584" i="20"/>
  <c r="A845" i="20"/>
  <c r="A323" i="20"/>
  <c r="A62" i="20"/>
  <c r="A841" i="20"/>
  <c r="A580" i="20"/>
  <c r="A319" i="20"/>
  <c r="A58" i="20"/>
  <c r="A576" i="20"/>
  <c r="A837" i="20"/>
  <c r="A54" i="20"/>
  <c r="A833" i="20"/>
  <c r="A572" i="20"/>
  <c r="A311" i="20"/>
  <c r="A50" i="20"/>
  <c r="A829" i="20"/>
  <c r="A568" i="20"/>
  <c r="A46" i="20"/>
  <c r="A825" i="20"/>
  <c r="A564" i="20"/>
  <c r="A303" i="20"/>
  <c r="A42" i="20"/>
  <c r="A560" i="20"/>
  <c r="A821" i="20"/>
  <c r="A299" i="20"/>
  <c r="A38" i="20"/>
  <c r="A817" i="20"/>
  <c r="A556" i="20"/>
  <c r="A295" i="20"/>
  <c r="A34" i="20"/>
  <c r="A552" i="20"/>
  <c r="A813" i="20"/>
  <c r="A291" i="20"/>
  <c r="A30" i="20"/>
  <c r="A809" i="20"/>
  <c r="A548" i="20"/>
  <c r="A287" i="20"/>
  <c r="A26" i="20"/>
  <c r="A805" i="20"/>
  <c r="A544" i="20"/>
  <c r="A283" i="20"/>
  <c r="A22" i="20"/>
  <c r="A801" i="20"/>
  <c r="A540" i="20"/>
  <c r="A279" i="20"/>
  <c r="A18" i="20"/>
  <c r="A797" i="20"/>
  <c r="A536" i="20"/>
  <c r="A275" i="20"/>
  <c r="A14" i="20"/>
  <c r="A793" i="20"/>
  <c r="A532" i="20"/>
  <c r="A271" i="20"/>
  <c r="A10" i="20"/>
  <c r="A789" i="20"/>
  <c r="A528" i="20"/>
  <c r="A267" i="20"/>
  <c r="A6" i="20"/>
  <c r="A257" i="20"/>
  <c r="A249" i="20"/>
  <c r="A241" i="20"/>
  <c r="A233" i="20"/>
  <c r="A225" i="20"/>
  <c r="A217" i="20"/>
  <c r="A209" i="20"/>
  <c r="A201" i="20"/>
  <c r="A193" i="20"/>
  <c r="A185" i="20"/>
  <c r="A177" i="20"/>
  <c r="A169" i="20"/>
  <c r="A161" i="20"/>
  <c r="A153" i="20"/>
  <c r="A145" i="20"/>
  <c r="A137" i="20"/>
  <c r="A129" i="20"/>
  <c r="A124" i="20"/>
  <c r="B113" i="20"/>
  <c r="A108" i="20"/>
  <c r="B97" i="20"/>
  <c r="A92" i="20"/>
  <c r="B72" i="20"/>
  <c r="A65" i="20"/>
  <c r="B57" i="20"/>
  <c r="B33" i="20"/>
  <c r="A466" i="20"/>
  <c r="A434" i="20"/>
  <c r="A402" i="20"/>
  <c r="A361" i="20"/>
  <c r="A346" i="20"/>
  <c r="B513" i="20"/>
  <c r="A867" i="20"/>
  <c r="A606" i="20"/>
  <c r="A345" i="20"/>
  <c r="A863" i="20"/>
  <c r="A602" i="20"/>
  <c r="A341" i="20"/>
  <c r="A80" i="20"/>
  <c r="A839" i="20"/>
  <c r="A578" i="20"/>
  <c r="A317" i="20"/>
  <c r="A56" i="20"/>
  <c r="A823" i="20"/>
  <c r="A562" i="20"/>
  <c r="A301" i="20"/>
  <c r="A40" i="20"/>
  <c r="A803" i="20"/>
  <c r="A542" i="20"/>
  <c r="A281" i="20"/>
  <c r="A799" i="20"/>
  <c r="A538" i="20"/>
  <c r="A277" i="20"/>
  <c r="A16" i="20"/>
  <c r="A795" i="20"/>
  <c r="A534" i="20"/>
  <c r="A273" i="20"/>
  <c r="A116" i="20"/>
  <c r="A100" i="20"/>
  <c r="A68" i="20"/>
  <c r="B1043" i="20"/>
  <c r="B782" i="20"/>
  <c r="B521" i="20"/>
  <c r="B1039" i="20"/>
  <c r="B517" i="20"/>
  <c r="B778" i="20"/>
  <c r="B1031" i="20"/>
  <c r="B770" i="20"/>
  <c r="B509" i="20"/>
  <c r="B1027" i="20"/>
  <c r="B766" i="20"/>
  <c r="B505" i="20"/>
  <c r="B1015" i="20"/>
  <c r="B754" i="20"/>
  <c r="B493" i="20"/>
  <c r="B1007" i="20"/>
  <c r="B746" i="20"/>
  <c r="B485" i="20"/>
  <c r="B987" i="20"/>
  <c r="B726" i="20"/>
  <c r="B465" i="20"/>
  <c r="B975" i="20"/>
  <c r="B714" i="20"/>
  <c r="B453" i="20"/>
  <c r="B967" i="20"/>
  <c r="B706" i="20"/>
  <c r="B445" i="20"/>
  <c r="B951" i="20"/>
  <c r="B690" i="20"/>
  <c r="B429" i="20"/>
  <c r="B939" i="20"/>
  <c r="B678" i="20"/>
  <c r="B417" i="20"/>
  <c r="B927" i="20"/>
  <c r="B666" i="20"/>
  <c r="B405" i="20"/>
  <c r="B923" i="20"/>
  <c r="B662" i="20"/>
  <c r="B401" i="20"/>
  <c r="B911" i="20"/>
  <c r="B650" i="20"/>
  <c r="B389" i="20"/>
  <c r="B903" i="20"/>
  <c r="B642" i="20"/>
  <c r="B381" i="20"/>
  <c r="B891" i="20"/>
  <c r="B630" i="20"/>
  <c r="B108" i="20"/>
  <c r="B369" i="20"/>
  <c r="B867" i="20"/>
  <c r="B606" i="20"/>
  <c r="B84" i="20"/>
  <c r="B863" i="20"/>
  <c r="B602" i="20"/>
  <c r="B341" i="20"/>
  <c r="B851" i="20"/>
  <c r="B590" i="20"/>
  <c r="B68" i="20"/>
  <c r="B329" i="20"/>
  <c r="B827" i="20"/>
  <c r="B566" i="20"/>
  <c r="B44" i="20"/>
  <c r="B305" i="20"/>
  <c r="B819" i="20"/>
  <c r="B558" i="20"/>
  <c r="B36" i="20"/>
  <c r="B297" i="20"/>
  <c r="B815" i="20"/>
  <c r="B293" i="20"/>
  <c r="B32" i="20"/>
  <c r="B811" i="20"/>
  <c r="B550" i="20"/>
  <c r="B28" i="20"/>
  <c r="B289" i="20"/>
  <c r="B807" i="20"/>
  <c r="B285" i="20"/>
  <c r="B546" i="20"/>
  <c r="B24" i="20"/>
  <c r="A60" i="20"/>
  <c r="B353" i="20"/>
  <c r="A1037" i="20"/>
  <c r="A776" i="20"/>
  <c r="A515" i="20"/>
  <c r="A1025" i="20"/>
  <c r="A764" i="20"/>
  <c r="A503" i="20"/>
  <c r="A1009" i="20"/>
  <c r="A748" i="20"/>
  <c r="A1001" i="20"/>
  <c r="A740" i="20"/>
  <c r="A989" i="20"/>
  <c r="A728" i="20"/>
  <c r="A467" i="20"/>
  <c r="A981" i="20"/>
  <c r="A720" i="20"/>
  <c r="A459" i="20"/>
  <c r="A977" i="20"/>
  <c r="A716" i="20"/>
  <c r="B1045" i="20"/>
  <c r="B523" i="20"/>
  <c r="B784" i="20"/>
  <c r="B1041" i="20"/>
  <c r="B780" i="20"/>
  <c r="B519" i="20"/>
  <c r="B1037" i="20"/>
  <c r="B776" i="20"/>
  <c r="B515" i="20"/>
  <c r="B1033" i="20"/>
  <c r="B772" i="20"/>
  <c r="B511" i="20"/>
  <c r="B1029" i="20"/>
  <c r="B768" i="20"/>
  <c r="B507" i="20"/>
  <c r="B1025" i="20"/>
  <c r="B764" i="20"/>
  <c r="B503" i="20"/>
  <c r="B1021" i="20"/>
  <c r="B760" i="20"/>
  <c r="B499" i="20"/>
  <c r="B1017" i="20"/>
  <c r="B756" i="20"/>
  <c r="B495" i="20"/>
  <c r="B1013" i="20"/>
  <c r="B491" i="20"/>
  <c r="B752" i="20"/>
  <c r="B1009" i="20"/>
  <c r="B748" i="20"/>
  <c r="B1005" i="20"/>
  <c r="B744" i="20"/>
  <c r="B483" i="20"/>
  <c r="B1001" i="20"/>
  <c r="B740" i="20"/>
  <c r="B997" i="20"/>
  <c r="B736" i="20"/>
  <c r="B475" i="20"/>
  <c r="B993" i="20"/>
  <c r="B732" i="20"/>
  <c r="B989" i="20"/>
  <c r="B728" i="20"/>
  <c r="B467" i="20"/>
  <c r="B985" i="20"/>
  <c r="B724" i="20"/>
  <c r="B981" i="20"/>
  <c r="B720" i="20"/>
  <c r="B459" i="20"/>
  <c r="B977" i="20"/>
  <c r="B716" i="20"/>
  <c r="B973" i="20"/>
  <c r="B712" i="20"/>
  <c r="B451" i="20"/>
  <c r="B969" i="20"/>
  <c r="B708" i="20"/>
  <c r="B965" i="20"/>
  <c r="B704" i="20"/>
  <c r="B443" i="20"/>
  <c r="B961" i="20"/>
  <c r="B700" i="20"/>
  <c r="B957" i="20"/>
  <c r="B696" i="20"/>
  <c r="B435" i="20"/>
  <c r="B953" i="20"/>
  <c r="B692" i="20"/>
  <c r="B949" i="20"/>
  <c r="B427" i="20"/>
  <c r="B688" i="20"/>
  <c r="B945" i="20"/>
  <c r="B684" i="20"/>
  <c r="B941" i="20"/>
  <c r="B680" i="20"/>
  <c r="B419" i="20"/>
  <c r="B937" i="20"/>
  <c r="B676" i="20"/>
  <c r="B933" i="20"/>
  <c r="B672" i="20"/>
  <c r="B411" i="20"/>
  <c r="B929" i="20"/>
  <c r="B668" i="20"/>
  <c r="B925" i="20"/>
  <c r="B664" i="20"/>
  <c r="B403" i="20"/>
  <c r="B921" i="20"/>
  <c r="B660" i="20"/>
  <c r="B917" i="20"/>
  <c r="B656" i="20"/>
  <c r="B395" i="20"/>
  <c r="B913" i="20"/>
  <c r="B652" i="20"/>
  <c r="B391" i="20"/>
  <c r="B909" i="20"/>
  <c r="B648" i="20"/>
  <c r="B387" i="20"/>
  <c r="B905" i="20"/>
  <c r="B644" i="20"/>
  <c r="B383" i="20"/>
  <c r="B122" i="20"/>
  <c r="B901" i="20"/>
  <c r="B640" i="20"/>
  <c r="B379" i="20"/>
  <c r="B897" i="20"/>
  <c r="B636" i="20"/>
  <c r="B114" i="20"/>
  <c r="B893" i="20"/>
  <c r="B632" i="20"/>
  <c r="B889" i="20"/>
  <c r="B628" i="20"/>
  <c r="B106" i="20"/>
  <c r="B367" i="20"/>
  <c r="B885" i="20"/>
  <c r="B624" i="20"/>
  <c r="B363" i="20"/>
  <c r="B881" i="20"/>
  <c r="B620" i="20"/>
  <c r="B98" i="20"/>
  <c r="B359" i="20"/>
  <c r="B877" i="20"/>
  <c r="B616" i="20"/>
  <c r="B355" i="20"/>
  <c r="B873" i="20"/>
  <c r="B612" i="20"/>
  <c r="B351" i="20"/>
  <c r="B90" i="20"/>
  <c r="B869" i="20"/>
  <c r="B608" i="20"/>
  <c r="B347" i="20"/>
  <c r="B865" i="20"/>
  <c r="B604" i="20"/>
  <c r="B343" i="20"/>
  <c r="B82" i="20"/>
  <c r="B861" i="20"/>
  <c r="B600" i="20"/>
  <c r="B339" i="20"/>
  <c r="B596" i="20"/>
  <c r="B857" i="20"/>
  <c r="B74" i="20"/>
  <c r="B335" i="20"/>
  <c r="B853" i="20"/>
  <c r="B592" i="20"/>
  <c r="B331" i="20"/>
  <c r="B588" i="20"/>
  <c r="B849" i="20"/>
  <c r="B66" i="20"/>
  <c r="B845" i="20"/>
  <c r="B584" i="20"/>
  <c r="B323" i="20"/>
  <c r="B580" i="20"/>
  <c r="B841" i="20"/>
  <c r="B319" i="20"/>
  <c r="B58" i="20"/>
  <c r="B837" i="20"/>
  <c r="B576" i="20"/>
  <c r="B315" i="20"/>
  <c r="B572" i="20"/>
  <c r="B833" i="20"/>
  <c r="B311" i="20"/>
  <c r="B50" i="20"/>
  <c r="B829" i="20"/>
  <c r="B568" i="20"/>
  <c r="B307" i="20"/>
  <c r="B564" i="20"/>
  <c r="B825" i="20"/>
  <c r="B303" i="20"/>
  <c r="B42" i="20"/>
  <c r="B821" i="20"/>
  <c r="B560" i="20"/>
  <c r="B299" i="20"/>
  <c r="B556" i="20"/>
  <c r="B817" i="20"/>
  <c r="B295" i="20"/>
  <c r="B34" i="20"/>
  <c r="B813" i="20"/>
  <c r="B552" i="20"/>
  <c r="B291" i="20"/>
  <c r="B548" i="20"/>
  <c r="B809" i="20"/>
  <c r="B287" i="20"/>
  <c r="B26" i="20"/>
  <c r="B544" i="20"/>
  <c r="B283" i="20"/>
  <c r="B805" i="20"/>
  <c r="B801" i="20"/>
  <c r="B279" i="20"/>
  <c r="B540" i="20"/>
  <c r="B18" i="20"/>
  <c r="B797" i="20"/>
  <c r="B536" i="20"/>
  <c r="B275" i="20"/>
  <c r="B793" i="20"/>
  <c r="B532" i="20"/>
  <c r="B271" i="20"/>
  <c r="B10" i="20"/>
  <c r="B789" i="20"/>
  <c r="B528" i="20"/>
  <c r="B267" i="20"/>
  <c r="A262" i="20"/>
  <c r="A254" i="20"/>
  <c r="A246" i="20"/>
  <c r="A238" i="20"/>
  <c r="A230" i="20"/>
  <c r="A222" i="20"/>
  <c r="A214" i="20"/>
  <c r="A206" i="20"/>
  <c r="A198" i="20"/>
  <c r="A190" i="20"/>
  <c r="A182" i="20"/>
  <c r="A174" i="20"/>
  <c r="A166" i="20"/>
  <c r="A158" i="20"/>
  <c r="A150" i="20"/>
  <c r="A142" i="20"/>
  <c r="A134" i="20"/>
  <c r="B118" i="20"/>
  <c r="A113" i="20"/>
  <c r="B102" i="20"/>
  <c r="A97" i="20"/>
  <c r="B78" i="20"/>
  <c r="B64" i="20"/>
  <c r="A57" i="20"/>
  <c r="B49" i="20"/>
  <c r="A33" i="20"/>
  <c r="B22" i="20"/>
  <c r="A487" i="20"/>
  <c r="A455" i="20"/>
  <c r="A423" i="20"/>
  <c r="A389" i="20"/>
  <c r="B345" i="20"/>
  <c r="B327" i="20"/>
  <c r="A513" i="20"/>
  <c r="A648" i="20"/>
  <c r="A1023" i="20"/>
  <c r="A762" i="20"/>
  <c r="A501" i="20"/>
  <c r="A1011" i="20"/>
  <c r="A750" i="20"/>
  <c r="A999" i="20"/>
  <c r="A738" i="20"/>
  <c r="A477" i="20"/>
  <c r="A995" i="20"/>
  <c r="A734" i="20"/>
  <c r="A473" i="20"/>
  <c r="A991" i="20"/>
  <c r="A730" i="20"/>
  <c r="A469" i="20"/>
  <c r="A987" i="20"/>
  <c r="A726" i="20"/>
  <c r="A465" i="20"/>
  <c r="A975" i="20"/>
  <c r="A714" i="20"/>
  <c r="A453" i="20"/>
  <c r="A971" i="20"/>
  <c r="A710" i="20"/>
  <c r="A449" i="20"/>
  <c r="A947" i="20"/>
  <c r="A686" i="20"/>
  <c r="A425" i="20"/>
  <c r="A1042" i="20"/>
  <c r="A520" i="20"/>
  <c r="A781" i="20"/>
  <c r="A1034" i="20"/>
  <c r="A773" i="20"/>
  <c r="A512" i="20"/>
  <c r="A1026" i="20"/>
  <c r="A765" i="20"/>
  <c r="A504" i="20"/>
  <c r="A1022" i="20"/>
  <c r="A761" i="20"/>
  <c r="A1018" i="20"/>
  <c r="A757" i="20"/>
  <c r="A496" i="20"/>
  <c r="A1010" i="20"/>
  <c r="A749" i="20"/>
  <c r="A488" i="20"/>
  <c r="A1002" i="20"/>
  <c r="A741" i="20"/>
  <c r="A480" i="20"/>
  <c r="A994" i="20"/>
  <c r="A733" i="20"/>
  <c r="A472" i="20"/>
  <c r="A986" i="20"/>
  <c r="A725" i="20"/>
  <c r="A464" i="20"/>
  <c r="A982" i="20"/>
  <c r="A721" i="20"/>
  <c r="A460" i="20"/>
  <c r="A974" i="20"/>
  <c r="A713" i="20"/>
  <c r="A452" i="20"/>
  <c r="A966" i="20"/>
  <c r="A705" i="20"/>
  <c r="A444" i="20"/>
  <c r="A962" i="20"/>
  <c r="A701" i="20"/>
  <c r="A440" i="20"/>
  <c r="A954" i="20"/>
  <c r="A693" i="20"/>
  <c r="A432" i="20"/>
  <c r="A946" i="20"/>
  <c r="A685" i="20"/>
  <c r="A424" i="20"/>
  <c r="A938" i="20"/>
  <c r="A677" i="20"/>
  <c r="A416" i="20"/>
  <c r="A930" i="20"/>
  <c r="A669" i="20"/>
  <c r="A408" i="20"/>
  <c r="A922" i="20"/>
  <c r="A661" i="20"/>
  <c r="A400" i="20"/>
  <c r="A910" i="20"/>
  <c r="A649" i="20"/>
  <c r="A127" i="20"/>
  <c r="A388" i="20"/>
  <c r="A902" i="20"/>
  <c r="A641" i="20"/>
  <c r="A119" i="20"/>
  <c r="A380" i="20"/>
  <c r="A890" i="20"/>
  <c r="A629" i="20"/>
  <c r="A368" i="20"/>
  <c r="A882" i="20"/>
  <c r="A621" i="20"/>
  <c r="A360" i="20"/>
  <c r="A878" i="20"/>
  <c r="A617" i="20"/>
  <c r="A95" i="20"/>
  <c r="A356" i="20"/>
  <c r="A870" i="20"/>
  <c r="A609" i="20"/>
  <c r="A87" i="20"/>
  <c r="A348" i="20"/>
  <c r="A862" i="20"/>
  <c r="A601" i="20"/>
  <c r="A79" i="20"/>
  <c r="A340" i="20"/>
  <c r="A858" i="20"/>
  <c r="A597" i="20"/>
  <c r="A336" i="20"/>
  <c r="A589" i="20"/>
  <c r="A850" i="20"/>
  <c r="A328" i="20"/>
  <c r="A846" i="20"/>
  <c r="A585" i="20"/>
  <c r="A63" i="20"/>
  <c r="A324" i="20"/>
  <c r="A838" i="20"/>
  <c r="A577" i="20"/>
  <c r="A55" i="20"/>
  <c r="A316" i="20"/>
  <c r="A573" i="20"/>
  <c r="A834" i="20"/>
  <c r="A312" i="20"/>
  <c r="A565" i="20"/>
  <c r="A826" i="20"/>
  <c r="A304" i="20"/>
  <c r="A814" i="20"/>
  <c r="A553" i="20"/>
  <c r="A31" i="20"/>
  <c r="A549" i="20"/>
  <c r="A810" i="20"/>
  <c r="A288" i="20"/>
  <c r="A27" i="20"/>
  <c r="A806" i="20"/>
  <c r="A545" i="20"/>
  <c r="A23" i="20"/>
  <c r="A284" i="20"/>
  <c r="A798" i="20"/>
  <c r="A537" i="20"/>
  <c r="A15" i="20"/>
  <c r="A276" i="20"/>
  <c r="A790" i="20"/>
  <c r="A529" i="20"/>
  <c r="A7" i="20"/>
  <c r="A268" i="20"/>
  <c r="A786" i="20"/>
  <c r="A264" i="20"/>
  <c r="A525" i="20"/>
  <c r="A3" i="20"/>
  <c r="A259" i="20"/>
  <c r="B256" i="20"/>
  <c r="A251" i="20"/>
  <c r="B248" i="20"/>
  <c r="A243" i="20"/>
  <c r="B240" i="20"/>
  <c r="A235" i="20"/>
  <c r="B232" i="20"/>
  <c r="A227" i="20"/>
  <c r="B224" i="20"/>
  <c r="A219" i="20"/>
  <c r="B216" i="20"/>
  <c r="A211" i="20"/>
  <c r="B208" i="20"/>
  <c r="A203" i="20"/>
  <c r="B200" i="20"/>
  <c r="B192" i="20"/>
  <c r="B184" i="20"/>
  <c r="A179" i="20"/>
  <c r="B176" i="20"/>
  <c r="A171" i="20"/>
  <c r="B168" i="20"/>
  <c r="A163" i="20"/>
  <c r="B160" i="20"/>
  <c r="A155" i="20"/>
  <c r="B152" i="20"/>
  <c r="A147" i="20"/>
  <c r="B144" i="20"/>
  <c r="A139" i="20"/>
  <c r="B136" i="20"/>
  <c r="B128" i="20"/>
  <c r="B112" i="20"/>
  <c r="A107" i="20"/>
  <c r="B96" i="20"/>
  <c r="A84" i="20"/>
  <c r="B70" i="20"/>
  <c r="B56" i="20"/>
  <c r="A49" i="20"/>
  <c r="B41" i="20"/>
  <c r="A20" i="20"/>
  <c r="B9" i="20"/>
  <c r="A474" i="20"/>
  <c r="B463" i="20"/>
  <c r="A442" i="20"/>
  <c r="B431" i="20"/>
  <c r="A410" i="20"/>
  <c r="B399" i="20"/>
  <c r="A386" i="20"/>
  <c r="A342" i="20"/>
  <c r="B321" i="20"/>
  <c r="A775" i="20"/>
  <c r="B554" i="20"/>
  <c r="A1038" i="20"/>
  <c r="A777" i="20"/>
  <c r="A516" i="20"/>
  <c r="A1030" i="20"/>
  <c r="A769" i="20"/>
  <c r="A508" i="20"/>
  <c r="A1014" i="20"/>
  <c r="A753" i="20"/>
  <c r="A492" i="20"/>
  <c r="A1006" i="20"/>
  <c r="A745" i="20"/>
  <c r="A484" i="20"/>
  <c r="A998" i="20"/>
  <c r="A737" i="20"/>
  <c r="A476" i="20"/>
  <c r="A990" i="20"/>
  <c r="A729" i="20"/>
  <c r="A468" i="20"/>
  <c r="A978" i="20"/>
  <c r="A717" i="20"/>
  <c r="A456" i="20"/>
  <c r="A970" i="20"/>
  <c r="A709" i="20"/>
  <c r="A448" i="20"/>
  <c r="A958" i="20"/>
  <c r="A697" i="20"/>
  <c r="A436" i="20"/>
  <c r="A950" i="20"/>
  <c r="A689" i="20"/>
  <c r="A428" i="20"/>
  <c r="A942" i="20"/>
  <c r="A681" i="20"/>
  <c r="A420" i="20"/>
  <c r="A934" i="20"/>
  <c r="A673" i="20"/>
  <c r="A412" i="20"/>
  <c r="A926" i="20"/>
  <c r="A665" i="20"/>
  <c r="A404" i="20"/>
  <c r="A918" i="20"/>
  <c r="A657" i="20"/>
  <c r="A914" i="20"/>
  <c r="A653" i="20"/>
  <c r="A392" i="20"/>
  <c r="A906" i="20"/>
  <c r="A645" i="20"/>
  <c r="A384" i="20"/>
  <c r="A898" i="20"/>
  <c r="A637" i="20"/>
  <c r="A376" i="20"/>
  <c r="A894" i="20"/>
  <c r="A633" i="20"/>
  <c r="A372" i="20"/>
  <c r="A111" i="20"/>
  <c r="A886" i="20"/>
  <c r="A625" i="20"/>
  <c r="A103" i="20"/>
  <c r="A874" i="20"/>
  <c r="A613" i="20"/>
  <c r="A352" i="20"/>
  <c r="A866" i="20"/>
  <c r="A605" i="20"/>
  <c r="A344" i="20"/>
  <c r="A854" i="20"/>
  <c r="A593" i="20"/>
  <c r="A71" i="20"/>
  <c r="A332" i="20"/>
  <c r="A581" i="20"/>
  <c r="A842" i="20"/>
  <c r="A320" i="20"/>
  <c r="A830" i="20"/>
  <c r="A569" i="20"/>
  <c r="A308" i="20"/>
  <c r="A47" i="20"/>
  <c r="A822" i="20"/>
  <c r="A561" i="20"/>
  <c r="A39" i="20"/>
  <c r="A557" i="20"/>
  <c r="A818" i="20"/>
  <c r="A296" i="20"/>
  <c r="A35" i="20"/>
  <c r="A802" i="20"/>
  <c r="A541" i="20"/>
  <c r="A280" i="20"/>
  <c r="A19" i="20"/>
  <c r="A794" i="20"/>
  <c r="A533" i="20"/>
  <c r="A272" i="20"/>
  <c r="A11" i="20"/>
  <c r="A785" i="20"/>
  <c r="A524" i="20"/>
  <c r="A263" i="20"/>
  <c r="B1042" i="20"/>
  <c r="B520" i="20"/>
  <c r="B781" i="20"/>
  <c r="B1038" i="20"/>
  <c r="B516" i="20"/>
  <c r="B777" i="20"/>
  <c r="B1034" i="20"/>
  <c r="B773" i="20"/>
  <c r="B512" i="20"/>
  <c r="B1030" i="20"/>
  <c r="B769" i="20"/>
  <c r="B508" i="20"/>
  <c r="B1026" i="20"/>
  <c r="B765" i="20"/>
  <c r="B504" i="20"/>
  <c r="B1022" i="20"/>
  <c r="B761" i="20"/>
  <c r="B500" i="20"/>
  <c r="B1018" i="20"/>
  <c r="B757" i="20"/>
  <c r="B496" i="20"/>
  <c r="B1014" i="20"/>
  <c r="B753" i="20"/>
  <c r="B492" i="20"/>
  <c r="B1010" i="20"/>
  <c r="B749" i="20"/>
  <c r="B488" i="20"/>
  <c r="B745" i="20"/>
  <c r="B1006" i="20"/>
  <c r="B1002" i="20"/>
  <c r="B741" i="20"/>
  <c r="B480" i="20"/>
  <c r="B998" i="20"/>
  <c r="B737" i="20"/>
  <c r="B994" i="20"/>
  <c r="B733" i="20"/>
  <c r="B472" i="20"/>
  <c r="B990" i="20"/>
  <c r="B729" i="20"/>
  <c r="B986" i="20"/>
  <c r="B725" i="20"/>
  <c r="B464" i="20"/>
  <c r="B982" i="20"/>
  <c r="B721" i="20"/>
  <c r="B978" i="20"/>
  <c r="B717" i="20"/>
  <c r="B456" i="20"/>
  <c r="B713" i="20"/>
  <c r="B974" i="20"/>
  <c r="B970" i="20"/>
  <c r="B709" i="20"/>
  <c r="B448" i="20"/>
  <c r="B966" i="20"/>
  <c r="B705" i="20"/>
  <c r="B962" i="20"/>
  <c r="B701" i="20"/>
  <c r="B440" i="20"/>
  <c r="B697" i="20"/>
  <c r="B958" i="20"/>
  <c r="B954" i="20"/>
  <c r="B693" i="20"/>
  <c r="B432" i="20"/>
  <c r="B950" i="20"/>
  <c r="B689" i="20"/>
  <c r="B946" i="20"/>
  <c r="B685" i="20"/>
  <c r="B424" i="20"/>
  <c r="B942" i="20"/>
  <c r="B681" i="20"/>
  <c r="B938" i="20"/>
  <c r="B677" i="20"/>
  <c r="B416" i="20"/>
  <c r="B934" i="20"/>
  <c r="B673" i="20"/>
  <c r="B930" i="20"/>
  <c r="B669" i="20"/>
  <c r="B408" i="20"/>
  <c r="B926" i="20"/>
  <c r="B665" i="20"/>
  <c r="B922" i="20"/>
  <c r="B661" i="20"/>
  <c r="B400" i="20"/>
  <c r="B918" i="20"/>
  <c r="B657" i="20"/>
  <c r="B396" i="20"/>
  <c r="B914" i="20"/>
  <c r="B653" i="20"/>
  <c r="B392" i="20"/>
  <c r="B910" i="20"/>
  <c r="B388" i="20"/>
  <c r="B906" i="20"/>
  <c r="B645" i="20"/>
  <c r="B384" i="20"/>
  <c r="B123" i="20"/>
  <c r="B902" i="20"/>
  <c r="B641" i="20"/>
  <c r="B380" i="20"/>
  <c r="B898" i="20"/>
  <c r="B637" i="20"/>
  <c r="B376" i="20"/>
  <c r="B115" i="20"/>
  <c r="B894" i="20"/>
  <c r="B372" i="20"/>
  <c r="B633" i="20"/>
  <c r="B890" i="20"/>
  <c r="B629" i="20"/>
  <c r="B107" i="20"/>
  <c r="B886" i="20"/>
  <c r="B625" i="20"/>
  <c r="B364" i="20"/>
  <c r="B882" i="20"/>
  <c r="B621" i="20"/>
  <c r="B360" i="20"/>
  <c r="B99" i="20"/>
  <c r="B878" i="20"/>
  <c r="B356" i="20"/>
  <c r="B617" i="20"/>
  <c r="B874" i="20"/>
  <c r="B613" i="20"/>
  <c r="B352" i="20"/>
  <c r="B91" i="20"/>
  <c r="B870" i="20"/>
  <c r="B609" i="20"/>
  <c r="B348" i="20"/>
  <c r="B87" i="20"/>
  <c r="B866" i="20"/>
  <c r="B605" i="20"/>
  <c r="B344" i="20"/>
  <c r="B83" i="20"/>
  <c r="B862" i="20"/>
  <c r="B340" i="20"/>
  <c r="B601" i="20"/>
  <c r="B79" i="20"/>
  <c r="B858" i="20"/>
  <c r="B597" i="20"/>
  <c r="B336" i="20"/>
  <c r="B75" i="20"/>
  <c r="B854" i="20"/>
  <c r="B593" i="20"/>
  <c r="B332" i="20"/>
  <c r="B71" i="20"/>
  <c r="B850" i="20"/>
  <c r="B589" i="20"/>
  <c r="B67" i="20"/>
  <c r="B846" i="20"/>
  <c r="B585" i="20"/>
  <c r="B324" i="20"/>
  <c r="B63" i="20"/>
  <c r="B842" i="20"/>
  <c r="B581" i="20"/>
  <c r="B320" i="20"/>
  <c r="B59" i="20"/>
  <c r="B838" i="20"/>
  <c r="B577" i="20"/>
  <c r="B316" i="20"/>
  <c r="B55" i="20"/>
  <c r="B573" i="20"/>
  <c r="B834" i="20"/>
  <c r="B312" i="20"/>
  <c r="B51" i="20"/>
  <c r="B830" i="20"/>
  <c r="B569" i="20"/>
  <c r="B308" i="20"/>
  <c r="B47" i="20"/>
  <c r="B565" i="20"/>
  <c r="B826" i="20"/>
  <c r="B304" i="20"/>
  <c r="B43" i="20"/>
  <c r="B822" i="20"/>
  <c r="B561" i="20"/>
  <c r="B300" i="20"/>
  <c r="B39" i="20"/>
  <c r="B557" i="20"/>
  <c r="B818" i="20"/>
  <c r="B296" i="20"/>
  <c r="B35" i="20"/>
  <c r="B814" i="20"/>
  <c r="B553" i="20"/>
  <c r="B292" i="20"/>
  <c r="B31" i="20"/>
  <c r="B549" i="20"/>
  <c r="B810" i="20"/>
  <c r="B288" i="20"/>
  <c r="B27" i="20"/>
  <c r="B806" i="20"/>
  <c r="B545" i="20"/>
  <c r="B284" i="20"/>
  <c r="B23" i="20"/>
  <c r="B802" i="20"/>
  <c r="B541" i="20"/>
  <c r="B280" i="20"/>
  <c r="B19" i="20"/>
  <c r="B798" i="20"/>
  <c r="B537" i="20"/>
  <c r="B276" i="20"/>
  <c r="B15" i="20"/>
  <c r="B794" i="20"/>
  <c r="B533" i="20"/>
  <c r="B11" i="20"/>
  <c r="B790" i="20"/>
  <c r="B529" i="20"/>
  <c r="B268" i="20"/>
  <c r="B7" i="20"/>
  <c r="B786" i="20"/>
  <c r="B264" i="20"/>
  <c r="B525" i="20"/>
  <c r="B3" i="20"/>
  <c r="B261" i="20"/>
  <c r="A256" i="20"/>
  <c r="B253" i="20"/>
  <c r="A248" i="20"/>
  <c r="B245" i="20"/>
  <c r="A240" i="20"/>
  <c r="B237" i="20"/>
  <c r="A232" i="20"/>
  <c r="B229" i="20"/>
  <c r="A224" i="20"/>
  <c r="B221" i="20"/>
  <c r="A216" i="20"/>
  <c r="B213" i="20"/>
  <c r="A208" i="20"/>
  <c r="B205" i="20"/>
  <c r="A200" i="20"/>
  <c r="B197" i="20"/>
  <c r="A192" i="20"/>
  <c r="B189" i="20"/>
  <c r="A184" i="20"/>
  <c r="B181" i="20"/>
  <c r="A176" i="20"/>
  <c r="B173" i="20"/>
  <c r="A168" i="20"/>
  <c r="B165" i="20"/>
  <c r="A160" i="20"/>
  <c r="B157" i="20"/>
  <c r="A152" i="20"/>
  <c r="B149" i="20"/>
  <c r="A144" i="20"/>
  <c r="B141" i="20"/>
  <c r="A136" i="20"/>
  <c r="B133" i="20"/>
  <c r="B127" i="20"/>
  <c r="A122" i="20"/>
  <c r="B111" i="20"/>
  <c r="A106" i="20"/>
  <c r="B95" i="20"/>
  <c r="A90" i="20"/>
  <c r="A76" i="20"/>
  <c r="B62" i="20"/>
  <c r="B48" i="20"/>
  <c r="A41" i="20"/>
  <c r="B30" i="20"/>
  <c r="A9" i="20"/>
  <c r="B484" i="20"/>
  <c r="A463" i="20"/>
  <c r="B452" i="20"/>
  <c r="A431" i="20"/>
  <c r="B420" i="20"/>
  <c r="B385" i="20"/>
  <c r="B371" i="20"/>
  <c r="A357" i="20"/>
  <c r="A321" i="20"/>
  <c r="A292" i="20"/>
  <c r="B510" i="20"/>
  <c r="M5" i="18"/>
  <c r="M127" i="18"/>
  <c r="M126" i="18"/>
  <c r="L116" i="18"/>
  <c r="M115" i="18"/>
  <c r="L108" i="18"/>
  <c r="M107" i="18"/>
  <c r="L100" i="18"/>
  <c r="M99" i="18"/>
  <c r="N46" i="18"/>
  <c r="N38" i="18"/>
  <c r="N30" i="18"/>
  <c r="N22" i="18"/>
  <c r="N14" i="18"/>
  <c r="N6" i="18"/>
  <c r="N78" i="18"/>
  <c r="N76" i="18"/>
  <c r="N74" i="18"/>
  <c r="N72" i="18"/>
  <c r="N70" i="18"/>
  <c r="N68" i="18"/>
  <c r="N66" i="18"/>
  <c r="N64" i="18"/>
  <c r="N62" i="18"/>
  <c r="N60" i="18"/>
  <c r="N58" i="18"/>
  <c r="N56" i="18"/>
  <c r="N54" i="18"/>
  <c r="N126" i="18"/>
  <c r="N107" i="18"/>
  <c r="N99" i="18"/>
  <c r="G33" i="16" s="1"/>
  <c r="G35" i="19" s="1"/>
  <c r="G808" i="20" s="1"/>
  <c r="F808" i="20" s="1"/>
  <c r="N127" i="18"/>
  <c r="N124" i="18"/>
  <c r="M120" i="18"/>
  <c r="N114" i="18"/>
  <c r="M112" i="18"/>
  <c r="N106" i="18"/>
  <c r="M104" i="18"/>
  <c r="N51" i="18"/>
  <c r="N43" i="18"/>
  <c r="N35" i="18"/>
  <c r="N27" i="18"/>
  <c r="N19" i="18"/>
  <c r="N11" i="18"/>
  <c r="N5" i="18"/>
  <c r="N115" i="18"/>
  <c r="L123" i="18"/>
  <c r="E35" i="16" s="1"/>
  <c r="E37" i="19" s="1"/>
  <c r="F288" i="20" s="1"/>
  <c r="M122" i="18"/>
  <c r="N121" i="18"/>
  <c r="L120" i="18"/>
  <c r="M119" i="18"/>
  <c r="N113" i="18"/>
  <c r="L112" i="18"/>
  <c r="M111" i="18"/>
  <c r="N105" i="18"/>
  <c r="L104" i="18"/>
  <c r="M103" i="18"/>
  <c r="L49" i="18"/>
  <c r="M48" i="18"/>
  <c r="L41" i="18"/>
  <c r="M40" i="18"/>
  <c r="N34" i="18"/>
  <c r="L33" i="18"/>
  <c r="M32" i="18"/>
  <c r="N26" i="18"/>
  <c r="L25" i="18"/>
  <c r="M24" i="18"/>
  <c r="N18" i="18"/>
  <c r="L17" i="18"/>
  <c r="M16" i="18"/>
  <c r="N10" i="18"/>
  <c r="L9" i="18"/>
  <c r="M8" i="18"/>
  <c r="N79" i="18"/>
  <c r="N77" i="18"/>
  <c r="N75" i="18"/>
  <c r="N73" i="18"/>
  <c r="N71" i="18"/>
  <c r="N69" i="18"/>
  <c r="N67" i="18"/>
  <c r="N65" i="18"/>
  <c r="N63" i="18"/>
  <c r="N61" i="18"/>
  <c r="N59" i="18"/>
  <c r="N57" i="18"/>
  <c r="N55" i="18"/>
  <c r="N53" i="18"/>
  <c r="G10" i="16" s="1"/>
  <c r="G12" i="19" s="1"/>
  <c r="G785" i="20" s="1"/>
  <c r="F785" i="20" s="1"/>
  <c r="M118" i="18"/>
  <c r="M110" i="18"/>
  <c r="M102" i="18"/>
  <c r="M39" i="18"/>
  <c r="M31" i="18"/>
  <c r="M23" i="18"/>
  <c r="M15" i="18"/>
  <c r="M7" i="18"/>
  <c r="L45" i="18"/>
  <c r="E11" i="16" s="1"/>
  <c r="E13" i="19" s="1"/>
  <c r="F264" i="20" s="1"/>
  <c r="M65" i="18"/>
  <c r="M63" i="18"/>
  <c r="M61" i="18"/>
  <c r="M59" i="18"/>
  <c r="M57" i="18"/>
  <c r="M55" i="18"/>
  <c r="M53" i="18"/>
  <c r="F10" i="16" s="1"/>
  <c r="F12" i="19" s="1"/>
  <c r="F524" i="20" s="1"/>
  <c r="M47" i="18"/>
  <c r="F25" i="16" s="1"/>
  <c r="F27" i="19" s="1"/>
  <c r="F539" i="20" s="1"/>
  <c r="N119" i="18"/>
  <c r="L118" i="18"/>
  <c r="N111" i="18"/>
  <c r="L110" i="18"/>
  <c r="N103" i="18"/>
  <c r="L102" i="18"/>
  <c r="L47" i="18"/>
  <c r="E25" i="16" s="1"/>
  <c r="E27" i="19" s="1"/>
  <c r="F278" i="20" s="1"/>
  <c r="L39" i="18"/>
  <c r="L31" i="18"/>
  <c r="L23" i="18"/>
  <c r="L15" i="18"/>
  <c r="L7" i="18"/>
  <c r="N123" i="18"/>
  <c r="N50" i="18"/>
  <c r="N42" i="18"/>
  <c r="G20" i="16" s="1"/>
  <c r="G22" i="19" s="1"/>
  <c r="G795" i="20" s="1"/>
  <c r="F795" i="20" s="1"/>
  <c r="G38" i="16"/>
  <c r="G40" i="19" s="1"/>
  <c r="G813" i="20" s="1"/>
  <c r="F813" i="20" s="1"/>
  <c r="G36" i="16"/>
  <c r="G38" i="19" s="1"/>
  <c r="G811" i="20" s="1"/>
  <c r="F811" i="20" s="1"/>
  <c r="G34" i="16"/>
  <c r="G36" i="19" s="1"/>
  <c r="G809" i="20" s="1"/>
  <c r="F809" i="20" s="1"/>
  <c r="G32" i="16"/>
  <c r="G34" i="19" s="1"/>
  <c r="G807" i="20" s="1"/>
  <c r="F807" i="20" s="1"/>
  <c r="G30" i="16"/>
  <c r="G32" i="19" s="1"/>
  <c r="G805" i="20" s="1"/>
  <c r="F805" i="20" s="1"/>
  <c r="G28" i="16"/>
  <c r="G30" i="19" s="1"/>
  <c r="G803" i="20" s="1"/>
  <c r="F803" i="20" s="1"/>
  <c r="G26" i="16"/>
  <c r="G28" i="19" s="1"/>
  <c r="G801" i="20" s="1"/>
  <c r="F801" i="20" s="1"/>
  <c r="G24" i="16"/>
  <c r="G26" i="19" s="1"/>
  <c r="G799" i="20" s="1"/>
  <c r="F799" i="20" s="1"/>
  <c r="G22" i="16"/>
  <c r="G24" i="19" s="1"/>
  <c r="G797" i="20" s="1"/>
  <c r="F797" i="20" s="1"/>
  <c r="G18" i="16"/>
  <c r="G20" i="19" s="1"/>
  <c r="G793" i="20" s="1"/>
  <c r="F793" i="20" s="1"/>
  <c r="G16" i="16"/>
  <c r="G18" i="19" s="1"/>
  <c r="G791" i="20" s="1"/>
  <c r="F791" i="20" s="1"/>
  <c r="G14" i="16"/>
  <c r="G16" i="19" s="1"/>
  <c r="G789" i="20" s="1"/>
  <c r="F789" i="20" s="1"/>
  <c r="F38" i="16"/>
  <c r="F40" i="19" s="1"/>
  <c r="F552" i="20" s="1"/>
  <c r="F36" i="16"/>
  <c r="F38" i="19" s="1"/>
  <c r="F550" i="20" s="1"/>
  <c r="F34" i="16"/>
  <c r="F36" i="19" s="1"/>
  <c r="F548" i="20" s="1"/>
  <c r="F32" i="16"/>
  <c r="F34" i="19" s="1"/>
  <c r="F546" i="20" s="1"/>
  <c r="F30" i="16"/>
  <c r="F32" i="19" s="1"/>
  <c r="F544" i="20" s="1"/>
  <c r="F28" i="16"/>
  <c r="F30" i="19" s="1"/>
  <c r="F542" i="20" s="1"/>
  <c r="F26" i="16"/>
  <c r="F28" i="19" s="1"/>
  <c r="F540" i="20" s="1"/>
  <c r="F24" i="16"/>
  <c r="F26" i="19" s="1"/>
  <c r="F538" i="20" s="1"/>
  <c r="F22" i="16"/>
  <c r="F24" i="19" s="1"/>
  <c r="F536" i="20" s="1"/>
  <c r="F20" i="16"/>
  <c r="F22" i="19" s="1"/>
  <c r="F534" i="20" s="1"/>
  <c r="F18" i="16"/>
  <c r="F20" i="19" s="1"/>
  <c r="F532" i="20" s="1"/>
  <c r="F16" i="16"/>
  <c r="F18" i="19" s="1"/>
  <c r="F530" i="20" s="1"/>
  <c r="F14" i="16"/>
  <c r="F16" i="19" s="1"/>
  <c r="F528" i="20" s="1"/>
  <c r="F12" i="16"/>
  <c r="F14" i="19" s="1"/>
  <c r="F526" i="20" s="1"/>
  <c r="N122" i="18"/>
  <c r="N49" i="18"/>
  <c r="N41" i="18"/>
  <c r="N33" i="18"/>
  <c r="G12" i="16" s="1"/>
  <c r="G14" i="19" s="1"/>
  <c r="G787" i="20" s="1"/>
  <c r="F787" i="20" s="1"/>
  <c r="N25" i="18"/>
  <c r="N17" i="18"/>
  <c r="N9" i="18"/>
  <c r="D10" i="16"/>
  <c r="D12" i="19" s="1"/>
  <c r="F2" i="20" s="1"/>
  <c r="E38" i="16"/>
  <c r="E40" i="19" s="1"/>
  <c r="F291" i="20" s="1"/>
  <c r="E36" i="16"/>
  <c r="E38" i="19" s="1"/>
  <c r="F289" i="20" s="1"/>
  <c r="E34" i="16"/>
  <c r="E36" i="19" s="1"/>
  <c r="F287" i="20" s="1"/>
  <c r="E32" i="16"/>
  <c r="E34" i="19" s="1"/>
  <c r="F285" i="20" s="1"/>
  <c r="E30" i="16"/>
  <c r="E32" i="19" s="1"/>
  <c r="F283" i="20" s="1"/>
  <c r="E28" i="16"/>
  <c r="E30" i="19" s="1"/>
  <c r="F281" i="20" s="1"/>
  <c r="E26" i="16"/>
  <c r="E28" i="19" s="1"/>
  <c r="F279" i="20" s="1"/>
  <c r="E24" i="16"/>
  <c r="E26" i="19" s="1"/>
  <c r="F277" i="20" s="1"/>
  <c r="E22" i="16"/>
  <c r="E24" i="19" s="1"/>
  <c r="F275" i="20" s="1"/>
  <c r="E20" i="16"/>
  <c r="E22" i="19" s="1"/>
  <c r="F273" i="20" s="1"/>
  <c r="E18" i="16"/>
  <c r="E20" i="19" s="1"/>
  <c r="F271" i="20" s="1"/>
  <c r="E16" i="16"/>
  <c r="E18" i="19" s="1"/>
  <c r="F269" i="20" s="1"/>
  <c r="E14" i="16"/>
  <c r="E16" i="19" s="1"/>
  <c r="F267" i="20" s="1"/>
  <c r="E12" i="16"/>
  <c r="E14" i="19" s="1"/>
  <c r="F265" i="20" s="1"/>
  <c r="E10" i="16"/>
  <c r="E12" i="19" s="1"/>
  <c r="F263" i="20" s="1"/>
  <c r="D38" i="16"/>
  <c r="D40" i="19" s="1"/>
  <c r="F30" i="20" s="1"/>
  <c r="D36" i="16"/>
  <c r="D38" i="19" s="1"/>
  <c r="F28" i="20" s="1"/>
  <c r="D34" i="16"/>
  <c r="D36" i="19" s="1"/>
  <c r="F26" i="20" s="1"/>
  <c r="D32" i="16"/>
  <c r="D34" i="19" s="1"/>
  <c r="F24" i="20" s="1"/>
  <c r="D30" i="16"/>
  <c r="D32" i="19" s="1"/>
  <c r="F22" i="20" s="1"/>
  <c r="D28" i="16"/>
  <c r="D30" i="19" s="1"/>
  <c r="F20" i="20" s="1"/>
  <c r="D26" i="16"/>
  <c r="D28" i="19" s="1"/>
  <c r="F18" i="20" s="1"/>
  <c r="D24" i="16"/>
  <c r="D26" i="19" s="1"/>
  <c r="F16" i="20" s="1"/>
  <c r="D22" i="16"/>
  <c r="D24" i="19" s="1"/>
  <c r="F14" i="20" s="1"/>
  <c r="D20" i="16"/>
  <c r="D22" i="19" s="1"/>
  <c r="F12" i="20" s="1"/>
  <c r="D18" i="16"/>
  <c r="D20" i="19" s="1"/>
  <c r="F10" i="20" s="1"/>
  <c r="D16" i="16"/>
  <c r="D18" i="19" s="1"/>
  <c r="F8" i="20" s="1"/>
  <c r="D14" i="16"/>
  <c r="D16" i="19" s="1"/>
  <c r="F6" i="20" s="1"/>
  <c r="D12" i="16"/>
  <c r="D14" i="19" s="1"/>
  <c r="F4" i="20" s="1"/>
  <c r="G35" i="16"/>
  <c r="G37" i="19" s="1"/>
  <c r="G810" i="20" s="1"/>
  <c r="F810" i="20" s="1"/>
  <c r="G29" i="16"/>
  <c r="G31" i="19" s="1"/>
  <c r="G804" i="20" s="1"/>
  <c r="F804" i="20" s="1"/>
  <c r="G11" i="16"/>
  <c r="G13" i="19" s="1"/>
  <c r="G786" i="20" s="1"/>
  <c r="F786" i="20" s="1"/>
  <c r="F37" i="16"/>
  <c r="F39" i="19" s="1"/>
  <c r="F551" i="20" s="1"/>
  <c r="F35" i="16"/>
  <c r="F37" i="19" s="1"/>
  <c r="F549" i="20" s="1"/>
  <c r="F33" i="16"/>
  <c r="F35" i="19" s="1"/>
  <c r="F547" i="20" s="1"/>
  <c r="F31" i="16"/>
  <c r="F33" i="19" s="1"/>
  <c r="F545" i="20" s="1"/>
  <c r="F29" i="16"/>
  <c r="F31" i="19" s="1"/>
  <c r="F543" i="20" s="1"/>
  <c r="F27" i="16"/>
  <c r="F29" i="19" s="1"/>
  <c r="F541" i="20" s="1"/>
  <c r="F23" i="16"/>
  <c r="F25" i="19" s="1"/>
  <c r="F537" i="20" s="1"/>
  <c r="F21" i="16"/>
  <c r="F23" i="19" s="1"/>
  <c r="F535" i="20" s="1"/>
  <c r="F19" i="16"/>
  <c r="F21" i="19" s="1"/>
  <c r="F533" i="20" s="1"/>
  <c r="F17" i="16"/>
  <c r="F19" i="19" s="1"/>
  <c r="F531" i="20" s="1"/>
  <c r="F15" i="16"/>
  <c r="F17" i="19" s="1"/>
  <c r="F529" i="20" s="1"/>
  <c r="F13" i="16"/>
  <c r="F15" i="19" s="1"/>
  <c r="F527" i="20" s="1"/>
  <c r="F11" i="16"/>
  <c r="F13" i="19" s="1"/>
  <c r="F525" i="20" s="1"/>
  <c r="G25" i="16"/>
  <c r="G27" i="19" s="1"/>
  <c r="G800" i="20" s="1"/>
  <c r="F800" i="20" s="1"/>
  <c r="E37" i="16"/>
  <c r="E39" i="19" s="1"/>
  <c r="F290" i="20" s="1"/>
  <c r="E33" i="16"/>
  <c r="E35" i="19" s="1"/>
  <c r="F286" i="20" s="1"/>
  <c r="E31" i="16"/>
  <c r="E33" i="19" s="1"/>
  <c r="F284" i="20" s="1"/>
  <c r="E29" i="16"/>
  <c r="E31" i="19" s="1"/>
  <c r="F282" i="20" s="1"/>
  <c r="E27" i="16"/>
  <c r="E29" i="19" s="1"/>
  <c r="F280" i="20" s="1"/>
  <c r="E23" i="16"/>
  <c r="E25" i="19" s="1"/>
  <c r="F276" i="20" s="1"/>
  <c r="E21" i="16"/>
  <c r="E23" i="19" s="1"/>
  <c r="F274" i="20" s="1"/>
  <c r="E19" i="16"/>
  <c r="E21" i="19" s="1"/>
  <c r="F272" i="20" s="1"/>
  <c r="E17" i="16"/>
  <c r="E19" i="19" s="1"/>
  <c r="F270" i="20" s="1"/>
  <c r="E15" i="16"/>
  <c r="E17" i="19" s="1"/>
  <c r="F268" i="20" s="1"/>
  <c r="E13" i="16"/>
  <c r="E15" i="19" s="1"/>
  <c r="F266" i="20" s="1"/>
  <c r="G37" i="16"/>
  <c r="G39" i="19" s="1"/>
  <c r="G812" i="20" s="1"/>
  <c r="F812" i="20" s="1"/>
  <c r="G31" i="16"/>
  <c r="G33" i="19" s="1"/>
  <c r="G806" i="20" s="1"/>
  <c r="F806" i="20" s="1"/>
  <c r="G27" i="16"/>
  <c r="G29" i="19" s="1"/>
  <c r="G802" i="20" s="1"/>
  <c r="F802" i="20" s="1"/>
  <c r="G23" i="16"/>
  <c r="G25" i="19" s="1"/>
  <c r="G798" i="20" s="1"/>
  <c r="F798" i="20" s="1"/>
  <c r="G21" i="16"/>
  <c r="G23" i="19" s="1"/>
  <c r="G796" i="20" s="1"/>
  <c r="F796" i="20" s="1"/>
  <c r="G19" i="16"/>
  <c r="G21" i="19" s="1"/>
  <c r="G794" i="20" s="1"/>
  <c r="F794" i="20" s="1"/>
  <c r="G17" i="16"/>
  <c r="G19" i="19" s="1"/>
  <c r="G792" i="20" s="1"/>
  <c r="F792" i="20" s="1"/>
  <c r="G15" i="16"/>
  <c r="G17" i="19" s="1"/>
  <c r="G790" i="20" s="1"/>
  <c r="F790" i="20" s="1"/>
  <c r="D37" i="16"/>
  <c r="D39" i="19" s="1"/>
  <c r="F29" i="20" s="1"/>
  <c r="D35" i="16"/>
  <c r="D37" i="19" s="1"/>
  <c r="F27" i="20" s="1"/>
  <c r="D33" i="16"/>
  <c r="D35" i="19" s="1"/>
  <c r="F25" i="20" s="1"/>
  <c r="D31" i="16"/>
  <c r="D33" i="19" s="1"/>
  <c r="F23" i="20" s="1"/>
  <c r="D29" i="16"/>
  <c r="D31" i="19" s="1"/>
  <c r="F21" i="20" s="1"/>
  <c r="D27" i="16"/>
  <c r="D29" i="19" s="1"/>
  <c r="F19" i="20" s="1"/>
  <c r="D25" i="16"/>
  <c r="D27" i="19" s="1"/>
  <c r="F17" i="20" s="1"/>
  <c r="D23" i="16"/>
  <c r="D25" i="19" s="1"/>
  <c r="F15" i="20" s="1"/>
  <c r="D21" i="16"/>
  <c r="D23" i="19" s="1"/>
  <c r="F13" i="20" s="1"/>
  <c r="D19" i="16"/>
  <c r="D21" i="19" s="1"/>
  <c r="F11" i="20" s="1"/>
  <c r="D17" i="16"/>
  <c r="D19" i="19" s="1"/>
  <c r="F9" i="20" s="1"/>
  <c r="D15" i="16"/>
  <c r="D17" i="19" s="1"/>
  <c r="F7" i="20" s="1"/>
  <c r="D13" i="16"/>
  <c r="D15" i="19" s="1"/>
  <c r="F5" i="20" s="1"/>
  <c r="F13" i="12"/>
  <c r="F14" i="12"/>
  <c r="F15" i="12"/>
  <c r="F16" i="12"/>
  <c r="F20" i="12"/>
  <c r="F21" i="12"/>
  <c r="F22" i="12"/>
  <c r="F23" i="12"/>
  <c r="F24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3" i="12"/>
  <c r="F114" i="12"/>
  <c r="F115" i="12"/>
  <c r="F116" i="12"/>
  <c r="F117" i="12"/>
  <c r="F118" i="12"/>
  <c r="F119" i="12"/>
  <c r="F120" i="12"/>
  <c r="F121" i="12"/>
  <c r="F122" i="12"/>
  <c r="F123" i="12"/>
  <c r="F125" i="12"/>
  <c r="F5" i="12"/>
  <c r="F6" i="12"/>
  <c r="F7" i="12"/>
  <c r="F8" i="12"/>
  <c r="F9" i="12"/>
  <c r="F10" i="12"/>
  <c r="F11" i="12"/>
  <c r="F12" i="12"/>
  <c r="F4" i="12"/>
  <c r="D84" i="16"/>
  <c r="C26" i="2"/>
  <c r="G22" i="6"/>
  <c r="F21" i="4" l="1"/>
  <c r="D40" i="16" l="1"/>
  <c r="E40" i="16"/>
  <c r="F40" i="16"/>
  <c r="G40" i="16"/>
  <c r="D41" i="16"/>
  <c r="E41" i="16"/>
  <c r="F41" i="16"/>
  <c r="G41" i="16"/>
  <c r="D42" i="16"/>
  <c r="E42" i="16"/>
  <c r="F42" i="16"/>
  <c r="G42" i="16"/>
  <c r="D43" i="16"/>
  <c r="E43" i="16"/>
  <c r="F43" i="16"/>
  <c r="G43" i="16"/>
  <c r="D44" i="16"/>
  <c r="E44" i="16"/>
  <c r="F44" i="16"/>
  <c r="G44" i="16"/>
  <c r="D45" i="16"/>
  <c r="E45" i="16"/>
  <c r="F45" i="16"/>
  <c r="G45" i="16"/>
  <c r="D46" i="16"/>
  <c r="E46" i="16"/>
  <c r="F46" i="16"/>
  <c r="G46" i="16"/>
  <c r="D47" i="16"/>
  <c r="E47" i="16"/>
  <c r="F47" i="16"/>
  <c r="G47" i="16"/>
  <c r="D48" i="16"/>
  <c r="E48" i="16"/>
  <c r="F48" i="16"/>
  <c r="G48" i="16"/>
  <c r="D49" i="16"/>
  <c r="E49" i="16"/>
  <c r="F49" i="16"/>
  <c r="G49" i="16"/>
  <c r="D50" i="16"/>
  <c r="E50" i="16"/>
  <c r="F50" i="16"/>
  <c r="G50" i="16"/>
  <c r="D51" i="16"/>
  <c r="E51" i="16"/>
  <c r="F51" i="16"/>
  <c r="G51" i="16"/>
  <c r="D52" i="16"/>
  <c r="E52" i="16"/>
  <c r="F52" i="16"/>
  <c r="G52" i="16"/>
  <c r="D53" i="16"/>
  <c r="E53" i="16"/>
  <c r="F53" i="16"/>
  <c r="G53" i="16"/>
  <c r="D54" i="16"/>
  <c r="E54" i="16"/>
  <c r="F54" i="16"/>
  <c r="G54" i="16"/>
  <c r="D55" i="16"/>
  <c r="E55" i="16"/>
  <c r="F55" i="16"/>
  <c r="G55" i="16"/>
  <c r="D56" i="16"/>
  <c r="E56" i="16"/>
  <c r="F56" i="16"/>
  <c r="G56" i="16"/>
  <c r="D57" i="16"/>
  <c r="E57" i="16"/>
  <c r="F57" i="16"/>
  <c r="G57" i="16"/>
  <c r="D58" i="16"/>
  <c r="E58" i="16"/>
  <c r="F58" i="16"/>
  <c r="G58" i="16"/>
  <c r="D59" i="16"/>
  <c r="E59" i="16"/>
  <c r="F59" i="16"/>
  <c r="G59" i="16"/>
  <c r="D60" i="16"/>
  <c r="E60" i="16"/>
  <c r="F60" i="16"/>
  <c r="G60" i="16"/>
  <c r="D61" i="16"/>
  <c r="E61" i="16"/>
  <c r="F61" i="16"/>
  <c r="G61" i="16"/>
  <c r="D62" i="16"/>
  <c r="E62" i="16"/>
  <c r="F62" i="16"/>
  <c r="G62" i="16"/>
  <c r="D63" i="16"/>
  <c r="E63" i="16"/>
  <c r="F63" i="16"/>
  <c r="G63" i="16"/>
  <c r="D64" i="16"/>
  <c r="E64" i="16"/>
  <c r="F64" i="16"/>
  <c r="G64" i="16"/>
  <c r="D65" i="16"/>
  <c r="E65" i="16"/>
  <c r="F65" i="16"/>
  <c r="G65" i="16"/>
  <c r="D66" i="16"/>
  <c r="E66" i="16"/>
  <c r="F66" i="16"/>
  <c r="G66" i="16"/>
  <c r="D67" i="16"/>
  <c r="E67" i="16"/>
  <c r="F67" i="16"/>
  <c r="G67" i="16"/>
  <c r="D39" i="16"/>
  <c r="G39" i="16"/>
  <c r="F39" i="16"/>
  <c r="E39" i="16"/>
  <c r="H54" i="15"/>
  <c r="G54" i="15"/>
  <c r="F54" i="15"/>
  <c r="E54" i="15"/>
  <c r="H10" i="11" l="1"/>
  <c r="C5" i="12" l="1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124" i="12"/>
  <c r="D124" i="12"/>
  <c r="E124" i="12"/>
  <c r="C125" i="12"/>
  <c r="D125" i="12"/>
  <c r="E125" i="12"/>
  <c r="B126" i="12"/>
  <c r="C126" i="12"/>
  <c r="D126" i="12"/>
  <c r="E4" i="12"/>
  <c r="D4" i="12"/>
  <c r="C4" i="12"/>
  <c r="C7" i="15"/>
  <c r="E7" i="15"/>
  <c r="F7" i="15"/>
  <c r="G7" i="15"/>
  <c r="H7" i="15"/>
  <c r="C8" i="15"/>
  <c r="E8" i="15"/>
  <c r="F8" i="15"/>
  <c r="G8" i="15"/>
  <c r="H8" i="15"/>
  <c r="C9" i="15"/>
  <c r="E9" i="15"/>
  <c r="F9" i="15"/>
  <c r="G9" i="15"/>
  <c r="H9" i="15"/>
  <c r="C10" i="15"/>
  <c r="E10" i="15"/>
  <c r="F10" i="15"/>
  <c r="G10" i="15"/>
  <c r="H10" i="15"/>
  <c r="C11" i="15"/>
  <c r="E11" i="15"/>
  <c r="F11" i="15"/>
  <c r="G11" i="15"/>
  <c r="H11" i="15"/>
  <c r="C12" i="15"/>
  <c r="E12" i="15"/>
  <c r="F12" i="15"/>
  <c r="G12" i="15"/>
  <c r="H12" i="15"/>
  <c r="C13" i="15"/>
  <c r="E13" i="15"/>
  <c r="F13" i="15"/>
  <c r="G13" i="15"/>
  <c r="H13" i="15"/>
  <c r="C14" i="15"/>
  <c r="E14" i="15"/>
  <c r="F14" i="15"/>
  <c r="G14" i="15"/>
  <c r="H14" i="15"/>
  <c r="C15" i="15"/>
  <c r="E15" i="15"/>
  <c r="F15" i="15"/>
  <c r="G15" i="15"/>
  <c r="H15" i="15"/>
  <c r="C16" i="15"/>
  <c r="E16" i="15"/>
  <c r="F16" i="15"/>
  <c r="G16" i="15"/>
  <c r="H16" i="15"/>
  <c r="C17" i="15"/>
  <c r="E17" i="15"/>
  <c r="F17" i="15"/>
  <c r="G17" i="15"/>
  <c r="H17" i="15"/>
  <c r="C18" i="15"/>
  <c r="E18" i="15"/>
  <c r="F18" i="15"/>
  <c r="G18" i="15"/>
  <c r="H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H22" i="15"/>
  <c r="C23" i="15"/>
  <c r="E23" i="15"/>
  <c r="F23" i="15"/>
  <c r="G23" i="15"/>
  <c r="C24" i="15"/>
  <c r="E24" i="15"/>
  <c r="F24" i="15"/>
  <c r="G24" i="15"/>
  <c r="H24" i="15"/>
  <c r="C25" i="15"/>
  <c r="E25" i="15"/>
  <c r="F25" i="15"/>
  <c r="G25" i="15"/>
  <c r="H25" i="15"/>
  <c r="C26" i="15"/>
  <c r="E26" i="15"/>
  <c r="F26" i="15"/>
  <c r="G26" i="15"/>
  <c r="H26" i="15"/>
  <c r="C27" i="15"/>
  <c r="E27" i="15"/>
  <c r="F27" i="15"/>
  <c r="G27" i="15"/>
  <c r="C28" i="15"/>
  <c r="E28" i="15"/>
  <c r="F28" i="15"/>
  <c r="G28" i="15"/>
  <c r="H28" i="15"/>
  <c r="C29" i="15"/>
  <c r="E29" i="15"/>
  <c r="F29" i="15"/>
  <c r="G29" i="15"/>
  <c r="H29" i="15"/>
  <c r="C30" i="15"/>
  <c r="E30" i="15"/>
  <c r="F30" i="15"/>
  <c r="G30" i="15"/>
  <c r="H30" i="15"/>
  <c r="C31" i="15"/>
  <c r="E31" i="15"/>
  <c r="F31" i="15"/>
  <c r="G31" i="15"/>
  <c r="H31" i="15"/>
  <c r="C32" i="15"/>
  <c r="E32" i="15"/>
  <c r="F32" i="15"/>
  <c r="G32" i="15"/>
  <c r="H32" i="15"/>
  <c r="C33" i="15"/>
  <c r="E33" i="15"/>
  <c r="F33" i="15"/>
  <c r="G33" i="15"/>
  <c r="H33" i="15"/>
  <c r="C34" i="15"/>
  <c r="E34" i="15"/>
  <c r="F34" i="15"/>
  <c r="G34" i="15"/>
  <c r="H34" i="15"/>
  <c r="C35" i="15"/>
  <c r="E35" i="15"/>
  <c r="F35" i="15"/>
  <c r="G35" i="15"/>
  <c r="H35" i="15"/>
  <c r="C36" i="15"/>
  <c r="E36" i="15"/>
  <c r="F36" i="15"/>
  <c r="G36" i="15"/>
  <c r="H36" i="15"/>
  <c r="C37" i="15"/>
  <c r="E37" i="15"/>
  <c r="F37" i="15"/>
  <c r="G37" i="15"/>
  <c r="H37" i="15"/>
  <c r="C38" i="15"/>
  <c r="E38" i="15"/>
  <c r="F38" i="15"/>
  <c r="G38" i="15"/>
  <c r="H38" i="15"/>
  <c r="C39" i="15"/>
  <c r="E39" i="15"/>
  <c r="F39" i="15"/>
  <c r="G39" i="15"/>
  <c r="H39" i="15"/>
  <c r="C40" i="15"/>
  <c r="E40" i="15"/>
  <c r="F40" i="15"/>
  <c r="G40" i="15"/>
  <c r="H40" i="15"/>
  <c r="C41" i="15"/>
  <c r="E41" i="15"/>
  <c r="F41" i="15"/>
  <c r="G41" i="15"/>
  <c r="H41" i="15"/>
  <c r="C42" i="15"/>
  <c r="E42" i="15"/>
  <c r="F42" i="15"/>
  <c r="G42" i="15"/>
  <c r="H42" i="15"/>
  <c r="C43" i="15"/>
  <c r="E43" i="15"/>
  <c r="F43" i="15"/>
  <c r="G43" i="15"/>
  <c r="H43" i="15"/>
  <c r="C44" i="15"/>
  <c r="E44" i="15"/>
  <c r="F44" i="15"/>
  <c r="G44" i="15"/>
  <c r="H44" i="15"/>
  <c r="C45" i="15"/>
  <c r="E45" i="15"/>
  <c r="F45" i="15"/>
  <c r="G45" i="15"/>
  <c r="H45" i="15"/>
  <c r="C46" i="15"/>
  <c r="E46" i="15"/>
  <c r="F46" i="15"/>
  <c r="G46" i="15"/>
  <c r="H46" i="15"/>
  <c r="C47" i="15"/>
  <c r="E47" i="15"/>
  <c r="F47" i="15"/>
  <c r="G47" i="15"/>
  <c r="H47" i="15"/>
  <c r="C48" i="15"/>
  <c r="E48" i="15"/>
  <c r="F48" i="15"/>
  <c r="G48" i="15"/>
  <c r="H48" i="15"/>
  <c r="C49" i="15"/>
  <c r="E49" i="15"/>
  <c r="F49" i="15"/>
  <c r="G49" i="15"/>
  <c r="H49" i="15"/>
  <c r="C50" i="15"/>
  <c r="E50" i="15"/>
  <c r="F50" i="15"/>
  <c r="G50" i="15"/>
  <c r="H50" i="15"/>
  <c r="C51" i="15"/>
  <c r="E51" i="15"/>
  <c r="F51" i="15"/>
  <c r="G51" i="15"/>
  <c r="H51" i="15"/>
  <c r="C52" i="15"/>
  <c r="E52" i="15"/>
  <c r="F52" i="15"/>
  <c r="G52" i="15"/>
  <c r="H52" i="15"/>
  <c r="C53" i="15"/>
  <c r="E53" i="15"/>
  <c r="F53" i="15"/>
  <c r="G53" i="15"/>
  <c r="H53" i="15"/>
  <c r="C55" i="15"/>
  <c r="E55" i="15"/>
  <c r="F55" i="15"/>
  <c r="G55" i="15"/>
  <c r="H55" i="15"/>
  <c r="C56" i="15"/>
  <c r="E56" i="15"/>
  <c r="F56" i="15"/>
  <c r="G56" i="15"/>
  <c r="H56" i="15"/>
  <c r="C57" i="15"/>
  <c r="E57" i="15"/>
  <c r="F57" i="15"/>
  <c r="G57" i="15"/>
  <c r="H57" i="15"/>
  <c r="C58" i="15"/>
  <c r="E58" i="15"/>
  <c r="F58" i="15"/>
  <c r="G58" i="15"/>
  <c r="H58" i="15"/>
  <c r="C59" i="15"/>
  <c r="E59" i="15"/>
  <c r="F59" i="15"/>
  <c r="G59" i="15"/>
  <c r="H59" i="15"/>
  <c r="C60" i="15"/>
  <c r="E60" i="15"/>
  <c r="F60" i="15"/>
  <c r="G60" i="15"/>
  <c r="H60" i="15"/>
  <c r="C61" i="15"/>
  <c r="E61" i="15"/>
  <c r="F61" i="15"/>
  <c r="G61" i="15"/>
  <c r="H61" i="15"/>
  <c r="C62" i="15"/>
  <c r="E62" i="15"/>
  <c r="F62" i="15"/>
  <c r="G62" i="15"/>
  <c r="H62" i="15"/>
  <c r="C63" i="15"/>
  <c r="E63" i="15"/>
  <c r="F63" i="15"/>
  <c r="G63" i="15"/>
  <c r="H63" i="15"/>
  <c r="C64" i="15"/>
  <c r="E64" i="15"/>
  <c r="F64" i="15"/>
  <c r="G64" i="15"/>
  <c r="H64" i="15"/>
  <c r="C65" i="15"/>
  <c r="E65" i="15"/>
  <c r="F65" i="15"/>
  <c r="G65" i="15"/>
  <c r="H65" i="15"/>
  <c r="C66" i="15"/>
  <c r="E66" i="15"/>
  <c r="F66" i="15"/>
  <c r="G66" i="15"/>
  <c r="H66" i="15"/>
  <c r="C67" i="15"/>
  <c r="E67" i="15"/>
  <c r="F67" i="15"/>
  <c r="G67" i="15"/>
  <c r="H67" i="15"/>
  <c r="C68" i="15"/>
  <c r="E68" i="15"/>
  <c r="F68" i="15"/>
  <c r="G68" i="15"/>
  <c r="H68" i="15"/>
  <c r="C69" i="15"/>
  <c r="E69" i="15"/>
  <c r="F69" i="15"/>
  <c r="G69" i="15"/>
  <c r="H69" i="15"/>
  <c r="C70" i="15"/>
  <c r="E70" i="15"/>
  <c r="F70" i="15"/>
  <c r="G70" i="15"/>
  <c r="H70" i="15"/>
  <c r="C71" i="15"/>
  <c r="E71" i="15"/>
  <c r="F71" i="15"/>
  <c r="G71" i="15"/>
  <c r="H71" i="15"/>
  <c r="C72" i="15"/>
  <c r="E72" i="15"/>
  <c r="F72" i="15"/>
  <c r="G72" i="15"/>
  <c r="H72" i="15"/>
  <c r="C73" i="15"/>
  <c r="E73" i="15"/>
  <c r="F73" i="15"/>
  <c r="G73" i="15"/>
  <c r="H73" i="15"/>
  <c r="C74" i="15"/>
  <c r="E74" i="15"/>
  <c r="F74" i="15"/>
  <c r="G74" i="15"/>
  <c r="H74" i="15"/>
  <c r="C75" i="15"/>
  <c r="E75" i="15"/>
  <c r="F75" i="15"/>
  <c r="G75" i="15"/>
  <c r="H75" i="15"/>
  <c r="C76" i="15"/>
  <c r="E76" i="15"/>
  <c r="F76" i="15"/>
  <c r="G76" i="15"/>
  <c r="H76" i="15"/>
  <c r="C77" i="15"/>
  <c r="E77" i="15"/>
  <c r="F77" i="15"/>
  <c r="G77" i="15"/>
  <c r="H77" i="15"/>
  <c r="C78" i="15"/>
  <c r="E78" i="15"/>
  <c r="F78" i="15"/>
  <c r="G78" i="15"/>
  <c r="H78" i="15"/>
  <c r="C79" i="15"/>
  <c r="E79" i="15"/>
  <c r="F79" i="15"/>
  <c r="G79" i="15"/>
  <c r="H79" i="15"/>
  <c r="C80" i="15"/>
  <c r="E80" i="15"/>
  <c r="F80" i="15"/>
  <c r="G80" i="15"/>
  <c r="H80" i="15"/>
  <c r="C81" i="15"/>
  <c r="E81" i="15"/>
  <c r="F81" i="15"/>
  <c r="G81" i="15"/>
  <c r="H81" i="15"/>
  <c r="C82" i="15"/>
  <c r="E82" i="15"/>
  <c r="F82" i="15"/>
  <c r="G82" i="15"/>
  <c r="H82" i="15"/>
  <c r="C83" i="15"/>
  <c r="E83" i="15"/>
  <c r="F83" i="15"/>
  <c r="G83" i="15"/>
  <c r="H83" i="15"/>
  <c r="C84" i="15"/>
  <c r="E84" i="15"/>
  <c r="F84" i="15"/>
  <c r="G84" i="15"/>
  <c r="H84" i="15"/>
  <c r="C85" i="15"/>
  <c r="E85" i="15"/>
  <c r="F85" i="15"/>
  <c r="G85" i="15"/>
  <c r="H85" i="15"/>
  <c r="C86" i="15"/>
  <c r="E86" i="15"/>
  <c r="F86" i="15"/>
  <c r="G86" i="15"/>
  <c r="H86" i="15"/>
  <c r="C87" i="15"/>
  <c r="E87" i="15"/>
  <c r="F87" i="15"/>
  <c r="G87" i="15"/>
  <c r="H87" i="15"/>
  <c r="C88" i="15"/>
  <c r="E88" i="15"/>
  <c r="F88" i="15"/>
  <c r="G88" i="15"/>
  <c r="H88" i="15"/>
  <c r="C89" i="15"/>
  <c r="E89" i="15"/>
  <c r="F89" i="15"/>
  <c r="G89" i="15"/>
  <c r="H89" i="15"/>
  <c r="C90" i="15"/>
  <c r="E90" i="15"/>
  <c r="F90" i="15"/>
  <c r="G90" i="15"/>
  <c r="H90" i="15"/>
  <c r="C91" i="15"/>
  <c r="E91" i="15"/>
  <c r="F91" i="15"/>
  <c r="G91" i="15"/>
  <c r="H91" i="15"/>
  <c r="C92" i="15"/>
  <c r="E92" i="15"/>
  <c r="F92" i="15"/>
  <c r="G92" i="15"/>
  <c r="H92" i="15"/>
  <c r="C93" i="15"/>
  <c r="E93" i="15"/>
  <c r="F93" i="15"/>
  <c r="G93" i="15"/>
  <c r="H93" i="15"/>
  <c r="C94" i="15"/>
  <c r="E94" i="15"/>
  <c r="F94" i="15"/>
  <c r="G94" i="15"/>
  <c r="H94" i="15"/>
  <c r="C95" i="15"/>
  <c r="E95" i="15"/>
  <c r="F95" i="15"/>
  <c r="G95" i="15"/>
  <c r="H95" i="15"/>
  <c r="C96" i="15"/>
  <c r="E96" i="15"/>
  <c r="F96" i="15"/>
  <c r="G96" i="15"/>
  <c r="H96" i="15"/>
  <c r="C97" i="15"/>
  <c r="E97" i="15"/>
  <c r="F97" i="15"/>
  <c r="G97" i="15"/>
  <c r="H97" i="15"/>
  <c r="C98" i="15"/>
  <c r="E98" i="15"/>
  <c r="F98" i="15"/>
  <c r="G98" i="15"/>
  <c r="H98" i="15"/>
  <c r="C99" i="15"/>
  <c r="E99" i="15"/>
  <c r="F99" i="15"/>
  <c r="G99" i="15"/>
  <c r="H99" i="15"/>
  <c r="C100" i="15"/>
  <c r="E100" i="15"/>
  <c r="F100" i="15"/>
  <c r="G100" i="15"/>
  <c r="H100" i="15"/>
  <c r="C101" i="15"/>
  <c r="E101" i="15"/>
  <c r="F101" i="15"/>
  <c r="G101" i="15"/>
  <c r="H101" i="15"/>
  <c r="C102" i="15"/>
  <c r="E102" i="15"/>
  <c r="F102" i="15"/>
  <c r="G102" i="15"/>
  <c r="H102" i="15"/>
  <c r="C103" i="15"/>
  <c r="E103" i="15"/>
  <c r="F103" i="15"/>
  <c r="G103" i="15"/>
  <c r="H103" i="15"/>
  <c r="C104" i="15"/>
  <c r="E104" i="15"/>
  <c r="F104" i="15"/>
  <c r="G104" i="15"/>
  <c r="H104" i="15"/>
  <c r="C105" i="15"/>
  <c r="E105" i="15"/>
  <c r="F105" i="15"/>
  <c r="G105" i="15"/>
  <c r="H105" i="15"/>
  <c r="C106" i="15"/>
  <c r="E106" i="15"/>
  <c r="F106" i="15"/>
  <c r="G106" i="15"/>
  <c r="H106" i="15"/>
  <c r="C107" i="15"/>
  <c r="E107" i="15"/>
  <c r="F107" i="15"/>
  <c r="G107" i="15"/>
  <c r="H107" i="15"/>
  <c r="C108" i="15"/>
  <c r="E108" i="15"/>
  <c r="F108" i="15"/>
  <c r="G108" i="15"/>
  <c r="H108" i="15"/>
  <c r="C109" i="15"/>
  <c r="E109" i="15"/>
  <c r="F109" i="15"/>
  <c r="G109" i="15"/>
  <c r="H109" i="15"/>
  <c r="C110" i="15"/>
  <c r="E110" i="15"/>
  <c r="F110" i="15"/>
  <c r="G110" i="15"/>
  <c r="H110" i="15"/>
  <c r="C111" i="15"/>
  <c r="E111" i="15"/>
  <c r="F111" i="15"/>
  <c r="G111" i="15"/>
  <c r="H111" i="15"/>
  <c r="C112" i="15"/>
  <c r="E112" i="15"/>
  <c r="F112" i="15"/>
  <c r="G112" i="15"/>
  <c r="H112" i="15"/>
  <c r="C113" i="15"/>
  <c r="E113" i="15"/>
  <c r="F113" i="15"/>
  <c r="G113" i="15"/>
  <c r="H113" i="15"/>
  <c r="C114" i="15"/>
  <c r="E114" i="15"/>
  <c r="F114" i="15"/>
  <c r="G114" i="15"/>
  <c r="H114" i="15"/>
  <c r="C115" i="15"/>
  <c r="E115" i="15"/>
  <c r="F115" i="15"/>
  <c r="G115" i="15"/>
  <c r="H115" i="15"/>
  <c r="C116" i="15"/>
  <c r="E116" i="15"/>
  <c r="F116" i="15"/>
  <c r="G116" i="15"/>
  <c r="H116" i="15"/>
  <c r="C117" i="15"/>
  <c r="E117" i="15"/>
  <c r="F117" i="15"/>
  <c r="G117" i="15"/>
  <c r="H117" i="15"/>
  <c r="C118" i="15"/>
  <c r="E118" i="15"/>
  <c r="F118" i="15"/>
  <c r="G118" i="15"/>
  <c r="H118" i="15"/>
  <c r="C119" i="15"/>
  <c r="E119" i="15"/>
  <c r="F119" i="15"/>
  <c r="G119" i="15"/>
  <c r="H119" i="15"/>
  <c r="C120" i="15"/>
  <c r="E120" i="15"/>
  <c r="F120" i="15"/>
  <c r="G120" i="15"/>
  <c r="H120" i="15"/>
  <c r="C121" i="15"/>
  <c r="E121" i="15"/>
  <c r="F121" i="15"/>
  <c r="G121" i="15"/>
  <c r="H121" i="15"/>
  <c r="C122" i="15"/>
  <c r="E122" i="15"/>
  <c r="F122" i="15"/>
  <c r="G122" i="15"/>
  <c r="H122" i="15"/>
  <c r="C123" i="15"/>
  <c r="E123" i="15"/>
  <c r="F123" i="15"/>
  <c r="G123" i="15"/>
  <c r="H123" i="15"/>
  <c r="C124" i="15"/>
  <c r="E124" i="15"/>
  <c r="F124" i="15"/>
  <c r="G124" i="15"/>
  <c r="H124" i="15"/>
  <c r="C125" i="15"/>
  <c r="E125" i="15"/>
  <c r="F125" i="15"/>
  <c r="G125" i="15"/>
  <c r="H125" i="15"/>
  <c r="C126" i="15"/>
  <c r="E126" i="15"/>
  <c r="F126" i="15"/>
  <c r="G126" i="15"/>
  <c r="H126" i="15"/>
  <c r="C127" i="15"/>
  <c r="E127" i="15"/>
  <c r="F127" i="15"/>
  <c r="G127" i="15"/>
  <c r="H127" i="15"/>
  <c r="C128" i="15"/>
  <c r="E128" i="15"/>
  <c r="F128" i="15"/>
  <c r="G128" i="15"/>
  <c r="H128" i="15"/>
  <c r="H6" i="15"/>
  <c r="G6" i="15"/>
  <c r="F6" i="15"/>
  <c r="E6" i="15"/>
  <c r="C6" i="15"/>
  <c r="I11" i="11" l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0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1" i="11"/>
  <c r="H12" i="11"/>
  <c r="J12" i="11" s="1"/>
  <c r="H13" i="11"/>
  <c r="H14" i="11"/>
  <c r="H15" i="11"/>
  <c r="H16" i="11"/>
  <c r="H17" i="11"/>
  <c r="H18" i="11"/>
  <c r="H19" i="11"/>
  <c r="H20" i="11"/>
  <c r="J20" i="11" s="1"/>
  <c r="H21" i="11"/>
  <c r="J21" i="11" s="1"/>
  <c r="H22" i="11"/>
  <c r="H23" i="11"/>
  <c r="J23" i="11" s="1"/>
  <c r="H24" i="11"/>
  <c r="H25" i="11"/>
  <c r="H26" i="11"/>
  <c r="H27" i="11"/>
  <c r="H28" i="11"/>
  <c r="J28" i="11" s="1"/>
  <c r="H29" i="11"/>
  <c r="J13" i="11" l="1"/>
  <c r="J15" i="11"/>
  <c r="J93" i="11"/>
  <c r="J77" i="11"/>
  <c r="J69" i="11"/>
  <c r="J53" i="11"/>
  <c r="J45" i="11"/>
  <c r="J85" i="11"/>
  <c r="J61" i="11"/>
  <c r="J117" i="11"/>
  <c r="J101" i="11"/>
  <c r="J37" i="11"/>
  <c r="J109" i="11"/>
  <c r="J122" i="11"/>
  <c r="J114" i="11"/>
  <c r="J106" i="11"/>
  <c r="J98" i="11"/>
  <c r="J90" i="11"/>
  <c r="J82" i="11"/>
  <c r="J74" i="11"/>
  <c r="J66" i="11"/>
  <c r="J58" i="11"/>
  <c r="J118" i="11"/>
  <c r="J110" i="11"/>
  <c r="J102" i="11"/>
  <c r="J94" i="11"/>
  <c r="J86" i="11"/>
  <c r="J78" i="11"/>
  <c r="J70" i="11"/>
  <c r="J62" i="11"/>
  <c r="J54" i="11"/>
  <c r="J46" i="11"/>
  <c r="J38" i="11"/>
  <c r="J30" i="11"/>
  <c r="J121" i="11"/>
  <c r="J113" i="11"/>
  <c r="J105" i="11"/>
  <c r="J97" i="11"/>
  <c r="J25" i="11"/>
  <c r="J17" i="11"/>
  <c r="J89" i="11"/>
  <c r="J65" i="11"/>
  <c r="J49" i="11"/>
  <c r="J41" i="11"/>
  <c r="J33" i="11"/>
  <c r="J120" i="11"/>
  <c r="J112" i="11"/>
  <c r="J104" i="11"/>
  <c r="J96" i="11"/>
  <c r="J88" i="11"/>
  <c r="J80" i="11"/>
  <c r="J72" i="11"/>
  <c r="J64" i="11"/>
  <c r="J56" i="11"/>
  <c r="J48" i="11"/>
  <c r="J40" i="11"/>
  <c r="J32" i="11"/>
  <c r="J24" i="11"/>
  <c r="J16" i="11"/>
  <c r="J81" i="11"/>
  <c r="J119" i="11"/>
  <c r="J111" i="11"/>
  <c r="J103" i="11"/>
  <c r="J95" i="11"/>
  <c r="J87" i="11"/>
  <c r="J79" i="11"/>
  <c r="J71" i="11"/>
  <c r="J63" i="11"/>
  <c r="J55" i="11"/>
  <c r="J47" i="11"/>
  <c r="J39" i="11"/>
  <c r="J31" i="11"/>
  <c r="J73" i="11"/>
  <c r="J14" i="11"/>
  <c r="J57" i="11"/>
  <c r="J22" i="11"/>
  <c r="J10" i="11"/>
  <c r="J116" i="11"/>
  <c r="J108" i="11"/>
  <c r="J100" i="11"/>
  <c r="J92" i="11"/>
  <c r="J84" i="11"/>
  <c r="J76" i="11"/>
  <c r="J68" i="11"/>
  <c r="J60" i="11"/>
  <c r="J52" i="11"/>
  <c r="J44" i="11"/>
  <c r="J36" i="11"/>
  <c r="J123" i="11"/>
  <c r="J115" i="11"/>
  <c r="J107" i="11"/>
  <c r="J99" i="11"/>
  <c r="J91" i="11"/>
  <c r="J83" i="11"/>
  <c r="J75" i="11"/>
  <c r="J67" i="11"/>
  <c r="J59" i="11"/>
  <c r="J51" i="11"/>
  <c r="J43" i="11"/>
  <c r="J35" i="11"/>
  <c r="J27" i="11"/>
  <c r="J19" i="11"/>
  <c r="J11" i="11"/>
  <c r="J50" i="11"/>
  <c r="J42" i="11"/>
  <c r="J34" i="11"/>
  <c r="J26" i="11"/>
  <c r="J18" i="11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7" i="2"/>
  <c r="G37" i="2"/>
  <c r="F38" i="2"/>
  <c r="G38" i="2"/>
  <c r="N35" i="2"/>
  <c r="M35" i="2"/>
  <c r="L35" i="2"/>
  <c r="P10" i="2" l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O3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4" i="2"/>
  <c r="O35" i="2"/>
  <c r="O36" i="2"/>
  <c r="O37" i="2"/>
  <c r="P9" i="2"/>
  <c r="O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7" i="2"/>
  <c r="H88" i="2"/>
  <c r="H89" i="2"/>
  <c r="H90" i="2"/>
  <c r="H91" i="2"/>
  <c r="H92" i="2"/>
  <c r="H93" i="2"/>
  <c r="H94" i="2"/>
  <c r="H95" i="2"/>
  <c r="H97" i="2"/>
  <c r="H98" i="2"/>
  <c r="H99" i="2"/>
  <c r="H10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7" i="2"/>
  <c r="G88" i="2"/>
  <c r="G89" i="2"/>
  <c r="G90" i="2"/>
  <c r="G91" i="2"/>
  <c r="G92" i="2"/>
  <c r="G93" i="2"/>
  <c r="G94" i="2"/>
  <c r="G95" i="2"/>
  <c r="G97" i="2"/>
  <c r="G98" i="2"/>
  <c r="G99" i="2"/>
  <c r="M25" i="2" l="1"/>
  <c r="N25" i="2"/>
  <c r="L25" i="2"/>
  <c r="F22" i="9"/>
  <c r="D86" i="2"/>
  <c r="E86" i="2"/>
  <c r="D56" i="2"/>
  <c r="E56" i="2"/>
  <c r="D26" i="2"/>
  <c r="G26" i="2" s="1"/>
  <c r="E26" i="2"/>
  <c r="P25" i="2" l="1"/>
  <c r="O25" i="2"/>
  <c r="F26" i="2"/>
  <c r="H26" i="2"/>
  <c r="C56" i="2"/>
  <c r="G56" i="2" s="1"/>
  <c r="F22" i="5"/>
  <c r="C86" i="2"/>
  <c r="G86" i="2" s="1"/>
  <c r="H56" i="2" l="1"/>
  <c r="H86" i="2"/>
  <c r="F86" i="2"/>
  <c r="F9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7" i="2"/>
  <c r="F98" i="2"/>
  <c r="F7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40" i="2"/>
  <c r="D96" i="2"/>
  <c r="E96" i="2"/>
  <c r="H96" i="2" s="1"/>
  <c r="C96" i="2"/>
  <c r="D66" i="2"/>
  <c r="E66" i="2"/>
  <c r="C66" i="2"/>
  <c r="D36" i="2"/>
  <c r="E36" i="2"/>
  <c r="C36" i="2"/>
  <c r="H66" i="2" l="1"/>
  <c r="F36" i="2"/>
  <c r="C39" i="2"/>
  <c r="F39" i="2" s="1"/>
  <c r="E39" i="2"/>
  <c r="H39" i="2" s="1"/>
  <c r="H36" i="2"/>
  <c r="D39" i="2"/>
  <c r="G39" i="2" s="1"/>
  <c r="G36" i="2"/>
  <c r="G66" i="2"/>
  <c r="G96" i="2"/>
  <c r="F96" i="2"/>
  <c r="F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I6" authorId="0" shapeId="0" xr:uid="{DEE21E94-A9FE-45E4-8389-ED748F599F45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Datum in der Spalte: 31.12.2018, Zahlen zum 31.12.2019</t>
        </r>
      </text>
    </comment>
    <comment ref="I10" authorId="0" shapeId="0" xr:uid="{D276CB6A-5481-401C-A549-1D15717C9D10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Das sind die Zahlen zum 31.12.2019(in der gesamten Spalte "I"/ In der Überschrift der Spalte steht 31.12.2018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C26" authorId="0" shapeId="0" xr:uid="{BE89FE8B-031B-4531-B857-BAB4D7743B81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Hier wurden die Rohdaten 2017 verwendet . Ich meine, es hätten die Werte aus 2018 verwendet werden müssen. Die Summe stimmt aber auch nicht mit dem Wert aus Rohdaten 2017 für EU-Staaten überein. Da ich die Formel nicht ganz verstehe, kann ich den Fehler nicht finden.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G22" authorId="0" shapeId="0" xr:uid="{A4799C25-CED4-41A0-AC37-99C988161C2C}">
      <text>
        <r>
          <rPr>
            <b/>
            <sz val="9"/>
            <color indexed="81"/>
            <rFont val="Segoe UI"/>
            <charset val="1"/>
          </rPr>
          <t>Brockmann, Elke (LSN):</t>
        </r>
        <r>
          <rPr>
            <sz val="9"/>
            <color indexed="81"/>
            <rFont val="Segoe UI"/>
            <charset val="1"/>
          </rPr>
          <t xml:space="preserve">
In der Summe "EU-Staaten" ist die Ukraine enthalten, dafür fehlt Ungarn. Korrektursumme lautet: 339.980</t>
        </r>
      </text>
    </comment>
  </commentList>
</comments>
</file>

<file path=xl/sharedStrings.xml><?xml version="1.0" encoding="utf-8"?>
<sst xmlns="http://schemas.openxmlformats.org/spreadsheetml/2006/main" count="15119" uniqueCount="1892">
  <si>
    <t>Indikator A6: Ausländerinnen und Ausländer nach ausgewählten Statsangehörigkeiten und Geschlecht</t>
  </si>
  <si>
    <t>Tabelle A6-1:  Ausländerinnen und Ausländer 2005 und 2016 (31.12.) nach ausgewählten Staatsangehörigkeiten und Geschlecht</t>
  </si>
  <si>
    <r>
      <t>Land der Staatsangehörigkeit</t>
    </r>
    <r>
      <rPr>
        <vertAlign val="superscript"/>
        <sz val="6"/>
        <color theme="1"/>
        <rFont val="NDSFrutiger 45 Light"/>
      </rPr>
      <t>1)</t>
    </r>
  </si>
  <si>
    <t>Ausländerinnen und Ausländer</t>
  </si>
  <si>
    <t>Anteil Männer</t>
  </si>
  <si>
    <t>Anteil Frauen</t>
  </si>
  <si>
    <t>Veränderung der Anzahl der Ausländerinnen und Ausländer 2005/2016</t>
  </si>
  <si>
    <t>Anzahl</t>
  </si>
  <si>
    <t>Prozent</t>
  </si>
  <si>
    <t>Spalte1</t>
  </si>
  <si>
    <t>Spalte12</t>
  </si>
  <si>
    <t>Kontinente</t>
  </si>
  <si>
    <t>Top20_ok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</si>
  <si>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</si>
  <si>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</si>
  <si>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</si>
  <si>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</si>
  <si>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</si>
  <si>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</si>
  <si>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</si>
  <si>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</si>
  <si>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</si>
  <si>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Albanien</t>
  </si>
  <si>
    <t>Europa  (Bitte auswählen)</t>
  </si>
  <si>
    <t>Bosnien und Herzegowina</t>
  </si>
  <si>
    <t>Belgien</t>
  </si>
  <si>
    <t>x</t>
  </si>
  <si>
    <t>Bulgarien</t>
  </si>
  <si>
    <t>Dänemark</t>
  </si>
  <si>
    <t>Estland</t>
  </si>
  <si>
    <t>Finnland</t>
  </si>
  <si>
    <t>Frankreich</t>
  </si>
  <si>
    <t>Kroatien</t>
  </si>
  <si>
    <t>Slowenien</t>
  </si>
  <si>
    <t>Griechenland</t>
  </si>
  <si>
    <t>Irland</t>
  </si>
  <si>
    <t>Island</t>
  </si>
  <si>
    <t>Italien</t>
  </si>
  <si>
    <t>Serbien u.Montenegro, Ehem.Jugoslawien</t>
  </si>
  <si>
    <t>Lettland</t>
  </si>
  <si>
    <t>Litauen</t>
  </si>
  <si>
    <t>Luxemburg</t>
  </si>
  <si>
    <t>Mazedonien</t>
  </si>
  <si>
    <t>Malta</t>
  </si>
  <si>
    <t>Moldau, Republik</t>
  </si>
  <si>
    <t>Monaco</t>
  </si>
  <si>
    <t>Niederlande</t>
  </si>
  <si>
    <t>Norwegen</t>
  </si>
  <si>
    <t>Österreich</t>
  </si>
  <si>
    <t>Polen</t>
  </si>
  <si>
    <t>Portugal</t>
  </si>
  <si>
    <t>Rumänien</t>
  </si>
  <si>
    <t>Slowakei</t>
  </si>
  <si>
    <t>Schweden</t>
  </si>
  <si>
    <t>Schweiz</t>
  </si>
  <si>
    <t>ehem. Sowjetunion</t>
  </si>
  <si>
    <t>Russische Föderation</t>
  </si>
  <si>
    <t>Spanien</t>
  </si>
  <si>
    <t>ehem. Tschechoslowakei</t>
  </si>
  <si>
    <t>Türkei</t>
  </si>
  <si>
    <t>Tschechische Republik</t>
  </si>
  <si>
    <t>Ungarn</t>
  </si>
  <si>
    <t>Ukraine</t>
  </si>
  <si>
    <t>Vereinigtes Königreich GB u.Nordir</t>
  </si>
  <si>
    <t>Weißrußland</t>
  </si>
  <si>
    <t>Zypern</t>
  </si>
  <si>
    <t>Britische Überseegebiete</t>
  </si>
  <si>
    <t>-</t>
  </si>
  <si>
    <t>übrige europäische Staaten</t>
  </si>
  <si>
    <t>k</t>
  </si>
  <si>
    <t xml:space="preserve">Europa </t>
  </si>
  <si>
    <t>Algerien</t>
  </si>
  <si>
    <t xml:space="preserve">Afrika </t>
  </si>
  <si>
    <t>Angola</t>
  </si>
  <si>
    <t>Eritrea</t>
  </si>
  <si>
    <t>Äthiopien</t>
  </si>
  <si>
    <t>Benin</t>
  </si>
  <si>
    <t>Cote d'Ivoire</t>
  </si>
  <si>
    <t>Nigeria</t>
  </si>
  <si>
    <t>Gambia</t>
  </si>
  <si>
    <t>Ghana</t>
  </si>
  <si>
    <t>Kenia</t>
  </si>
  <si>
    <t>Kongo, Dem. Volksrepublik (ehem.Za</t>
  </si>
  <si>
    <t>Liberia</t>
  </si>
  <si>
    <t>Marokko</t>
  </si>
  <si>
    <t>Burkina Faso</t>
  </si>
  <si>
    <t>Kamerun</t>
  </si>
  <si>
    <t>Südafrika</t>
  </si>
  <si>
    <t>Senegal</t>
  </si>
  <si>
    <t>Sierra Leone</t>
  </si>
  <si>
    <t>Somalia</t>
  </si>
  <si>
    <t>Sudan (einschl. Südsudan) (bis 201</t>
  </si>
  <si>
    <t>Togo</t>
  </si>
  <si>
    <t>Tunesien</t>
  </si>
  <si>
    <t>Ägypten</t>
  </si>
  <si>
    <t>übrige afrikanische Staaten</t>
  </si>
  <si>
    <t>Argentinien</t>
  </si>
  <si>
    <t xml:space="preserve">Amerika </t>
  </si>
  <si>
    <t>Bolivien</t>
  </si>
  <si>
    <t>Brasilien</t>
  </si>
  <si>
    <t>Chile</t>
  </si>
  <si>
    <t>Dominikanische Republik</t>
  </si>
  <si>
    <t>Kanada</t>
  </si>
  <si>
    <t>Kolumbien</t>
  </si>
  <si>
    <t>Kuba</t>
  </si>
  <si>
    <t>Mexiko</t>
  </si>
  <si>
    <t>Peru</t>
  </si>
  <si>
    <t>Venezuela</t>
  </si>
  <si>
    <t>Vereinigte Staaten</t>
  </si>
  <si>
    <t>übrige amerikanische Staaten</t>
  </si>
  <si>
    <t>Armenien</t>
  </si>
  <si>
    <t xml:space="preserve">Asien </t>
  </si>
  <si>
    <t>Afghanistan</t>
  </si>
  <si>
    <t>Aserbaidschan</t>
  </si>
  <si>
    <t>Georgien</t>
  </si>
  <si>
    <t>Sri Lanka</t>
  </si>
  <si>
    <t>Vietnam</t>
  </si>
  <si>
    <t>Indien</t>
  </si>
  <si>
    <t>Indonesien</t>
  </si>
  <si>
    <t>Irak</t>
  </si>
  <si>
    <t>Iran, Islamische Republik</t>
  </si>
  <si>
    <t>Israel</t>
  </si>
  <si>
    <t>Japan</t>
  </si>
  <si>
    <t>Kasachstan</t>
  </si>
  <si>
    <t>Jordanien</t>
  </si>
  <si>
    <t>Libanon</t>
  </si>
  <si>
    <t>Nepal</t>
  </si>
  <si>
    <t>Bangladesch</t>
  </si>
  <si>
    <t>Pakistan</t>
  </si>
  <si>
    <t>Philippinen</t>
  </si>
  <si>
    <t>Taiwan</t>
  </si>
  <si>
    <t>Korea, Republik</t>
  </si>
  <si>
    <t>Syrien, Arabische Republik</t>
  </si>
  <si>
    <t>Thailand</t>
  </si>
  <si>
    <t>China</t>
  </si>
  <si>
    <t>Malaysia</t>
  </si>
  <si>
    <t>übrige asiatische Staaten</t>
  </si>
  <si>
    <t>Australien und Ozeanien</t>
  </si>
  <si>
    <t>OK</t>
  </si>
  <si>
    <t>staatenlos</t>
  </si>
  <si>
    <t>ungeklärt,oh.Angabe,unbekannt</t>
  </si>
  <si>
    <t>Ausländerinnen und Ausländer (insgesamt)</t>
  </si>
  <si>
    <t>1) Bis 2013 Großbritannien und Europa einschl. britisch abhängiger Gebiete. Ab 2014 'ungeklärt und ohne Angabe' einschl. britischer Überseegebiete.</t>
  </si>
  <si>
    <t xml:space="preserve">Ausländer </t>
  </si>
  <si>
    <t>Quelle: Ausländerzentralregister</t>
  </si>
  <si>
    <t>Indikator A 6: Ausländerinnen und Ausländer nach ausgewählten Staatsangehörigkeiten und Geschlecht</t>
  </si>
  <si>
    <t>Tabelle A6-3: Ausländerinnen und Ausländer nach ausgewählten Staatsangehörigkeiten und Geschlecht</t>
  </si>
  <si>
    <r>
      <t>Land der 
Staatsangehörigkeit</t>
    </r>
    <r>
      <rPr>
        <vertAlign val="superscript"/>
        <sz val="6"/>
        <rFont val="NDSFrutiger 45 Light"/>
      </rPr>
      <t>1,2)</t>
    </r>
  </si>
  <si>
    <t>Jahr
(31.12.)</t>
  </si>
  <si>
    <t>Anteil
Männer</t>
  </si>
  <si>
    <t>Anteil
Frauen</t>
  </si>
  <si>
    <t>Veränderung der Anzahl der Ausländerinnen und Ausländer
gegenüber 2005</t>
  </si>
  <si>
    <t>Europa</t>
  </si>
  <si>
    <t>Serbien</t>
  </si>
  <si>
    <t>Vereinigtes Königreich</t>
  </si>
  <si>
    <t>EU Staaten</t>
  </si>
  <si>
    <t>Afrika</t>
  </si>
  <si>
    <t>Amerika</t>
  </si>
  <si>
    <t>Asien</t>
  </si>
  <si>
    <t>Syrien</t>
  </si>
  <si>
    <t xml:space="preserve">Irak </t>
  </si>
  <si>
    <t>Sonstige Ausprägungen</t>
  </si>
  <si>
    <t>Staatenlos</t>
  </si>
  <si>
    <t>Ungeklärt und ohne Angabe</t>
  </si>
  <si>
    <t>Insgesamt</t>
  </si>
  <si>
    <t>EU-Staaten</t>
  </si>
  <si>
    <t xml:space="preserve">Australien und Ozeanien </t>
  </si>
  <si>
    <t xml:space="preserve">1) Aufgeführt sind die 20 häufigsten Staatsangehörigkeiten der Ausländerinnen und Ausländer im jeweiligen Berichtsjahr in Niedersachsen. </t>
  </si>
  <si>
    <t>2) Bis 2013 Großbritannien und Europa einschl. britisch abhängiger Gebiete. Ab 2014 'ungeklärt und ohne Angabe' einschl. britischer Überseegebiete, Serbien einschl. Kosovo und Montenegro</t>
  </si>
  <si>
    <t> gezippte Excel-Datei herunterladen </t>
  </si>
  <si>
    <t>© Landesamt für Statistik Niedersachsen, 2019.</t>
  </si>
  <si>
    <t>   Vervielfältigung und Verbreitung, auch auszugsweise, mit Quellenangabe gestattet.</t>
  </si>
  <si>
    <t>LSN-Online: Tabelle A1050002</t>
  </si>
  <si>
    <t>Landesamt für Statistik Niedersachsen</t>
  </si>
  <si>
    <t>Ausländische Bevölkerung in Niedersachsen (Gebietsstand 1.7.2017)</t>
  </si>
  <si>
    <t>- Ausländerzentralregister - </t>
  </si>
  <si>
    <t>31.12.2016*</t>
  </si>
  <si>
    <t>Niedersachsen</t>
  </si>
  <si>
    <t>Statistische Region*, Kreis*</t>
  </si>
  <si>
    <t>---------</t>
  </si>
  <si>
    <t>Land der Staatsangehörigkeit</t>
  </si>
  <si>
    <t>(ausgewählte Staaten)</t>
  </si>
  <si>
    <t>Ausländische Bevölkerung</t>
  </si>
  <si>
    <t>Männlich</t>
  </si>
  <si>
    <t>Weiblich</t>
  </si>
  <si>
    <t>0 Niedersachsen</t>
  </si>
  <si>
    <t>  Albanien</t>
  </si>
  <si>
    <t>  Belgien</t>
  </si>
  <si>
    <t>  Bosnien und Herzegowina</t>
  </si>
  <si>
    <t>  Bulgarien</t>
  </si>
  <si>
    <t>  Dänemark</t>
  </si>
  <si>
    <t>  Estland</t>
  </si>
  <si>
    <t>  Finnland</t>
  </si>
  <si>
    <t>  Frankreich</t>
  </si>
  <si>
    <t>  Griechenland</t>
  </si>
  <si>
    <t>  Irland</t>
  </si>
  <si>
    <t>  Island</t>
  </si>
  <si>
    <t>  Italien</t>
  </si>
  <si>
    <t>  Kosovo (ab 2008)</t>
  </si>
  <si>
    <t>  Kroatien</t>
  </si>
  <si>
    <t>  Lettland</t>
  </si>
  <si>
    <t>  Litauen</t>
  </si>
  <si>
    <t>  Luxemburg</t>
  </si>
  <si>
    <t>  Malta</t>
  </si>
  <si>
    <t>  Mazedonien</t>
  </si>
  <si>
    <t>  Moldau, Republik</t>
  </si>
  <si>
    <t>  Monaco</t>
  </si>
  <si>
    <t>  Montenegro (ab 2006)</t>
  </si>
  <si>
    <t>  Niederlande</t>
  </si>
  <si>
    <t>  Norwegen</t>
  </si>
  <si>
    <t>  Österreich</t>
  </si>
  <si>
    <t>  Polen</t>
  </si>
  <si>
    <t>  Portugal</t>
  </si>
  <si>
    <t>  Rumänien</t>
  </si>
  <si>
    <t>  Russische Föderation</t>
  </si>
  <si>
    <t>  Schweden</t>
  </si>
  <si>
    <t>  Schweiz</t>
  </si>
  <si>
    <t>  Serbien und Montenegro (nur 2004, 2005)</t>
  </si>
  <si>
    <t>  Serbien (nur 2006, 2007)</t>
  </si>
  <si>
    <t>  Serbien (ohne Kosovo ab 2008)</t>
  </si>
  <si>
    <t>  Slowakische Republik</t>
  </si>
  <si>
    <t>  Slowenien</t>
  </si>
  <si>
    <t>  ehem. Sowjetunion</t>
  </si>
  <si>
    <t>  Spanien</t>
  </si>
  <si>
    <t>  ehem. Tschechoslowakei</t>
  </si>
  <si>
    <t>  Tschechische Republik</t>
  </si>
  <si>
    <t>  Türkei</t>
  </si>
  <si>
    <t>  Ukraine</t>
  </si>
  <si>
    <t>  Ungarn</t>
  </si>
  <si>
    <t>  Vereinigtes Königreich 1)</t>
  </si>
  <si>
    <t>  Weißrußland</t>
  </si>
  <si>
    <t>  Zypern</t>
  </si>
  <si>
    <t>  übrige europäische Staaten</t>
  </si>
  <si>
    <t>Europa insgesamt</t>
  </si>
  <si>
    <t>  Algerien</t>
  </si>
  <si>
    <t>  Angola</t>
  </si>
  <si>
    <t>  Ägypten</t>
  </si>
  <si>
    <t>  Äthiopien</t>
  </si>
  <si>
    <t>  Benin</t>
  </si>
  <si>
    <t>  Burkina Faso</t>
  </si>
  <si>
    <t>  Côte d`Ivoire</t>
  </si>
  <si>
    <t>  Eritrea</t>
  </si>
  <si>
    <t>  Gambia</t>
  </si>
  <si>
    <t>  Ghana</t>
  </si>
  <si>
    <t>  Kamerun</t>
  </si>
  <si>
    <t>  Kenia</t>
  </si>
  <si>
    <t>  Liberia</t>
  </si>
  <si>
    <t>  Marokko</t>
  </si>
  <si>
    <t>  Nigeria</t>
  </si>
  <si>
    <t>  Senegal</t>
  </si>
  <si>
    <t>  Sierra Leone</t>
  </si>
  <si>
    <t>  Somalia</t>
  </si>
  <si>
    <t>  Südafrika</t>
  </si>
  <si>
    <t>  Republik Sudan (bis 2010)</t>
  </si>
  <si>
    <t>  Sudan (ab 2011)</t>
  </si>
  <si>
    <t>  Südsudan (ab 2011)</t>
  </si>
  <si>
    <t>  Togo</t>
  </si>
  <si>
    <t>  Tunesien</t>
  </si>
  <si>
    <t>  Kongo, Dem. Volksrepublik (ehem. Zaire)</t>
  </si>
  <si>
    <t>  übrige afrikanische Staaten</t>
  </si>
  <si>
    <t>Afrika insgesamt</t>
  </si>
  <si>
    <t>  Argentinien</t>
  </si>
  <si>
    <t>  Bolivien</t>
  </si>
  <si>
    <t>  Brasilien</t>
  </si>
  <si>
    <t>  Chile</t>
  </si>
  <si>
    <t>  Dominikanische Republik</t>
  </si>
  <si>
    <t>  Kanada</t>
  </si>
  <si>
    <t>  Kolumbien</t>
  </si>
  <si>
    <t>  Kuba</t>
  </si>
  <si>
    <t>  Mexiko</t>
  </si>
  <si>
    <t>  Peru</t>
  </si>
  <si>
    <t>  Venezuela, Bolivarische Republik</t>
  </si>
  <si>
    <t>  Vereinigte Staaten</t>
  </si>
  <si>
    <t>  übrige amerikanische Staaten</t>
  </si>
  <si>
    <t>Amerika insgesamt</t>
  </si>
  <si>
    <t>  Afghanistan</t>
  </si>
  <si>
    <t>  Armenien</t>
  </si>
  <si>
    <t>  Aserbaidschan</t>
  </si>
  <si>
    <t>  Bangladesch</t>
  </si>
  <si>
    <t>  China</t>
  </si>
  <si>
    <t>  Georgien</t>
  </si>
  <si>
    <t>  Indien</t>
  </si>
  <si>
    <t>  Indonesien</t>
  </si>
  <si>
    <t>  Israel</t>
  </si>
  <si>
    <t>  Irak</t>
  </si>
  <si>
    <t>  Iran, Islamische Republik</t>
  </si>
  <si>
    <t>  Japan</t>
  </si>
  <si>
    <t>  Jordanien</t>
  </si>
  <si>
    <t>  Kasachstan</t>
  </si>
  <si>
    <t>  Korea, Republik</t>
  </si>
  <si>
    <t>  Libanon</t>
  </si>
  <si>
    <t>  Malaysia</t>
  </si>
  <si>
    <t>  Nepal</t>
  </si>
  <si>
    <t>  Pakistan</t>
  </si>
  <si>
    <t>  Palästinänsische Gebiete (ab 2015)</t>
  </si>
  <si>
    <t>  Philippinen</t>
  </si>
  <si>
    <t>  Sri Lanka</t>
  </si>
  <si>
    <t>  Syrien, Arabische Republik</t>
  </si>
  <si>
    <t>  Taiwan</t>
  </si>
  <si>
    <t>  Thailand</t>
  </si>
  <si>
    <t>  Vietnam</t>
  </si>
  <si>
    <t>  übrige asiatische Staaten</t>
  </si>
  <si>
    <t>Asien insgesamt</t>
  </si>
  <si>
    <t>ungeklärt und ohne Angabe 2)</t>
  </si>
  <si>
    <t>Ausländer insgesamt</t>
  </si>
  <si>
    <t>1 Braunschweig</t>
  </si>
  <si>
    <t>2 Hannover</t>
  </si>
  <si>
    <t>3 Lüneburg</t>
  </si>
  <si>
    <t>4 Weser-Ems</t>
  </si>
  <si>
    <t>1) Vereinigtes Königreich GB und Nordirland, sowie Krongebiete (Kanalinseln, Ilse of man und Gibraltar).</t>
  </si>
  <si>
    <t>2) Einschließlich Britische Überseegebiete und brit abh. Gebiete (195,295,395,495,595) (Briten, aber keine EU-Bürger).</t>
  </si>
  <si>
    <t>Das Landesergebnis für 1994 weicht von der Addition der Kreisergebnisse ab, da für</t>
  </si>
  <si>
    <t>die 3498 Asylbewerber (darunter 1148 weibliche) der Regionalnachweis nicht geführt wurde.</t>
  </si>
  <si>
    <t>Zur Sicherstellung der Geheimhaltung wird ab 2016 im Ausländerzentralregister ein Rundungsverfahren angewendet.</t>
  </si>
  <si>
    <t>Alle Tabellenfelder mit Fallzahlen werden zunächst ohne Rundung ermittelt.</t>
  </si>
  <si>
    <t>Anschließend wird jede Zahl für sich auf ein Vielfaches von 5 auf- oder abgerundet (0 bis 2 auf 0, 3 bis 7 auf 5 und 8 bis 12 auf 10 gerundet usw.).</t>
  </si>
  <si>
    <t>Die Abweichung je ausgewiesenem Datenfeld vom Echtwert beträgt maximal 2 Personen.</t>
  </si>
  <si>
    <t>Zu beachten ist, dass in den Tabellen Rundungsdifferenzen auftreten können, wenn man innerhalb einer Tabelle die gerundeten Werte aufsummiert.</t>
  </si>
  <si>
    <t>31.12.2017*</t>
  </si>
  <si>
    <t>31.12.2018*</t>
  </si>
  <si>
    <t>31.12.2005*</t>
  </si>
  <si>
    <t>EU-Staaten insgesamt:</t>
  </si>
  <si>
    <t>Serbien2)</t>
  </si>
  <si>
    <t>Veränderung der Anzahl der Ausländerinnen und Ausländer 2005/2018</t>
  </si>
  <si>
    <t xml:space="preserve">Anteil Frauen </t>
  </si>
  <si>
    <t>Tabelle A6-1:  Ausländerinnen und Ausländer 2005 und 2018 (31.12.) nach ausgewählten Staatsangehörigkeiten und Geschlecht</t>
  </si>
  <si>
    <t>Migration und Teilhabe in Niedersachsen - Integrationsmonitoring 2018 - aktuelle Ergebnisse</t>
  </si>
  <si>
    <t xml:space="preserve">  Albanien</t>
  </si>
  <si>
    <t>Kosovo (ab 2008)</t>
  </si>
  <si>
    <t>Montenegro (ab 2006)</t>
  </si>
  <si>
    <t>Serbien und Montenegro (nur 2004, 2005)</t>
  </si>
  <si>
    <t>Serbien (nur 2006, 2007)</t>
  </si>
  <si>
    <t>Serbien (ohne Kosovo ab 2008)</t>
  </si>
  <si>
    <t>Slowakische Republik</t>
  </si>
  <si>
    <t>Vereinigtes Königreich 1)</t>
  </si>
  <si>
    <t>Côte d`Ivoire</t>
  </si>
  <si>
    <t>Republik Sudan (bis 2010)</t>
  </si>
  <si>
    <t>Sudan (ab 2011)</t>
  </si>
  <si>
    <t>Südsudan (ab 2011)</t>
  </si>
  <si>
    <t>Kongo, Dem. Volksrepublik (ehem. Zaire)</t>
  </si>
  <si>
    <t>Venezuela, Bolivarische Republik</t>
  </si>
  <si>
    <t>Palästinänsische Gebiete (ab 2015)</t>
  </si>
  <si>
    <t>A6 - AZR</t>
  </si>
  <si>
    <t xml:space="preserve">ausgew. Staaten </t>
  </si>
  <si>
    <t>Ausländer</t>
  </si>
  <si>
    <t xml:space="preserve">  Albanien                              </t>
  </si>
  <si>
    <t xml:space="preserve">  Belgien                               </t>
  </si>
  <si>
    <t xml:space="preserve">  Bosnien und Herzegowina               </t>
  </si>
  <si>
    <t xml:space="preserve">  Bulgarien                             </t>
  </si>
  <si>
    <t xml:space="preserve">  Dänemark                              </t>
  </si>
  <si>
    <t xml:space="preserve">  Estland                               </t>
  </si>
  <si>
    <t xml:space="preserve">  Finnland                              </t>
  </si>
  <si>
    <t xml:space="preserve">  Frankreich                            </t>
  </si>
  <si>
    <t xml:space="preserve">  Griechenland                          </t>
  </si>
  <si>
    <t xml:space="preserve">  Irland                                </t>
  </si>
  <si>
    <t xml:space="preserve">  Island                                </t>
  </si>
  <si>
    <t xml:space="preserve">  Italien                               </t>
  </si>
  <si>
    <t xml:space="preserve">  Serbien u.Montenegro, Ehem.Jugoslawien</t>
  </si>
  <si>
    <t xml:space="preserve">  Serbien (einschl. Kosovo)             </t>
  </si>
  <si>
    <t xml:space="preserve">  Serbien                               </t>
  </si>
  <si>
    <t xml:space="preserve">  Montenegro                            </t>
  </si>
  <si>
    <t xml:space="preserve">  Kroatien                              </t>
  </si>
  <si>
    <t xml:space="preserve">  Kosovo                                </t>
  </si>
  <si>
    <t xml:space="preserve">  Lettland                              </t>
  </si>
  <si>
    <t xml:space="preserve">  Litauen                               </t>
  </si>
  <si>
    <t xml:space="preserve">  Luxemburg                             </t>
  </si>
  <si>
    <t xml:space="preserve">  Malta                                 </t>
  </si>
  <si>
    <t xml:space="preserve">  Mazedonien                            </t>
  </si>
  <si>
    <t xml:space="preserve">  Moldau, Republik                      </t>
  </si>
  <si>
    <t xml:space="preserve">  Monaco                                </t>
  </si>
  <si>
    <t xml:space="preserve">  Niederlande                           </t>
  </si>
  <si>
    <t xml:space="preserve">  Norwegen                              </t>
  </si>
  <si>
    <t xml:space="preserve">  Österreich                            </t>
  </si>
  <si>
    <t xml:space="preserve">  Polen                                 </t>
  </si>
  <si>
    <t xml:space="preserve">  Portugal                              </t>
  </si>
  <si>
    <t xml:space="preserve">  Rumänien                              </t>
  </si>
  <si>
    <t xml:space="preserve">  Russische Föderation                  </t>
  </si>
  <si>
    <t xml:space="preserve">  Schweden                              </t>
  </si>
  <si>
    <t xml:space="preserve">  Schweiz                               </t>
  </si>
  <si>
    <t xml:space="preserve">  Slowakei                              </t>
  </si>
  <si>
    <t xml:space="preserve">  Slowenien                             </t>
  </si>
  <si>
    <t xml:space="preserve">  ehem. Sowjetunion                     </t>
  </si>
  <si>
    <t xml:space="preserve">  Spanien                               </t>
  </si>
  <si>
    <t xml:space="preserve">  ehem. Tschechoslowakei                </t>
  </si>
  <si>
    <t xml:space="preserve">  Tschechische Republik                 </t>
  </si>
  <si>
    <t xml:space="preserve">  Türkei                                </t>
  </si>
  <si>
    <t xml:space="preserve">  Ukraine                               </t>
  </si>
  <si>
    <t xml:space="preserve">  Ungarn                                </t>
  </si>
  <si>
    <t xml:space="preserve">  Vereinigtes Königreich GB u.Nordirland</t>
  </si>
  <si>
    <t xml:space="preserve">  Weißrußland                           </t>
  </si>
  <si>
    <t xml:space="preserve">  Zypern                                </t>
  </si>
  <si>
    <t xml:space="preserve">  übrige europäische Staaten            </t>
  </si>
  <si>
    <t xml:space="preserve">Europa insgesamt                        </t>
  </si>
  <si>
    <t xml:space="preserve">  Algerien                              </t>
  </si>
  <si>
    <t xml:space="preserve">  Angola                                </t>
  </si>
  <si>
    <t xml:space="preserve">  Ägypten                               </t>
  </si>
  <si>
    <t xml:space="preserve">  Äthiopien                             </t>
  </si>
  <si>
    <t xml:space="preserve">  Benin                                 </t>
  </si>
  <si>
    <t xml:space="preserve">  Burkina Faso                          </t>
  </si>
  <si>
    <t xml:space="preserve">  Cote d'Ivoire                         </t>
  </si>
  <si>
    <t xml:space="preserve">  Eritrea                               </t>
  </si>
  <si>
    <t xml:space="preserve">  Gambia                                </t>
  </si>
  <si>
    <t xml:space="preserve">  Ghana                                 </t>
  </si>
  <si>
    <t xml:space="preserve">  Kamerun                               </t>
  </si>
  <si>
    <t xml:space="preserve">  Kenia                                 </t>
  </si>
  <si>
    <t xml:space="preserve">  Liberia                               </t>
  </si>
  <si>
    <t xml:space="preserve">  Marokko                               </t>
  </si>
  <si>
    <t xml:space="preserve">  Nigeria                               </t>
  </si>
  <si>
    <t xml:space="preserve">  Senegal                               </t>
  </si>
  <si>
    <t xml:space="preserve">  Sierra Leone                          </t>
  </si>
  <si>
    <t xml:space="preserve">  Somalia                               </t>
  </si>
  <si>
    <t xml:space="preserve">  Südafrika                             </t>
  </si>
  <si>
    <t xml:space="preserve">  Sudan (einschl. Südsudan) (bis 2010)  </t>
  </si>
  <si>
    <t xml:space="preserve">  Sudan (ab 2011)                       </t>
  </si>
  <si>
    <t xml:space="preserve">  Südsudan (ab 2011)                    </t>
  </si>
  <si>
    <t xml:space="preserve">  Togo                                  </t>
  </si>
  <si>
    <t xml:space="preserve">  Tunesien                              </t>
  </si>
  <si>
    <t xml:space="preserve">  Kongo, Dem. Volksrepublik (ehem.Zaire)</t>
  </si>
  <si>
    <t xml:space="preserve">  übrige afrikanische Staaten           </t>
  </si>
  <si>
    <t xml:space="preserve">Afrika insgesamt                        </t>
  </si>
  <si>
    <t xml:space="preserve">  Argentinien                           </t>
  </si>
  <si>
    <t xml:space="preserve">  Bolivien                              </t>
  </si>
  <si>
    <t xml:space="preserve">  Brasilien                             </t>
  </si>
  <si>
    <t xml:space="preserve">  Chile                                 </t>
  </si>
  <si>
    <t xml:space="preserve">  Dominikanische Republik               </t>
  </si>
  <si>
    <t xml:space="preserve">  Kanada                                </t>
  </si>
  <si>
    <t xml:space="preserve">  Kolumbien                             </t>
  </si>
  <si>
    <t xml:space="preserve">  Kuba                                  </t>
  </si>
  <si>
    <t xml:space="preserve">  Mexiko                                </t>
  </si>
  <si>
    <t xml:space="preserve">  Peru                                  </t>
  </si>
  <si>
    <t xml:space="preserve">  Venezuela                             </t>
  </si>
  <si>
    <t xml:space="preserve">  Vereinigte Staaten                    </t>
  </si>
  <si>
    <t xml:space="preserve">  übrige amerikanische Staaten          </t>
  </si>
  <si>
    <t xml:space="preserve">Amerika insgesamt                       </t>
  </si>
  <si>
    <t xml:space="preserve">  Afghanistan                           </t>
  </si>
  <si>
    <t xml:space="preserve">  Armenien                              </t>
  </si>
  <si>
    <t xml:space="preserve">  Aserbaidschan                         </t>
  </si>
  <si>
    <t xml:space="preserve">  Bangladesch                           </t>
  </si>
  <si>
    <t xml:space="preserve">  China                                 </t>
  </si>
  <si>
    <t xml:space="preserve">  Georgien                              </t>
  </si>
  <si>
    <t xml:space="preserve">  Indien                                </t>
  </si>
  <si>
    <t xml:space="preserve">  Indonesien                            </t>
  </si>
  <si>
    <t xml:space="preserve">  Israel                                </t>
  </si>
  <si>
    <t xml:space="preserve">  Irak                                  </t>
  </si>
  <si>
    <t xml:space="preserve">  Iran, Islamische Republik             </t>
  </si>
  <si>
    <t xml:space="preserve">  Japan                                 </t>
  </si>
  <si>
    <t xml:space="preserve">  Jordanien                             </t>
  </si>
  <si>
    <t xml:space="preserve">  Kasachstan                            </t>
  </si>
  <si>
    <t xml:space="preserve">  Korea, Republik                       </t>
  </si>
  <si>
    <t xml:space="preserve">  Libanon                               </t>
  </si>
  <si>
    <t xml:space="preserve">  Malaysia                              </t>
  </si>
  <si>
    <t xml:space="preserve">  Nepal                                 </t>
  </si>
  <si>
    <t xml:space="preserve">  Pakistan                              </t>
  </si>
  <si>
    <t xml:space="preserve">  Die Palästinänsischen Gebiete         </t>
  </si>
  <si>
    <t xml:space="preserve">  Philippinen                           </t>
  </si>
  <si>
    <t xml:space="preserve">  Sri Lanka                             </t>
  </si>
  <si>
    <t xml:space="preserve">  Syrien, Arabische Republik            </t>
  </si>
  <si>
    <t xml:space="preserve">  Taiwan                                </t>
  </si>
  <si>
    <t xml:space="preserve">  Thailand                              </t>
  </si>
  <si>
    <t xml:space="preserve">  Vietnam                               </t>
  </si>
  <si>
    <t xml:space="preserve">  übrige asiatische Staaten             </t>
  </si>
  <si>
    <t xml:space="preserve">Asien insgesamt                         </t>
  </si>
  <si>
    <t xml:space="preserve">Australien und Ozeanien                 </t>
  </si>
  <si>
    <t xml:space="preserve">staatenlos                              </t>
  </si>
  <si>
    <t xml:space="preserve">ungeklärt,oh.Angabe,unbekannt           </t>
  </si>
  <si>
    <t xml:space="preserve">Britische Überseegebiete                </t>
  </si>
  <si>
    <t xml:space="preserve">Ausländer insgesamt                     </t>
  </si>
  <si>
    <t>_x001A_</t>
  </si>
  <si>
    <t>Tabelle nur für die Grafikerstellung</t>
  </si>
  <si>
    <t>Indikator A6: Ausländerinnen und Ausländer nach ausgewählten Staatsangehörigkeiten und Geschlecht</t>
  </si>
  <si>
    <t>ausgew. Staaten 
(Staatsangehörigkeit)</t>
  </si>
  <si>
    <t>männlich</t>
  </si>
  <si>
    <t>weiblich</t>
  </si>
  <si>
    <t>121</t>
  </si>
  <si>
    <t>124</t>
  </si>
  <si>
    <t>122</t>
  </si>
  <si>
    <t>125</t>
  </si>
  <si>
    <t>126</t>
  </si>
  <si>
    <t>127</t>
  </si>
  <si>
    <t>128</t>
  </si>
  <si>
    <t>129</t>
  </si>
  <si>
    <t>134</t>
  </si>
  <si>
    <t>135</t>
  </si>
  <si>
    <t>136</t>
  </si>
  <si>
    <t>137</t>
  </si>
  <si>
    <t>132</t>
  </si>
  <si>
    <t>133</t>
  </si>
  <si>
    <t>170</t>
  </si>
  <si>
    <t>140</t>
  </si>
  <si>
    <t>130</t>
  </si>
  <si>
    <t>150</t>
  </si>
  <si>
    <t>139</t>
  </si>
  <si>
    <t>142</t>
  </si>
  <si>
    <t>143</t>
  </si>
  <si>
    <t>145</t>
  </si>
  <si>
    <t>144</t>
  </si>
  <si>
    <t>146</t>
  </si>
  <si>
    <t>147</t>
  </si>
  <si>
    <t>148</t>
  </si>
  <si>
    <t>149</t>
  </si>
  <si>
    <t>151</t>
  </si>
  <si>
    <t>152</t>
  </si>
  <si>
    <t>153</t>
  </si>
  <si>
    <t>154</t>
  </si>
  <si>
    <t>160</t>
  </si>
  <si>
    <t>157</t>
  </si>
  <si>
    <t>158</t>
  </si>
  <si>
    <t>155</t>
  </si>
  <si>
    <t>131</t>
  </si>
  <si>
    <t>159</t>
  </si>
  <si>
    <t>161</t>
  </si>
  <si>
    <t>162</t>
  </si>
  <si>
    <t>164</t>
  </si>
  <si>
    <t>163</t>
  </si>
  <si>
    <t>166</t>
  </si>
  <si>
    <t>165</t>
  </si>
  <si>
    <t>168</t>
  </si>
  <si>
    <t>169</t>
  </si>
  <si>
    <t>181</t>
  </si>
  <si>
    <t xml:space="preserve">   </t>
  </si>
  <si>
    <t>221</t>
  </si>
  <si>
    <t>223</t>
  </si>
  <si>
    <t>287</t>
  </si>
  <si>
    <t>225</t>
  </si>
  <si>
    <t>229</t>
  </si>
  <si>
    <t>258</t>
  </si>
  <si>
    <t>231</t>
  </si>
  <si>
    <t>224</t>
  </si>
  <si>
    <t>237</t>
  </si>
  <si>
    <t>238</t>
  </si>
  <si>
    <t>262</t>
  </si>
  <si>
    <t>243</t>
  </si>
  <si>
    <t>247</t>
  </si>
  <si>
    <t>252</t>
  </si>
  <si>
    <t>232</t>
  </si>
  <si>
    <t>269</t>
  </si>
  <si>
    <t>272</t>
  </si>
  <si>
    <t>273</t>
  </si>
  <si>
    <t>263</t>
  </si>
  <si>
    <t>276</t>
  </si>
  <si>
    <t>277</t>
  </si>
  <si>
    <t>278</t>
  </si>
  <si>
    <t>283</t>
  </si>
  <si>
    <t>285</t>
  </si>
  <si>
    <t>246</t>
  </si>
  <si>
    <t>323</t>
  </si>
  <si>
    <t>326</t>
  </si>
  <si>
    <t>327</t>
  </si>
  <si>
    <t>332</t>
  </si>
  <si>
    <t>335</t>
  </si>
  <si>
    <t>348</t>
  </si>
  <si>
    <t>349</t>
  </si>
  <si>
    <t>351</t>
  </si>
  <si>
    <t>353</t>
  </si>
  <si>
    <t>361</t>
  </si>
  <si>
    <t>367</t>
  </si>
  <si>
    <t>368</t>
  </si>
  <si>
    <t>423</t>
  </si>
  <si>
    <t>422</t>
  </si>
  <si>
    <t>425</t>
  </si>
  <si>
    <t>460</t>
  </si>
  <si>
    <t>479</t>
  </si>
  <si>
    <t>430</t>
  </si>
  <si>
    <t>436</t>
  </si>
  <si>
    <t>437</t>
  </si>
  <si>
    <t>441</t>
  </si>
  <si>
    <t>438</t>
  </si>
  <si>
    <t>439</t>
  </si>
  <si>
    <t>442</t>
  </si>
  <si>
    <t>445</t>
  </si>
  <si>
    <t>444</t>
  </si>
  <si>
    <t>467</t>
  </si>
  <si>
    <t>451</t>
  </si>
  <si>
    <t>482</t>
  </si>
  <si>
    <t>458</t>
  </si>
  <si>
    <t>461</t>
  </si>
  <si>
    <t>459</t>
  </si>
  <si>
    <t>462</t>
  </si>
  <si>
    <t>431</t>
  </si>
  <si>
    <t>475</t>
  </si>
  <si>
    <t>465</t>
  </si>
  <si>
    <t>476</t>
  </si>
  <si>
    <t>432</t>
  </si>
  <si>
    <t>997</t>
  </si>
  <si>
    <t>185</t>
  </si>
  <si>
    <t>Länderschlüssel</t>
  </si>
  <si>
    <t>Nummer</t>
  </si>
  <si>
    <t>EU</t>
  </si>
  <si>
    <t>Veränderung der Anzahl der Ausländerinnen und Ausländer 2005/2019</t>
  </si>
  <si>
    <t>Intern(Werte &lt; 3  sind geheim)</t>
  </si>
  <si>
    <t xml:space="preserve">  Serbien (2006,2007)                   </t>
  </si>
  <si>
    <t xml:space="preserve">  Serbien (ohne Kosovo) ab 2008         </t>
  </si>
  <si>
    <t>2020 ANTEIL</t>
  </si>
  <si>
    <t>Year</t>
  </si>
  <si>
    <t>Units</t>
  </si>
  <si>
    <t>Value</t>
  </si>
  <si>
    <t>Geschlecht</t>
  </si>
  <si>
    <t>Männer</t>
  </si>
  <si>
    <t>%</t>
  </si>
  <si>
    <t>Frauen</t>
  </si>
  <si>
    <t>Veränderung in Prozent ggegenüber 2005</t>
  </si>
  <si>
    <t>Veränderung in Prozent ggegenüber 2006</t>
  </si>
  <si>
    <t>Veränderung in Prozent ggegenüber 2007</t>
  </si>
  <si>
    <t>Veränderung in Prozent ggegenüber 2008</t>
  </si>
  <si>
    <t>Veränderung in Prozent ggegenüber 2009</t>
  </si>
  <si>
    <t>Veränderung in Prozent ggegenüber 2010</t>
  </si>
  <si>
    <t>Veränderung in Prozent ggegenüber 2011</t>
  </si>
  <si>
    <t>Veränderung in Prozent ggegenüber 2012</t>
  </si>
  <si>
    <t>Veränderung in Prozent ggegenüber 2013</t>
  </si>
  <si>
    <t>Veränderung in Prozent ggegenüber 2014</t>
  </si>
  <si>
    <t>Veränderung in Prozent ggegenüber 2015</t>
  </si>
  <si>
    <t>Veränderung in Prozent ggegenüber 2016</t>
  </si>
  <si>
    <t>Veränderung in Prozent ggegenüber 2017</t>
  </si>
  <si>
    <t>Veränderung in Prozent ggegenüber 2018</t>
  </si>
  <si>
    <t>Veränderung in Prozent ggegenüber 2019</t>
  </si>
  <si>
    <t>Veränderung in Prozent ggegenüber 2020</t>
  </si>
  <si>
    <t>Veränderung in Prozent ggegenüber 2021</t>
  </si>
  <si>
    <t>Veränderung in Prozent ggegenüber 2022</t>
  </si>
  <si>
    <t>Veränderung in Prozent ggegenüber 2023</t>
  </si>
  <si>
    <t>Veränderung in Prozent ggegenüber 2024</t>
  </si>
  <si>
    <t>Veränderung in Prozent ggegenüber 2025</t>
  </si>
  <si>
    <t>Veränderung in Prozent ggegenüber 2026</t>
  </si>
  <si>
    <t>Veränderung in Prozent ggegenüber 2027</t>
  </si>
  <si>
    <t>Veränderung in Prozent ggegenüber 2028</t>
  </si>
  <si>
    <t>Veränderung in Prozent ggegenüber 2029</t>
  </si>
  <si>
    <t>Veränderung in Prozent ggegenüber 2030</t>
  </si>
  <si>
    <t>Veränderung in Prozent ggegenüber 2031</t>
  </si>
  <si>
    <t>Veränderung in Prozent ggegenüber 2032</t>
  </si>
  <si>
    <t>Veränderung in Prozent ggegenüber 2033</t>
  </si>
  <si>
    <t>Veränderung in Prozent ggegenüber 2034</t>
  </si>
  <si>
    <t>Veränderung in Prozent ggegenüber 2035</t>
  </si>
  <si>
    <t>Veränderung in Prozent ggegenüber 2036</t>
  </si>
  <si>
    <t>Veränderung in Prozent ggegenüber 2037</t>
  </si>
  <si>
    <t>Veränderung in Prozent ggegenüber 2038</t>
  </si>
  <si>
    <t>Veränderung in Prozent ggegenüber 2039</t>
  </si>
  <si>
    <t>Veränderung in Prozent ggegenüber 2040</t>
  </si>
  <si>
    <t>Veränderung in Prozent ggegenüber 2041</t>
  </si>
  <si>
    <t>Veränderung in Prozent ggegenüber 2042</t>
  </si>
  <si>
    <t>Veränderung in Prozent ggegenüber 2043</t>
  </si>
  <si>
    <t>Veränderung in Prozent ggegenüber 2044</t>
  </si>
  <si>
    <t>Veränderung in Prozent ggegenüber 2045</t>
  </si>
  <si>
    <t>Veränderung in Prozent ggegenüber 2046</t>
  </si>
  <si>
    <t>Veränderung in Prozent ggegenüber 2047</t>
  </si>
  <si>
    <t>Veränderung in Prozent ggegenüber 2048</t>
  </si>
  <si>
    <t>Veränderung in Prozent ggegenüber 2049</t>
  </si>
  <si>
    <t>Veränderung in Prozent ggegenüber 2050</t>
  </si>
  <si>
    <t>Veränderung in Prozent ggegenüber 2051</t>
  </si>
  <si>
    <t>Veränderung in Prozent ggegenüber 2052</t>
  </si>
  <si>
    <t>Veränderung in Prozent ggegenüber 2053</t>
  </si>
  <si>
    <t>Veränderung in Prozent ggegenüber 2054</t>
  </si>
  <si>
    <t>Veränderung in Prozent ggegenüber 2055</t>
  </si>
  <si>
    <t>Veränderung in Prozent ggegenüber 2056</t>
  </si>
  <si>
    <t>Veränderung in Prozent ggegenüber 2057</t>
  </si>
  <si>
    <t>Veränderung in Prozent ggegenüber 2058</t>
  </si>
  <si>
    <t>Veränderung in Prozent ggegenüber 2059</t>
  </si>
  <si>
    <t>Veränderung in Prozent ggegenüber 2060</t>
  </si>
  <si>
    <t>Veränderung in Prozent ggegenüber 2061</t>
  </si>
  <si>
    <t>Veränderung in Prozent ggegenüber 2062</t>
  </si>
  <si>
    <t>Veränderung in Prozent ggegenüber 2063</t>
  </si>
  <si>
    <t>Veränderung in Prozent ggegenüber 2064</t>
  </si>
  <si>
    <t>Veränderung in Prozent ggegenüber 2065</t>
  </si>
  <si>
    <t>Veränderung in Prozent ggegenüber 2066</t>
  </si>
  <si>
    <t>Veränderung in Prozent ggegenüber 2067</t>
  </si>
  <si>
    <t>Veränderung in Prozent ggegenüber 2068</t>
  </si>
  <si>
    <t>Veränderung in Prozent ggegenüber 2069</t>
  </si>
  <si>
    <t>Veränderung in Prozent ggegenüber 2070</t>
  </si>
  <si>
    <t>Veränderung in Prozent ggegenüber 2071</t>
  </si>
  <si>
    <t>Veränderung in Prozent ggegenüber 2072</t>
  </si>
  <si>
    <t>Veränderung in Prozent ggegenüber 2073</t>
  </si>
  <si>
    <t>Veränderung in Prozent ggegenüber 2074</t>
  </si>
  <si>
    <t>Veränderung in Prozent ggegenüber 2075</t>
  </si>
  <si>
    <t>Veränderung in Prozent ggegenüber 2076</t>
  </si>
  <si>
    <t>Veränderung in Prozent ggegenüber 2077</t>
  </si>
  <si>
    <t>Veränderung in Prozent ggegenüber 2078</t>
  </si>
  <si>
    <t>Veränderung in Prozent ggegenüber 2079</t>
  </si>
  <si>
    <t>Veränderung in Prozent ggegenüber 2080</t>
  </si>
  <si>
    <t>Veränderung in Prozent ggegenüber 2081</t>
  </si>
  <si>
    <t>Veränderung in Prozent ggegenüber 2082</t>
  </si>
  <si>
    <t>Veränderung in Prozent ggegenüber 2083</t>
  </si>
  <si>
    <t>Veränderung in Prozent ggegenüber 2084</t>
  </si>
  <si>
    <t>Veränderung in Prozent ggegenüber 2085</t>
  </si>
  <si>
    <t>Veränderung in Prozent ggegenüber 2086</t>
  </si>
  <si>
    <t>Veränderung in Prozent ggegenüber 2087</t>
  </si>
  <si>
    <t>Veränderung in Prozent ggegenüber 2088</t>
  </si>
  <si>
    <t>Veränderung in Prozent ggegenüber 2089</t>
  </si>
  <si>
    <t>Veränderung in Prozent ggegenüber 2090</t>
  </si>
  <si>
    <t>Veränderung in Prozent ggegenüber 2091</t>
  </si>
  <si>
    <t>Veränderung in Prozent ggegenüber 2092</t>
  </si>
  <si>
    <t>Veränderung in Prozent ggegenüber 2093</t>
  </si>
  <si>
    <t>Veränderung in Prozent ggegenüber 2094</t>
  </si>
  <si>
    <t>Veränderung in Prozent ggegenüber 2095</t>
  </si>
  <si>
    <t>Veränderung in Prozent ggegenüber 2096</t>
  </si>
  <si>
    <t>Veränderung in Prozent ggegenüber 2097</t>
  </si>
  <si>
    <t>Veränderung in Prozent ggegenüber 2098</t>
  </si>
  <si>
    <t>Veränderung in Prozent ggegenüber 2099</t>
  </si>
  <si>
    <t>Veränderung in Prozent ggegenüber 2100</t>
  </si>
  <si>
    <t>Veränderung in Prozent ggegenüber 2101</t>
  </si>
  <si>
    <t>Veränderung in Prozent ggegenüber 2102</t>
  </si>
  <si>
    <t>Veränderung in Prozent ggegenüber 2103</t>
  </si>
  <si>
    <t>Veränderung in Prozent ggegenüber 2104</t>
  </si>
  <si>
    <t>Veränderung in Prozent ggegenüber 2105</t>
  </si>
  <si>
    <t>Veränderung in Prozent ggegenüber 2106</t>
  </si>
  <si>
    <t>Veränderung in Prozent ggegenüber 2107</t>
  </si>
  <si>
    <t>Veränderung in Prozent ggegenüber 2108</t>
  </si>
  <si>
    <t>Veränderung in Prozent ggegenüber 2109</t>
  </si>
  <si>
    <t>Veränderung in Prozent ggegenüber 2110</t>
  </si>
  <si>
    <t>Veränderung in Prozent ggegenüber 2111</t>
  </si>
  <si>
    <t>Veränderung in Prozent ggegenüber 2112</t>
  </si>
  <si>
    <t>Veränderung in Prozent ggegenüber 2113</t>
  </si>
  <si>
    <t>Veränderung in Prozent ggegenüber 2114</t>
  </si>
  <si>
    <t>Veränderung in Prozent ggegenüber 2115</t>
  </si>
  <si>
    <t>Veränderung in Prozent ggegenüber 2116</t>
  </si>
  <si>
    <t>Veränderung in Prozent ggegenüber 2117</t>
  </si>
  <si>
    <t>Veränderung in Prozent ggegenüber 2118</t>
  </si>
  <si>
    <t>Veränderung in Prozent ggegenüber 2119</t>
  </si>
  <si>
    <t>Veränderung in Prozent ggegenüber 2120</t>
  </si>
  <si>
    <t>Veränderung in Prozent ggegenüber 2121</t>
  </si>
  <si>
    <t>Veränderung in Prozent ggegenüber 2122</t>
  </si>
  <si>
    <t>Veränderung in Prozent ggegenüber 2123</t>
  </si>
  <si>
    <t>Veränderung in Prozent ggegenüber 2124</t>
  </si>
  <si>
    <t>Veränderung in Prozent ggegenüber 2125</t>
  </si>
  <si>
    <t>Veränderung in Prozent ggegenüber 2126</t>
  </si>
  <si>
    <t>Veränderung in Prozent ggegenüber 2127</t>
  </si>
  <si>
    <t>Veränderung in Prozent ggegenüber 2128</t>
  </si>
  <si>
    <t>Veränderung in Prozent ggegenüber 2129</t>
  </si>
  <si>
    <t>Veränderung in Prozent ggegenüber 2130</t>
  </si>
  <si>
    <t>Veränderung in Prozent ggegenüber 2131</t>
  </si>
  <si>
    <t>Veränderung in Prozent ggegenüber 2132</t>
  </si>
  <si>
    <t>Veränderung in Prozent ggegenüber 2133</t>
  </si>
  <si>
    <t>Veränderung in Prozent ggegenüber 2134</t>
  </si>
  <si>
    <t>Veränderung in Prozent ggegenüber 2135</t>
  </si>
  <si>
    <t>Veränderung in Prozent ggegenüber 2136</t>
  </si>
  <si>
    <t>Veränderung in Prozent ggegenüber 2137</t>
  </si>
  <si>
    <t>Veränderung in Prozent ggegenüber 2138</t>
  </si>
  <si>
    <t>Veränderung in Prozent ggegenüber 2139</t>
  </si>
  <si>
    <t>Veränderung in Prozent ggegenüber 2140</t>
  </si>
  <si>
    <t>Veränderung in Prozent ggegenüber 2141</t>
  </si>
  <si>
    <t>Veränderung in Prozent ggegenüber 2142</t>
  </si>
  <si>
    <t>Veränderung in Prozent ggegenüber 2143</t>
  </si>
  <si>
    <t>Veränderung in Prozent ggegenüber 2144</t>
  </si>
  <si>
    <t>Veränderung in Prozent ggegenüber 2145</t>
  </si>
  <si>
    <t>Veränderung in Prozent ggegenüber 2146</t>
  </si>
  <si>
    <t>Veränderung in Prozent ggegenüber 2147</t>
  </si>
  <si>
    <t>Veränderung in Prozent ggegenüber 2148</t>
  </si>
  <si>
    <t>Veränderung in Prozent ggegenüber 2149</t>
  </si>
  <si>
    <t>Veränderung in Prozent ggegenüber 2150</t>
  </si>
  <si>
    <t>Veränderung in Prozent ggegenüber 2151</t>
  </si>
  <si>
    <t>Veränderung in Prozent ggegenüber 2152</t>
  </si>
  <si>
    <t>Veränderung in Prozent ggegenüber 2153</t>
  </si>
  <si>
    <t>Veränderung in Prozent ggegenüber 2154</t>
  </si>
  <si>
    <t>Veränderung in Prozent ggegenüber 2155</t>
  </si>
  <si>
    <t>Veränderung in Prozent ggegenüber 2156</t>
  </si>
  <si>
    <t>Veränderung in Prozent ggegenüber 2157</t>
  </si>
  <si>
    <t>Veränderung in Prozent ggegenüber 2158</t>
  </si>
  <si>
    <t>Veränderung in Prozent ggegenüber 2159</t>
  </si>
  <si>
    <t>Veränderung in Prozent ggegenüber 2160</t>
  </si>
  <si>
    <t>Veränderung in Prozent ggegenüber 2161</t>
  </si>
  <si>
    <t>Veränderung in Prozent ggegenüber 2162</t>
  </si>
  <si>
    <t>Veränderung in Prozent ggegenüber 2163</t>
  </si>
  <si>
    <t>Veränderung in Prozent ggegenüber 2164</t>
  </si>
  <si>
    <t>Veränderung in Prozent ggegenüber 2165</t>
  </si>
  <si>
    <t>Veränderung in Prozent ggegenüber 2166</t>
  </si>
  <si>
    <t>Veränderung in Prozent ggegenüber 2167</t>
  </si>
  <si>
    <t>Veränderung in Prozent ggegenüber 2168</t>
  </si>
  <si>
    <t>Veränderung in Prozent ggegenüber 2169</t>
  </si>
  <si>
    <t>Veränderung in Prozent ggegenüber 2170</t>
  </si>
  <si>
    <t>Veränderung in Prozent ggegenüber 2171</t>
  </si>
  <si>
    <t>Veränderung in Prozent ggegenüber 2172</t>
  </si>
  <si>
    <t>Veränderung in Prozent ggegenüber 2173</t>
  </si>
  <si>
    <t>Veränderung in Prozent ggegenüber 2174</t>
  </si>
  <si>
    <t>Veränderung in Prozent ggegenüber 2175</t>
  </si>
  <si>
    <t>Veränderung in Prozent ggegenüber 2176</t>
  </si>
  <si>
    <t>Veränderung in Prozent ggegenüber 2177</t>
  </si>
  <si>
    <t>Veränderung in Prozent ggegenüber 2178</t>
  </si>
  <si>
    <t>Veränderung in Prozent ggegenüber 2179</t>
  </si>
  <si>
    <t>Veränderung in Prozent ggegenüber 2180</t>
  </si>
  <si>
    <t>Veränderung in Prozent ggegenüber 2181</t>
  </si>
  <si>
    <t>Veränderung in Prozent ggegenüber 2182</t>
  </si>
  <si>
    <t>Veränderung in Prozent ggegenüber 2183</t>
  </si>
  <si>
    <t>Veränderung in Prozent ggegenüber 2184</t>
  </si>
  <si>
    <t>Veränderung in Prozent ggegenüber 2185</t>
  </si>
  <si>
    <t>Veränderung in Prozent ggegenüber 2186</t>
  </si>
  <si>
    <t>Veränderung in Prozent ggegenüber 2187</t>
  </si>
  <si>
    <t>Veränderung in Prozent ggegenüber 2188</t>
  </si>
  <si>
    <t>Veränderung in Prozent ggegenüber 2189</t>
  </si>
  <si>
    <t>Veränderung in Prozent ggegenüber 2190</t>
  </si>
  <si>
    <t>Veränderung in Prozent ggegenüber 2191</t>
  </si>
  <si>
    <t>Veränderung in Prozent ggegenüber 2192</t>
  </si>
  <si>
    <t>Veränderung in Prozent ggegenüber 2193</t>
  </si>
  <si>
    <t>Veränderung in Prozent ggegenüber 2194</t>
  </si>
  <si>
    <t>Veränderung in Prozent ggegenüber 2195</t>
  </si>
  <si>
    <t>Veränderung in Prozent ggegenüber 2196</t>
  </si>
  <si>
    <t>Veränderung in Prozent ggegenüber 2197</t>
  </si>
  <si>
    <t>Veränderung in Prozent ggegenüber 2198</t>
  </si>
  <si>
    <t>Veränderung in Prozent ggegenüber 2199</t>
  </si>
  <si>
    <t>Veränderung in Prozent ggegenüber 2200</t>
  </si>
  <si>
    <t>Veränderung in Prozent ggegenüber 2201</t>
  </si>
  <si>
    <t>Veränderung in Prozent ggegenüber 2202</t>
  </si>
  <si>
    <t>Veränderung in Prozent ggegenüber 2203</t>
  </si>
  <si>
    <t>Veränderung in Prozent ggegenüber 2204</t>
  </si>
  <si>
    <t>Veränderung in Prozent ggegenüber 2205</t>
  </si>
  <si>
    <t>Veränderung in Prozent ggegenüber 2206</t>
  </si>
  <si>
    <t>Veränderung in Prozent ggegenüber 2207</t>
  </si>
  <si>
    <t>Veränderung in Prozent ggegenüber 2208</t>
  </si>
  <si>
    <t>Veränderung in Prozent ggegenüber 2209</t>
  </si>
  <si>
    <t>Veränderung in Prozent ggegenüber 2210</t>
  </si>
  <si>
    <t>Veränderung in Prozent ggegenüber 2211</t>
  </si>
  <si>
    <t>Veränderung in Prozent ggegenüber 2212</t>
  </si>
  <si>
    <t>Veränderung in Prozent ggegenüber 2213</t>
  </si>
  <si>
    <t>Veränderung in Prozent ggegenüber 2214</t>
  </si>
  <si>
    <t>Veränderung in Prozent ggegenüber 2215</t>
  </si>
  <si>
    <t>Veränderung in Prozent ggegenüber 2216</t>
  </si>
  <si>
    <t>Veränderung in Prozent ggegenüber 2217</t>
  </si>
  <si>
    <t>Veränderung in Prozent ggegenüber 2218</t>
  </si>
  <si>
    <t>Veränderung in Prozent ggegenüber 2219</t>
  </si>
  <si>
    <t>Veränderung in Prozent ggegenüber 2220</t>
  </si>
  <si>
    <t>Veränderung in Prozent ggegenüber 2221</t>
  </si>
  <si>
    <t>Veränderung in Prozent ggegenüber 2222</t>
  </si>
  <si>
    <t>Veränderung in Prozent ggegenüber 2223</t>
  </si>
  <si>
    <t>Veränderung in Prozent ggegenüber 2224</t>
  </si>
  <si>
    <t>Veränderung in Prozent ggegenüber 2225</t>
  </si>
  <si>
    <t>Veränderung in Prozent ggegenüber 2226</t>
  </si>
  <si>
    <t>Veränderung in Prozent ggegenüber 2227</t>
  </si>
  <si>
    <t>Veränderung in Prozent ggegenüber 2228</t>
  </si>
  <si>
    <t>Veränderung in Prozent ggegenüber 2229</t>
  </si>
  <si>
    <t>Veränderung in Prozent ggegenüber 2230</t>
  </si>
  <si>
    <t>Veränderung in Prozent ggegenüber 2231</t>
  </si>
  <si>
    <t>Veränderung in Prozent ggegenüber 2232</t>
  </si>
  <si>
    <t>Veränderung in Prozent ggegenüber 2233</t>
  </si>
  <si>
    <t>Veränderung in Prozent ggegenüber 2234</t>
  </si>
  <si>
    <t>Veränderung in Prozent ggegenüber 2235</t>
  </si>
  <si>
    <t>Veränderung in Prozent ggegenüber 2236</t>
  </si>
  <si>
    <t>Veränderung in Prozent ggegenüber 2237</t>
  </si>
  <si>
    <t>Veränderung in Prozent ggegenüber 2238</t>
  </si>
  <si>
    <t>Veränderung in Prozent ggegenüber 2239</t>
  </si>
  <si>
    <t>Veränderung in Prozent ggegenüber 2240</t>
  </si>
  <si>
    <t>Veränderung in Prozent ggegenüber 2241</t>
  </si>
  <si>
    <t>Veränderung in Prozent ggegenüber 2242</t>
  </si>
  <si>
    <t>Veränderung in Prozent ggegenüber 2243</t>
  </si>
  <si>
    <t>Veränderung in Prozent ggegenüber 2244</t>
  </si>
  <si>
    <t>Veränderung in Prozent ggegenüber 2245</t>
  </si>
  <si>
    <t>Veränderung in Prozent ggegenüber 2246</t>
  </si>
  <si>
    <t>Veränderung in Prozent ggegenüber 2247</t>
  </si>
  <si>
    <t>Veränderung in Prozent ggegenüber 2248</t>
  </si>
  <si>
    <t>Veränderung in Prozent ggegenüber 2249</t>
  </si>
  <si>
    <t>Veränderung in Prozent ggegenüber 2250</t>
  </si>
  <si>
    <t>Veränderung in Prozent ggegenüber 2251</t>
  </si>
  <si>
    <t>Veränderung in Prozent ggegenüber 2252</t>
  </si>
  <si>
    <t>Veränderung in Prozent ggegenüber 2253</t>
  </si>
  <si>
    <t>Veränderung in Prozent ggegenüber 2254</t>
  </si>
  <si>
    <t>Veränderung in Prozent ggegenüber 2255</t>
  </si>
  <si>
    <t>Veränderung in Prozent ggegenüber 2256</t>
  </si>
  <si>
    <t>Veränderung in Prozent ggegenüber 2257</t>
  </si>
  <si>
    <t>Veränderung in Prozent ggegenüber 2258</t>
  </si>
  <si>
    <t>Veränderung in Prozent ggegenüber 2259</t>
  </si>
  <si>
    <t>Veränderung in Prozent ggegenüber 2260</t>
  </si>
  <si>
    <t>Veränderung in Prozent ggegenüber 2261</t>
  </si>
  <si>
    <t>Veränderung in Prozent ggegenüber 2262</t>
  </si>
  <si>
    <t>Veränderung in Prozent ggegenüber 2263</t>
  </si>
  <si>
    <t>Veränderung in Prozent ggegenüber 2264</t>
  </si>
  <si>
    <t>Veränderung in Prozent ggegenüber 2265</t>
  </si>
  <si>
    <t>552325</t>
  </si>
  <si>
    <t>88085</t>
  </si>
  <si>
    <t>98355</t>
  </si>
  <si>
    <t>19300</t>
  </si>
  <si>
    <t>29725</t>
  </si>
  <si>
    <t>64675</t>
  </si>
  <si>
    <t>28950</t>
  </si>
  <si>
    <t>22335</t>
  </si>
  <si>
    <t>18695</t>
  </si>
  <si>
    <t>31155</t>
  </si>
  <si>
    <t>11855</t>
  </si>
  <si>
    <t>11410</t>
  </si>
  <si>
    <t>6180</t>
  </si>
  <si>
    <t>8700</t>
  </si>
  <si>
    <t>11915</t>
  </si>
  <si>
    <t>9380</t>
  </si>
  <si>
    <t>368165</t>
  </si>
  <si>
    <t>43135</t>
  </si>
  <si>
    <t>17255</t>
  </si>
  <si>
    <t>231560</t>
  </si>
  <si>
    <t>87680</t>
  </si>
  <si>
    <t>42860</t>
  </si>
  <si>
    <t>21830</t>
  </si>
  <si>
    <t>10165</t>
  </si>
  <si>
    <t>8785</t>
  </si>
  <si>
    <t>1030</t>
  </si>
  <si>
    <t>3465</t>
  </si>
  <si>
    <t>9090</t>
  </si>
  <si>
    <t>857895</t>
  </si>
  <si>
    <t>542155</t>
  </si>
  <si>
    <t>88735</t>
  </si>
  <si>
    <t>98015</t>
  </si>
  <si>
    <t>19115</t>
  </si>
  <si>
    <t>29865</t>
  </si>
  <si>
    <t>58980</t>
  </si>
  <si>
    <t>28825</t>
  </si>
  <si>
    <t>22260</t>
  </si>
  <si>
    <t>18815</t>
  </si>
  <si>
    <t>28360</t>
  </si>
  <si>
    <t>11970</t>
  </si>
  <si>
    <t>11345</t>
  </si>
  <si>
    <t>6750</t>
  </si>
  <si>
    <t>8740</t>
  </si>
  <si>
    <t>9465</t>
  </si>
  <si>
    <t>359185</t>
  </si>
  <si>
    <t>42015</t>
  </si>
  <si>
    <t>17580</t>
  </si>
  <si>
    <t>226045</t>
  </si>
  <si>
    <t>84805</t>
  </si>
  <si>
    <t>41035</t>
  </si>
  <si>
    <t>21190</t>
  </si>
  <si>
    <t>10490</t>
  </si>
  <si>
    <t>8760</t>
  </si>
  <si>
    <t>1065</t>
  </si>
  <si>
    <t>3540</t>
  </si>
  <si>
    <t>8730</t>
  </si>
  <si>
    <t>841165</t>
  </si>
  <si>
    <t>528900</t>
  </si>
  <si>
    <t>89275</t>
  </si>
  <si>
    <t>97145</t>
  </si>
  <si>
    <t>18830</t>
  </si>
  <si>
    <t>29910</t>
  </si>
  <si>
    <t>52635</t>
  </si>
  <si>
    <t>28535</t>
  </si>
  <si>
    <t>21820</t>
  </si>
  <si>
    <t>18790</t>
  </si>
  <si>
    <t>25990</t>
  </si>
  <si>
    <t>11845</t>
  </si>
  <si>
    <t>11030</t>
  </si>
  <si>
    <t>8915</t>
  </si>
  <si>
    <t>8725</t>
  </si>
  <si>
    <t>11405</t>
  </si>
  <si>
    <t>9430</t>
  </si>
  <si>
    <t>339980</t>
  </si>
  <si>
    <t>39055</t>
  </si>
  <si>
    <t>16515</t>
  </si>
  <si>
    <t>215705</t>
  </si>
  <si>
    <t>79930</t>
  </si>
  <si>
    <t>39155</t>
  </si>
  <si>
    <t>20695</t>
  </si>
  <si>
    <t>10150</t>
  </si>
  <si>
    <t>8655</t>
  </si>
  <si>
    <t>1015</t>
  </si>
  <si>
    <t>3290</t>
  </si>
  <si>
    <t>8600</t>
  </si>
  <si>
    <t>813080</t>
  </si>
  <si>
    <t>509435</t>
  </si>
  <si>
    <t>89675</t>
  </si>
  <si>
    <t>94210</t>
  </si>
  <si>
    <t>18770</t>
  </si>
  <si>
    <t>30230</t>
  </si>
  <si>
    <t>43860</t>
  </si>
  <si>
    <t>28090</t>
  </si>
  <si>
    <t>21365</t>
  </si>
  <si>
    <t>18580</t>
  </si>
  <si>
    <t>23270</t>
  </si>
  <si>
    <t>11785</t>
  </si>
  <si>
    <t>10595</t>
  </si>
  <si>
    <t>9425</t>
  </si>
  <si>
    <t>8745</t>
  </si>
  <si>
    <t>10455</t>
  </si>
  <si>
    <t>9130</t>
  </si>
  <si>
    <t>324745</t>
  </si>
  <si>
    <t>36290</t>
  </si>
  <si>
    <t>15560</t>
  </si>
  <si>
    <t>203165</t>
  </si>
  <si>
    <t>74755</t>
  </si>
  <si>
    <t>36340</t>
  </si>
  <si>
    <t>20080</t>
  </si>
  <si>
    <t>9670</t>
  </si>
  <si>
    <t>8560</t>
  </si>
  <si>
    <t>494310</t>
  </si>
  <si>
    <t>90185</t>
  </si>
  <si>
    <t>90175</t>
  </si>
  <si>
    <t>18620</t>
  </si>
  <si>
    <t>30465</t>
  </si>
  <si>
    <t>37250</t>
  </si>
  <si>
    <t>27765</t>
  </si>
  <si>
    <t>21275</t>
  </si>
  <si>
    <t>18300</t>
  </si>
  <si>
    <t>20670</t>
  </si>
  <si>
    <t>11770</t>
  </si>
  <si>
    <t>10390</t>
  </si>
  <si>
    <t>10025</t>
  </si>
  <si>
    <t>8940</t>
  </si>
  <si>
    <t>9605</t>
  </si>
  <si>
    <t>8955</t>
  </si>
  <si>
    <t>309960</t>
  </si>
  <si>
    <t>34265</t>
  </si>
  <si>
    <t>15115</t>
  </si>
  <si>
    <t>189460</t>
  </si>
  <si>
    <t>68005</t>
  </si>
  <si>
    <t>32755</t>
  </si>
  <si>
    <t>19775</t>
  </si>
  <si>
    <t>8990</t>
  </si>
  <si>
    <t>8360</t>
  </si>
  <si>
    <t>945</t>
  </si>
  <si>
    <t>2630</t>
  </si>
  <si>
    <t>8460</t>
  </si>
  <si>
    <t>745185</t>
  </si>
  <si>
    <t>478323</t>
  </si>
  <si>
    <t>90914</t>
  </si>
  <si>
    <t>83950</t>
  </si>
  <si>
    <t>45555</t>
  </si>
  <si>
    <t>30377</t>
  </si>
  <si>
    <t>29065</t>
  </si>
  <si>
    <t>26951</t>
  </si>
  <si>
    <t>20388</t>
  </si>
  <si>
    <t>17522</t>
  </si>
  <si>
    <t>17304</t>
  </si>
  <si>
    <t>11532</t>
  </si>
  <si>
    <t>10295</t>
  </si>
  <si>
    <t>10250</t>
  </si>
  <si>
    <t>8505</t>
  </si>
  <si>
    <t>8435</t>
  </si>
  <si>
    <t>285857</t>
  </si>
  <si>
    <t>29314</t>
  </si>
  <si>
    <t>14766</t>
  </si>
  <si>
    <t>130614</t>
  </si>
  <si>
    <t>41324</t>
  </si>
  <si>
    <t>17474</t>
  </si>
  <si>
    <t>9085</t>
  </si>
  <si>
    <t>8348</t>
  </si>
  <si>
    <t>8165</t>
  </si>
  <si>
    <t>952</t>
  </si>
  <si>
    <t>2082</t>
  </si>
  <si>
    <t>7766</t>
  </si>
  <si>
    <t>663817</t>
  </si>
  <si>
    <t>438357</t>
  </si>
  <si>
    <t>92271</t>
  </si>
  <si>
    <t>75160</t>
  </si>
  <si>
    <t>38734</t>
  </si>
  <si>
    <t>30232</t>
  </si>
  <si>
    <t>25773</t>
  </si>
  <si>
    <t>21893</t>
  </si>
  <si>
    <t>19594</t>
  </si>
  <si>
    <t>16895</t>
  </si>
  <si>
    <t>13006</t>
  </si>
  <si>
    <t>10942</t>
  </si>
  <si>
    <t>10200</t>
  </si>
  <si>
    <t>10157</t>
  </si>
  <si>
    <t>8582</t>
  </si>
  <si>
    <t>7503</t>
  </si>
  <si>
    <t>7429</t>
  </si>
  <si>
    <t>6510</t>
  </si>
  <si>
    <t>258650</t>
  </si>
  <si>
    <t>20797</t>
  </si>
  <si>
    <t>14015</t>
  </si>
  <si>
    <t>89132</t>
  </si>
  <si>
    <t>16986</t>
  </si>
  <si>
    <t>10070</t>
  </si>
  <si>
    <t>8051</t>
  </si>
  <si>
    <t>7487</t>
  </si>
  <si>
    <t>969</t>
  </si>
  <si>
    <t>1814</t>
  </si>
  <si>
    <t>5799</t>
  </si>
  <si>
    <t>570883</t>
  </si>
  <si>
    <t>408277</t>
  </si>
  <si>
    <t>93726</t>
  </si>
  <si>
    <t>65850</t>
  </si>
  <si>
    <t>34926</t>
  </si>
  <si>
    <t>30260</t>
  </si>
  <si>
    <t>24509</t>
  </si>
  <si>
    <t>19399</t>
  </si>
  <si>
    <t>16257</t>
  </si>
  <si>
    <t>15614</t>
  </si>
  <si>
    <t>10389</t>
  </si>
  <si>
    <t>10242</t>
  </si>
  <si>
    <t>9884</t>
  </si>
  <si>
    <t>9641</t>
  </si>
  <si>
    <t>8255</t>
  </si>
  <si>
    <t>6823</t>
  </si>
  <si>
    <t>6680</t>
  </si>
  <si>
    <t>6438</t>
  </si>
  <si>
    <t>233984</t>
  </si>
  <si>
    <t>17408</t>
  </si>
  <si>
    <t>13537</t>
  </si>
  <si>
    <t>78630</t>
  </si>
  <si>
    <t>9582</t>
  </si>
  <si>
    <t>9544</t>
  </si>
  <si>
    <t>8076</t>
  </si>
  <si>
    <t>6880</t>
  </si>
  <si>
    <t>982</t>
  </si>
  <si>
    <t>1707</t>
  </si>
  <si>
    <t>5148</t>
  </si>
  <si>
    <t>525689</t>
  </si>
  <si>
    <t>383378</t>
  </si>
  <si>
    <t>95470</t>
  </si>
  <si>
    <t>56054</t>
  </si>
  <si>
    <t>33752</t>
  </si>
  <si>
    <t>30048</t>
  </si>
  <si>
    <t>23272</t>
  </si>
  <si>
    <t>18118</t>
  </si>
  <si>
    <t>15427</t>
  </si>
  <si>
    <t>12237</t>
  </si>
  <si>
    <t>10052</t>
  </si>
  <si>
    <t>9974</t>
  </si>
  <si>
    <t>9238</t>
  </si>
  <si>
    <t>7755</t>
  </si>
  <si>
    <t>7436</t>
  </si>
  <si>
    <t>6495</t>
  </si>
  <si>
    <t>6309</t>
  </si>
  <si>
    <t>5935</t>
  </si>
  <si>
    <t>204205</t>
  </si>
  <si>
    <t>14464</t>
  </si>
  <si>
    <t>12960</t>
  </si>
  <si>
    <t>73247</t>
  </si>
  <si>
    <t>9379</t>
  </si>
  <si>
    <t>8303</t>
  </si>
  <si>
    <t>7200</t>
  </si>
  <si>
    <t>6161</t>
  </si>
  <si>
    <t>924</t>
  </si>
  <si>
    <t>1694</t>
  </si>
  <si>
    <t>5405</t>
  </si>
  <si>
    <t>492072</t>
  </si>
  <si>
    <t>53.4060562169013</t>
  </si>
  <si>
    <t>51.2970426292785</t>
  </si>
  <si>
    <t>54.3947943673428</t>
  </si>
  <si>
    <t>50.7512953367876</t>
  </si>
  <si>
    <t>56.6021867115223</t>
  </si>
  <si>
    <t>59.9922690374952</t>
  </si>
  <si>
    <t>60.4145077720207</t>
  </si>
  <si>
    <t>36.5345869711216</t>
  </si>
  <si>
    <t>56.5926718373897</t>
  </si>
  <si>
    <t>54.4535387578238</t>
  </si>
  <si>
    <t>52.6360185575706</t>
  </si>
  <si>
    <t>36.3716038562664</t>
  </si>
  <si>
    <t>69.57928802589</t>
  </si>
  <si>
    <t>53.9655172413793</t>
  </si>
  <si>
    <t>56.105749055812</t>
  </si>
  <si>
    <t>59.1151385927505</t>
  </si>
  <si>
    <t>55.5606861054147</t>
  </si>
  <si>
    <t>63.1969398400371</t>
  </si>
  <si>
    <t>45.4940596928427</t>
  </si>
  <si>
    <t>54.4740024183797</t>
  </si>
  <si>
    <t>56.5921532846715</t>
  </si>
  <si>
    <t>55.0279981334578</t>
  </si>
  <si>
    <t>62.963811268896</t>
  </si>
  <si>
    <t>49.7294638465322</t>
  </si>
  <si>
    <t>45.1906659077974</t>
  </si>
  <si>
    <t>57.2815533980583</t>
  </si>
  <si>
    <t>56.5656565656566</t>
  </si>
  <si>
    <t>58.1958195819582</t>
  </si>
  <si>
    <t>54.0951981303073</t>
  </si>
  <si>
    <t>53.6719203917699</t>
  </si>
  <si>
    <t>51.2988110666592</t>
  </si>
  <si>
    <t>54.7416211804316</t>
  </si>
  <si>
    <t>50.9547475804342</t>
  </si>
  <si>
    <t>56.6214632512975</t>
  </si>
  <si>
    <t>60.6052899287894</t>
  </si>
  <si>
    <t>60.5724197745013</t>
  </si>
  <si>
    <t>36.7475292003594</t>
  </si>
  <si>
    <t>56.7100717512623</t>
  </si>
  <si>
    <t>54.8483779971791</t>
  </si>
  <si>
    <t>52.7986633249791</t>
  </si>
  <si>
    <t>36.9766416923755</t>
  </si>
  <si>
    <t>69.8518518518518</t>
  </si>
  <si>
    <t>54.1189931350114</t>
  </si>
  <si>
    <t>56.9869911875787</t>
  </si>
  <si>
    <t>60.1162176439514</t>
  </si>
  <si>
    <t>51.533085504769</t>
  </si>
  <si>
    <t>63.9414494823277</t>
  </si>
  <si>
    <t>45.6200227531286</t>
  </si>
  <si>
    <t>54.7280408768166</t>
  </si>
  <si>
    <t>56.9070219916279</t>
  </si>
  <si>
    <t>55.1967832338248</t>
  </si>
  <si>
    <t>63.4025483718735</t>
  </si>
  <si>
    <t>50.5243088655863</t>
  </si>
  <si>
    <t>45.3196347031964</t>
  </si>
  <si>
    <t>56.3380281690141</t>
  </si>
  <si>
    <t>56.638418079096</t>
  </si>
  <si>
    <t>58.5337915234823</t>
  </si>
  <si>
    <t>54.366860247395</t>
  </si>
  <si>
    <t>53.8788050671204</t>
  </si>
  <si>
    <t>51.223746849622</t>
  </si>
  <si>
    <t>55.3193679551186</t>
  </si>
  <si>
    <t>50.6107275624004</t>
  </si>
  <si>
    <t>56.486125041792</t>
  </si>
  <si>
    <t>61.480003799753</t>
  </si>
  <si>
    <t>61.1704923777817</t>
  </si>
  <si>
    <t>37.0302474793767</t>
  </si>
  <si>
    <t>57.0516232038318</t>
  </si>
  <si>
    <t>55.617545209696</t>
  </si>
  <si>
    <t>52.7226677923174</t>
  </si>
  <si>
    <t>36.7180417044424</t>
  </si>
  <si>
    <t>69.209197980931</t>
  </si>
  <si>
    <t>53.9255014326648</t>
  </si>
  <si>
    <t>56.7295046032442</t>
  </si>
  <si>
    <t>61.0816542948038</t>
  </si>
  <si>
    <t>55.8972553461815</t>
  </si>
  <si>
    <t>65.4077582895916</t>
  </si>
  <si>
    <t>45.0802300938541</t>
  </si>
  <si>
    <t>55.2792007602976</t>
  </si>
  <si>
    <t>57.8130864506443</t>
  </si>
  <si>
    <t>55.7016983782403</t>
  </si>
  <si>
    <t>64.0009664170089</t>
  </si>
  <si>
    <t>50.4926108374384</t>
  </si>
  <si>
    <t>45.7538994800693</t>
  </si>
  <si>
    <t>55.1724137931034</t>
  </si>
  <si>
    <t>56.838905775076</t>
  </si>
  <si>
    <t>59.4767441860465</t>
  </si>
  <si>
    <t>54.6981846804742</t>
  </si>
  <si>
    <t>53.7428720052607</t>
  </si>
  <si>
    <t>51.2071368831893</t>
  </si>
  <si>
    <t>55.2648338817535</t>
  </si>
  <si>
    <t>50.4528502930208</t>
  </si>
  <si>
    <t>56.235527621568</t>
  </si>
  <si>
    <t>61.6165070679435</t>
  </si>
  <si>
    <t>61.3029547881809</t>
  </si>
  <si>
    <t>37.1869880645916</t>
  </si>
  <si>
    <t>56.8622174381055</t>
  </si>
  <si>
    <t>55.8874086807048</t>
  </si>
  <si>
    <t>52.948663555367</t>
  </si>
  <si>
    <t>36.6210476639924</t>
  </si>
  <si>
    <t>69.0716180371353</t>
  </si>
  <si>
    <t>54.0308747855918</t>
  </si>
  <si>
    <t>56.336681013869</t>
  </si>
  <si>
    <t>62.3767798466594</t>
  </si>
  <si>
    <t>55.8653712913209</t>
  </si>
  <si>
    <t>67.0019289060347</t>
  </si>
  <si>
    <t>44.8264781491003</t>
  </si>
  <si>
    <t>55.7970122806586</t>
  </si>
  <si>
    <t>58.7318574008428</t>
  </si>
  <si>
    <t>56.4804623004953</t>
  </si>
  <si>
    <t>64.5916334661355</t>
  </si>
  <si>
    <t>49.8448810754912</t>
  </si>
  <si>
    <t>45.8528037383178</t>
  </si>
  <si>
    <t>53.5504035928871</t>
  </si>
  <si>
    <t>51.1005156068082</t>
  </si>
  <si>
    <t>55.176046576102</t>
  </si>
  <si>
    <t>49.9462943071966</t>
  </si>
  <si>
    <t>56.2448711636304</t>
  </si>
  <si>
    <t>61.8389261744966</t>
  </si>
  <si>
    <t>61.6063389159013</t>
  </si>
  <si>
    <t>37.4148061104583</t>
  </si>
  <si>
    <t>56.9945355191257</t>
  </si>
  <si>
    <t>55.8538945331398</t>
  </si>
  <si>
    <t>52.9736618521665</t>
  </si>
  <si>
    <t>36.2848893166506</t>
  </si>
  <si>
    <t>68.3790523690773</t>
  </si>
  <si>
    <t>54.6979865771812</t>
  </si>
  <si>
    <t>55.0234252993233</t>
  </si>
  <si>
    <t>63.2049134561697</t>
  </si>
  <si>
    <t>55.713640469738</t>
  </si>
  <si>
    <t>69.1376039690646</t>
  </si>
  <si>
    <t>44.8891829308634</t>
  </si>
  <si>
    <t>56.7797952074316</t>
  </si>
  <si>
    <t>60.4146753915153</t>
  </si>
  <si>
    <t>58.0216760799878</t>
  </si>
  <si>
    <t>65.2338811630847</t>
  </si>
  <si>
    <t>49.2769744160178</t>
  </si>
  <si>
    <t>46.4114832535885</t>
  </si>
  <si>
    <t>55.026455026455</t>
  </si>
  <si>
    <t>58.93536121673</t>
  </si>
  <si>
    <t>61.2884160756501</t>
  </si>
  <si>
    <t>55.0212363372854</t>
  </si>
  <si>
    <t>53.3798291112909</t>
  </si>
  <si>
    <t>51.1010405438106</t>
  </si>
  <si>
    <t>55.1185229303157</t>
  </si>
  <si>
    <t>51.0196465810559</t>
  </si>
  <si>
    <t>56.3255094314778</t>
  </si>
  <si>
    <t>61.4932048856012</t>
  </si>
  <si>
    <t>61.852992467812</t>
  </si>
  <si>
    <t>37.3160682754561</t>
  </si>
  <si>
    <t>57.0882319369935</t>
  </si>
  <si>
    <t>56.5822931114193</t>
  </si>
  <si>
    <t>52.670828997572</t>
  </si>
  <si>
    <t>36.2797474502186</t>
  </si>
  <si>
    <t>68.0487804878049</t>
  </si>
  <si>
    <t>54.0689655172414</t>
  </si>
  <si>
    <t>54.4620811287478</t>
  </si>
  <si>
    <t>64.5168938944873</t>
  </si>
  <si>
    <t>56.4684440122159</t>
  </si>
  <si>
    <t>69.2194855700348</t>
  </si>
  <si>
    <t>45.0291209535419</t>
  </si>
  <si>
    <t>55.4266770790268</t>
  </si>
  <si>
    <t>61.6760236182364</t>
  </si>
  <si>
    <t>60.2609591392927</t>
  </si>
  <si>
    <t>64.105668684645</t>
  </si>
  <si>
    <t>49.4010541447053</t>
  </si>
  <si>
    <t>46.9320269442743</t>
  </si>
  <si>
    <t>55.7773109243698</t>
  </si>
  <si>
    <t>58.35734870317</t>
  </si>
  <si>
    <t>60.5459696111254</t>
  </si>
  <si>
    <t>54.3991792918832</t>
  </si>
  <si>
    <t>53.0172895607918</t>
  </si>
  <si>
    <t>51.111400114879</t>
  </si>
  <si>
    <t>54.8602980308675</t>
  </si>
  <si>
    <t>50.5344142097382</t>
  </si>
  <si>
    <t>56.2053453294522</t>
  </si>
  <si>
    <t>62.0300314282389</t>
  </si>
  <si>
    <t>61.4717032841548</t>
  </si>
  <si>
    <t>37.3685822190467</t>
  </si>
  <si>
    <t>57.0050310742823</t>
  </si>
  <si>
    <t>56.3662924803937</t>
  </si>
  <si>
    <t>52.5680862730762</t>
  </si>
  <si>
    <t>36.6372549019608</t>
  </si>
  <si>
    <t>67.8940632076401</t>
  </si>
  <si>
    <t>54.7424842694011</t>
  </si>
  <si>
    <t>65.4138344662135</t>
  </si>
  <si>
    <t>53.8968905640059</t>
  </si>
  <si>
    <t>52.9953917050691</t>
  </si>
  <si>
    <t>56.2172820413686</t>
  </si>
  <si>
    <t>63.7351541087657</t>
  </si>
  <si>
    <t>44.3382090617196</t>
  </si>
  <si>
    <t>51.0534936947449</t>
  </si>
  <si>
    <t>57.0469798657718</t>
  </si>
  <si>
    <t>54.8659384309831</t>
  </si>
  <si>
    <t>47.3108930567631</t>
  </si>
  <si>
    <t>50.6878589555229</t>
  </si>
  <si>
    <t>56.140350877193</t>
  </si>
  <si>
    <t>58.0485115766262</t>
  </si>
  <si>
    <t>58.4583548887739</t>
  </si>
  <si>
    <t>52.9646179690059</t>
  </si>
  <si>
    <t>52.719844615298</t>
  </si>
  <si>
    <t>51.1747007233852</t>
  </si>
  <si>
    <t>54.3097949886105</t>
  </si>
  <si>
    <t>50.6900303498826</t>
  </si>
  <si>
    <t>56.2458691341705</t>
  </si>
  <si>
    <t>62.3526051654494</t>
  </si>
  <si>
    <t>37.5277076137945</t>
  </si>
  <si>
    <t>56.6955772897829</t>
  </si>
  <si>
    <t>60.8364288459075</t>
  </si>
  <si>
    <t>52.1128116276831</t>
  </si>
  <si>
    <t>67.5649287248584</t>
  </si>
  <si>
    <t>36.7159044921085</t>
  </si>
  <si>
    <t>56.5916398713826</t>
  </si>
  <si>
    <t>55.1181102362205</t>
  </si>
  <si>
    <t>51.9859299428404</t>
  </si>
  <si>
    <t>67.0658682634731</t>
  </si>
  <si>
    <t>52.5163094128611</t>
  </si>
  <si>
    <t>55.9080962800875</t>
  </si>
  <si>
    <t>62.1955422794118</t>
  </si>
  <si>
    <t>44.1161261727118</t>
  </si>
  <si>
    <t>49.989825766247</t>
  </si>
  <si>
    <t>54.7902316844083</t>
  </si>
  <si>
    <t>54.4949706621961</t>
  </si>
  <si>
    <t>47.9940564635958</t>
  </si>
  <si>
    <t>50.843023255814</t>
  </si>
  <si>
    <t>55.7026476578411</t>
  </si>
  <si>
    <t>59.6367896895138</t>
  </si>
  <si>
    <t>58.2750582750583</t>
  </si>
  <si>
    <t>52.4861657748212</t>
  </si>
  <si>
    <t>52.3339889091184</t>
  </si>
  <si>
    <t>51.327118466534</t>
  </si>
  <si>
    <t>53.1041495700574</t>
  </si>
  <si>
    <t>50.6814410997867</t>
  </si>
  <si>
    <t>56.2699680511182</t>
  </si>
  <si>
    <t>62.5644551392231</t>
  </si>
  <si>
    <t>37.1729771497958</t>
  </si>
  <si>
    <t>56.6344720295586</t>
  </si>
  <si>
    <t>59.8512707362916</t>
  </si>
  <si>
    <t>67.3995224830879</t>
  </si>
  <si>
    <t>37.2668939242029</t>
  </si>
  <si>
    <t>51.9592985494696</t>
  </si>
  <si>
    <t>56.1186331399097</t>
  </si>
  <si>
    <t>53.9537385691232</t>
  </si>
  <si>
    <t>51.4395688991532</t>
  </si>
  <si>
    <t>52.7975907433825</t>
  </si>
  <si>
    <t>51.9797809604044</t>
  </si>
  <si>
    <t>55.5275336059352</t>
  </si>
  <si>
    <t>60.7024336283186</t>
  </si>
  <si>
    <t>43.3487654320988</t>
  </si>
  <si>
    <t>49.3672095785493</t>
  </si>
  <si>
    <t>54.963215694637</t>
  </si>
  <si>
    <t>48.3439720582922</t>
  </si>
  <si>
    <t>54.125</t>
  </si>
  <si>
    <t>50.7547476059081</t>
  </si>
  <si>
    <t>56.0606060606061</t>
  </si>
  <si>
    <t>58.3825265643448</t>
  </si>
  <si>
    <t>58.3348751156337</t>
  </si>
  <si>
    <t>51.9954396917524</t>
  </si>
  <si>
    <t>46.5948490472095</t>
  </si>
  <si>
    <t>48.7029573707215</t>
  </si>
  <si>
    <t>45.6052056326572</t>
  </si>
  <si>
    <t>49.2487046632124</t>
  </si>
  <si>
    <t>43.380992430614</t>
  </si>
  <si>
    <t>40.0077309625048</t>
  </si>
  <si>
    <t>39.5854922279793</t>
  </si>
  <si>
    <t>63.443026639803</t>
  </si>
  <si>
    <t>43.4073281626103</t>
  </si>
  <si>
    <t>45.5464612421762</t>
  </si>
  <si>
    <t>47.3639814424294</t>
  </si>
  <si>
    <t>63.6283961437336</t>
  </si>
  <si>
    <t>30.42071197411</t>
  </si>
  <si>
    <t>45.9770114942529</t>
  </si>
  <si>
    <t>43.894250944188</t>
  </si>
  <si>
    <t>40.8848614072495</t>
  </si>
  <si>
    <t>44.4352396344031</t>
  </si>
  <si>
    <t>36.8030601599629</t>
  </si>
  <si>
    <t>54.5059403071573</t>
  </si>
  <si>
    <t>45.5259975816203</t>
  </si>
  <si>
    <t>43.4078467153285</t>
  </si>
  <si>
    <t>44.9720018665422</t>
  </si>
  <si>
    <t>37.036188731104</t>
  </si>
  <si>
    <t>50.3197245450074</t>
  </si>
  <si>
    <t>54.8093340922026</t>
  </si>
  <si>
    <t>42.7184466019417</t>
  </si>
  <si>
    <t>43.4343434343434</t>
  </si>
  <si>
    <t>41.7491749174918</t>
  </si>
  <si>
    <t>45.9048018696927</t>
  </si>
  <si>
    <t>46.3280796082301</t>
  </si>
  <si>
    <t>48.7011889333408</t>
  </si>
  <si>
    <t>45.2634800795797</t>
  </si>
  <si>
    <t>49.0452524195658</t>
  </si>
  <si>
    <t>43.3785367487025</t>
  </si>
  <si>
    <t>39.3947100712106</t>
  </si>
  <si>
    <t>39.4102341717259</t>
  </si>
  <si>
    <t>63.230008984726</t>
  </si>
  <si>
    <t>43.2899282487377</t>
  </si>
  <si>
    <t>45.1339915373766</t>
  </si>
  <si>
    <t>47.2013366750209</t>
  </si>
  <si>
    <t>63.0233583076245</t>
  </si>
  <si>
    <t>30.0740740740741</t>
  </si>
  <si>
    <t>45.8810068649886</t>
  </si>
  <si>
    <t>42.9710449013848</t>
  </si>
  <si>
    <t>39.8837823560486</t>
  </si>
  <si>
    <t>48.5004221353715</t>
  </si>
  <si>
    <t>36.0704510293943</t>
  </si>
  <si>
    <t>54.3799772468714</t>
  </si>
  <si>
    <t>45.2719591231834</t>
  </si>
  <si>
    <t>43.0929780083721</t>
  </si>
  <si>
    <t>44.8032167661752</t>
  </si>
  <si>
    <t>36.5974516281265</t>
  </si>
  <si>
    <t>49.5233555767398</t>
  </si>
  <si>
    <t>54.6803652968037</t>
  </si>
  <si>
    <t>43.1924882629108</t>
  </si>
  <si>
    <t>43.2203389830509</t>
  </si>
  <si>
    <t>41.4662084765178</t>
  </si>
  <si>
    <t>45.633139752605</t>
  </si>
  <si>
    <t>46.1211949328796</t>
  </si>
  <si>
    <t>48.776253150378</t>
  </si>
  <si>
    <t>44.6806320448814</t>
  </si>
  <si>
    <t>49.3627190653213</t>
  </si>
  <si>
    <t>43.513874958208</t>
  </si>
  <si>
    <t>38.519996200247</t>
  </si>
  <si>
    <t>38.8119852812336</t>
  </si>
  <si>
    <t>62.9697525206233</t>
  </si>
  <si>
    <t>42.9483767961682</t>
  </si>
  <si>
    <t>44.382454790304</t>
  </si>
  <si>
    <t>47.2773322076826</t>
  </si>
  <si>
    <t>63.2819582955576</t>
  </si>
  <si>
    <t>30.790802019069</t>
  </si>
  <si>
    <t>46.0744985673352</t>
  </si>
  <si>
    <t>43.2266549758878</t>
  </si>
  <si>
    <t>38.9183457051962</t>
  </si>
  <si>
    <t>44.1058061750884</t>
  </si>
  <si>
    <t>34.5922417104084</t>
  </si>
  <si>
    <t>54.9197699061459</t>
  </si>
  <si>
    <t>44.7231172202777</t>
  </si>
  <si>
    <t>42.1869135493557</t>
  </si>
  <si>
    <t>44.2855318605542</t>
  </si>
  <si>
    <t>36.0231940082145</t>
  </si>
  <si>
    <t>49.5073891625616</t>
  </si>
  <si>
    <t>54.2461005199307</t>
  </si>
  <si>
    <t>44.8275862068966</t>
  </si>
  <si>
    <t>43.161094224924</t>
  </si>
  <si>
    <t>40.4651162790698</t>
  </si>
  <si>
    <t>45.3018153195258</t>
  </si>
  <si>
    <t>46.2571279947393</t>
  </si>
  <si>
    <t>48.7872874268191</t>
  </si>
  <si>
    <t>44.7351661182465</t>
  </si>
  <si>
    <t>49.5471497069792</t>
  </si>
  <si>
    <t>43.764472378432</t>
  </si>
  <si>
    <t>38.3948928408573</t>
  </si>
  <si>
    <t>38.6970452118192</t>
  </si>
  <si>
    <t>62.8130119354084</t>
  </si>
  <si>
    <t>43.1377825618945</t>
  </si>
  <si>
    <t>44.1125913192952</t>
  </si>
  <si>
    <t>47.0937632583793</t>
  </si>
  <si>
    <t>63.3789523360076</t>
  </si>
  <si>
    <t>30.8753315649867</t>
  </si>
  <si>
    <t>46.0263007432819</t>
  </si>
  <si>
    <t>43.663318986131</t>
  </si>
  <si>
    <t>37.6232201533406</t>
  </si>
  <si>
    <t>44.1392477174398</t>
  </si>
  <si>
    <t>32.9980710939653</t>
  </si>
  <si>
    <t>55.1735218508997</t>
  </si>
  <si>
    <t>44.2029877193414</t>
  </si>
  <si>
    <t>41.2681425991573</t>
  </si>
  <si>
    <t>43.5195376995047</t>
  </si>
  <si>
    <t>35.4332669322709</t>
  </si>
  <si>
    <t>50.1551189245088</t>
  </si>
  <si>
    <t>54.2056074766355</t>
  </si>
  <si>
    <t>46.4495964071129</t>
  </si>
  <si>
    <t>48.90502855242</t>
  </si>
  <si>
    <t>44.823953423898</t>
  </si>
  <si>
    <t>50.0537056928034</t>
  </si>
  <si>
    <t>43.7715411127523</t>
  </si>
  <si>
    <t>38.1610738255034</t>
  </si>
  <si>
    <t>38.4116693679092</t>
  </si>
  <si>
    <t>62.5851938895417</t>
  </si>
  <si>
    <t>43.0327868852459</t>
  </si>
  <si>
    <t>44.1461054668602</t>
  </si>
  <si>
    <t>47.0263381478335</t>
  </si>
  <si>
    <t>63.6669874879692</t>
  </si>
  <si>
    <t>31.6209476309227</t>
  </si>
  <si>
    <t>45.2460850111857</t>
  </si>
  <si>
    <t>44.9765747006767</t>
  </si>
  <si>
    <t>36.7950865438303</t>
  </si>
  <si>
    <t>44.2895857530004</t>
  </si>
  <si>
    <t>30.8478038815117</t>
  </si>
  <si>
    <t>55.1108170691366</t>
  </si>
  <si>
    <t>43.2202047925684</t>
  </si>
  <si>
    <t>39.5853246084847</t>
  </si>
  <si>
    <t>41.9783239200122</t>
  </si>
  <si>
    <t>34.7661188369153</t>
  </si>
  <si>
    <t>50.6674082313682</t>
  </si>
  <si>
    <t>53.5885167464115</t>
  </si>
  <si>
    <t>44.973544973545</t>
  </si>
  <si>
    <t>41.06463878327</t>
  </si>
  <si>
    <t>38.7115839243499</t>
  </si>
  <si>
    <t>44.9787636627146</t>
  </si>
  <si>
    <t>46.6201708887091</t>
  </si>
  <si>
    <t>48.8989594561894</t>
  </si>
  <si>
    <t>44.8814770696843</t>
  </si>
  <si>
    <t>48.9803534189441</t>
  </si>
  <si>
    <t>43.6744905685222</t>
  </si>
  <si>
    <t>38.5067951143988</t>
  </si>
  <si>
    <t>38.147007532188</t>
  </si>
  <si>
    <t>62.6839317245439</t>
  </si>
  <si>
    <t>42.9117680630065</t>
  </si>
  <si>
    <t>43.4177068885807</t>
  </si>
  <si>
    <t>47.329171002428</t>
  </si>
  <si>
    <t>63.7202525497814</t>
  </si>
  <si>
    <t>31.9512195121951</t>
  </si>
  <si>
    <t>45.9310344827586</t>
  </si>
  <si>
    <t>45.5379188712522</t>
  </si>
  <si>
    <t>35.4831061055127</t>
  </si>
  <si>
    <t>43.5315559877841</t>
  </si>
  <si>
    <t>30.7805144299652</t>
  </si>
  <si>
    <t>54.9708790464581</t>
  </si>
  <si>
    <t>44.5733229209733</t>
  </si>
  <si>
    <t>38.3239763817636</t>
  </si>
  <si>
    <t>39.7390408607073</t>
  </si>
  <si>
    <t>35.894331315355</t>
  </si>
  <si>
    <t>50.5989458552947</t>
  </si>
  <si>
    <t>53.0679730557257</t>
  </si>
  <si>
    <t>44.2226890756303</t>
  </si>
  <si>
    <t>41.64265129683</t>
  </si>
  <si>
    <t>39.4540303888746</t>
  </si>
  <si>
    <t>45.6008207081168</t>
  </si>
  <si>
    <t>46.9827104392082</t>
  </si>
  <si>
    <t>48.888599885121</t>
  </si>
  <si>
    <t>45.1397019691325</t>
  </si>
  <si>
    <t>49.4655857902618</t>
  </si>
  <si>
    <t>43.7946546705478</t>
  </si>
  <si>
    <t>37.9699685717612</t>
  </si>
  <si>
    <t>38.5282967158452</t>
  </si>
  <si>
    <t>62.6314177809534</t>
  </si>
  <si>
    <t>42.9949689257177</t>
  </si>
  <si>
    <t>43.6337075196063</t>
  </si>
  <si>
    <t>47.4319137269238</t>
  </si>
  <si>
    <t>63.3627450980392</t>
  </si>
  <si>
    <t>32.1059367923599</t>
  </si>
  <si>
    <t>45.2575157305989</t>
  </si>
  <si>
    <t>34.5861655337865</t>
  </si>
  <si>
    <t>46.1031094359941</t>
  </si>
  <si>
    <t>47.0046082949309</t>
  </si>
  <si>
    <t>43.7827179586314</t>
  </si>
  <si>
    <t>36.2648458912343</t>
  </si>
  <si>
    <t>55.6617909382804</t>
  </si>
  <si>
    <t>48.9465063052551</t>
  </si>
  <si>
    <t>42.9530201342282</t>
  </si>
  <si>
    <t>45.1340615690169</t>
  </si>
  <si>
    <t>52.6891069432369</t>
  </si>
  <si>
    <t>49.3121410444771</t>
  </si>
  <si>
    <t>43.859649122807</t>
  </si>
  <si>
    <t>41.9514884233738</t>
  </si>
  <si>
    <t>41.5416451112261</t>
  </si>
  <si>
    <t>47.0353820309941</t>
  </si>
  <si>
    <t>47.2801553847021</t>
  </si>
  <si>
    <t>48.8252992766148</t>
  </si>
  <si>
    <t>45.6902050113895</t>
  </si>
  <si>
    <t>49.3099696501174</t>
  </si>
  <si>
    <t>43.7541308658295</t>
  </si>
  <si>
    <t>37.6473948345506</t>
  </si>
  <si>
    <t>62.4722923862055</t>
  </si>
  <si>
    <t>43.3044227102171</t>
  </si>
  <si>
    <t>39.1635711540925</t>
  </si>
  <si>
    <t>47.8871883723169</t>
  </si>
  <si>
    <t>32.4350712751416</t>
  </si>
  <si>
    <t>63.2840955078916</t>
  </si>
  <si>
    <t>43.4083601286174</t>
  </si>
  <si>
    <t>44.8818897637795</t>
  </si>
  <si>
    <t>48.0140700571596</t>
  </si>
  <si>
    <t>32.9341317365269</t>
  </si>
  <si>
    <t>47.4836905871389</t>
  </si>
  <si>
    <t>44.0919037199125</t>
  </si>
  <si>
    <t>37.8044577205882</t>
  </si>
  <si>
    <t>55.8838738272882</t>
  </si>
  <si>
    <t>50.010174233753</t>
  </si>
  <si>
    <t>45.2097683155917</t>
  </si>
  <si>
    <t>45.5050293378039</t>
  </si>
  <si>
    <t>52.0059435364042</t>
  </si>
  <si>
    <t>49.156976744186</t>
  </si>
  <si>
    <t>44.2973523421589</t>
  </si>
  <si>
    <t>40.3632103104862</t>
  </si>
  <si>
    <t>41.7249417249417</t>
  </si>
  <si>
    <t>47.5138342251788</t>
  </si>
  <si>
    <t>47.6660110908816</t>
  </si>
  <si>
    <t>48.672881533466</t>
  </si>
  <si>
    <t>46.8958504299426</t>
  </si>
  <si>
    <t>49.3185589002133</t>
  </si>
  <si>
    <t>43.7300319488818</t>
  </si>
  <si>
    <t>37.4355448607769</t>
  </si>
  <si>
    <t>62.8270228502042</t>
  </si>
  <si>
    <t>43.3655279704414</t>
  </si>
  <si>
    <t>40.1487292637084</t>
  </si>
  <si>
    <t>32.6004775169121</t>
  </si>
  <si>
    <t>62.7331060757971</t>
  </si>
  <si>
    <t>48.0407014505304</t>
  </si>
  <si>
    <t>43.8813668600903</t>
  </si>
  <si>
    <t>46.0462614308768</t>
  </si>
  <si>
    <t>48.5604311008468</t>
  </si>
  <si>
    <t>47.2024092566175</t>
  </si>
  <si>
    <t>48.0202190395956</t>
  </si>
  <si>
    <t>44.4724663940648</t>
  </si>
  <si>
    <t>39.2975663716814</t>
  </si>
  <si>
    <t>56.6512345679012</t>
  </si>
  <si>
    <t>50.6327904214507</t>
  </si>
  <si>
    <t>45.036784305363</t>
  </si>
  <si>
    <t>51.6560279417078</t>
  </si>
  <si>
    <t>45.875</t>
  </si>
  <si>
    <t>49.2452523940919</t>
  </si>
  <si>
    <t>43.9393939393939</t>
  </si>
  <si>
    <t>41.6174734356553</t>
  </si>
  <si>
    <t>41.6651248843663</t>
  </si>
  <si>
    <t>48.0045603082476</t>
  </si>
  <si>
    <t>+56.5751203388197</t>
  </si>
  <si>
    <t>-21.0693740031183</t>
  </si>
  <si>
    <t>+203.443062968562</t>
  </si>
  <si>
    <t>0</t>
  </si>
  <si>
    <t>+33.0930419987463</t>
  </si>
  <si>
    <t>+1812.32998225902</t>
  </si>
  <si>
    <t>+20.9121663951886</t>
  </si>
  <si>
    <t>+22.2295189624035</t>
  </si>
  <si>
    <t>+16.0675482709381</t>
  </si>
  <si>
    <t>+1534.57502623295</t>
  </si>
  <si>
    <t>+26.4398464163823</t>
  </si>
  <si>
    <t>-1.73957974509128</t>
  </si>
  <si>
    <t>-40.3590040532716</t>
  </si>
  <si>
    <t>+20.0331125827815</t>
  </si>
  <si>
    <t>+84.2715743891123</t>
  </si>
  <si>
    <t>+310.144293834718</t>
  </si>
  <si>
    <t>+149.955869972571</t>
  </si>
  <si>
    <t>+202.298689466676</t>
  </si>
  <si>
    <t>+46.2659998304654</t>
  </si>
  <si>
    <t>+214.901950118313</t>
  </si>
  <si>
    <t>+1506.44924880909</t>
  </si>
  <si>
    <t>+475.456498388829</t>
  </si>
  <si>
    <t>+555.358751125788</t>
  </si>
  <si>
    <t>+83.6163294797688</t>
  </si>
  <si>
    <t>-9.11442168425409</t>
  </si>
  <si>
    <t>+54.4227886056971</t>
  </si>
  <si>
    <t>+113.888888888889</t>
  </si>
  <si>
    <t>+32.7976625273923</t>
  </si>
  <si>
    <t>+85.8983804492444</t>
  </si>
  <si>
    <t>+53.6920913724579</t>
  </si>
  <si>
    <t>-20.4869262890016</t>
  </si>
  <si>
    <t>+202.394101132262</t>
  </si>
  <si>
    <t>+33.7198889585386</t>
  </si>
  <si>
    <t>+1643.93849793022</t>
  </si>
  <si>
    <t>+20.3900931378691</t>
  </si>
  <si>
    <t>+21.8190773272041</t>
  </si>
  <si>
    <t>+16.8125659651083</t>
  </si>
  <si>
    <t>+1387.93284365163</t>
  </si>
  <si>
    <t>+27.6663822525597</t>
  </si>
  <si>
    <t>-2.29934550465036</t>
  </si>
  <si>
    <t>-34.8581354950782</t>
  </si>
  <si>
    <t>+20.5849889624724</t>
  </si>
  <si>
    <t>+313.860953213817</t>
  </si>
  <si>
    <t>+194.021981882347</t>
  </si>
  <si>
    <t>+194.449505921929</t>
  </si>
  <si>
    <t>+49.0209375264898</t>
  </si>
  <si>
    <t>+207.40201811407</t>
  </si>
  <si>
    <t>+1453.77427629168</t>
  </si>
  <si>
    <t>+450.953276047261</t>
  </si>
  <si>
    <t>+536.145301711198</t>
  </si>
  <si>
    <t>+89.4869942196532</t>
  </si>
  <si>
    <t>-9.37306021104904</t>
  </si>
  <si>
    <t>+59.6701649175412</t>
  </si>
  <si>
    <t>+118.518518518519</t>
  </si>
  <si>
    <t>+27.5383491599708</t>
  </si>
  <si>
    <t>+82.2731350463503</t>
  </si>
  <si>
    <t>+49.9345152712655</t>
  </si>
  <si>
    <t>-20.0030466495815</t>
  </si>
  <si>
    <t>+199.709992904082</t>
  </si>
  <si>
    <t>-49.6470210717724</t>
  </si>
  <si>
    <t>+33.9213754813289</t>
  </si>
  <si>
    <t>+1456.3276167948</t>
  </si>
  <si>
    <t>+19.1788831808879</t>
  </si>
  <si>
    <t>+19.4111530673672</t>
  </si>
  <si>
    <t>+16.6573539454895</t>
  </si>
  <si>
    <t>+1263.58866736621</t>
  </si>
  <si>
    <t>+26.3331911262799</t>
  </si>
  <si>
    <t>-5.01205649328281</t>
  </si>
  <si>
    <t>-13.9644856205366</t>
  </si>
  <si>
    <t>+20.3780353200883</t>
  </si>
  <si>
    <t>+76.3841633158058</t>
  </si>
  <si>
    <t>+312.330564057718</t>
  </si>
  <si>
    <t>+95.3278237573554</t>
  </si>
  <si>
    <t>+173.705235125096</t>
  </si>
  <si>
    <t>+39.9932186149021</t>
  </si>
  <si>
    <t>+193.340495553077</t>
  </si>
  <si>
    <t>+1364.45584463173</t>
  </si>
  <si>
    <t>+425.711600429646</t>
  </si>
  <si>
    <t>+521.284899429601</t>
  </si>
  <si>
    <t>+83.3453757225433</t>
  </si>
  <si>
    <t>-10.4593420235878</t>
  </si>
  <si>
    <t>+52.1739130434783</t>
  </si>
  <si>
    <t>+103.086419753086</t>
  </si>
  <si>
    <t>+25.6391526661797</t>
  </si>
  <si>
    <t>+76.1873599632492</t>
  </si>
  <si>
    <t>+44.4165055534452</t>
  </si>
  <si>
    <t>-19.6446172870481</t>
  </si>
  <si>
    <t>+190.654984111313</t>
  </si>
  <si>
    <t>-49.8074660391486</t>
  </si>
  <si>
    <t>+35.3541685322826</t>
  </si>
  <si>
    <t>+1196.86575990538</t>
  </si>
  <si>
    <t>+17.3203023848306</t>
  </si>
  <si>
    <t>+16.9211404804903</t>
  </si>
  <si>
    <t>+15.3535729806916</t>
  </si>
  <si>
    <t>+1120.8814270724</t>
  </si>
  <si>
    <t>+25.6932593856655</t>
  </si>
  <si>
    <t>-8.75818119187048</t>
  </si>
  <si>
    <t>-9.04265585794248</t>
  </si>
  <si>
    <t>+20.6539735099338</t>
  </si>
  <si>
    <t>+61.6919270027838</t>
  </si>
  <si>
    <t>+299.21294271972</t>
  </si>
  <si>
    <t>+94.1976032148495</t>
  </si>
  <si>
    <t>+154.327563249001</t>
  </si>
  <si>
    <t>+31.8979401542765</t>
  </si>
  <si>
    <t>+176.287159681236</t>
  </si>
  <si>
    <t>+1269.6408941004</t>
  </si>
  <si>
    <t>+387.916219119227</t>
  </si>
  <si>
    <t>+502.821975382768</t>
  </si>
  <si>
    <t>+74.6748554913295</t>
  </si>
  <si>
    <t>-11.4421684254087</t>
  </si>
  <si>
    <t>+40.1288149815452</t>
  </si>
  <si>
    <t>-19.1876198498181</t>
  </si>
  <si>
    <t>+178.206275259927</t>
  </si>
  <si>
    <t>-50.208578457589</t>
  </si>
  <si>
    <t>+36.4063759290767</t>
  </si>
  <si>
    <t>+1001.41927853341</t>
  </si>
  <si>
    <t>+15.9629119158</t>
  </si>
  <si>
    <t>+16.428610518251</t>
  </si>
  <si>
    <t>+13.6151983609611</t>
  </si>
  <si>
    <t>+984.470094438615</t>
  </si>
  <si>
    <t>+25.5332764505119</t>
  </si>
  <si>
    <t>-10.5235962797106</t>
  </si>
  <si>
    <t>-3.25226790194944</t>
  </si>
  <si>
    <t>+23.3443708609272</t>
  </si>
  <si>
    <t>+48.5462418806063</t>
  </si>
  <si>
    <t>+291.560996939222</t>
  </si>
  <si>
    <t>+85.3561689709611</t>
  </si>
  <si>
    <t>+140.135959072114</t>
  </si>
  <si>
    <t>+28.1257946935661</t>
  </si>
  <si>
    <t>+157.649522669785</t>
  </si>
  <si>
    <t>+1145.96921949432</t>
  </si>
  <si>
    <t>+339.782491944146</t>
  </si>
  <si>
    <t>+493.665565896127</t>
  </si>
  <si>
    <t>+62.3916184971098</t>
  </si>
  <si>
    <t>-13.5112766397683</t>
  </si>
  <si>
    <t>+41.6791604197901</t>
  </si>
  <si>
    <t>+62.3456790123457</t>
  </si>
  <si>
    <t>+23.5938641344047</t>
  </si>
  <si>
    <t>+61.4751043368596</t>
  </si>
  <si>
    <t>+35.5967614825062</t>
  </si>
  <si>
    <t>-18.534382336601</t>
  </si>
  <si>
    <t>+159.001018110018</t>
  </si>
  <si>
    <t>+21.8178414803722</t>
  </si>
  <si>
    <t>+36.0123578400645</t>
  </si>
  <si>
    <t>+759.402720283856</t>
  </si>
  <si>
    <t>+12.5631708641357</t>
  </si>
  <si>
    <t>+11.5744541126252</t>
  </si>
  <si>
    <t>+8.78500031042404</t>
  </si>
  <si>
    <t>+807.869884575026</t>
  </si>
  <si>
    <t>+22.9948805460751</t>
  </si>
  <si>
    <t>-11.3417154667585</t>
  </si>
  <si>
    <t>-1.08087241845204</t>
  </si>
  <si>
    <t>+31.5341787813177</t>
  </si>
  <si>
    <t>+268.823786620026</t>
  </si>
  <si>
    <t>+95.5580639644262</t>
  </si>
  <si>
    <t>+105.438362884575</t>
  </si>
  <si>
    <t>+25.1674154446046</t>
  </si>
  <si>
    <t>+77.6239562651291</t>
  </si>
  <si>
    <t>+657.127152803225</t>
  </si>
  <si>
    <t>+134.613319011815</t>
  </si>
  <si>
    <t>+172.74091864305</t>
  </si>
  <si>
    <t>+50.7947976878613</t>
  </si>
  <si>
    <t>-15.5286571487689</t>
  </si>
  <si>
    <t>+42.7286356821589</t>
  </si>
  <si>
    <t>+28.5185185185185</t>
  </si>
  <si>
    <t>+13.4550766983199</t>
  </si>
  <si>
    <t>+43.8433668627001</t>
  </si>
  <si>
    <t>+24.26705296042</t>
  </si>
  <si>
    <t>-17.3184107242065</t>
  </si>
  <si>
    <t>+131.882269459785</t>
  </si>
  <si>
    <t>+3.57792277248903</t>
  </si>
  <si>
    <t>+35.3631234888511</t>
  </si>
  <si>
    <t>+7.643152487157</t>
  </si>
  <si>
    <t>+547.338852749852</t>
  </si>
  <si>
    <t>+7.22924533464675</t>
  </si>
  <si>
    <t>+4.89228285838455</t>
  </si>
  <si>
    <t>+582.371458551941</t>
  </si>
  <si>
    <t>+16.7022184300341</t>
  </si>
  <si>
    <t>-12.1598346538064</t>
  </si>
  <si>
    <t>-1.97838255163096</t>
  </si>
  <si>
    <t>+18.4050772626932</t>
  </si>
  <si>
    <t>+228.071709663314</t>
  </si>
  <si>
    <t>+14.8932879678317</t>
  </si>
  <si>
    <t>+4.62873674059787</t>
  </si>
  <si>
    <t>+76.9454421070635</t>
  </si>
  <si>
    <t>+45.7495269465274</t>
  </si>
  <si>
    <t>+18.8013901839451</t>
  </si>
  <si>
    <t>+21.2119563739223</t>
  </si>
  <si>
    <t>+211.212898497618</t>
  </si>
  <si>
    <t>+35.204081632653</t>
  </si>
  <si>
    <t>-16.7080488309539</t>
  </si>
  <si>
    <t>+35.2420520231214</t>
  </si>
  <si>
    <t>+45.2773613193403</t>
  </si>
  <si>
    <t>+11.9753086419753</t>
  </si>
  <si>
    <t>-15.2812271731191</t>
  </si>
  <si>
    <t>+23.705377844615</t>
  </si>
  <si>
    <t>+15.7398640412299</t>
  </si>
  <si>
    <t>-16.0146239179914</t>
  </si>
  <si>
    <t>+103.159226236387</t>
  </si>
  <si>
    <t>-6.60498449031982</t>
  </si>
  <si>
    <t>+35.4884928808095</t>
  </si>
  <si>
    <t>+2.36394770914255</t>
  </si>
  <si>
    <t>+6.16209708312812</t>
  </si>
  <si>
    <t>+0.931272117712794</t>
  </si>
  <si>
    <t>+361.679479597871</t>
  </si>
  <si>
    <t>+10.804180887372</t>
  </si>
  <si>
    <t>-1.15807759119862</t>
  </si>
  <si>
    <t>-14.8811574233551</t>
  </si>
  <si>
    <t>+405.823714585519</t>
  </si>
  <si>
    <t>+13.8934878587196</t>
  </si>
  <si>
    <t>+5.52118775131456</t>
  </si>
  <si>
    <t>+192.085701792742</t>
  </si>
  <si>
    <t>+3.4715525554484</t>
  </si>
  <si>
    <t>+60.0711475970583</t>
  </si>
  <si>
    <t>+21.9987385240732</t>
  </si>
  <si>
    <t>+14.7495125879461</t>
  </si>
  <si>
    <t>+6.93012756004026</t>
  </si>
  <si>
    <t>+75.5588127519238</t>
  </si>
  <si>
    <t>+28.1417830290011</t>
  </si>
  <si>
    <t>-16.4494103041589</t>
  </si>
  <si>
    <t>+24.2774566473989</t>
  </si>
  <si>
    <t>+47.2263868065967</t>
  </si>
  <si>
    <t>+5.37037037037038</t>
  </si>
  <si>
    <t>-24.7918188458729</t>
  </si>
  <si>
    <t>+13.9122313569642</t>
  </si>
  <si>
    <t>+8.68140403794146</t>
  </si>
  <si>
    <t>-14.4518718973458</t>
  </si>
  <si>
    <t>+72.9367846234535</t>
  </si>
  <si>
    <t>-9.74435768531394</t>
  </si>
  <si>
    <t>+34.5392674845527</t>
  </si>
  <si>
    <t>-2.8024892452909</t>
  </si>
  <si>
    <t>-0.848246046078913</t>
  </si>
  <si>
    <t>-4.22176693363134</t>
  </si>
  <si>
    <t>+261.827321111768</t>
  </si>
  <si>
    <t>-2.99170044392974</t>
  </si>
  <si>
    <t>-14.1060971408887</t>
  </si>
  <si>
    <t>-1.47184300341297</t>
  </si>
  <si>
    <t>+306.873032528856</t>
  </si>
  <si>
    <t>+2.59381898454747</t>
  </si>
  <si>
    <t>+0.44849984534487</t>
  </si>
  <si>
    <t>+1.39826422372226</t>
  </si>
  <si>
    <t>-8.169580690082</t>
  </si>
  <si>
    <t>+39.6989909355225</t>
  </si>
  <si>
    <t>+1.36659892073727</t>
  </si>
  <si>
    <t>+9.85843858608119</t>
  </si>
  <si>
    <t>-0.390295645551717</t>
  </si>
  <si>
    <t>+25.9264232008593</t>
  </si>
  <si>
    <t>-14.1009724808607</t>
  </si>
  <si>
    <t>+31.916452913155</t>
  </si>
  <si>
    <t>+11.2897398843931</t>
  </si>
  <si>
    <t>+38.5307346326837</t>
  </si>
  <si>
    <t>+4.5679012345679</t>
  </si>
  <si>
    <t>-21.0372534696859</t>
  </si>
  <si>
    <t>+6.62772001750866</t>
  </si>
  <si>
    <t/>
  </si>
  <si>
    <t>Migration und Teilhabe in Niedersachsen - Integrationsmonitoring 2021</t>
  </si>
  <si>
    <t>Indikator 1.2.5: Ausländerinnen und Ausländer nach ausgewählten Staatsangehörigkeiten und Geschlecht</t>
  </si>
  <si>
    <t>Tabelle 1.2.5: Ausländerinnen und Ausländer nach ausgewählten Staatsangehörigkeiten und Geschlecht</t>
  </si>
  <si>
    <t>351275</t>
  </si>
  <si>
    <t>55.7526154722084</t>
  </si>
  <si>
    <t>44.2431143690841</t>
  </si>
  <si>
    <t>+138.488852076148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</si>
</sst>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\+0.0;\-0.0;0.0"/>
    <numFmt numFmtId="166" formatCode="###\ ###\ ###"/>
    <numFmt numFmtId="167" formatCode="###\ ###\ ##0"/>
    <numFmt numFmtId="168" formatCode="###\ ###\ ##0\ "/>
    <numFmt numFmtId="169" formatCode="###\ ##0"/>
    <numFmt numFmtId="170" formatCode="\+0.0;\-0.0"/>
  </numFmts>
  <fonts count="3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vertAlign val="superscript"/>
      <sz val="6"/>
      <color theme="1"/>
      <name val="NDSFrutiger 45 Light"/>
    </font>
    <font>
      <sz val="6"/>
      <color theme="1"/>
      <name val="NDSFrutiger 55 Roman"/>
    </font>
    <font>
      <b/>
      <sz val="11"/>
      <color theme="1"/>
      <name val="Calibri"/>
      <family val="2"/>
      <scheme val="minor"/>
    </font>
    <font>
      <vertAlign val="superscript"/>
      <sz val="6"/>
      <name val="NDSFrutiger 45 Light"/>
    </font>
    <font>
      <sz val="6"/>
      <name val="NDSFrutiger 55 Roman"/>
    </font>
    <font>
      <i/>
      <sz val="6"/>
      <name val="NDSFrutiger 55 Roman"/>
    </font>
    <font>
      <i/>
      <sz val="6"/>
      <name val="NDSFrutiger 45 Light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sz val="9"/>
      <color theme="1"/>
      <name val="NDSFrutiger 45 Light"/>
    </font>
    <font>
      <sz val="11"/>
      <color theme="1"/>
      <name val="NDSFrutiger 55 Roman"/>
    </font>
    <font>
      <b/>
      <sz val="9"/>
      <color rgb="FFFF0000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21" fillId="0" borderId="32" applyNumberFormat="0" applyFill="0" applyAlignment="0" applyProtection="0"/>
    <xf numFmtId="0" fontId="22" fillId="0" borderId="33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4" fillId="10" borderId="35" applyNumberFormat="0" applyAlignment="0" applyProtection="0"/>
    <xf numFmtId="0" fontId="25" fillId="10" borderId="34" applyNumberFormat="0" applyAlignment="0" applyProtection="0"/>
    <xf numFmtId="0" fontId="26" fillId="9" borderId="34" applyNumberFormat="0" applyAlignment="0" applyProtection="0"/>
    <xf numFmtId="0" fontId="27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8" borderId="0" applyNumberFormat="0" applyBorder="0" applyAlignment="0" applyProtection="0"/>
    <xf numFmtId="0" fontId="2" fillId="12" borderId="38" applyNumberFormat="0" applyFont="0" applyAlignment="0" applyProtection="0"/>
    <xf numFmtId="0" fontId="31" fillId="7" borderId="0" applyNumberFormat="0" applyBorder="0" applyAlignment="0" applyProtection="0"/>
    <xf numFmtId="0" fontId="32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34" fillId="11" borderId="37" applyNumberFormat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37" fillId="8" borderId="0" applyNumberFormat="0" applyBorder="0" applyAlignment="0" applyProtection="0"/>
  </cellStyleXfs>
  <cellXfs count="202">
    <xf numFmtId="0" fontId="0" fillId="0" borderId="0" xfId="0"/>
    <xf numFmtId="0" fontId="0" fillId="0" borderId="0" xfId="0" applyFill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5" fillId="0" borderId="0" xfId="0" applyFont="1" applyBorder="1"/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vertical="center"/>
    </xf>
    <xf numFmtId="0" fontId="0" fillId="0" borderId="0" xfId="0" applyFill="1" applyAlignment="1" applyProtection="1">
      <protection locked="0"/>
    </xf>
    <xf numFmtId="0" fontId="8" fillId="0" borderId="0" xfId="0" applyFont="1" applyAlignment="1"/>
    <xf numFmtId="166" fontId="8" fillId="0" borderId="0" xfId="0" applyNumberFormat="1" applyFont="1" applyAlignment="1"/>
    <xf numFmtId="164" fontId="8" fillId="0" borderId="0" xfId="0" applyNumberFormat="1" applyFont="1" applyAlignment="1"/>
    <xf numFmtId="165" fontId="8" fillId="0" borderId="0" xfId="0" applyNumberFormat="1" applyFont="1" applyAlignment="1"/>
    <xf numFmtId="0" fontId="5" fillId="0" borderId="0" xfId="0" applyFont="1" applyBorder="1" applyAlignment="1"/>
    <xf numFmtId="0" fontId="0" fillId="0" borderId="0" xfId="0" applyAlignment="1"/>
    <xf numFmtId="0" fontId="6" fillId="0" borderId="0" xfId="0" applyFont="1" applyAlignment="1"/>
    <xf numFmtId="166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Border="1"/>
    <xf numFmtId="0" fontId="6" fillId="0" borderId="2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/>
    <xf numFmtId="165" fontId="11" fillId="0" borderId="0" xfId="0" applyNumberFormat="1" applyFont="1" applyAlignment="1"/>
    <xf numFmtId="0" fontId="5" fillId="2" borderId="0" xfId="0" applyFont="1" applyFill="1" applyBorder="1" applyAlignment="1">
      <alignment horizontal="left" vertical="center" wrapText="1"/>
    </xf>
    <xf numFmtId="1" fontId="6" fillId="0" borderId="0" xfId="0" applyNumberFormat="1" applyFont="1" applyAlignment="1">
      <alignment horizontal="right" vertical="top"/>
    </xf>
    <xf numFmtId="0" fontId="3" fillId="0" borderId="0" xfId="1"/>
    <xf numFmtId="0" fontId="14" fillId="0" borderId="0" xfId="0" applyFont="1"/>
    <xf numFmtId="0" fontId="15" fillId="0" borderId="0" xfId="0" applyFont="1"/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9" fillId="3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0" fillId="0" borderId="0" xfId="0" applyAlignment="1" applyProtection="1">
      <alignment horizontal="right"/>
      <protection locked="0"/>
    </xf>
    <xf numFmtId="0" fontId="0" fillId="0" borderId="0" xfId="0" applyFont="1" applyAlignment="1" applyProtection="1">
      <alignment horizontal="right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right"/>
    </xf>
    <xf numFmtId="164" fontId="5" fillId="0" borderId="0" xfId="0" applyNumberFormat="1" applyFont="1" applyAlignment="1">
      <alignment horizontal="right" vertical="center"/>
    </xf>
    <xf numFmtId="167" fontId="11" fillId="0" borderId="0" xfId="0" applyNumberFormat="1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1" fontId="0" fillId="0" borderId="0" xfId="0" applyNumberFormat="1"/>
    <xf numFmtId="1" fontId="6" fillId="0" borderId="0" xfId="0" applyNumberFormat="1" applyFont="1" applyBorder="1"/>
    <xf numFmtId="165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center" vertical="center"/>
    </xf>
    <xf numFmtId="164" fontId="6" fillId="0" borderId="0" xfId="0" applyNumberFormat="1" applyFont="1"/>
    <xf numFmtId="0" fontId="16" fillId="0" borderId="0" xfId="0" applyFont="1"/>
    <xf numFmtId="0" fontId="17" fillId="0" borderId="0" xfId="0" applyFont="1"/>
    <xf numFmtId="0" fontId="6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0" fontId="3" fillId="0" borderId="0" xfId="1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6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169" fontId="8" fillId="5" borderId="0" xfId="0" applyNumberFormat="1" applyFont="1" applyFill="1" applyAlignment="1">
      <alignment vertical="center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169" fontId="6" fillId="5" borderId="0" xfId="0" applyNumberFormat="1" applyFont="1" applyFill="1" applyAlignment="1">
      <alignment vertical="center"/>
    </xf>
    <xf numFmtId="164" fontId="6" fillId="5" borderId="0" xfId="0" applyNumberFormat="1" applyFont="1" applyFill="1" applyAlignment="1">
      <alignment vertical="center"/>
    </xf>
    <xf numFmtId="165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 wrapText="1"/>
    </xf>
    <xf numFmtId="168" fontId="8" fillId="5" borderId="0" xfId="0" applyNumberFormat="1" applyFont="1" applyFill="1" applyAlignment="1">
      <alignment vertical="center"/>
    </xf>
    <xf numFmtId="168" fontId="6" fillId="5" borderId="0" xfId="0" applyNumberFormat="1" applyFont="1" applyFill="1" applyBorder="1" applyAlignment="1">
      <alignment vertical="center" wrapText="1"/>
    </xf>
    <xf numFmtId="168" fontId="6" fillId="5" borderId="0" xfId="0" applyNumberFormat="1" applyFont="1" applyFill="1" applyAlignment="1">
      <alignment vertical="center"/>
    </xf>
    <xf numFmtId="168" fontId="8" fillId="5" borderId="0" xfId="0" applyNumberFormat="1" applyFont="1" applyFill="1" applyBorder="1" applyAlignment="1">
      <alignment vertical="center"/>
    </xf>
    <xf numFmtId="0" fontId="8" fillId="4" borderId="0" xfId="0" applyFont="1" applyFill="1" applyAlignment="1"/>
    <xf numFmtId="0" fontId="5" fillId="0" borderId="2" xfId="0" applyFont="1" applyBorder="1" applyAlignment="1">
      <alignment horizontal="center" vertical="center" wrapText="1"/>
    </xf>
    <xf numFmtId="0" fontId="0" fillId="0" borderId="0" xfId="0" applyFill="1" applyBorder="1" applyProtection="1">
      <protection locked="0"/>
    </xf>
    <xf numFmtId="165" fontId="6" fillId="0" borderId="0" xfId="0" applyNumberFormat="1" applyFont="1" applyFill="1" applyAlignment="1">
      <alignment vertical="center"/>
    </xf>
    <xf numFmtId="0" fontId="2" fillId="0" borderId="0" xfId="7"/>
    <xf numFmtId="49" fontId="2" fillId="0" borderId="0" xfId="7" applyNumberFormat="1"/>
    <xf numFmtId="0" fontId="2" fillId="0" borderId="2" xfId="7" applyBorder="1" applyAlignment="1">
      <alignment horizontal="center" vertical="center"/>
    </xf>
    <xf numFmtId="0" fontId="2" fillId="0" borderId="0" xfId="7" applyAlignment="1">
      <alignment horizontal="center"/>
    </xf>
    <xf numFmtId="164" fontId="0" fillId="0" borderId="0" xfId="0" applyNumberFormat="1"/>
    <xf numFmtId="0" fontId="2" fillId="0" borderId="0" xfId="7" applyNumberFormat="1"/>
    <xf numFmtId="0" fontId="5" fillId="0" borderId="2" xfId="0" applyFont="1" applyBorder="1" applyAlignment="1">
      <alignment horizontal="center" vertical="center" wrapText="1"/>
    </xf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169" fontId="8" fillId="0" borderId="0" xfId="0" applyNumberFormat="1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69" fontId="6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" fontId="6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170" fontId="6" fillId="4" borderId="0" xfId="0" applyNumberFormat="1" applyFont="1" applyFill="1"/>
    <xf numFmtId="170" fontId="8" fillId="4" borderId="0" xfId="0" applyNumberFormat="1" applyFont="1" applyFill="1" applyAlignment="1">
      <alignment vertical="top"/>
    </xf>
    <xf numFmtId="0" fontId="4" fillId="0" borderId="0" xfId="0" applyFont="1"/>
    <xf numFmtId="164" fontId="6" fillId="4" borderId="0" xfId="0" applyNumberFormat="1" applyFont="1" applyFill="1"/>
    <xf numFmtId="166" fontId="6" fillId="4" borderId="0" xfId="0" applyNumberFormat="1" applyFont="1" applyFill="1"/>
    <xf numFmtId="0" fontId="6" fillId="4" borderId="0" xfId="0" applyFont="1" applyFill="1"/>
    <xf numFmtId="164" fontId="8" fillId="4" borderId="0" xfId="0" applyNumberFormat="1" applyFont="1" applyFill="1" applyAlignment="1">
      <alignment vertical="top"/>
    </xf>
    <xf numFmtId="166" fontId="8" fillId="4" borderId="0" xfId="0" applyNumberFormat="1" applyFont="1" applyFill="1" applyAlignment="1">
      <alignment vertical="top"/>
    </xf>
    <xf numFmtId="0" fontId="8" fillId="4" borderId="0" xfId="0" applyFont="1" applyFill="1" applyAlignment="1">
      <alignment vertical="top"/>
    </xf>
    <xf numFmtId="166" fontId="6" fillId="0" borderId="0" xfId="0" applyNumberFormat="1" applyFont="1"/>
    <xf numFmtId="166" fontId="8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/>
    </xf>
    <xf numFmtId="0" fontId="2" fillId="0" borderId="0" xfId="7"/>
    <xf numFmtId="49" fontId="2" fillId="0" borderId="0" xfId="7" applyNumberFormat="1"/>
    <xf numFmtId="0" fontId="2" fillId="0" borderId="2" xfId="7" applyBorder="1" applyAlignment="1">
      <alignment horizontal="center" vertical="center"/>
    </xf>
    <xf numFmtId="0" fontId="2" fillId="0" borderId="0" xfId="7" applyAlignment="1">
      <alignment horizontal="left"/>
    </xf>
    <xf numFmtId="0" fontId="27" fillId="0" borderId="0" xfId="7" applyFont="1"/>
    <xf numFmtId="49" fontId="27" fillId="0" borderId="0" xfId="7" applyNumberFormat="1" applyFont="1"/>
    <xf numFmtId="0" fontId="2" fillId="0" borderId="0" xfId="7" applyAlignment="1">
      <alignment horizontal="center"/>
    </xf>
    <xf numFmtId="0" fontId="27" fillId="0" borderId="0" xfId="7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2" xfId="7" applyBorder="1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2" fillId="0" borderId="2" xfId="7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5" fillId="0" borderId="3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</cellXfs>
  <cellStyles count="51">
    <cellStyle name="20 % - Akzent1 2" xfId="8" xr:uid="{00000000-0005-0000-0000-000031000000}"/>
    <cellStyle name="20 % - Akzent2 2" xfId="9" xr:uid="{00000000-0005-0000-0000-000032000000}"/>
    <cellStyle name="20 % - Akzent3 2" xfId="10" xr:uid="{00000000-0005-0000-0000-000033000000}"/>
    <cellStyle name="20 % - Akzent4 2" xfId="11" xr:uid="{00000000-0005-0000-0000-000034000000}"/>
    <cellStyle name="20 % - Akzent5 2" xfId="12" xr:uid="{00000000-0005-0000-0000-000035000000}"/>
    <cellStyle name="20 % - Akzent6 2" xfId="13" xr:uid="{00000000-0005-0000-0000-000036000000}"/>
    <cellStyle name="40 % - Akzent1 2" xfId="14" xr:uid="{00000000-0005-0000-0000-000037000000}"/>
    <cellStyle name="40 % - Akzent2 2" xfId="15" xr:uid="{00000000-0005-0000-0000-000038000000}"/>
    <cellStyle name="40 % - Akzent3 2" xfId="16" xr:uid="{00000000-0005-0000-0000-000039000000}"/>
    <cellStyle name="40 % - Akzent4 2" xfId="17" xr:uid="{00000000-0005-0000-0000-00003A000000}"/>
    <cellStyle name="40 % - Akzent5 2" xfId="18" xr:uid="{00000000-0005-0000-0000-00003B000000}"/>
    <cellStyle name="40 % - Akzent6 2" xfId="19" xr:uid="{00000000-0005-0000-0000-00003C000000}"/>
    <cellStyle name="60 % - Akzent1 2" xfId="20" xr:uid="{00000000-0005-0000-0000-00003D000000}"/>
    <cellStyle name="60 % - Akzent1 3" xfId="44" xr:uid="{00000000-0005-0000-0000-000056000000}"/>
    <cellStyle name="60 % - Akzent2 2" xfId="21" xr:uid="{00000000-0005-0000-0000-00003E000000}"/>
    <cellStyle name="60 % - Akzent2 3" xfId="45" xr:uid="{00000000-0005-0000-0000-000057000000}"/>
    <cellStyle name="60 % - Akzent3 2" xfId="22" xr:uid="{00000000-0005-0000-0000-00003F000000}"/>
    <cellStyle name="60 % - Akzent3 3" xfId="46" xr:uid="{00000000-0005-0000-0000-000058000000}"/>
    <cellStyle name="60 % - Akzent4 2" xfId="23" xr:uid="{00000000-0005-0000-0000-000040000000}"/>
    <cellStyle name="60 % - Akzent4 3" xfId="47" xr:uid="{00000000-0005-0000-0000-000059000000}"/>
    <cellStyle name="60 % - Akzent5 2" xfId="24" xr:uid="{00000000-0005-0000-0000-000041000000}"/>
    <cellStyle name="60 % - Akzent5 3" xfId="48" xr:uid="{00000000-0005-0000-0000-00005A000000}"/>
    <cellStyle name="60 % - Akzent6 2" xfId="25" xr:uid="{00000000-0005-0000-0000-000042000000}"/>
    <cellStyle name="60 % - Akzent6 3" xfId="49" xr:uid="{00000000-0005-0000-0000-00005B000000}"/>
    <cellStyle name="Akzent1 2" xfId="26" xr:uid="{00000000-0005-0000-0000-000043000000}"/>
    <cellStyle name="Akzent2 2" xfId="27" xr:uid="{00000000-0005-0000-0000-000044000000}"/>
    <cellStyle name="Akzent3 2" xfId="28" xr:uid="{00000000-0005-0000-0000-000045000000}"/>
    <cellStyle name="Akzent4 2" xfId="29" xr:uid="{00000000-0005-0000-0000-000046000000}"/>
    <cellStyle name="Akzent5 2" xfId="30" xr:uid="{00000000-0005-0000-0000-000047000000}"/>
    <cellStyle name="Akzent6 2" xfId="31" xr:uid="{00000000-0005-0000-0000-000048000000}"/>
    <cellStyle name="Ausgabe 2" xfId="32" xr:uid="{00000000-0005-0000-0000-000049000000}"/>
    <cellStyle name="Berechnung 2" xfId="33" xr:uid="{00000000-0005-0000-0000-00004A000000}"/>
    <cellStyle name="Eingabe 2" xfId="34" xr:uid="{00000000-0005-0000-0000-00004B000000}"/>
    <cellStyle name="Ergebnis 2" xfId="35" xr:uid="{00000000-0005-0000-0000-00004C000000}"/>
    <cellStyle name="Erklärender Text 2" xfId="36" xr:uid="{00000000-0005-0000-0000-00004D000000}"/>
    <cellStyle name="Gut 2" xfId="37" xr:uid="{00000000-0005-0000-0000-00004E000000}"/>
    <cellStyle name="Link" xfId="1" builtinId="8"/>
    <cellStyle name="Neutral 2" xfId="38" xr:uid="{00000000-0005-0000-0000-00004F000000}"/>
    <cellStyle name="Neutral 3" xfId="50" xr:uid="{00000000-0005-0000-0000-00005C000000}"/>
    <cellStyle name="Notiz 2" xfId="39" xr:uid="{00000000-0005-0000-0000-000050000000}"/>
    <cellStyle name="Schlecht 2" xfId="40" xr:uid="{00000000-0005-0000-0000-000051000000}"/>
    <cellStyle name="Standard" xfId="0" builtinId="0"/>
    <cellStyle name="Standard 2" xfId="7" xr:uid="{00000000-0005-0000-0000-000052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41" xr:uid="{00000000-0005-0000-0000-000053000000}"/>
    <cellStyle name="Warnender Text 2" xfId="42" xr:uid="{00000000-0005-0000-0000-000054000000}"/>
    <cellStyle name="Zelle überprüfen 2" xfId="43" xr:uid="{00000000-0005-0000-0000-000055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5" formatCode="\+0.0;\-0.0;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55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184</xdr:row>
          <xdr:rowOff>0</xdr:rowOff>
        </xdr:from>
        <xdr:to>
          <xdr:col>16</xdr:col>
          <xdr:colOff>38100</xdr:colOff>
          <xdr:row>184</xdr:row>
          <xdr:rowOff>180975</xdr:rowOff>
        </xdr:to>
        <xdr:sp macro="" textlink="">
          <xdr:nvSpPr>
            <xdr:cNvPr id="1027" name="Labe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D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6</xdr:col>
          <xdr:colOff>714375</xdr:colOff>
          <xdr:row>184</xdr:row>
          <xdr:rowOff>180975</xdr:rowOff>
        </xdr:to>
        <xdr:sp macro="" textlink="">
          <xdr:nvSpPr>
            <xdr:cNvPr id="1028" name="Labe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D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8/Rand/2019_02_25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enbereich_A63" displayName="Datenbereich_A63" ref="B9:B10" totalsRowShown="0" headerRowDxfId="17" dataDxfId="16">
  <autoFilter ref="B9:B10" xr:uid="{00000000-0009-0000-0100-000002000000}"/>
  <sortState ref="B13:N124">
    <sortCondition ref="B12:B127"/>
  </sortState>
  <tableColumns count="1">
    <tableColumn id="1" xr3:uid="{00000000-0010-0000-0000-000001000000}" name="Spalte1" dataDxfId="15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enbereich_A6" displayName="Datenbereich_A6" ref="B12:N127" totalsRowShown="0" headerRowDxfId="14" dataDxfId="13">
  <autoFilter ref="B12:N127" xr:uid="{00000000-0009-0000-0100-000001000000}"/>
  <sortState ref="B13:N124">
    <sortCondition ref="B12:B127"/>
  </sortState>
  <tableColumns count="13">
    <tableColumn id="1" xr3:uid="{00000000-0010-0000-0100-000001000000}" name="Spalte1" dataDxfId="12"/>
    <tableColumn id="13" xr3:uid="{00000000-0010-0000-0100-00000D000000}" name="Spalte12" dataDxfId="11"/>
    <tableColumn id="11" xr3:uid="{00000000-0010-0000-0100-00000B000000}" name="Kontinente" dataDxfId="10"/>
    <tableColumn id="12" xr3:uid="{00000000-0010-0000-0100-00000C000000}" name="Top20_ok" dataDxfId="9"/>
    <tableColumn id="2" xr3:uid="{00000000-0010-0000-0100-000002000000}" name="Spalte2" dataDxfId="8"/>
    <tableColumn id="3" xr3:uid="{00000000-0010-0000-0100-000003000000}" name="1" dataDxfId="7"/>
    <tableColumn id="4" xr3:uid="{00000000-0010-0000-0100-000004000000}" name="2" dataDxfId="6"/>
    <tableColumn id="5" xr3:uid="{00000000-0010-0000-0100-000005000000}" name="3" dataDxfId="5"/>
    <tableColumn id="6" xr3:uid="{00000000-0010-0000-0100-000006000000}" name="4" dataDxfId="4"/>
    <tableColumn id="7" xr3:uid="{00000000-0010-0000-0100-000007000000}" name="5" dataDxfId="3"/>
    <tableColumn id="8" xr3:uid="{00000000-0010-0000-0100-000008000000}" name="6" dataDxfId="2"/>
    <tableColumn id="9" xr3:uid="{00000000-0010-0000-0100-000009000000}" name="7" dataDxfId="1"/>
    <tableColumn id="10" xr3:uid="{00000000-0010-0000-0100-00000A000000}" name="8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83A2370EC08A81E5B58BAF5AE04B0FBDB93A4A8B.zi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1.nls.niedersachsen.de/Statistik/pool/A1050002/A1050002_000016CE1821258A05FA172D4507F15EB472ABE9E9AC7DCB8233.zip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A1050002/A1050002_000016CE18215AA548D48CD54873B0483A9190E0AC942AA9463D.zip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5EFC-EE57-4F7C-A3DF-67CA7A51F611}">
  <sheetPr codeName="Tabelle16">
    <tabColor theme="5"/>
  </sheetPr>
  <dimension ref="B1:I274"/>
  <sheetViews>
    <sheetView zoomScale="145" zoomScaleNormal="145" workbookViewId="0">
      <selection activeCell="B28" sqref="B28"/>
    </sheetView>
  </sheetViews>
  <sheetFormatPr baseColWidth="10" defaultRowHeight="15" x14ac:dyDescent="0.25"/>
  <cols>
    <col min="1" max="1" width="5.7109375" customWidth="1"/>
    <col min="2" max="2" width="38.140625" customWidth="1"/>
  </cols>
  <sheetData>
    <row r="1" spans="2:9" ht="15" customHeight="1" x14ac:dyDescent="0.25">
      <c r="B1" s="42" t="s">
        <v>1885</v>
      </c>
    </row>
    <row r="2" spans="2:9" ht="15" customHeight="1" x14ac:dyDescent="0.25"/>
    <row r="3" spans="2:9" ht="15" customHeight="1" x14ac:dyDescent="0.25">
      <c r="B3" s="143" t="s">
        <v>1886</v>
      </c>
      <c r="G3" s="14"/>
    </row>
    <row r="4" spans="2:9" ht="15" customHeight="1" x14ac:dyDescent="0.25">
      <c r="B4" s="42" t="s">
        <v>1887</v>
      </c>
      <c r="C4" s="86"/>
      <c r="D4" s="86"/>
      <c r="E4" s="86"/>
      <c r="F4" s="86"/>
      <c r="G4" s="86"/>
      <c r="H4" s="86"/>
      <c r="I4" s="86"/>
    </row>
    <row r="5" spans="2:9" x14ac:dyDescent="0.25">
      <c r="G5" s="14"/>
    </row>
    <row r="6" spans="2:9" x14ac:dyDescent="0.25">
      <c r="G6" s="14"/>
    </row>
    <row r="7" spans="2:9" ht="8.25" customHeight="1" x14ac:dyDescent="0.25">
      <c r="B7" s="163" t="s">
        <v>147</v>
      </c>
      <c r="C7" s="166" t="s">
        <v>148</v>
      </c>
      <c r="D7" s="169" t="s">
        <v>3</v>
      </c>
      <c r="E7" s="170" t="s">
        <v>149</v>
      </c>
      <c r="F7" s="163" t="s">
        <v>150</v>
      </c>
      <c r="G7" s="166" t="s">
        <v>151</v>
      </c>
    </row>
    <row r="8" spans="2:9" ht="8.25" customHeight="1" x14ac:dyDescent="0.25">
      <c r="B8" s="164"/>
      <c r="C8" s="167"/>
      <c r="D8" s="169"/>
      <c r="E8" s="171"/>
      <c r="F8" s="164"/>
      <c r="G8" s="167"/>
    </row>
    <row r="9" spans="2:9" ht="39" customHeight="1" x14ac:dyDescent="0.25">
      <c r="B9" s="164"/>
      <c r="C9" s="167"/>
      <c r="D9" s="169"/>
      <c r="E9" s="172"/>
      <c r="F9" s="165"/>
      <c r="G9" s="168"/>
    </row>
    <row r="10" spans="2:9" ht="8.25" customHeight="1" x14ac:dyDescent="0.25">
      <c r="B10" s="165"/>
      <c r="C10" s="168"/>
      <c r="D10" s="140" t="s">
        <v>7</v>
      </c>
      <c r="E10" s="173" t="s">
        <v>8</v>
      </c>
      <c r="F10" s="174"/>
      <c r="G10" s="174"/>
    </row>
    <row r="11" spans="2:9" ht="8.25" customHeight="1" x14ac:dyDescent="0.25">
      <c r="B11" s="84" t="s">
        <v>14</v>
      </c>
      <c r="C11" s="20" t="s">
        <v>15</v>
      </c>
      <c r="D11" s="84" t="s">
        <v>16</v>
      </c>
      <c r="E11" s="84" t="s">
        <v>17</v>
      </c>
      <c r="F11" s="84" t="s">
        <v>18</v>
      </c>
      <c r="G11" s="84" t="s">
        <v>19</v>
      </c>
    </row>
    <row r="12" spans="2:9" s="153" customFormat="1" ht="16.5" customHeight="1" x14ac:dyDescent="0.25">
      <c r="B12" s="149" t="str">
        <f>'2019_A6'!B10</f>
        <v>Europa</v>
      </c>
      <c r="C12" s="149">
        <f>'2019_A6'!C10</f>
        <v>2020</v>
      </c>
      <c r="D12" s="148">
        <f>'2019_A6'!D10</f>
        <v>552325</v>
      </c>
      <c r="E12" s="147">
        <f>'2019_A6'!E10</f>
        <v>53.406056216901277</v>
      </c>
      <c r="F12" s="147">
        <f>'2019_A6'!F10</f>
        <v>46.594849047209522</v>
      </c>
      <c r="G12" s="142">
        <f>'2019_A6'!G10</f>
        <v>56.575120338819687</v>
      </c>
    </row>
    <row r="13" spans="2:9" s="14" customFormat="1" ht="8.25" x14ac:dyDescent="0.15">
      <c r="B13" s="146" t="str">
        <f>'2019_A6'!B11</f>
        <v>Türkei</v>
      </c>
      <c r="C13" s="146">
        <f>'2019_A6'!C11</f>
        <v>2020</v>
      </c>
      <c r="D13" s="145">
        <f>'2019_A6'!D11</f>
        <v>88085</v>
      </c>
      <c r="E13" s="144">
        <f>'2019_A6'!E11</f>
        <v>51.297042629278536</v>
      </c>
      <c r="F13" s="144">
        <f>'2019_A6'!F11</f>
        <v>48.702957370721464</v>
      </c>
      <c r="G13" s="141">
        <f>'2019_A6'!G11</f>
        <v>-21.069374003118334</v>
      </c>
    </row>
    <row r="14" spans="2:9" s="14" customFormat="1" ht="8.25" x14ac:dyDescent="0.15">
      <c r="B14" s="146" t="str">
        <f>'2019_A6'!B12</f>
        <v>Polen</v>
      </c>
      <c r="C14" s="146">
        <f>'2019_A6'!C12</f>
        <v>2020</v>
      </c>
      <c r="D14" s="145">
        <f>'2019_A6'!D12</f>
        <v>98355</v>
      </c>
      <c r="E14" s="144">
        <f>'2019_A6'!E12</f>
        <v>54.39479436734279</v>
      </c>
      <c r="F14" s="144">
        <f>'2019_A6'!F12</f>
        <v>45.60520563265721</v>
      </c>
      <c r="G14" s="141">
        <f>'2019_A6'!G12</f>
        <v>203.443062968562</v>
      </c>
    </row>
    <row r="15" spans="2:9" s="14" customFormat="1" ht="8.25" x14ac:dyDescent="0.15">
      <c r="B15" s="146" t="str">
        <f>'2019_A6'!B13</f>
        <v>Serbien</v>
      </c>
      <c r="C15" s="146">
        <f>'2019_A6'!C13</f>
        <v>2020</v>
      </c>
      <c r="D15" s="145">
        <f>'2019_A6'!D13</f>
        <v>19300</v>
      </c>
      <c r="E15" s="144">
        <f>'2019_A6'!E13</f>
        <v>50.751295336787564</v>
      </c>
      <c r="F15" s="144">
        <f>'2019_A6'!F13</f>
        <v>49.248704663212436</v>
      </c>
      <c r="G15" s="141">
        <f>'2019_A6'!G13</f>
        <v>0</v>
      </c>
    </row>
    <row r="16" spans="2:9" s="14" customFormat="1" ht="8.25" x14ac:dyDescent="0.15">
      <c r="B16" s="146" t="str">
        <f>'2019_A6'!B14</f>
        <v>Niederlande</v>
      </c>
      <c r="C16" s="146">
        <f>'2019_A6'!C14</f>
        <v>2020</v>
      </c>
      <c r="D16" s="145">
        <f>'2019_A6'!D14</f>
        <v>29725</v>
      </c>
      <c r="E16" s="144">
        <f>'2019_A6'!E14</f>
        <v>56.602186711522286</v>
      </c>
      <c r="F16" s="144">
        <f>'2019_A6'!F14</f>
        <v>43.380992430613965</v>
      </c>
      <c r="G16" s="141">
        <f>'2019_A6'!G14</f>
        <v>33.093041998746308</v>
      </c>
    </row>
    <row r="17" spans="2:7" s="14" customFormat="1" ht="8.25" x14ac:dyDescent="0.15">
      <c r="B17" s="146" t="str">
        <f>'2019_A6'!B15</f>
        <v>Rumänien</v>
      </c>
      <c r="C17" s="146">
        <f>'2019_A6'!C15</f>
        <v>2020</v>
      </c>
      <c r="D17" s="145">
        <f>'2019_A6'!D15</f>
        <v>64675</v>
      </c>
      <c r="E17" s="144">
        <f>'2019_A6'!E15</f>
        <v>59.99226903749517</v>
      </c>
      <c r="F17" s="144">
        <f>'2019_A6'!F15</f>
        <v>40.007730962504837</v>
      </c>
      <c r="G17" s="141">
        <f>'2019_A6'!G15</f>
        <v>1812.3299822590184</v>
      </c>
    </row>
    <row r="18" spans="2:7" s="14" customFormat="1" ht="8.25" x14ac:dyDescent="0.15">
      <c r="B18" s="146" t="str">
        <f>'2019_A6'!B16</f>
        <v>Italien</v>
      </c>
      <c r="C18" s="146">
        <f>'2019_A6'!C16</f>
        <v>2020</v>
      </c>
      <c r="D18" s="145">
        <f>'2019_A6'!D16</f>
        <v>28950</v>
      </c>
      <c r="E18" s="144">
        <f>'2019_A6'!E16</f>
        <v>60.41450777202072</v>
      </c>
      <c r="F18" s="144">
        <f>'2019_A6'!F16</f>
        <v>39.585492227979273</v>
      </c>
      <c r="G18" s="141">
        <f>'2019_A6'!G16</f>
        <v>20.912166395188574</v>
      </c>
    </row>
    <row r="19" spans="2:7" s="14" customFormat="1" ht="8.25" x14ac:dyDescent="0.15">
      <c r="B19" s="146" t="str">
        <f>'2019_A6'!B17</f>
        <v>Russische Föderation</v>
      </c>
      <c r="C19" s="146">
        <f>'2019_A6'!C17</f>
        <v>2020</v>
      </c>
      <c r="D19" s="145">
        <f>'2019_A6'!D17</f>
        <v>22335</v>
      </c>
      <c r="E19" s="144">
        <f>'2019_A6'!E17</f>
        <v>36.534586971121556</v>
      </c>
      <c r="F19" s="144">
        <f>'2019_A6'!F17</f>
        <v>63.443026639803001</v>
      </c>
      <c r="G19" s="141">
        <f>'2019_A6'!G17</f>
        <v>22.229518962403546</v>
      </c>
    </row>
    <row r="20" spans="2:7" s="14" customFormat="1" ht="8.25" x14ac:dyDescent="0.15">
      <c r="B20" s="146" t="str">
        <f>'2019_A6'!B18</f>
        <v>Griechenland</v>
      </c>
      <c r="C20" s="146">
        <f>'2019_A6'!C18</f>
        <v>2020</v>
      </c>
      <c r="D20" s="145">
        <f>'2019_A6'!D18</f>
        <v>18695</v>
      </c>
      <c r="E20" s="144">
        <f>'2019_A6'!E18</f>
        <v>56.592671837389673</v>
      </c>
      <c r="F20" s="144">
        <f>'2019_A6'!F18</f>
        <v>43.407328162610327</v>
      </c>
      <c r="G20" s="141">
        <f>'2019_A6'!G18</f>
        <v>16.067548270938101</v>
      </c>
    </row>
    <row r="21" spans="2:7" s="14" customFormat="1" ht="8.25" x14ac:dyDescent="0.15">
      <c r="B21" s="146" t="str">
        <f>'2019_A6'!B19</f>
        <v>Bulgarien</v>
      </c>
      <c r="C21" s="146">
        <f>'2019_A6'!C19</f>
        <v>2020</v>
      </c>
      <c r="D21" s="145">
        <f>'2019_A6'!D19</f>
        <v>31155</v>
      </c>
      <c r="E21" s="144">
        <f>'2019_A6'!E19</f>
        <v>54.453538757823786</v>
      </c>
      <c r="F21" s="144">
        <f>'2019_A6'!F19</f>
        <v>45.546461242176214</v>
      </c>
      <c r="G21" s="141">
        <f>'2019_A6'!G19</f>
        <v>1534.5750262329486</v>
      </c>
    </row>
    <row r="22" spans="2:7" s="14" customFormat="1" ht="8.25" x14ac:dyDescent="0.15">
      <c r="B22" s="146" t="str">
        <f>'2019_A6'!B20</f>
        <v>Spanien</v>
      </c>
      <c r="C22" s="146">
        <f>'2019_A6'!C20</f>
        <v>2020</v>
      </c>
      <c r="D22" s="145">
        <f>'2019_A6'!D20</f>
        <v>11855</v>
      </c>
      <c r="E22" s="144">
        <f>'2019_A6'!E20</f>
        <v>52.636018557570644</v>
      </c>
      <c r="F22" s="144">
        <f>'2019_A6'!F20</f>
        <v>47.363981442429356</v>
      </c>
      <c r="G22" s="141">
        <f>'2019_A6'!G20</f>
        <v>26.439846416382252</v>
      </c>
    </row>
    <row r="23" spans="2:7" s="14" customFormat="1" ht="8.25" x14ac:dyDescent="0.15">
      <c r="B23" s="146" t="str">
        <f>'2019_A6'!B21</f>
        <v>Ukraine</v>
      </c>
      <c r="C23" s="146">
        <f>'2019_A6'!C21</f>
        <v>2020</v>
      </c>
      <c r="D23" s="145">
        <f>'2019_A6'!D21</f>
        <v>11410</v>
      </c>
      <c r="E23" s="144">
        <f>'2019_A6'!E21</f>
        <v>36.371603856266432</v>
      </c>
      <c r="F23" s="144">
        <f>'2019_A6'!F21</f>
        <v>63.628396143733568</v>
      </c>
      <c r="G23" s="141">
        <f>'2019_A6'!G21</f>
        <v>-1.7395797450912849</v>
      </c>
    </row>
    <row r="24" spans="2:7" s="14" customFormat="1" ht="8.25" x14ac:dyDescent="0.15">
      <c r="B24" s="146" t="str">
        <f>'2019_A6'!B22</f>
        <v>Vereinigtes Königreich</v>
      </c>
      <c r="C24" s="146">
        <f>'2019_A6'!C22</f>
        <v>2020</v>
      </c>
      <c r="D24" s="145">
        <f>'2019_A6'!D22</f>
        <v>6180</v>
      </c>
      <c r="E24" s="144">
        <f>'2019_A6'!E22</f>
        <v>69.579288025889966</v>
      </c>
      <c r="F24" s="144">
        <f>'2019_A6'!F22</f>
        <v>30.420711974110031</v>
      </c>
      <c r="G24" s="141">
        <f>'2019_A6'!G22</f>
        <v>-40.359004053271569</v>
      </c>
    </row>
    <row r="25" spans="2:7" s="14" customFormat="1" ht="8.25" x14ac:dyDescent="0.15">
      <c r="B25" s="146" t="str">
        <f>'2019_A6'!B23</f>
        <v>Portugal</v>
      </c>
      <c r="C25" s="146">
        <f>'2019_A6'!C23</f>
        <v>2020</v>
      </c>
      <c r="D25" s="145">
        <f>'2019_A6'!D23</f>
        <v>8700</v>
      </c>
      <c r="E25" s="144">
        <f>'2019_A6'!E23</f>
        <v>53.96551724137931</v>
      </c>
      <c r="F25" s="144">
        <f>'2019_A6'!F23</f>
        <v>45.977011494252871</v>
      </c>
      <c r="G25" s="141">
        <f>'2019_A6'!G23</f>
        <v>20.033112582781456</v>
      </c>
    </row>
    <row r="26" spans="2:7" s="14" customFormat="1" ht="8.25" x14ac:dyDescent="0.15">
      <c r="B26" s="146" t="str">
        <f>'2019_A6'!B24</f>
        <v>Kroatien</v>
      </c>
      <c r="C26" s="146">
        <f>'2019_A6'!C24</f>
        <v>2020</v>
      </c>
      <c r="D26" s="145">
        <f>'2019_A6'!D24</f>
        <v>11915</v>
      </c>
      <c r="E26" s="144">
        <f>'2019_A6'!E24</f>
        <v>56.105749055812005</v>
      </c>
      <c r="F26" s="144">
        <f>'2019_A6'!F24</f>
        <v>43.894250944187995</v>
      </c>
      <c r="G26" s="141">
        <f>'2019_A6'!G24</f>
        <v>84.271574389112274</v>
      </c>
    </row>
    <row r="27" spans="2:7" s="14" customFormat="1" ht="8.25" x14ac:dyDescent="0.15">
      <c r="B27" s="146" t="str">
        <f>'2019_A6'!B25</f>
        <v>Ungarn</v>
      </c>
      <c r="C27" s="146">
        <f>'2019_A6'!C25</f>
        <v>2020</v>
      </c>
      <c r="D27" s="145">
        <f>'2019_A6'!D25</f>
        <v>9380</v>
      </c>
      <c r="E27" s="144">
        <f>'2019_A6'!E25</f>
        <v>59.11513859275054</v>
      </c>
      <c r="F27" s="144">
        <f>'2019_A6'!F25</f>
        <v>40.884861407249467</v>
      </c>
      <c r="G27" s="141">
        <f>'2019_A6'!G25</f>
        <v>310.14429383471798</v>
      </c>
    </row>
    <row r="28" spans="2:7" s="153" customFormat="1" ht="16.5" customHeight="1" x14ac:dyDescent="0.25">
      <c r="B28" s="149" t="str">
        <f>'2019_A6'!B26</f>
        <v>EU Staaten</v>
      </c>
      <c r="C28" s="149">
        <f>'2019_A6'!C26</f>
        <v>2020</v>
      </c>
      <c r="D28" s="148">
        <f>'2019_A6'!D26</f>
        <v>351275</v>
      </c>
      <c r="E28" s="147">
        <f>'2019_A6'!E26</f>
        <v>55.75261547220839</v>
      </c>
      <c r="F28" s="147">
        <f>'2019_A6'!F26</f>
        <v>44.243114369084054</v>
      </c>
      <c r="G28" s="142">
        <f>'2019_A6'!G26</f>
        <v>138.48885207614805</v>
      </c>
    </row>
    <row r="29" spans="2:7" s="153" customFormat="1" ht="16.5" customHeight="1" x14ac:dyDescent="0.25">
      <c r="B29" s="149" t="str">
        <f>'2019_A6'!B27</f>
        <v>Afrika</v>
      </c>
      <c r="C29" s="149">
        <f>'2019_A6'!C27</f>
        <v>2020</v>
      </c>
      <c r="D29" s="148">
        <f>'2019_A6'!D27</f>
        <v>43135</v>
      </c>
      <c r="E29" s="147">
        <f>'2019_A6'!E27</f>
        <v>63.196939840037089</v>
      </c>
      <c r="F29" s="147">
        <f>'2019_A6'!F27</f>
        <v>36.803060159962911</v>
      </c>
      <c r="G29" s="142">
        <f>'2019_A6'!G27</f>
        <v>202.29868946667602</v>
      </c>
    </row>
    <row r="30" spans="2:7" s="153" customFormat="1" ht="16.5" customHeight="1" x14ac:dyDescent="0.25">
      <c r="B30" s="149" t="str">
        <f>'2019_A6'!B28</f>
        <v>Amerika</v>
      </c>
      <c r="C30" s="149">
        <f>'2019_A6'!C28</f>
        <v>2020</v>
      </c>
      <c r="D30" s="148">
        <f>'2019_A6'!D28</f>
        <v>17255</v>
      </c>
      <c r="E30" s="147">
        <f>'2019_A6'!E28</f>
        <v>45.494059692842654</v>
      </c>
      <c r="F30" s="147">
        <f>'2019_A6'!F28</f>
        <v>54.505940307157339</v>
      </c>
      <c r="G30" s="142">
        <f>'2019_A6'!G28</f>
        <v>46.265999830465375</v>
      </c>
    </row>
    <row r="31" spans="2:7" s="153" customFormat="1" ht="16.5" customHeight="1" x14ac:dyDescent="0.25">
      <c r="B31" s="149" t="str">
        <f>'2019_A6'!B29</f>
        <v>Asien</v>
      </c>
      <c r="C31" s="149">
        <f>'2019_A6'!C29</f>
        <v>2020</v>
      </c>
      <c r="D31" s="148">
        <f>'2019_A6'!D29</f>
        <v>231560</v>
      </c>
      <c r="E31" s="147">
        <f>'2019_A6'!E29</f>
        <v>54.474002418379683</v>
      </c>
      <c r="F31" s="147">
        <f>'2019_A6'!F29</f>
        <v>45.525997581620317</v>
      </c>
      <c r="G31" s="142">
        <f>'2019_A6'!G29</f>
        <v>214.90195011831261</v>
      </c>
    </row>
    <row r="32" spans="2:7" s="14" customFormat="1" ht="8.25" x14ac:dyDescent="0.15">
      <c r="B32" s="146" t="str">
        <f>'2019_A6'!B30</f>
        <v>Syrien</v>
      </c>
      <c r="C32" s="146">
        <f>'2019_A6'!C30</f>
        <v>2020</v>
      </c>
      <c r="D32" s="145">
        <f>'2019_A6'!D30</f>
        <v>87680</v>
      </c>
      <c r="E32" s="144">
        <f>'2019_A6'!E30</f>
        <v>56.592153284671532</v>
      </c>
      <c r="F32" s="144">
        <f>'2019_A6'!F30</f>
        <v>43.407846715328468</v>
      </c>
      <c r="G32" s="141">
        <f>'2019_A6'!G30</f>
        <v>1506.4492488090875</v>
      </c>
    </row>
    <row r="33" spans="2:7" s="14" customFormat="1" ht="8.25" x14ac:dyDescent="0.15">
      <c r="B33" s="146" t="str">
        <f>'2019_A6'!B31</f>
        <v xml:space="preserve">Irak </v>
      </c>
      <c r="C33" s="146">
        <f>'2019_A6'!C31</f>
        <v>2020</v>
      </c>
      <c r="D33" s="145">
        <f>'2019_A6'!D31</f>
        <v>42860</v>
      </c>
      <c r="E33" s="144">
        <f>'2019_A6'!E31</f>
        <v>55.027998133457764</v>
      </c>
      <c r="F33" s="144">
        <f>'2019_A6'!F31</f>
        <v>44.972001866542236</v>
      </c>
      <c r="G33" s="141">
        <f>'2019_A6'!G31</f>
        <v>475.45649838882923</v>
      </c>
    </row>
    <row r="34" spans="2:7" s="14" customFormat="1" ht="8.25" x14ac:dyDescent="0.15">
      <c r="B34" s="146" t="str">
        <f>'2019_A6'!B32</f>
        <v>Afghanistan</v>
      </c>
      <c r="C34" s="146">
        <f>'2019_A6'!C32</f>
        <v>2020</v>
      </c>
      <c r="D34" s="145">
        <f>'2019_A6'!D32</f>
        <v>21830</v>
      </c>
      <c r="E34" s="144">
        <f>'2019_A6'!E32</f>
        <v>62.963811268896016</v>
      </c>
      <c r="F34" s="144">
        <f>'2019_A6'!F32</f>
        <v>37.036188731103984</v>
      </c>
      <c r="G34" s="141">
        <f>'2019_A6'!G32</f>
        <v>555.3587511257881</v>
      </c>
    </row>
    <row r="35" spans="2:7" s="14" customFormat="1" ht="8.25" x14ac:dyDescent="0.15">
      <c r="B35" s="146" t="str">
        <f>'2019_A6'!B33</f>
        <v>China</v>
      </c>
      <c r="C35" s="146">
        <f>'2019_A6'!C33</f>
        <v>2020</v>
      </c>
      <c r="D35" s="145">
        <f>'2019_A6'!D33</f>
        <v>10165</v>
      </c>
      <c r="E35" s="144">
        <f>'2019_A6'!E33</f>
        <v>49.729463846532219</v>
      </c>
      <c r="F35" s="144">
        <f>'2019_A6'!F33</f>
        <v>50.319724545007382</v>
      </c>
      <c r="G35" s="141">
        <f>'2019_A6'!G33</f>
        <v>83.61632947976878</v>
      </c>
    </row>
    <row r="36" spans="2:7" s="14" customFormat="1" ht="8.25" x14ac:dyDescent="0.15">
      <c r="B36" s="146" t="str">
        <f>'2019_A6'!B34</f>
        <v>Vietnam</v>
      </c>
      <c r="C36" s="146">
        <f>'2019_A6'!C34</f>
        <v>2020</v>
      </c>
      <c r="D36" s="145">
        <f>'2019_A6'!D34</f>
        <v>8785</v>
      </c>
      <c r="E36" s="144">
        <f>'2019_A6'!E34</f>
        <v>45.190665907797381</v>
      </c>
      <c r="F36" s="144">
        <f>'2019_A6'!F34</f>
        <v>54.809334092202619</v>
      </c>
      <c r="G36" s="141">
        <f>'2019_A6'!G34</f>
        <v>-9.1144216842540864</v>
      </c>
    </row>
    <row r="37" spans="2:7" s="153" customFormat="1" ht="16.5" customHeight="1" x14ac:dyDescent="0.25">
      <c r="B37" s="149" t="str">
        <f>'2019_A6'!B35</f>
        <v>Australien und Ozeanien</v>
      </c>
      <c r="C37" s="149">
        <f>'2019_A6'!C35</f>
        <v>2020</v>
      </c>
      <c r="D37" s="148">
        <f>'2019_A6'!D35</f>
        <v>1030</v>
      </c>
      <c r="E37" s="147">
        <f>'2019_A6'!E35</f>
        <v>57.28155339805825</v>
      </c>
      <c r="F37" s="147">
        <f>'2019_A6'!F35</f>
        <v>42.718446601941743</v>
      </c>
      <c r="G37" s="142">
        <f>'2019_A6'!G35</f>
        <v>54.42278860569715</v>
      </c>
    </row>
    <row r="38" spans="2:7" s="14" customFormat="1" ht="8.25" x14ac:dyDescent="0.15">
      <c r="B38" s="146" t="str">
        <f>'2019_A6'!B36</f>
        <v>Staatenlos</v>
      </c>
      <c r="C38" s="146">
        <f>'2019_A6'!C36</f>
        <v>2020</v>
      </c>
      <c r="D38" s="145">
        <f>'2019_A6'!D36</f>
        <v>3465</v>
      </c>
      <c r="E38" s="144">
        <f>'2019_A6'!E36</f>
        <v>56.56565656565656</v>
      </c>
      <c r="F38" s="144">
        <f>'2019_A6'!F36</f>
        <v>43.43434343434344</v>
      </c>
      <c r="G38" s="141">
        <f>'2019_A6'!G36</f>
        <v>113.88888888888889</v>
      </c>
    </row>
    <row r="39" spans="2:7" s="14" customFormat="1" ht="8.25" x14ac:dyDescent="0.15">
      <c r="B39" s="146" t="str">
        <f>'2019_A6'!B37</f>
        <v>Ungeklärt und ohne Angabe</v>
      </c>
      <c r="C39" s="146">
        <f>'2019_A6'!C37</f>
        <v>2020</v>
      </c>
      <c r="D39" s="145">
        <f>'2019_A6'!D37</f>
        <v>9090</v>
      </c>
      <c r="E39" s="144">
        <f>'2019_A6'!E37</f>
        <v>58.195819581958197</v>
      </c>
      <c r="F39" s="144">
        <f>'2019_A6'!F37</f>
        <v>41.74917491749175</v>
      </c>
      <c r="G39" s="141">
        <f>'2019_A6'!G37</f>
        <v>32.797662527392255</v>
      </c>
    </row>
    <row r="40" spans="2:7" s="153" customFormat="1" ht="16.5" customHeight="1" x14ac:dyDescent="0.25">
      <c r="B40" s="149" t="str">
        <f>'2019_A6'!B38</f>
        <v>Insgesamt</v>
      </c>
      <c r="C40" s="149">
        <f>'2019_A6'!C38</f>
        <v>2020</v>
      </c>
      <c r="D40" s="148">
        <f>'2019_A6'!D38</f>
        <v>857895</v>
      </c>
      <c r="E40" s="147">
        <f>'2019_A6'!E38</f>
        <v>54.095198130307324</v>
      </c>
      <c r="F40" s="147">
        <f>'2019_A6'!F38</f>
        <v>45.904801869692676</v>
      </c>
      <c r="G40" s="142">
        <f>'2019_A6'!G38</f>
        <v>85.898380449244399</v>
      </c>
    </row>
    <row r="41" spans="2:7" s="153" customFormat="1" ht="16.5" customHeight="1" x14ac:dyDescent="0.25">
      <c r="B41" s="153" t="str">
        <f>'2019_A6'!B39</f>
        <v>Europa</v>
      </c>
      <c r="C41" s="153">
        <f>'2019_A6'!C39</f>
        <v>2019</v>
      </c>
      <c r="D41" s="151">
        <f>'2019_A6'!D39</f>
        <v>542155</v>
      </c>
      <c r="E41" s="152">
        <f>'2019_A6'!E39</f>
        <v>53.671920391769881</v>
      </c>
      <c r="F41" s="152">
        <f>'2019_A6'!F39</f>
        <v>46.328079608230119</v>
      </c>
      <c r="G41" s="152">
        <f>'2019_A6'!G39</f>
        <v>53.69209137245786</v>
      </c>
    </row>
    <row r="42" spans="2:7" s="14" customFormat="1" ht="8.25" x14ac:dyDescent="0.15">
      <c r="B42" s="14" t="str">
        <f>'2019_A6'!B40</f>
        <v>Türkei</v>
      </c>
      <c r="C42" s="14">
        <f>'2019_A6'!C40</f>
        <v>2019</v>
      </c>
      <c r="D42" s="150">
        <f>'2019_A6'!D40</f>
        <v>88735</v>
      </c>
      <c r="E42" s="85">
        <f>'2019_A6'!E40</f>
        <v>51.298811066659155</v>
      </c>
      <c r="F42" s="85">
        <f>'2019_A6'!F40</f>
        <v>48.701188933340845</v>
      </c>
      <c r="G42" s="85">
        <f>'2019_A6'!G40</f>
        <v>-20.486926289001595</v>
      </c>
    </row>
    <row r="43" spans="2:7" s="14" customFormat="1" ht="8.25" x14ac:dyDescent="0.15">
      <c r="B43" s="14" t="str">
        <f>'2019_A6'!B41</f>
        <v>Polen</v>
      </c>
      <c r="C43" s="14">
        <f>'2019_A6'!C41</f>
        <v>2019</v>
      </c>
      <c r="D43" s="150">
        <f>'2019_A6'!D41</f>
        <v>98015</v>
      </c>
      <c r="E43" s="85">
        <f>'2019_A6'!E41</f>
        <v>54.741621180431565</v>
      </c>
      <c r="F43" s="85">
        <f>'2019_A6'!F41</f>
        <v>45.263480079579651</v>
      </c>
      <c r="G43" s="85">
        <f>'2019_A6'!G41</f>
        <v>202.39410113226174</v>
      </c>
    </row>
    <row r="44" spans="2:7" s="14" customFormat="1" ht="8.25" x14ac:dyDescent="0.15">
      <c r="B44" s="14" t="str">
        <f>'2019_A6'!B42</f>
        <v>Serbien</v>
      </c>
      <c r="C44" s="14">
        <f>'2019_A6'!C42</f>
        <v>2019</v>
      </c>
      <c r="D44" s="150">
        <f>'2019_A6'!D42</f>
        <v>19115</v>
      </c>
      <c r="E44" s="85">
        <f>'2019_A6'!E42</f>
        <v>50.954747580434216</v>
      </c>
      <c r="F44" s="85">
        <f>'2019_A6'!F42</f>
        <v>49.045252419565784</v>
      </c>
      <c r="G44" s="85">
        <f>'2019_A6'!G42</f>
        <v>0</v>
      </c>
    </row>
    <row r="45" spans="2:7" s="14" customFormat="1" ht="8.25" x14ac:dyDescent="0.15">
      <c r="B45" s="14" t="str">
        <f>'2019_A6'!B43</f>
        <v>Niederlande</v>
      </c>
      <c r="C45" s="14">
        <f>'2019_A6'!C43</f>
        <v>2019</v>
      </c>
      <c r="D45" s="150">
        <f>'2019_A6'!D43</f>
        <v>29865</v>
      </c>
      <c r="E45" s="85">
        <f>'2019_A6'!E43</f>
        <v>56.621463251297513</v>
      </c>
      <c r="F45" s="85">
        <f>'2019_A6'!F43</f>
        <v>43.378536748702494</v>
      </c>
      <c r="G45" s="85">
        <f>'2019_A6'!G43</f>
        <v>33.719888958538554</v>
      </c>
    </row>
    <row r="46" spans="2:7" s="14" customFormat="1" ht="8.25" x14ac:dyDescent="0.15">
      <c r="B46" s="14" t="str">
        <f>'2019_A6'!B44</f>
        <v>Rumänien</v>
      </c>
      <c r="C46" s="14">
        <f>'2019_A6'!C44</f>
        <v>2019</v>
      </c>
      <c r="D46" s="150">
        <f>'2019_A6'!D44</f>
        <v>58980</v>
      </c>
      <c r="E46" s="85">
        <f>'2019_A6'!E44</f>
        <v>60.605289928789418</v>
      </c>
      <c r="F46" s="85">
        <f>'2019_A6'!F44</f>
        <v>39.394710071210582</v>
      </c>
      <c r="G46" s="85">
        <f>'2019_A6'!G44</f>
        <v>1643.9384979302188</v>
      </c>
    </row>
    <row r="47" spans="2:7" s="14" customFormat="1" ht="8.25" x14ac:dyDescent="0.15">
      <c r="B47" s="14" t="str">
        <f>'2019_A6'!B45</f>
        <v>Italien</v>
      </c>
      <c r="C47" s="14">
        <f>'2019_A6'!C45</f>
        <v>2019</v>
      </c>
      <c r="D47" s="150">
        <f>'2019_A6'!D45</f>
        <v>28825</v>
      </c>
      <c r="E47" s="85">
        <f>'2019_A6'!E45</f>
        <v>60.572419774501299</v>
      </c>
      <c r="F47" s="85">
        <f>'2019_A6'!F45</f>
        <v>39.410234171725932</v>
      </c>
      <c r="G47" s="85">
        <f>'2019_A6'!G45</f>
        <v>20.390093137869105</v>
      </c>
    </row>
    <row r="48" spans="2:7" s="14" customFormat="1" ht="8.25" x14ac:dyDescent="0.15">
      <c r="B48" s="14" t="str">
        <f>'2019_A6'!B46</f>
        <v>Russische Föderation</v>
      </c>
      <c r="C48" s="14">
        <f>'2019_A6'!C46</f>
        <v>2019</v>
      </c>
      <c r="D48" s="150">
        <f>'2019_A6'!D46</f>
        <v>22260</v>
      </c>
      <c r="E48" s="85">
        <f>'2019_A6'!E46</f>
        <v>36.747529200359388</v>
      </c>
      <c r="F48" s="85">
        <f>'2019_A6'!F46</f>
        <v>63.230008984725963</v>
      </c>
      <c r="G48" s="85">
        <f>'2019_A6'!G46</f>
        <v>21.81907732720407</v>
      </c>
    </row>
    <row r="49" spans="2:7" s="14" customFormat="1" ht="8.25" x14ac:dyDescent="0.15">
      <c r="B49" s="14" t="str">
        <f>'2019_A6'!B47</f>
        <v>Griechenland</v>
      </c>
      <c r="C49" s="14">
        <f>'2019_A6'!C47</f>
        <v>2019</v>
      </c>
      <c r="D49" s="150">
        <f>'2019_A6'!D47</f>
        <v>18815</v>
      </c>
      <c r="E49" s="85">
        <f>'2019_A6'!E47</f>
        <v>56.710071751262291</v>
      </c>
      <c r="F49" s="85">
        <f>'2019_A6'!F47</f>
        <v>43.289928248737709</v>
      </c>
      <c r="G49" s="85">
        <f>'2019_A6'!G47</f>
        <v>16.812565965108337</v>
      </c>
    </row>
    <row r="50" spans="2:7" s="14" customFormat="1" ht="8.25" x14ac:dyDescent="0.15">
      <c r="B50" s="14" t="str">
        <f>'2019_A6'!B48</f>
        <v>Bulgarien</v>
      </c>
      <c r="C50" s="14">
        <f>'2019_A6'!C48</f>
        <v>2019</v>
      </c>
      <c r="D50" s="150">
        <f>'2019_A6'!D48</f>
        <v>28360</v>
      </c>
      <c r="E50" s="85">
        <f>'2019_A6'!E48</f>
        <v>54.848377997179121</v>
      </c>
      <c r="F50" s="85">
        <f>'2019_A6'!F48</f>
        <v>45.133991537376588</v>
      </c>
      <c r="G50" s="85">
        <f>'2019_A6'!G48</f>
        <v>1387.9328436516264</v>
      </c>
    </row>
    <row r="51" spans="2:7" s="14" customFormat="1" ht="8.25" x14ac:dyDescent="0.15">
      <c r="B51" s="14" t="str">
        <f>'2019_A6'!B49</f>
        <v>Spanien</v>
      </c>
      <c r="C51" s="14">
        <f>'2019_A6'!C49</f>
        <v>2019</v>
      </c>
      <c r="D51" s="150">
        <f>'2019_A6'!D49</f>
        <v>11970</v>
      </c>
      <c r="E51" s="85">
        <f>'2019_A6'!E49</f>
        <v>52.79866332497911</v>
      </c>
      <c r="F51" s="85">
        <f>'2019_A6'!F49</f>
        <v>47.201336675020883</v>
      </c>
      <c r="G51" s="85">
        <f>'2019_A6'!G49</f>
        <v>27.666382252559728</v>
      </c>
    </row>
    <row r="52" spans="2:7" s="14" customFormat="1" ht="8.25" x14ac:dyDescent="0.15">
      <c r="B52" s="14" t="str">
        <f>'2019_A6'!B50</f>
        <v>Ukraine</v>
      </c>
      <c r="C52" s="14">
        <f>'2019_A6'!C50</f>
        <v>2019</v>
      </c>
      <c r="D52" s="150">
        <f>'2019_A6'!D50</f>
        <v>11345</v>
      </c>
      <c r="E52" s="85">
        <f>'2019_A6'!E50</f>
        <v>36.976641692375495</v>
      </c>
      <c r="F52" s="85">
        <f>'2019_A6'!F50</f>
        <v>63.023358307624498</v>
      </c>
      <c r="G52" s="85">
        <f>'2019_A6'!G50</f>
        <v>-2.2993455046503617</v>
      </c>
    </row>
    <row r="53" spans="2:7" s="14" customFormat="1" ht="8.25" x14ac:dyDescent="0.15">
      <c r="B53" s="14" t="str">
        <f>'2019_A6'!B51</f>
        <v>Vereinigtes Königreich</v>
      </c>
      <c r="C53" s="14">
        <f>'2019_A6'!C51</f>
        <v>2019</v>
      </c>
      <c r="D53" s="150">
        <f>'2019_A6'!D51</f>
        <v>6750</v>
      </c>
      <c r="E53" s="85">
        <f>'2019_A6'!E51</f>
        <v>69.851851851851848</v>
      </c>
      <c r="F53" s="85">
        <f>'2019_A6'!F51</f>
        <v>30.074074074074076</v>
      </c>
      <c r="G53" s="85">
        <f>'2019_A6'!G51</f>
        <v>-34.858135495078173</v>
      </c>
    </row>
    <row r="54" spans="2:7" s="14" customFormat="1" ht="8.25" x14ac:dyDescent="0.15">
      <c r="B54" s="14" t="str">
        <f>'2019_A6'!B52</f>
        <v>Portugal</v>
      </c>
      <c r="C54" s="14">
        <f>'2019_A6'!C52</f>
        <v>2019</v>
      </c>
      <c r="D54" s="150">
        <f>'2019_A6'!D52</f>
        <v>8740</v>
      </c>
      <c r="E54" s="85">
        <f>'2019_A6'!E52</f>
        <v>54.118993135011436</v>
      </c>
      <c r="F54" s="85">
        <f>'2019_A6'!F52</f>
        <v>45.881006864988564</v>
      </c>
      <c r="G54" s="85">
        <f>'2019_A6'!G52</f>
        <v>20.584988962472405</v>
      </c>
    </row>
    <row r="55" spans="2:7" s="14" customFormat="1" ht="8.25" x14ac:dyDescent="0.15">
      <c r="B55" s="14" t="str">
        <f>'2019_A6'!B53</f>
        <v>Kroatien</v>
      </c>
      <c r="C55" s="14">
        <f>'2019_A6'!C53</f>
        <v>2019</v>
      </c>
      <c r="D55" s="150">
        <f>'2019_A6'!D53</f>
        <v>11915</v>
      </c>
      <c r="E55" s="85">
        <f>'2019_A6'!E53</f>
        <v>56.986991187578681</v>
      </c>
      <c r="F55" s="85">
        <f>'2019_A6'!F53</f>
        <v>42.971044901384808</v>
      </c>
      <c r="G55" s="85">
        <f>'2019_A6'!G53</f>
        <v>84.271574389112274</v>
      </c>
    </row>
    <row r="56" spans="2:7" s="14" customFormat="1" ht="8.25" x14ac:dyDescent="0.15">
      <c r="B56" s="14" t="str">
        <f>'2019_A6'!B54</f>
        <v>Ungarn</v>
      </c>
      <c r="C56" s="14">
        <f>'2019_A6'!C54</f>
        <v>2019</v>
      </c>
      <c r="D56" s="150">
        <f>'2019_A6'!D54</f>
        <v>9465</v>
      </c>
      <c r="E56" s="85">
        <f>'2019_A6'!E54</f>
        <v>60.116217643951394</v>
      </c>
      <c r="F56" s="85">
        <f>'2019_A6'!F54</f>
        <v>39.883782356048606</v>
      </c>
      <c r="G56" s="85">
        <f>'2019_A6'!G54</f>
        <v>313.86095321381725</v>
      </c>
    </row>
    <row r="57" spans="2:7" s="153" customFormat="1" ht="16.5" customHeight="1" x14ac:dyDescent="0.25">
      <c r="B57" s="153" t="str">
        <f>'2019_A6'!B55</f>
        <v>EU Staaten</v>
      </c>
      <c r="C57" s="153">
        <f>'2019_A6'!C55</f>
        <v>2019</v>
      </c>
      <c r="D57" s="151">
        <f>'2019_A6'!D55</f>
        <v>359185</v>
      </c>
      <c r="E57" s="152">
        <f>'2019_A6'!E55</f>
        <v>51.533085504769041</v>
      </c>
      <c r="F57" s="152">
        <f>'2019_A6'!F55</f>
        <v>48.500422135371529</v>
      </c>
      <c r="G57" s="152">
        <f>'2019_A6'!G55</f>
        <v>194.02198188234675</v>
      </c>
    </row>
    <row r="58" spans="2:7" s="153" customFormat="1" ht="16.5" customHeight="1" x14ac:dyDescent="0.25">
      <c r="B58" s="153" t="str">
        <f>'2019_A6'!B56</f>
        <v>Afrika</v>
      </c>
      <c r="C58" s="153">
        <f>'2019_A6'!C56</f>
        <v>2019</v>
      </c>
      <c r="D58" s="151">
        <f>'2019_A6'!D56</f>
        <v>42015</v>
      </c>
      <c r="E58" s="152">
        <f>'2019_A6'!E56</f>
        <v>63.941449482327741</v>
      </c>
      <c r="F58" s="152">
        <f>'2019_A6'!F56</f>
        <v>36.070451029394263</v>
      </c>
      <c r="G58" s="152">
        <f>'2019_A6'!G56</f>
        <v>194.44950592192865</v>
      </c>
    </row>
    <row r="59" spans="2:7" s="153" customFormat="1" ht="16.5" customHeight="1" x14ac:dyDescent="0.25">
      <c r="B59" s="153" t="str">
        <f>'2019_A6'!B57</f>
        <v>Amerika</v>
      </c>
      <c r="C59" s="153">
        <f>'2019_A6'!C57</f>
        <v>2019</v>
      </c>
      <c r="D59" s="151">
        <f>'2019_A6'!D57</f>
        <v>17580</v>
      </c>
      <c r="E59" s="152">
        <f>'2019_A6'!E57</f>
        <v>45.620022753128552</v>
      </c>
      <c r="F59" s="152">
        <f>'2019_A6'!F57</f>
        <v>54.379977246871448</v>
      </c>
      <c r="G59" s="152">
        <f>'2019_A6'!G57</f>
        <v>49.020937526489789</v>
      </c>
    </row>
    <row r="60" spans="2:7" s="153" customFormat="1" ht="16.5" customHeight="1" x14ac:dyDescent="0.25">
      <c r="B60" s="153" t="str">
        <f>'2019_A6'!B58</f>
        <v>Asien</v>
      </c>
      <c r="C60" s="153">
        <f>'2019_A6'!C58</f>
        <v>2019</v>
      </c>
      <c r="D60" s="151">
        <f>'2019_A6'!D58</f>
        <v>226045</v>
      </c>
      <c r="E60" s="152">
        <f>'2019_A6'!E58</f>
        <v>54.728040876816564</v>
      </c>
      <c r="F60" s="152">
        <f>'2019_A6'!F58</f>
        <v>45.271959123183436</v>
      </c>
      <c r="G60" s="152">
        <f>'2019_A6'!G58</f>
        <v>207.40201811406968</v>
      </c>
    </row>
    <row r="61" spans="2:7" s="14" customFormat="1" ht="8.25" x14ac:dyDescent="0.15">
      <c r="B61" s="14" t="str">
        <f>'2019_A6'!B59</f>
        <v>Syrien</v>
      </c>
      <c r="C61" s="14">
        <f>'2019_A6'!C59</f>
        <v>2019</v>
      </c>
      <c r="D61" s="150">
        <f>'2019_A6'!D59</f>
        <v>84805</v>
      </c>
      <c r="E61" s="85">
        <f>'2019_A6'!E59</f>
        <v>56.90702199162785</v>
      </c>
      <c r="F61" s="85">
        <f>'2019_A6'!F59</f>
        <v>43.092978008372143</v>
      </c>
      <c r="G61" s="85">
        <f>'2019_A6'!G59</f>
        <v>1453.7742762916819</v>
      </c>
    </row>
    <row r="62" spans="2:7" s="14" customFormat="1" ht="8.25" x14ac:dyDescent="0.15">
      <c r="B62" s="14" t="str">
        <f>'2019_A6'!B60</f>
        <v xml:space="preserve">Irak </v>
      </c>
      <c r="C62" s="14">
        <f>'2019_A6'!C60</f>
        <v>2019</v>
      </c>
      <c r="D62" s="150">
        <f>'2019_A6'!D60</f>
        <v>41035</v>
      </c>
      <c r="E62" s="85">
        <f>'2019_A6'!E60</f>
        <v>55.196783233824789</v>
      </c>
      <c r="F62" s="85">
        <f>'2019_A6'!F60</f>
        <v>44.803216766175218</v>
      </c>
      <c r="G62" s="85">
        <f>'2019_A6'!G60</f>
        <v>450.953276047261</v>
      </c>
    </row>
    <row r="63" spans="2:7" s="14" customFormat="1" ht="8.25" x14ac:dyDescent="0.15">
      <c r="B63" s="14" t="str">
        <f>'2019_A6'!B61</f>
        <v>Afghanistan</v>
      </c>
      <c r="C63" s="14">
        <f>'2019_A6'!C61</f>
        <v>2019</v>
      </c>
      <c r="D63" s="150">
        <f>'2019_A6'!D61</f>
        <v>21190</v>
      </c>
      <c r="E63" s="85">
        <f>'2019_A6'!E61</f>
        <v>63.402548371873522</v>
      </c>
      <c r="F63" s="85">
        <f>'2019_A6'!F61</f>
        <v>36.597451628126478</v>
      </c>
      <c r="G63" s="85">
        <f>'2019_A6'!G61</f>
        <v>536.14530171119782</v>
      </c>
    </row>
    <row r="64" spans="2:7" s="14" customFormat="1" ht="8.25" x14ac:dyDescent="0.15">
      <c r="B64" s="14" t="str">
        <f>'2019_A6'!B62</f>
        <v>China</v>
      </c>
      <c r="C64" s="14">
        <f>'2019_A6'!C62</f>
        <v>2019</v>
      </c>
      <c r="D64" s="150">
        <f>'2019_A6'!D62</f>
        <v>10490</v>
      </c>
      <c r="E64" s="85">
        <f>'2019_A6'!E62</f>
        <v>50.524308865586278</v>
      </c>
      <c r="F64" s="85">
        <f>'2019_A6'!F62</f>
        <v>49.523355576739753</v>
      </c>
      <c r="G64" s="85">
        <f>'2019_A6'!G62</f>
        <v>89.486994219653184</v>
      </c>
    </row>
    <row r="65" spans="2:7" s="14" customFormat="1" ht="8.25" x14ac:dyDescent="0.15">
      <c r="B65" s="14" t="str">
        <f>'2019_A6'!B63</f>
        <v>Vietnam</v>
      </c>
      <c r="C65" s="14">
        <f>'2019_A6'!C63</f>
        <v>2019</v>
      </c>
      <c r="D65" s="150">
        <f>'2019_A6'!D63</f>
        <v>8760</v>
      </c>
      <c r="E65" s="85">
        <f>'2019_A6'!E63</f>
        <v>45.31963470319635</v>
      </c>
      <c r="F65" s="85">
        <f>'2019_A6'!F63</f>
        <v>54.680365296803657</v>
      </c>
      <c r="G65" s="85">
        <f>'2019_A6'!G63</f>
        <v>-9.3730602110490384</v>
      </c>
    </row>
    <row r="66" spans="2:7" s="153" customFormat="1" ht="16.5" customHeight="1" x14ac:dyDescent="0.25">
      <c r="B66" s="153" t="str">
        <f>'2019_A6'!B64</f>
        <v>Australien und Ozeanien</v>
      </c>
      <c r="C66" s="153">
        <f>'2019_A6'!C64</f>
        <v>2019</v>
      </c>
      <c r="D66" s="151">
        <f>'2019_A6'!D64</f>
        <v>1065</v>
      </c>
      <c r="E66" s="152">
        <f>'2019_A6'!E64</f>
        <v>56.338028169014088</v>
      </c>
      <c r="F66" s="152">
        <f>'2019_A6'!F64</f>
        <v>43.1924882629108</v>
      </c>
      <c r="G66" s="152">
        <f>'2019_A6'!G64</f>
        <v>59.670164917541229</v>
      </c>
    </row>
    <row r="67" spans="2:7" s="14" customFormat="1" ht="8.25" x14ac:dyDescent="0.15">
      <c r="B67" s="14" t="str">
        <f>'2019_A6'!B65</f>
        <v>Staatenlos</v>
      </c>
      <c r="C67" s="14">
        <f>'2019_A6'!C65</f>
        <v>2019</v>
      </c>
      <c r="D67" s="150">
        <f>'2019_A6'!D65</f>
        <v>3540</v>
      </c>
      <c r="E67" s="85">
        <f>'2019_A6'!E65</f>
        <v>56.638418079096041</v>
      </c>
      <c r="F67" s="85">
        <f>'2019_A6'!F65</f>
        <v>43.220338983050851</v>
      </c>
      <c r="G67" s="85">
        <f>'2019_A6'!G65</f>
        <v>118.51851851851852</v>
      </c>
    </row>
    <row r="68" spans="2:7" s="14" customFormat="1" ht="8.25" x14ac:dyDescent="0.15">
      <c r="B68" s="14" t="str">
        <f>'2019_A6'!B66</f>
        <v>Ungeklärt und ohne Angabe</v>
      </c>
      <c r="C68" s="14">
        <f>'2019_A6'!C66</f>
        <v>2019</v>
      </c>
      <c r="D68" s="150">
        <f>'2019_A6'!D66</f>
        <v>8730</v>
      </c>
      <c r="E68" s="85">
        <f>'2019_A6'!E66</f>
        <v>58.53379152348225</v>
      </c>
      <c r="F68" s="85">
        <f>'2019_A6'!F66</f>
        <v>41.466208476517757</v>
      </c>
      <c r="G68" s="85">
        <f>'2019_A6'!G66</f>
        <v>27.538349159970782</v>
      </c>
    </row>
    <row r="69" spans="2:7" s="153" customFormat="1" ht="16.5" customHeight="1" x14ac:dyDescent="0.25">
      <c r="B69" s="153" t="str">
        <f>'2019_A6'!B67</f>
        <v>Insgesamt</v>
      </c>
      <c r="C69" s="153">
        <f>'2019_A6'!C67</f>
        <v>2019</v>
      </c>
      <c r="D69" s="151">
        <f>'2019_A6'!D67</f>
        <v>841165</v>
      </c>
      <c r="E69" s="152">
        <f>'2019_A6'!E67</f>
        <v>54.366860247394975</v>
      </c>
      <c r="F69" s="152">
        <f>'2019_A6'!F67</f>
        <v>45.633139752605018</v>
      </c>
      <c r="G69" s="152">
        <f>'2019_A6'!G67</f>
        <v>82.273135046350262</v>
      </c>
    </row>
    <row r="70" spans="2:7" s="153" customFormat="1" ht="16.5" customHeight="1" x14ac:dyDescent="0.25">
      <c r="B70" s="153" t="str">
        <f>'2019_A6'!B68</f>
        <v>Europa</v>
      </c>
      <c r="C70" s="153">
        <f>'2019_A6'!C68</f>
        <v>2018</v>
      </c>
      <c r="D70" s="151">
        <f>'2019_A6'!D68</f>
        <v>528900</v>
      </c>
      <c r="E70" s="152">
        <f>'2019_A6'!E68</f>
        <v>53.878805067120439</v>
      </c>
      <c r="F70" s="152">
        <f>'2019_A6'!F68</f>
        <v>46.121194932879561</v>
      </c>
      <c r="G70" s="152">
        <f>'2019_A6'!G68</f>
        <v>49.934515271265525</v>
      </c>
    </row>
    <row r="71" spans="2:7" s="14" customFormat="1" ht="8.25" x14ac:dyDescent="0.15">
      <c r="B71" s="14" t="str">
        <f>'2019_A6'!B69</f>
        <v>Türkei</v>
      </c>
      <c r="C71" s="14">
        <f>'2019_A6'!C69</f>
        <v>2018</v>
      </c>
      <c r="D71" s="150">
        <f>'2019_A6'!D69</f>
        <v>89275</v>
      </c>
      <c r="E71" s="85">
        <f>'2019_A6'!E69</f>
        <v>51.223746849621953</v>
      </c>
      <c r="F71" s="85">
        <f>'2019_A6'!F69</f>
        <v>48.776253150378047</v>
      </c>
      <c r="G71" s="85">
        <f>'2019_A6'!G69</f>
        <v>-20.003046649581535</v>
      </c>
    </row>
    <row r="72" spans="2:7" s="14" customFormat="1" ht="8.25" x14ac:dyDescent="0.15">
      <c r="B72" s="14" t="str">
        <f>'2019_A6'!B70</f>
        <v>Polen</v>
      </c>
      <c r="C72" s="14">
        <f>'2019_A6'!C70</f>
        <v>2018</v>
      </c>
      <c r="D72" s="150">
        <f>'2019_A6'!D70</f>
        <v>97145</v>
      </c>
      <c r="E72" s="85">
        <f>'2019_A6'!E70</f>
        <v>55.319367955118636</v>
      </c>
      <c r="F72" s="85">
        <f>'2019_A6'!F70</f>
        <v>44.680632044881364</v>
      </c>
      <c r="G72" s="85">
        <f>'2019_A6'!G70</f>
        <v>199.70999290408173</v>
      </c>
    </row>
    <row r="73" spans="2:7" s="14" customFormat="1" ht="8.25" x14ac:dyDescent="0.15">
      <c r="B73" s="14" t="str">
        <f>'2019_A6'!B71</f>
        <v>Serbien</v>
      </c>
      <c r="C73" s="14">
        <f>'2019_A6'!C71</f>
        <v>2018</v>
      </c>
      <c r="D73" s="150">
        <f>'2019_A6'!D71</f>
        <v>18830</v>
      </c>
      <c r="E73" s="85">
        <f>'2019_A6'!E71</f>
        <v>50.610727562400427</v>
      </c>
      <c r="F73" s="85">
        <f>'2019_A6'!F71</f>
        <v>49.362719065321301</v>
      </c>
      <c r="G73" s="85">
        <f>'2019_A6'!G71</f>
        <v>-49.647021071772379</v>
      </c>
    </row>
    <row r="74" spans="2:7" s="14" customFormat="1" ht="8.25" x14ac:dyDescent="0.15">
      <c r="B74" s="14" t="str">
        <f>'2019_A6'!B72</f>
        <v>Niederlande</v>
      </c>
      <c r="C74" s="14">
        <f>'2019_A6'!C72</f>
        <v>2018</v>
      </c>
      <c r="D74" s="150">
        <f>'2019_A6'!D72</f>
        <v>29910</v>
      </c>
      <c r="E74" s="85">
        <f>'2019_A6'!E72</f>
        <v>56.486125041792043</v>
      </c>
      <c r="F74" s="85">
        <f>'2019_A6'!F72</f>
        <v>43.513874958207957</v>
      </c>
      <c r="G74" s="85">
        <f>'2019_A6'!G72</f>
        <v>33.921375481328909</v>
      </c>
    </row>
    <row r="75" spans="2:7" s="14" customFormat="1" ht="8.25" x14ac:dyDescent="0.15">
      <c r="B75" s="14" t="str">
        <f>'2019_A6'!B73</f>
        <v>Rumänien</v>
      </c>
      <c r="C75" s="14">
        <f>'2019_A6'!C73</f>
        <v>2018</v>
      </c>
      <c r="D75" s="150">
        <f>'2019_A6'!D73</f>
        <v>52635</v>
      </c>
      <c r="E75" s="85">
        <f>'2019_A6'!E73</f>
        <v>61.480003799753014</v>
      </c>
      <c r="F75" s="85">
        <f>'2019_A6'!F73</f>
        <v>38.519996200246986</v>
      </c>
      <c r="G75" s="85">
        <f>'2019_A6'!G73</f>
        <v>1456.3276167947959</v>
      </c>
    </row>
    <row r="76" spans="2:7" s="14" customFormat="1" ht="8.25" x14ac:dyDescent="0.15">
      <c r="B76" s="14" t="str">
        <f>'2019_A6'!B74</f>
        <v>Italien</v>
      </c>
      <c r="C76" s="14">
        <f>'2019_A6'!C74</f>
        <v>2018</v>
      </c>
      <c r="D76" s="150">
        <f>'2019_A6'!D74</f>
        <v>28535</v>
      </c>
      <c r="E76" s="85">
        <f>'2019_A6'!E74</f>
        <v>61.17049237778167</v>
      </c>
      <c r="F76" s="85">
        <f>'2019_A6'!F74</f>
        <v>38.811985281233575</v>
      </c>
      <c r="G76" s="85">
        <f>'2019_A6'!G74</f>
        <v>19.178883180887937</v>
      </c>
    </row>
    <row r="77" spans="2:7" s="14" customFormat="1" ht="8.25" x14ac:dyDescent="0.15">
      <c r="B77" s="14" t="str">
        <f>'2019_A6'!B75</f>
        <v>Russische Föderation</v>
      </c>
      <c r="C77" s="14">
        <f>'2019_A6'!C75</f>
        <v>2018</v>
      </c>
      <c r="D77" s="150">
        <f>'2019_A6'!D75</f>
        <v>21820</v>
      </c>
      <c r="E77" s="85">
        <f>'2019_A6'!E75</f>
        <v>37.030247479376719</v>
      </c>
      <c r="F77" s="85">
        <f>'2019_A6'!F75</f>
        <v>62.969752520623281</v>
      </c>
      <c r="G77" s="85">
        <f>'2019_A6'!G75</f>
        <v>19.411153067367167</v>
      </c>
    </row>
    <row r="78" spans="2:7" s="14" customFormat="1" ht="8.25" x14ac:dyDescent="0.15">
      <c r="B78" s="14" t="str">
        <f>'2019_A6'!B76</f>
        <v>Griechenland</v>
      </c>
      <c r="C78" s="14">
        <f>'2019_A6'!C76</f>
        <v>2018</v>
      </c>
      <c r="D78" s="150">
        <f>'2019_A6'!D76</f>
        <v>18790</v>
      </c>
      <c r="E78" s="85">
        <f>'2019_A6'!E76</f>
        <v>57.051623203831824</v>
      </c>
      <c r="F78" s="85">
        <f>'2019_A6'!F76</f>
        <v>42.948376796168176</v>
      </c>
      <c r="G78" s="85">
        <f>'2019_A6'!G76</f>
        <v>16.657353945489533</v>
      </c>
    </row>
    <row r="79" spans="2:7" s="14" customFormat="1" ht="8.25" x14ac:dyDescent="0.15">
      <c r="B79" s="14" t="str">
        <f>'2019_A6'!B77</f>
        <v>Bulgarien</v>
      </c>
      <c r="C79" s="14">
        <f>'2019_A6'!C77</f>
        <v>2018</v>
      </c>
      <c r="D79" s="150">
        <f>'2019_A6'!D77</f>
        <v>25990</v>
      </c>
      <c r="E79" s="85">
        <f>'2019_A6'!E77</f>
        <v>55.61754520969604</v>
      </c>
      <c r="F79" s="85">
        <f>'2019_A6'!F77</f>
        <v>44.382454790303967</v>
      </c>
      <c r="G79" s="85">
        <f>'2019_A6'!G77</f>
        <v>1263.5886673662119</v>
      </c>
    </row>
    <row r="80" spans="2:7" s="14" customFormat="1" ht="8.25" x14ac:dyDescent="0.15">
      <c r="B80" s="14" t="str">
        <f>'2019_A6'!B78</f>
        <v>Spanien</v>
      </c>
      <c r="C80" s="14">
        <f>'2019_A6'!C78</f>
        <v>2018</v>
      </c>
      <c r="D80" s="150">
        <f>'2019_A6'!D78</f>
        <v>11845</v>
      </c>
      <c r="E80" s="85">
        <f>'2019_A6'!E78</f>
        <v>52.722667792317438</v>
      </c>
      <c r="F80" s="85">
        <f>'2019_A6'!F78</f>
        <v>47.277332207682562</v>
      </c>
      <c r="G80" s="85">
        <f>'2019_A6'!G78</f>
        <v>26.333191126279857</v>
      </c>
    </row>
    <row r="81" spans="2:7" s="14" customFormat="1" ht="8.25" x14ac:dyDescent="0.15">
      <c r="B81" s="14" t="str">
        <f>'2019_A6'!B79</f>
        <v>Ukraine</v>
      </c>
      <c r="C81" s="14">
        <f>'2019_A6'!C79</f>
        <v>2018</v>
      </c>
      <c r="D81" s="150">
        <f>'2019_A6'!D79</f>
        <v>11030</v>
      </c>
      <c r="E81" s="85">
        <f>'2019_A6'!E79</f>
        <v>36.718041704442427</v>
      </c>
      <c r="F81" s="85">
        <f>'2019_A6'!F79</f>
        <v>63.281958295557573</v>
      </c>
      <c r="G81" s="85">
        <f>'2019_A6'!G79</f>
        <v>-5.0120564932828131</v>
      </c>
    </row>
    <row r="82" spans="2:7" s="14" customFormat="1" ht="8.25" x14ac:dyDescent="0.15">
      <c r="B82" s="14" t="str">
        <f>'2019_A6'!B80</f>
        <v>Vereinigtes Königreich</v>
      </c>
      <c r="C82" s="14">
        <f>'2019_A6'!C80</f>
        <v>2018</v>
      </c>
      <c r="D82" s="150">
        <f>'2019_A6'!D80</f>
        <v>8915</v>
      </c>
      <c r="E82" s="85">
        <f>'2019_A6'!E80</f>
        <v>69.209197980931009</v>
      </c>
      <c r="F82" s="85">
        <f>'2019_A6'!F80</f>
        <v>30.790802019068984</v>
      </c>
      <c r="G82" s="85">
        <f>'2019_A6'!G80</f>
        <v>-13.964485620536564</v>
      </c>
    </row>
    <row r="83" spans="2:7" s="14" customFormat="1" ht="8.25" x14ac:dyDescent="0.15">
      <c r="B83" s="14" t="str">
        <f>'2019_A6'!B81</f>
        <v>Portugal</v>
      </c>
      <c r="C83" s="14">
        <f>'2019_A6'!C81</f>
        <v>2018</v>
      </c>
      <c r="D83" s="150">
        <f>'2019_A6'!D81</f>
        <v>8725</v>
      </c>
      <c r="E83" s="85">
        <f>'2019_A6'!E81</f>
        <v>53.92550143266476</v>
      </c>
      <c r="F83" s="85">
        <f>'2019_A6'!F81</f>
        <v>46.07449856733524</v>
      </c>
      <c r="G83" s="85">
        <f>'2019_A6'!G81</f>
        <v>20.378035320088301</v>
      </c>
    </row>
    <row r="84" spans="2:7" s="14" customFormat="1" ht="8.25" x14ac:dyDescent="0.15">
      <c r="B84" s="14" t="str">
        <f>'2019_A6'!B82</f>
        <v>Kroatien</v>
      </c>
      <c r="C84" s="14">
        <f>'2019_A6'!C82</f>
        <v>2018</v>
      </c>
      <c r="D84" s="150">
        <f>'2019_A6'!D82</f>
        <v>11405</v>
      </c>
      <c r="E84" s="85">
        <f>'2019_A6'!E82</f>
        <v>56.729504603244195</v>
      </c>
      <c r="F84" s="85">
        <f>'2019_A6'!F82</f>
        <v>43.226654975887769</v>
      </c>
      <c r="G84" s="85">
        <f>'2019_A6'!G82</f>
        <v>76.38416331580575</v>
      </c>
    </row>
    <row r="85" spans="2:7" s="14" customFormat="1" ht="8.25" x14ac:dyDescent="0.15">
      <c r="B85" s="14" t="str">
        <f>'2019_A6'!B83</f>
        <v>Ungarn</v>
      </c>
      <c r="C85" s="14">
        <f>'2019_A6'!C83</f>
        <v>2018</v>
      </c>
      <c r="D85" s="150">
        <f>'2019_A6'!D83</f>
        <v>9430</v>
      </c>
      <c r="E85" s="85">
        <f>'2019_A6'!E83</f>
        <v>61.081654294803819</v>
      </c>
      <c r="F85" s="85">
        <f>'2019_A6'!F83</f>
        <v>38.918345705196181</v>
      </c>
      <c r="G85" s="85">
        <f>'2019_A6'!G83</f>
        <v>312.33056405771754</v>
      </c>
    </row>
    <row r="86" spans="2:7" s="153" customFormat="1" ht="16.5" customHeight="1" x14ac:dyDescent="0.25">
      <c r="B86" s="153" t="str">
        <f>'2019_A6'!B84</f>
        <v>EU Staaten</v>
      </c>
      <c r="C86" s="153">
        <f>'2019_A6'!C84</f>
        <v>2018</v>
      </c>
      <c r="D86" s="151">
        <f>'2019_A6'!D84</f>
        <v>339980</v>
      </c>
      <c r="E86" s="152">
        <f>'2019_A6'!E84</f>
        <v>55.897255346181517</v>
      </c>
      <c r="F86" s="152">
        <f>'2019_A6'!F84</f>
        <v>44.105806175088404</v>
      </c>
      <c r="G86" s="152">
        <f>'2019_A6'!G84</f>
        <v>95.327823757355389</v>
      </c>
    </row>
    <row r="87" spans="2:7" s="153" customFormat="1" ht="16.5" customHeight="1" x14ac:dyDescent="0.25">
      <c r="B87" s="153" t="str">
        <f>'2019_A6'!B85</f>
        <v>Afrika</v>
      </c>
      <c r="C87" s="153">
        <f>'2019_A6'!C85</f>
        <v>2018</v>
      </c>
      <c r="D87" s="151">
        <f>'2019_A6'!D85</f>
        <v>39055</v>
      </c>
      <c r="E87" s="152">
        <f>'2019_A6'!E85</f>
        <v>65.407758289591598</v>
      </c>
      <c r="F87" s="152">
        <f>'2019_A6'!F85</f>
        <v>34.592241710408402</v>
      </c>
      <c r="G87" s="152">
        <f>'2019_A6'!G85</f>
        <v>173.70523512509635</v>
      </c>
    </row>
    <row r="88" spans="2:7" s="153" customFormat="1" ht="16.5" customHeight="1" x14ac:dyDescent="0.25">
      <c r="B88" s="153" t="str">
        <f>'2019_A6'!B86</f>
        <v>Amerika</v>
      </c>
      <c r="C88" s="153">
        <f>'2019_A6'!C86</f>
        <v>2018</v>
      </c>
      <c r="D88" s="151">
        <f>'2019_A6'!D86</f>
        <v>16515</v>
      </c>
      <c r="E88" s="152">
        <f>'2019_A6'!E86</f>
        <v>45.080230093854077</v>
      </c>
      <c r="F88" s="152">
        <f>'2019_A6'!F86</f>
        <v>54.91976990614593</v>
      </c>
      <c r="G88" s="152">
        <f>'2019_A6'!G86</f>
        <v>39.993218614902105</v>
      </c>
    </row>
    <row r="89" spans="2:7" s="153" customFormat="1" ht="16.5" customHeight="1" x14ac:dyDescent="0.25">
      <c r="B89" s="153" t="str">
        <f>'2019_A6'!B87</f>
        <v>Asien</v>
      </c>
      <c r="C89" s="153">
        <f>'2019_A6'!C87</f>
        <v>2018</v>
      </c>
      <c r="D89" s="151">
        <f>'2019_A6'!D87</f>
        <v>215705</v>
      </c>
      <c r="E89" s="152">
        <f>'2019_A6'!E87</f>
        <v>55.279200760297634</v>
      </c>
      <c r="F89" s="152">
        <f>'2019_A6'!F87</f>
        <v>44.723117220277693</v>
      </c>
      <c r="G89" s="152">
        <f>'2019_A6'!G87</f>
        <v>193.34049555307746</v>
      </c>
    </row>
    <row r="90" spans="2:7" s="14" customFormat="1" ht="8.25" x14ac:dyDescent="0.15">
      <c r="B90" s="14" t="str">
        <f>'2019_A6'!B88</f>
        <v>Syrien</v>
      </c>
      <c r="C90" s="14">
        <f>'2019_A6'!C88</f>
        <v>2018</v>
      </c>
      <c r="D90" s="150">
        <f>'2019_A6'!D88</f>
        <v>79930</v>
      </c>
      <c r="E90" s="85">
        <f>'2019_A6'!E88</f>
        <v>57.813086450644313</v>
      </c>
      <c r="F90" s="85">
        <f>'2019_A6'!F88</f>
        <v>42.186913549355687</v>
      </c>
      <c r="G90" s="85">
        <f>'2019_A6'!G88</f>
        <v>1364.455844631733</v>
      </c>
    </row>
    <row r="91" spans="2:7" s="14" customFormat="1" ht="8.25" x14ac:dyDescent="0.15">
      <c r="B91" s="14" t="str">
        <f>'2019_A6'!B89</f>
        <v xml:space="preserve">Irak </v>
      </c>
      <c r="C91" s="14">
        <f>'2019_A6'!C89</f>
        <v>2018</v>
      </c>
      <c r="D91" s="150">
        <f>'2019_A6'!D89</f>
        <v>39155</v>
      </c>
      <c r="E91" s="85">
        <f>'2019_A6'!E89</f>
        <v>55.70169837824033</v>
      </c>
      <c r="F91" s="85">
        <f>'2019_A6'!F89</f>
        <v>44.285531860554208</v>
      </c>
      <c r="G91" s="85">
        <f>'2019_A6'!G89</f>
        <v>425.7116004296455</v>
      </c>
    </row>
    <row r="92" spans="2:7" s="14" customFormat="1" ht="8.25" x14ac:dyDescent="0.15">
      <c r="B92" s="14" t="str">
        <f>'2019_A6'!B90</f>
        <v>Afghanistan</v>
      </c>
      <c r="C92" s="14">
        <f>'2019_A6'!C90</f>
        <v>2018</v>
      </c>
      <c r="D92" s="150">
        <f>'2019_A6'!D90</f>
        <v>20695</v>
      </c>
      <c r="E92" s="85">
        <f>'2019_A6'!E90</f>
        <v>64.000966417008939</v>
      </c>
      <c r="F92" s="85">
        <f>'2019_A6'!F90</f>
        <v>36.023194008214546</v>
      </c>
      <c r="G92" s="85">
        <f>'2019_A6'!G90</f>
        <v>521.28489942960073</v>
      </c>
    </row>
    <row r="93" spans="2:7" s="14" customFormat="1" ht="8.25" x14ac:dyDescent="0.15">
      <c r="B93" s="14" t="str">
        <f>'2019_A6'!B91</f>
        <v>China</v>
      </c>
      <c r="C93" s="14">
        <f>'2019_A6'!C91</f>
        <v>2018</v>
      </c>
      <c r="D93" s="150">
        <f>'2019_A6'!D91</f>
        <v>10150</v>
      </c>
      <c r="E93" s="85">
        <f>'2019_A6'!E91</f>
        <v>50.49261083743842</v>
      </c>
      <c r="F93" s="85">
        <f>'2019_A6'!F91</f>
        <v>49.50738916256158</v>
      </c>
      <c r="G93" s="85">
        <f>'2019_A6'!G91</f>
        <v>83.345375722543338</v>
      </c>
    </row>
    <row r="94" spans="2:7" s="14" customFormat="1" ht="8.25" x14ac:dyDescent="0.15">
      <c r="B94" s="14" t="str">
        <f>'2019_A6'!B92</f>
        <v>Vietnam</v>
      </c>
      <c r="C94" s="14">
        <f>'2019_A6'!C92</f>
        <v>2018</v>
      </c>
      <c r="D94" s="150">
        <f>'2019_A6'!D92</f>
        <v>8655</v>
      </c>
      <c r="E94" s="85">
        <f>'2019_A6'!E92</f>
        <v>45.753899480069329</v>
      </c>
      <c r="F94" s="85">
        <f>'2019_A6'!F92</f>
        <v>54.246100519930671</v>
      </c>
      <c r="G94" s="85">
        <f>'2019_A6'!G92</f>
        <v>-10.459342023587837</v>
      </c>
    </row>
    <row r="95" spans="2:7" s="153" customFormat="1" ht="16.5" customHeight="1" x14ac:dyDescent="0.25">
      <c r="B95" s="153" t="str">
        <f>'2019_A6'!B93</f>
        <v>Australien und Ozeanien</v>
      </c>
      <c r="C95" s="153">
        <f>'2019_A6'!C93</f>
        <v>2018</v>
      </c>
      <c r="D95" s="151">
        <f>'2019_A6'!D93</f>
        <v>1015</v>
      </c>
      <c r="E95" s="152">
        <f>'2019_A6'!E93</f>
        <v>55.172413793103445</v>
      </c>
      <c r="F95" s="152">
        <f>'2019_A6'!F93</f>
        <v>44.827586206896555</v>
      </c>
      <c r="G95" s="152">
        <f>'2019_A6'!G93</f>
        <v>52.173913043478279</v>
      </c>
    </row>
    <row r="96" spans="2:7" s="14" customFormat="1" ht="8.25" x14ac:dyDescent="0.15">
      <c r="B96" s="14" t="str">
        <f>'2019_A6'!B94</f>
        <v>Staatenlos</v>
      </c>
      <c r="C96" s="14">
        <f>'2019_A6'!C94</f>
        <v>2018</v>
      </c>
      <c r="D96" s="150">
        <f>'2019_A6'!D94</f>
        <v>3290</v>
      </c>
      <c r="E96" s="85">
        <f>'2019_A6'!E94</f>
        <v>56.838905775075986</v>
      </c>
      <c r="F96" s="85">
        <f>'2019_A6'!F94</f>
        <v>43.161094224924014</v>
      </c>
      <c r="G96" s="85">
        <f>'2019_A6'!G94</f>
        <v>103.08641975308643</v>
      </c>
    </row>
    <row r="97" spans="2:7" s="14" customFormat="1" ht="8.25" x14ac:dyDescent="0.15">
      <c r="B97" s="14" t="str">
        <f>'2019_A6'!B95</f>
        <v>Ungeklärt und ohne Angabe</v>
      </c>
      <c r="C97" s="14">
        <f>'2019_A6'!C95</f>
        <v>2018</v>
      </c>
      <c r="D97" s="150">
        <f>'2019_A6'!D95</f>
        <v>8600</v>
      </c>
      <c r="E97" s="85">
        <f>'2019_A6'!E95</f>
        <v>59.476744186046517</v>
      </c>
      <c r="F97" s="85">
        <f>'2019_A6'!F95</f>
        <v>40.465116279069768</v>
      </c>
      <c r="G97" s="85">
        <f>'2019_A6'!G95</f>
        <v>25.639152666179683</v>
      </c>
    </row>
    <row r="98" spans="2:7" s="153" customFormat="1" ht="16.5" customHeight="1" x14ac:dyDescent="0.25">
      <c r="B98" s="153" t="str">
        <f>'2019_A6'!B96</f>
        <v>Insgesamt</v>
      </c>
      <c r="C98" s="153">
        <f>'2019_A6'!C96</f>
        <v>2018</v>
      </c>
      <c r="D98" s="151">
        <f>'2019_A6'!D96</f>
        <v>813080</v>
      </c>
      <c r="E98" s="152">
        <f>'2019_A6'!E96</f>
        <v>54.698184680474249</v>
      </c>
      <c r="F98" s="152">
        <f>'2019_A6'!F96</f>
        <v>45.301815319525758</v>
      </c>
      <c r="G98" s="152">
        <f>'2019_A6'!G96</f>
        <v>76.18735996324915</v>
      </c>
    </row>
    <row r="99" spans="2:7" s="153" customFormat="1" ht="16.5" customHeight="1" x14ac:dyDescent="0.25">
      <c r="B99" s="153" t="str">
        <f>'2019_A6'!B97</f>
        <v>Europa</v>
      </c>
      <c r="C99" s="153">
        <f>'2019_A6'!C97</f>
        <v>2017</v>
      </c>
      <c r="D99" s="151">
        <f>'2019_A6'!D97</f>
        <v>509435</v>
      </c>
      <c r="E99" s="152">
        <f>'2019_A6'!E97</f>
        <v>53.742872005260736</v>
      </c>
      <c r="F99" s="152">
        <f>'2019_A6'!F97</f>
        <v>46.257127994739271</v>
      </c>
      <c r="G99" s="152">
        <f>'2019_A6'!G97</f>
        <v>44.416505553445177</v>
      </c>
    </row>
    <row r="100" spans="2:7" s="14" customFormat="1" ht="8.25" x14ac:dyDescent="0.15">
      <c r="B100" s="14" t="str">
        <f>'2019_A6'!B98</f>
        <v>Türkei</v>
      </c>
      <c r="C100" s="14">
        <f>'2019_A6'!C98</f>
        <v>2017</v>
      </c>
      <c r="D100" s="150">
        <f>'2019_A6'!D98</f>
        <v>89675</v>
      </c>
      <c r="E100" s="85">
        <f>'2019_A6'!E98</f>
        <v>51.2071368831893</v>
      </c>
      <c r="F100" s="85">
        <f>'2019_A6'!F98</f>
        <v>48.78728742681907</v>
      </c>
      <c r="G100" s="85">
        <f>'2019_A6'!G98</f>
        <v>-19.644617287048149</v>
      </c>
    </row>
    <row r="101" spans="2:7" s="14" customFormat="1" ht="8.25" x14ac:dyDescent="0.15">
      <c r="B101" s="14" t="str">
        <f>'2019_A6'!B99</f>
        <v>Polen</v>
      </c>
      <c r="C101" s="14">
        <f>'2019_A6'!C99</f>
        <v>2017</v>
      </c>
      <c r="D101" s="150">
        <f>'2019_A6'!D99</f>
        <v>94210</v>
      </c>
      <c r="E101" s="85">
        <f>'2019_A6'!E99</f>
        <v>55.264833881753525</v>
      </c>
      <c r="F101" s="85">
        <f>'2019_A6'!F99</f>
        <v>44.735166118246475</v>
      </c>
      <c r="G101" s="85">
        <f>'2019_A6'!G99</f>
        <v>190.65498411131335</v>
      </c>
    </row>
    <row r="102" spans="2:7" s="14" customFormat="1" ht="8.25" x14ac:dyDescent="0.15">
      <c r="B102" s="14" t="str">
        <f>'2019_A6'!B100</f>
        <v>Serbien</v>
      </c>
      <c r="C102" s="14">
        <f>'2019_A6'!C100</f>
        <v>2017</v>
      </c>
      <c r="D102" s="150">
        <f>'2019_A6'!D100</f>
        <v>18770</v>
      </c>
      <c r="E102" s="85">
        <f>'2019_A6'!E100</f>
        <v>50.452850293020781</v>
      </c>
      <c r="F102" s="85">
        <f>'2019_A6'!F100</f>
        <v>49.547149706979219</v>
      </c>
      <c r="G102" s="85">
        <f>'2019_A6'!G100</f>
        <v>-49.807466039148572</v>
      </c>
    </row>
    <row r="103" spans="2:7" s="14" customFormat="1" ht="8.25" x14ac:dyDescent="0.15">
      <c r="B103" s="14" t="str">
        <f>'2019_A6'!B101</f>
        <v>Niederlande</v>
      </c>
      <c r="C103" s="14">
        <f>'2019_A6'!C101</f>
        <v>2017</v>
      </c>
      <c r="D103" s="150">
        <f>'2019_A6'!D101</f>
        <v>30230</v>
      </c>
      <c r="E103" s="85">
        <f>'2019_A6'!E101</f>
        <v>56.235527621567982</v>
      </c>
      <c r="F103" s="85">
        <f>'2019_A6'!F101</f>
        <v>43.764472378432025</v>
      </c>
      <c r="G103" s="85">
        <f>'2019_A6'!G101</f>
        <v>35.354168532282614</v>
      </c>
    </row>
    <row r="104" spans="2:7" s="14" customFormat="1" ht="8.25" x14ac:dyDescent="0.15">
      <c r="B104" s="14" t="str">
        <f>'2019_A6'!B102</f>
        <v>Rumänien</v>
      </c>
      <c r="C104" s="14">
        <f>'2019_A6'!C102</f>
        <v>2017</v>
      </c>
      <c r="D104" s="150">
        <f>'2019_A6'!D102</f>
        <v>43860</v>
      </c>
      <c r="E104" s="85">
        <f>'2019_A6'!E102</f>
        <v>61.616507067943459</v>
      </c>
      <c r="F104" s="85">
        <f>'2019_A6'!F102</f>
        <v>38.394892840857274</v>
      </c>
      <c r="G104" s="85">
        <f>'2019_A6'!G102</f>
        <v>1196.8657599053815</v>
      </c>
    </row>
    <row r="105" spans="2:7" s="14" customFormat="1" ht="8.25" x14ac:dyDescent="0.15">
      <c r="B105" s="14" t="str">
        <f>'2019_A6'!B103</f>
        <v>Italien</v>
      </c>
      <c r="C105" s="14">
        <f>'2019_A6'!C103</f>
        <v>2017</v>
      </c>
      <c r="D105" s="150">
        <f>'2019_A6'!D103</f>
        <v>28090</v>
      </c>
      <c r="E105" s="85">
        <f>'2019_A6'!E103</f>
        <v>61.302954788180855</v>
      </c>
      <c r="F105" s="85">
        <f>'2019_A6'!F103</f>
        <v>38.697045211819152</v>
      </c>
      <c r="G105" s="85">
        <f>'2019_A6'!G103</f>
        <v>17.32030238483064</v>
      </c>
    </row>
    <row r="106" spans="2:7" s="14" customFormat="1" ht="8.25" x14ac:dyDescent="0.15">
      <c r="B106" s="14" t="str">
        <f>'2019_A6'!B104</f>
        <v>Russische Föderation</v>
      </c>
      <c r="C106" s="14">
        <f>'2019_A6'!C104</f>
        <v>2017</v>
      </c>
      <c r="D106" s="150">
        <f>'2019_A6'!D104</f>
        <v>21365</v>
      </c>
      <c r="E106" s="85">
        <f>'2019_A6'!E104</f>
        <v>37.186988064591617</v>
      </c>
      <c r="F106" s="85">
        <f>'2019_A6'!F104</f>
        <v>62.813011935408383</v>
      </c>
      <c r="G106" s="85">
        <f>'2019_A6'!G104</f>
        <v>16.921140480490337</v>
      </c>
    </row>
    <row r="107" spans="2:7" s="14" customFormat="1" ht="8.25" x14ac:dyDescent="0.15">
      <c r="B107" s="14" t="str">
        <f>'2019_A6'!B105</f>
        <v>Griechenland</v>
      </c>
      <c r="C107" s="14">
        <f>'2019_A6'!C105</f>
        <v>2017</v>
      </c>
      <c r="D107" s="150">
        <f>'2019_A6'!D105</f>
        <v>18580</v>
      </c>
      <c r="E107" s="85">
        <f>'2019_A6'!E105</f>
        <v>56.862217438105489</v>
      </c>
      <c r="F107" s="85">
        <f>'2019_A6'!F105</f>
        <v>43.137782561894511</v>
      </c>
      <c r="G107" s="85">
        <f>'2019_A6'!G105</f>
        <v>15.353572980691624</v>
      </c>
    </row>
    <row r="108" spans="2:7" s="14" customFormat="1" ht="8.25" x14ac:dyDescent="0.15">
      <c r="B108" s="14" t="str">
        <f>'2019_A6'!B106</f>
        <v>Bulgarien</v>
      </c>
      <c r="C108" s="14">
        <f>'2019_A6'!C106</f>
        <v>2017</v>
      </c>
      <c r="D108" s="150">
        <f>'2019_A6'!D106</f>
        <v>23270</v>
      </c>
      <c r="E108" s="85">
        <f>'2019_A6'!E106</f>
        <v>55.887408680704773</v>
      </c>
      <c r="F108" s="85">
        <f>'2019_A6'!F106</f>
        <v>44.112591319295227</v>
      </c>
      <c r="G108" s="85">
        <f>'2019_A6'!G106</f>
        <v>1120.8814270724031</v>
      </c>
    </row>
    <row r="109" spans="2:7" s="14" customFormat="1" ht="8.25" x14ac:dyDescent="0.15">
      <c r="B109" s="14" t="str">
        <f>'2019_A6'!B107</f>
        <v>Spanien</v>
      </c>
      <c r="C109" s="14">
        <f>'2019_A6'!C107</f>
        <v>2017</v>
      </c>
      <c r="D109" s="150">
        <f>'2019_A6'!D107</f>
        <v>11785</v>
      </c>
      <c r="E109" s="85">
        <f>'2019_A6'!E107</f>
        <v>52.948663555366991</v>
      </c>
      <c r="F109" s="85">
        <f>'2019_A6'!F107</f>
        <v>47.093763258379298</v>
      </c>
      <c r="G109" s="85">
        <f>'2019_A6'!G107</f>
        <v>25.693259385665527</v>
      </c>
    </row>
    <row r="110" spans="2:7" s="14" customFormat="1" ht="8.25" x14ac:dyDescent="0.15">
      <c r="B110" s="14" t="str">
        <f>'2019_A6'!B108</f>
        <v>Ukraine</v>
      </c>
      <c r="C110" s="14">
        <f>'2019_A6'!C108</f>
        <v>2017</v>
      </c>
      <c r="D110" s="150">
        <f>'2019_A6'!D108</f>
        <v>10595</v>
      </c>
      <c r="E110" s="85">
        <f>'2019_A6'!E108</f>
        <v>36.621047663992449</v>
      </c>
      <c r="F110" s="85">
        <f>'2019_A6'!F108</f>
        <v>63.378952336007558</v>
      </c>
      <c r="G110" s="85">
        <f>'2019_A6'!G108</f>
        <v>-8.7581811918704773</v>
      </c>
    </row>
    <row r="111" spans="2:7" s="14" customFormat="1" ht="8.25" x14ac:dyDescent="0.15">
      <c r="B111" s="14" t="str">
        <f>'2019_A6'!B109</f>
        <v>Vereinigtes Königreich</v>
      </c>
      <c r="C111" s="14">
        <f>'2019_A6'!C109</f>
        <v>2017</v>
      </c>
      <c r="D111" s="150">
        <f>'2019_A6'!D109</f>
        <v>9425</v>
      </c>
      <c r="E111" s="85">
        <f>'2019_A6'!E109</f>
        <v>69.071618037135281</v>
      </c>
      <c r="F111" s="85">
        <f>'2019_A6'!F109</f>
        <v>30.875331564986734</v>
      </c>
      <c r="G111" s="85">
        <f>'2019_A6'!G109</f>
        <v>-9.0426558579424778</v>
      </c>
    </row>
    <row r="112" spans="2:7" s="14" customFormat="1" ht="8.25" x14ac:dyDescent="0.15">
      <c r="B112" s="14" t="str">
        <f>'2019_A6'!B110</f>
        <v>Portugal</v>
      </c>
      <c r="C112" s="14">
        <f>'2019_A6'!C110</f>
        <v>2017</v>
      </c>
      <c r="D112" s="150">
        <f>'2019_A6'!D110</f>
        <v>8745</v>
      </c>
      <c r="E112" s="85">
        <f>'2019_A6'!E110</f>
        <v>54.030874785591763</v>
      </c>
      <c r="F112" s="85">
        <f>'2019_A6'!F110</f>
        <v>46.026300743281872</v>
      </c>
      <c r="G112" s="85">
        <f>'2019_A6'!G110</f>
        <v>20.653973509933763</v>
      </c>
    </row>
    <row r="113" spans="2:7" s="14" customFormat="1" ht="8.25" x14ac:dyDescent="0.15">
      <c r="B113" s="14" t="str">
        <f>'2019_A6'!B111</f>
        <v>Kroatien</v>
      </c>
      <c r="C113" s="14">
        <f>'2019_A6'!C111</f>
        <v>2017</v>
      </c>
      <c r="D113" s="150">
        <f>'2019_A6'!D111</f>
        <v>10455</v>
      </c>
      <c r="E113" s="85">
        <f>'2019_A6'!E111</f>
        <v>56.336681013868962</v>
      </c>
      <c r="F113" s="85">
        <f>'2019_A6'!F111</f>
        <v>43.663318986131038</v>
      </c>
      <c r="G113" s="85">
        <f>'2019_A6'!G111</f>
        <v>61.691927002783785</v>
      </c>
    </row>
    <row r="114" spans="2:7" s="14" customFormat="1" ht="8.25" x14ac:dyDescent="0.15">
      <c r="B114" s="14" t="str">
        <f>'2019_A6'!B112</f>
        <v>Ungarn</v>
      </c>
      <c r="C114" s="14">
        <f>'2019_A6'!C112</f>
        <v>2017</v>
      </c>
      <c r="D114" s="150">
        <f>'2019_A6'!D112</f>
        <v>9130</v>
      </c>
      <c r="E114" s="85">
        <f>'2019_A6'!E112</f>
        <v>62.376779846659367</v>
      </c>
      <c r="F114" s="85">
        <f>'2019_A6'!F112</f>
        <v>37.62322015334064</v>
      </c>
      <c r="G114" s="85">
        <f>'2019_A6'!G112</f>
        <v>299.21294271972016</v>
      </c>
    </row>
    <row r="115" spans="2:7" s="153" customFormat="1" ht="16.5" customHeight="1" x14ac:dyDescent="0.25">
      <c r="B115" s="153" t="str">
        <f>'2019_A6'!B113</f>
        <v>EU Staaten</v>
      </c>
      <c r="C115" s="153">
        <f>'2019_A6'!C113</f>
        <v>2017</v>
      </c>
      <c r="D115" s="151">
        <f>'2019_A6'!D113</f>
        <v>324745</v>
      </c>
      <c r="E115" s="152">
        <f>'2019_A6'!E113</f>
        <v>55.865371291320884</v>
      </c>
      <c r="F115" s="152">
        <f>'2019_A6'!F113</f>
        <v>44.139247717439837</v>
      </c>
      <c r="G115" s="152">
        <f>'2019_A6'!G113</f>
        <v>94.197603214849522</v>
      </c>
    </row>
    <row r="116" spans="2:7" s="153" customFormat="1" ht="16.5" customHeight="1" x14ac:dyDescent="0.25">
      <c r="B116" s="153" t="str">
        <f>'2019_A6'!B114</f>
        <v>Afrika</v>
      </c>
      <c r="C116" s="153">
        <f>'2019_A6'!C114</f>
        <v>2017</v>
      </c>
      <c r="D116" s="151">
        <f>'2019_A6'!D114</f>
        <v>36290</v>
      </c>
      <c r="E116" s="152">
        <f>'2019_A6'!E114</f>
        <v>67.001928906034721</v>
      </c>
      <c r="F116" s="152">
        <f>'2019_A6'!F114</f>
        <v>32.998071093965279</v>
      </c>
      <c r="G116" s="152">
        <f>'2019_A6'!G114</f>
        <v>154.32756324900132</v>
      </c>
    </row>
    <row r="117" spans="2:7" s="153" customFormat="1" ht="16.5" customHeight="1" x14ac:dyDescent="0.25">
      <c r="B117" s="153" t="str">
        <f>'2019_A6'!B115</f>
        <v>Amerika</v>
      </c>
      <c r="C117" s="153">
        <f>'2019_A6'!C115</f>
        <v>2017</v>
      </c>
      <c r="D117" s="151">
        <f>'2019_A6'!D115</f>
        <v>15560</v>
      </c>
      <c r="E117" s="152">
        <f>'2019_A6'!E115</f>
        <v>44.826478149100254</v>
      </c>
      <c r="F117" s="152">
        <f>'2019_A6'!F115</f>
        <v>55.173521850899746</v>
      </c>
      <c r="G117" s="152">
        <f>'2019_A6'!G115</f>
        <v>31.897940154276512</v>
      </c>
    </row>
    <row r="118" spans="2:7" s="153" customFormat="1" ht="16.5" customHeight="1" x14ac:dyDescent="0.25">
      <c r="B118" s="153" t="str">
        <f>'2019_A6'!B116</f>
        <v>Asien</v>
      </c>
      <c r="C118" s="153">
        <f>'2019_A6'!C116</f>
        <v>2017</v>
      </c>
      <c r="D118" s="151">
        <f>'2019_A6'!D116</f>
        <v>203165</v>
      </c>
      <c r="E118" s="152">
        <f>'2019_A6'!E116</f>
        <v>55.797012280658578</v>
      </c>
      <c r="F118" s="152">
        <f>'2019_A6'!F116</f>
        <v>44.202987719341422</v>
      </c>
      <c r="G118" s="152">
        <f>'2019_A6'!G116</f>
        <v>176.28715968123589</v>
      </c>
    </row>
    <row r="119" spans="2:7" s="14" customFormat="1" ht="8.25" x14ac:dyDescent="0.15">
      <c r="B119" s="14" t="str">
        <f>'2019_A6'!B117</f>
        <v>Syrien</v>
      </c>
      <c r="C119" s="14">
        <f>'2019_A6'!C117</f>
        <v>2017</v>
      </c>
      <c r="D119" s="150">
        <f>'2019_A6'!D117</f>
        <v>74755</v>
      </c>
      <c r="E119" s="85">
        <f>'2019_A6'!E117</f>
        <v>58.731857400842756</v>
      </c>
      <c r="F119" s="85">
        <f>'2019_A6'!F117</f>
        <v>41.268142599157251</v>
      </c>
      <c r="G119" s="85">
        <f>'2019_A6'!G117</f>
        <v>1269.6408941004031</v>
      </c>
    </row>
    <row r="120" spans="2:7" s="14" customFormat="1" ht="8.25" x14ac:dyDescent="0.15">
      <c r="B120" s="14" t="str">
        <f>'2019_A6'!B118</f>
        <v xml:space="preserve">Irak </v>
      </c>
      <c r="C120" s="14">
        <f>'2019_A6'!C118</f>
        <v>2017</v>
      </c>
      <c r="D120" s="150">
        <f>'2019_A6'!D118</f>
        <v>36340</v>
      </c>
      <c r="E120" s="85">
        <f>'2019_A6'!E118</f>
        <v>56.480462300495326</v>
      </c>
      <c r="F120" s="85">
        <f>'2019_A6'!F118</f>
        <v>43.519537699504681</v>
      </c>
      <c r="G120" s="85">
        <f>'2019_A6'!G118</f>
        <v>387.91621911922664</v>
      </c>
    </row>
    <row r="121" spans="2:7" s="14" customFormat="1" ht="8.25" x14ac:dyDescent="0.15">
      <c r="B121" s="14" t="str">
        <f>'2019_A6'!B119</f>
        <v>Afghanistan</v>
      </c>
      <c r="C121" s="14">
        <f>'2019_A6'!C119</f>
        <v>2017</v>
      </c>
      <c r="D121" s="150">
        <f>'2019_A6'!D119</f>
        <v>20080</v>
      </c>
      <c r="E121" s="85">
        <f>'2019_A6'!E119</f>
        <v>64.591633466135463</v>
      </c>
      <c r="F121" s="85">
        <f>'2019_A6'!F119</f>
        <v>35.433266932270918</v>
      </c>
      <c r="G121" s="85">
        <f>'2019_A6'!G119</f>
        <v>502.82197538276796</v>
      </c>
    </row>
    <row r="122" spans="2:7" s="14" customFormat="1" ht="8.25" x14ac:dyDescent="0.15">
      <c r="B122" s="14" t="str">
        <f>'2019_A6'!B120</f>
        <v>China</v>
      </c>
      <c r="C122" s="14">
        <f>'2019_A6'!C120</f>
        <v>2017</v>
      </c>
      <c r="D122" s="150">
        <f>'2019_A6'!D120</f>
        <v>9670</v>
      </c>
      <c r="E122" s="85">
        <f>'2019_A6'!E120</f>
        <v>49.844881075491209</v>
      </c>
      <c r="F122" s="85">
        <f>'2019_A6'!F120</f>
        <v>50.155118924508791</v>
      </c>
      <c r="G122" s="85">
        <f>'2019_A6'!G120</f>
        <v>74.674855491329481</v>
      </c>
    </row>
    <row r="123" spans="2:7" s="14" customFormat="1" ht="8.25" x14ac:dyDescent="0.15">
      <c r="B123" s="14" t="str">
        <f>'2019_A6'!B121</f>
        <v>Vietnam</v>
      </c>
      <c r="C123" s="14">
        <f>'2019_A6'!C121</f>
        <v>2017</v>
      </c>
      <c r="D123" s="150">
        <f>'2019_A6'!D121</f>
        <v>8560</v>
      </c>
      <c r="E123" s="85">
        <f>'2019_A6'!E121</f>
        <v>45.852803738317753</v>
      </c>
      <c r="F123" s="85">
        <f>'2019_A6'!F121</f>
        <v>54.205607476635507</v>
      </c>
      <c r="G123" s="85">
        <f>'2019_A6'!G121</f>
        <v>-11.442168425408653</v>
      </c>
    </row>
    <row r="124" spans="2:7" s="153" customFormat="1" ht="16.5" customHeight="1" x14ac:dyDescent="0.25">
      <c r="B124" s="153" t="str">
        <f>'2019_A6'!B122</f>
        <v>Australien und Ozeanien</v>
      </c>
      <c r="C124" s="153">
        <f>'2019_A6'!C122</f>
        <v>2017</v>
      </c>
      <c r="D124" s="151">
        <f>'2019_A6'!D122</f>
        <v>1015</v>
      </c>
      <c r="E124" s="152">
        <f>'2019_A6'!E122</f>
        <v>55.172413793103445</v>
      </c>
      <c r="F124" s="152">
        <f>'2019_A6'!F122</f>
        <v>44.827586206896555</v>
      </c>
      <c r="G124" s="152">
        <f>'2019_A6'!G122</f>
        <v>52.173913043478279</v>
      </c>
    </row>
    <row r="125" spans="2:7" s="14" customFormat="1" ht="8.25" x14ac:dyDescent="0.15">
      <c r="B125" s="14" t="str">
        <f>'2019_A6'!B123</f>
        <v>Staatenlos</v>
      </c>
      <c r="C125" s="14">
        <f>'2019_A6'!C123</f>
        <v>2017</v>
      </c>
      <c r="D125" s="150">
        <f>'2019_A6'!D123</f>
        <v>3290</v>
      </c>
      <c r="E125" s="85">
        <f>'2019_A6'!E123</f>
        <v>56.838905775075986</v>
      </c>
      <c r="F125" s="85">
        <f>'2019_A6'!F123</f>
        <v>43.161094224924014</v>
      </c>
      <c r="G125" s="85">
        <f>'2019_A6'!G123</f>
        <v>103.08641975308643</v>
      </c>
    </row>
    <row r="126" spans="2:7" s="14" customFormat="1" ht="8.25" x14ac:dyDescent="0.15">
      <c r="B126" s="14" t="str">
        <f>'2019_A6'!B124</f>
        <v>Ungeklärt und ohne Angabe</v>
      </c>
      <c r="C126" s="14">
        <f>'2019_A6'!C124</f>
        <v>2017</v>
      </c>
      <c r="D126" s="150">
        <f>'2019_A6'!D124</f>
        <v>8600</v>
      </c>
      <c r="E126" s="85">
        <f>'2019_A6'!E124</f>
        <v>59.476744186046517</v>
      </c>
      <c r="F126" s="85">
        <f>'2019_A6'!F124</f>
        <v>40.465116279069768</v>
      </c>
      <c r="G126" s="85">
        <f>'2019_A6'!G124</f>
        <v>25.639152666179683</v>
      </c>
    </row>
    <row r="127" spans="2:7" s="153" customFormat="1" ht="16.5" customHeight="1" x14ac:dyDescent="0.25">
      <c r="B127" s="153" t="str">
        <f>'2019_A6'!B125</f>
        <v>Insgesamt</v>
      </c>
      <c r="C127" s="153">
        <f>'2019_A6'!C125</f>
        <v>2017</v>
      </c>
      <c r="D127" s="151">
        <f>'2019_A6'!D125</f>
        <v>813080</v>
      </c>
      <c r="E127" s="152">
        <f>'2019_A6'!E125</f>
        <v>54.698184680474249</v>
      </c>
      <c r="F127" s="152">
        <f>'2019_A6'!F125</f>
        <v>45.301815319525758</v>
      </c>
      <c r="G127" s="152">
        <f>'2019_A6'!G125</f>
        <v>76.18735996324915</v>
      </c>
    </row>
    <row r="128" spans="2:7" s="153" customFormat="1" ht="16.5" customHeight="1" x14ac:dyDescent="0.25">
      <c r="B128" s="153" t="str">
        <f>'2019_A6'!B126</f>
        <v>Europa</v>
      </c>
      <c r="C128" s="153">
        <f>'2019_A6'!C126</f>
        <v>2016</v>
      </c>
      <c r="D128" s="151">
        <f>'2019_A6'!D126</f>
        <v>494310</v>
      </c>
      <c r="E128" s="152">
        <f>'2019_A6'!E126</f>
        <v>53.550403592887051</v>
      </c>
      <c r="F128" s="152">
        <f>'2019_A6'!F126</f>
        <v>46.449596407112949</v>
      </c>
      <c r="G128" s="152">
        <f>'2019_A6'!G126</f>
        <v>40.128814981545219</v>
      </c>
    </row>
    <row r="129" spans="2:7" s="14" customFormat="1" ht="8.25" x14ac:dyDescent="0.15">
      <c r="B129" s="14" t="str">
        <f>'2019_A6'!B127</f>
        <v>Türkei</v>
      </c>
      <c r="C129" s="14">
        <f>'2019_A6'!C127</f>
        <v>2016</v>
      </c>
      <c r="D129" s="150">
        <f>'2019_A6'!D127</f>
        <v>90185</v>
      </c>
      <c r="E129" s="85">
        <f>'2019_A6'!E127</f>
        <v>51.10051560680823</v>
      </c>
      <c r="F129" s="85">
        <f>'2019_A6'!F127</f>
        <v>48.905028552420028</v>
      </c>
      <c r="G129" s="85">
        <f>'2019_A6'!G127</f>
        <v>-19.187619849818091</v>
      </c>
    </row>
    <row r="130" spans="2:7" s="14" customFormat="1" ht="8.25" x14ac:dyDescent="0.15">
      <c r="B130" s="14" t="str">
        <f>'2019_A6'!B128</f>
        <v>Polen</v>
      </c>
      <c r="C130" s="14">
        <f>'2019_A6'!C128</f>
        <v>2016</v>
      </c>
      <c r="D130" s="150">
        <f>'2019_A6'!D128</f>
        <v>90175</v>
      </c>
      <c r="E130" s="85">
        <f>'2019_A6'!E128</f>
        <v>55.176046576102024</v>
      </c>
      <c r="F130" s="85">
        <f>'2019_A6'!F128</f>
        <v>44.823953423897976</v>
      </c>
      <c r="G130" s="85">
        <f>'2019_A6'!G128</f>
        <v>178.2062752599266</v>
      </c>
    </row>
    <row r="131" spans="2:7" s="14" customFormat="1" ht="8.25" x14ac:dyDescent="0.15">
      <c r="B131" s="14" t="str">
        <f>'2019_A6'!B129</f>
        <v>Serbien</v>
      </c>
      <c r="C131" s="14">
        <f>'2019_A6'!C129</f>
        <v>2016</v>
      </c>
      <c r="D131" s="150">
        <f>'2019_A6'!D129</f>
        <v>18620</v>
      </c>
      <c r="E131" s="85">
        <f>'2019_A6'!E129</f>
        <v>49.946294307196567</v>
      </c>
      <c r="F131" s="85">
        <f>'2019_A6'!F129</f>
        <v>50.05370569280344</v>
      </c>
      <c r="G131" s="85">
        <f>'2019_A6'!G129</f>
        <v>-50.208578457589049</v>
      </c>
    </row>
    <row r="132" spans="2:7" s="14" customFormat="1" ht="8.25" x14ac:dyDescent="0.15">
      <c r="B132" s="14" t="str">
        <f>'2019_A6'!B130</f>
        <v>Niederlande</v>
      </c>
      <c r="C132" s="14">
        <f>'2019_A6'!C130</f>
        <v>2016</v>
      </c>
      <c r="D132" s="150">
        <f>'2019_A6'!D130</f>
        <v>30465</v>
      </c>
      <c r="E132" s="85">
        <f>'2019_A6'!E130</f>
        <v>56.244871163630393</v>
      </c>
      <c r="F132" s="85">
        <f>'2019_A6'!F130</f>
        <v>43.771541112752338</v>
      </c>
      <c r="G132" s="85">
        <f>'2019_A6'!G130</f>
        <v>36.406375929076745</v>
      </c>
    </row>
    <row r="133" spans="2:7" s="14" customFormat="1" ht="8.25" x14ac:dyDescent="0.15">
      <c r="B133" s="14" t="str">
        <f>'2019_A6'!B131</f>
        <v>Rumänien</v>
      </c>
      <c r="C133" s="14">
        <f>'2019_A6'!C131</f>
        <v>2016</v>
      </c>
      <c r="D133" s="150">
        <f>'2019_A6'!D131</f>
        <v>37250</v>
      </c>
      <c r="E133" s="85">
        <f>'2019_A6'!E131</f>
        <v>61.838926174496642</v>
      </c>
      <c r="F133" s="85">
        <f>'2019_A6'!F131</f>
        <v>38.161073825503358</v>
      </c>
      <c r="G133" s="85">
        <f>'2019_A6'!G131</f>
        <v>1001.4192785334124</v>
      </c>
    </row>
    <row r="134" spans="2:7" s="14" customFormat="1" ht="8.25" x14ac:dyDescent="0.15">
      <c r="B134" s="14" t="str">
        <f>'2019_A6'!B132</f>
        <v>Italien</v>
      </c>
      <c r="C134" s="14">
        <f>'2019_A6'!C132</f>
        <v>2016</v>
      </c>
      <c r="D134" s="150">
        <f>'2019_A6'!D132</f>
        <v>27765</v>
      </c>
      <c r="E134" s="85">
        <f>'2019_A6'!E132</f>
        <v>61.606338915901318</v>
      </c>
      <c r="F134" s="85">
        <f>'2019_A6'!F132</f>
        <v>38.411669367909241</v>
      </c>
      <c r="G134" s="85">
        <f>'2019_A6'!G132</f>
        <v>15.962911915800021</v>
      </c>
    </row>
    <row r="135" spans="2:7" s="14" customFormat="1" ht="8.25" x14ac:dyDescent="0.15">
      <c r="B135" s="14" t="str">
        <f>'2019_A6'!B133</f>
        <v>Russische Föderation</v>
      </c>
      <c r="C135" s="14">
        <f>'2019_A6'!C133</f>
        <v>2016</v>
      </c>
      <c r="D135" s="150">
        <f>'2019_A6'!D133</f>
        <v>21275</v>
      </c>
      <c r="E135" s="85">
        <f>'2019_A6'!E133</f>
        <v>37.414806110458279</v>
      </c>
      <c r="F135" s="85">
        <f>'2019_A6'!F133</f>
        <v>62.585193889541713</v>
      </c>
      <c r="G135" s="85">
        <f>'2019_A6'!G133</f>
        <v>16.428610518250977</v>
      </c>
    </row>
    <row r="136" spans="2:7" s="14" customFormat="1" ht="8.25" x14ac:dyDescent="0.15">
      <c r="B136" s="14" t="str">
        <f>'2019_A6'!B134</f>
        <v>Griechenland</v>
      </c>
      <c r="C136" s="14">
        <f>'2019_A6'!C134</f>
        <v>2016</v>
      </c>
      <c r="D136" s="150">
        <f>'2019_A6'!D134</f>
        <v>18300</v>
      </c>
      <c r="E136" s="85">
        <f>'2019_A6'!E134</f>
        <v>56.994535519125691</v>
      </c>
      <c r="F136" s="85">
        <f>'2019_A6'!F134</f>
        <v>43.032786885245898</v>
      </c>
      <c r="G136" s="85">
        <f>'2019_A6'!G134</f>
        <v>13.615198360961074</v>
      </c>
    </row>
    <row r="137" spans="2:7" s="14" customFormat="1" ht="8.25" x14ac:dyDescent="0.15">
      <c r="B137" s="14" t="str">
        <f>'2019_A6'!B135</f>
        <v>Bulgarien</v>
      </c>
      <c r="C137" s="14">
        <f>'2019_A6'!C135</f>
        <v>2016</v>
      </c>
      <c r="D137" s="150">
        <f>'2019_A6'!D135</f>
        <v>20670</v>
      </c>
      <c r="E137" s="85">
        <f>'2019_A6'!E135</f>
        <v>55.853894533139815</v>
      </c>
      <c r="F137" s="85">
        <f>'2019_A6'!F135</f>
        <v>44.146105466860185</v>
      </c>
      <c r="G137" s="85">
        <f>'2019_A6'!G135</f>
        <v>984.47009443861498</v>
      </c>
    </row>
    <row r="138" spans="2:7" s="14" customFormat="1" ht="8.25" x14ac:dyDescent="0.15">
      <c r="B138" s="14" t="str">
        <f>'2019_A6'!B136</f>
        <v>Spanien</v>
      </c>
      <c r="C138" s="14">
        <f>'2019_A6'!C136</f>
        <v>2016</v>
      </c>
      <c r="D138" s="150">
        <f>'2019_A6'!D136</f>
        <v>11770</v>
      </c>
      <c r="E138" s="85">
        <f>'2019_A6'!E136</f>
        <v>52.973661852166522</v>
      </c>
      <c r="F138" s="85">
        <f>'2019_A6'!F136</f>
        <v>47.026338147833471</v>
      </c>
      <c r="G138" s="85">
        <f>'2019_A6'!G136</f>
        <v>25.533276450511948</v>
      </c>
    </row>
    <row r="139" spans="2:7" s="14" customFormat="1" ht="8.25" x14ac:dyDescent="0.15">
      <c r="B139" s="14" t="str">
        <f>'2019_A6'!B137</f>
        <v>Ukraine</v>
      </c>
      <c r="C139" s="14">
        <f>'2019_A6'!C137</f>
        <v>2016</v>
      </c>
      <c r="D139" s="150">
        <f>'2019_A6'!D137</f>
        <v>10390</v>
      </c>
      <c r="E139" s="85">
        <f>'2019_A6'!E137</f>
        <v>36.284889316650627</v>
      </c>
      <c r="F139" s="85">
        <f>'2019_A6'!F137</f>
        <v>63.666987487969209</v>
      </c>
      <c r="G139" s="85">
        <f>'2019_A6'!G137</f>
        <v>-10.523596279710645</v>
      </c>
    </row>
    <row r="140" spans="2:7" s="14" customFormat="1" ht="8.25" x14ac:dyDescent="0.15">
      <c r="B140" s="14" t="str">
        <f>'2019_A6'!B138</f>
        <v>Vereinigtes Königreich</v>
      </c>
      <c r="C140" s="14">
        <f>'2019_A6'!C138</f>
        <v>2016</v>
      </c>
      <c r="D140" s="150">
        <f>'2019_A6'!D138</f>
        <v>10025</v>
      </c>
      <c r="E140" s="85">
        <f>'2019_A6'!E138</f>
        <v>68.379052369077314</v>
      </c>
      <c r="F140" s="85">
        <f>'2019_A6'!F138</f>
        <v>31.620947630922693</v>
      </c>
      <c r="G140" s="85">
        <f>'2019_A6'!G138</f>
        <v>-3.2522679019494376</v>
      </c>
    </row>
    <row r="141" spans="2:7" s="14" customFormat="1" ht="8.25" x14ac:dyDescent="0.15">
      <c r="B141" s="14" t="str">
        <f>'2019_A6'!B139</f>
        <v>Portugal</v>
      </c>
      <c r="C141" s="14">
        <f>'2019_A6'!C139</f>
        <v>2016</v>
      </c>
      <c r="D141" s="150">
        <f>'2019_A6'!D139</f>
        <v>8940</v>
      </c>
      <c r="E141" s="85">
        <f>'2019_A6'!E139</f>
        <v>54.697986577181211</v>
      </c>
      <c r="F141" s="85">
        <f>'2019_A6'!F139</f>
        <v>45.246085011185684</v>
      </c>
      <c r="G141" s="85">
        <f>'2019_A6'!G139</f>
        <v>23.344370860927157</v>
      </c>
    </row>
    <row r="142" spans="2:7" s="14" customFormat="1" ht="8.25" x14ac:dyDescent="0.15">
      <c r="B142" s="14" t="str">
        <f>'2019_A6'!B140</f>
        <v>Kroatien</v>
      </c>
      <c r="C142" s="14">
        <f>'2019_A6'!C140</f>
        <v>2016</v>
      </c>
      <c r="D142" s="150">
        <f>'2019_A6'!D140</f>
        <v>9605</v>
      </c>
      <c r="E142" s="85">
        <f>'2019_A6'!E140</f>
        <v>55.023425299323272</v>
      </c>
      <c r="F142" s="85">
        <f>'2019_A6'!F140</f>
        <v>44.976574700676728</v>
      </c>
      <c r="G142" s="85">
        <f>'2019_A6'!G140</f>
        <v>48.54624188060626</v>
      </c>
    </row>
    <row r="143" spans="2:7" s="14" customFormat="1" ht="8.25" x14ac:dyDescent="0.15">
      <c r="B143" s="14" t="str">
        <f>'2019_A6'!B141</f>
        <v>Ungarn</v>
      </c>
      <c r="C143" s="14">
        <f>'2019_A6'!C141</f>
        <v>2016</v>
      </c>
      <c r="D143" s="150">
        <f>'2019_A6'!D141</f>
        <v>8955</v>
      </c>
      <c r="E143" s="85">
        <f>'2019_A6'!E141</f>
        <v>63.204913456169741</v>
      </c>
      <c r="F143" s="85">
        <f>'2019_A6'!F141</f>
        <v>36.795086543830266</v>
      </c>
      <c r="G143" s="85">
        <f>'2019_A6'!G141</f>
        <v>291.5609969392217</v>
      </c>
    </row>
    <row r="144" spans="2:7" s="153" customFormat="1" ht="16.5" customHeight="1" x14ac:dyDescent="0.25">
      <c r="B144" s="153" t="str">
        <f>'2019_A6'!B142</f>
        <v>EU Staaten</v>
      </c>
      <c r="C144" s="153">
        <f>'2019_A6'!C142</f>
        <v>2016</v>
      </c>
      <c r="D144" s="151">
        <f>'2019_A6'!D142</f>
        <v>309960</v>
      </c>
      <c r="E144" s="152">
        <f>'2019_A6'!E142</f>
        <v>55.713640469738039</v>
      </c>
      <c r="F144" s="152">
        <f>'2019_A6'!F142</f>
        <v>44.289585753000388</v>
      </c>
      <c r="G144" s="152">
        <f>'2019_A6'!G142</f>
        <v>85.356168970961107</v>
      </c>
    </row>
    <row r="145" spans="2:7" s="153" customFormat="1" ht="16.5" customHeight="1" x14ac:dyDescent="0.25">
      <c r="B145" s="153" t="str">
        <f>'2019_A6'!B143</f>
        <v>Afrika</v>
      </c>
      <c r="C145" s="153">
        <f>'2019_A6'!C143</f>
        <v>2016</v>
      </c>
      <c r="D145" s="151">
        <f>'2019_A6'!D143</f>
        <v>34265</v>
      </c>
      <c r="E145" s="152">
        <f>'2019_A6'!E143</f>
        <v>69.137603969064642</v>
      </c>
      <c r="F145" s="152">
        <f>'2019_A6'!F143</f>
        <v>30.847803881511748</v>
      </c>
      <c r="G145" s="152">
        <f>'2019_A6'!G143</f>
        <v>140.13595907211439</v>
      </c>
    </row>
    <row r="146" spans="2:7" s="153" customFormat="1" ht="16.5" customHeight="1" x14ac:dyDescent="0.25">
      <c r="B146" s="153" t="str">
        <f>'2019_A6'!B144</f>
        <v>Amerika</v>
      </c>
      <c r="C146" s="153">
        <f>'2019_A6'!C144</f>
        <v>2016</v>
      </c>
      <c r="D146" s="151">
        <f>'2019_A6'!D144</f>
        <v>15115</v>
      </c>
      <c r="E146" s="152">
        <f>'2019_A6'!E144</f>
        <v>44.889182930863377</v>
      </c>
      <c r="F146" s="152">
        <f>'2019_A6'!F144</f>
        <v>55.110817069136623</v>
      </c>
      <c r="G146" s="152">
        <f>'2019_A6'!G144</f>
        <v>28.125794693566149</v>
      </c>
    </row>
    <row r="147" spans="2:7" s="153" customFormat="1" ht="16.5" customHeight="1" x14ac:dyDescent="0.25">
      <c r="B147" s="153" t="str">
        <f>'2019_A6'!B145</f>
        <v>Asien</v>
      </c>
      <c r="C147" s="153">
        <f>'2019_A6'!C145</f>
        <v>2016</v>
      </c>
      <c r="D147" s="151">
        <f>'2019_A6'!D145</f>
        <v>189460</v>
      </c>
      <c r="E147" s="152">
        <f>'2019_A6'!E145</f>
        <v>56.779795207431647</v>
      </c>
      <c r="F147" s="152">
        <f>'2019_A6'!F145</f>
        <v>43.220204792568353</v>
      </c>
      <c r="G147" s="152">
        <f>'2019_A6'!G145</f>
        <v>157.64952266978543</v>
      </c>
    </row>
    <row r="148" spans="2:7" s="14" customFormat="1" ht="8.25" x14ac:dyDescent="0.15">
      <c r="B148" s="14" t="str">
        <f>'2019_A6'!B146</f>
        <v>Syrien</v>
      </c>
      <c r="C148" s="14">
        <f>'2019_A6'!C146</f>
        <v>2016</v>
      </c>
      <c r="D148" s="150">
        <f>'2019_A6'!D146</f>
        <v>68005</v>
      </c>
      <c r="E148" s="85">
        <f>'2019_A6'!E146</f>
        <v>60.414675391515324</v>
      </c>
      <c r="F148" s="85">
        <f>'2019_A6'!F146</f>
        <v>39.585324608484669</v>
      </c>
      <c r="G148" s="85">
        <f>'2019_A6'!G146</f>
        <v>1145.9692194943204</v>
      </c>
    </row>
    <row r="149" spans="2:7" s="14" customFormat="1" ht="8.25" x14ac:dyDescent="0.15">
      <c r="B149" s="14" t="str">
        <f>'2019_A6'!B147</f>
        <v xml:space="preserve">Irak </v>
      </c>
      <c r="C149" s="14">
        <f>'2019_A6'!C147</f>
        <v>2016</v>
      </c>
      <c r="D149" s="150">
        <f>'2019_A6'!D147</f>
        <v>32755</v>
      </c>
      <c r="E149" s="85">
        <f>'2019_A6'!E147</f>
        <v>58.021676079987785</v>
      </c>
      <c r="F149" s="85">
        <f>'2019_A6'!F147</f>
        <v>41.978323920012208</v>
      </c>
      <c r="G149" s="85">
        <f>'2019_A6'!G147</f>
        <v>339.78249194414605</v>
      </c>
    </row>
    <row r="150" spans="2:7" s="14" customFormat="1" ht="8.25" x14ac:dyDescent="0.15">
      <c r="B150" s="14" t="str">
        <f>'2019_A6'!B148</f>
        <v>Afghanistan</v>
      </c>
      <c r="C150" s="14">
        <f>'2019_A6'!C148</f>
        <v>2016</v>
      </c>
      <c r="D150" s="150">
        <f>'2019_A6'!D148</f>
        <v>19775</v>
      </c>
      <c r="E150" s="85">
        <f>'2019_A6'!E148</f>
        <v>65.233881163084703</v>
      </c>
      <c r="F150" s="85">
        <f>'2019_A6'!F148</f>
        <v>34.766118836915297</v>
      </c>
      <c r="G150" s="85">
        <f>'2019_A6'!G148</f>
        <v>493.6655658961273</v>
      </c>
    </row>
    <row r="151" spans="2:7" s="14" customFormat="1" ht="8.25" x14ac:dyDescent="0.15">
      <c r="B151" s="14" t="str">
        <f>'2019_A6'!B149</f>
        <v>China</v>
      </c>
      <c r="C151" s="14">
        <f>'2019_A6'!C149</f>
        <v>2016</v>
      </c>
      <c r="D151" s="150">
        <f>'2019_A6'!D149</f>
        <v>8990</v>
      </c>
      <c r="E151" s="85">
        <f>'2019_A6'!E149</f>
        <v>49.276974416017801</v>
      </c>
      <c r="F151" s="85">
        <f>'2019_A6'!F149</f>
        <v>50.667408231368185</v>
      </c>
      <c r="G151" s="85">
        <f>'2019_A6'!G149</f>
        <v>62.391618497109846</v>
      </c>
    </row>
    <row r="152" spans="2:7" s="14" customFormat="1" ht="8.25" x14ac:dyDescent="0.15">
      <c r="B152" s="14" t="str">
        <f>'2019_A6'!B150</f>
        <v>Vietnam</v>
      </c>
      <c r="C152" s="14">
        <f>'2019_A6'!C150</f>
        <v>2016</v>
      </c>
      <c r="D152" s="150">
        <f>'2019_A6'!D150</f>
        <v>8360</v>
      </c>
      <c r="E152" s="85">
        <f>'2019_A6'!E150</f>
        <v>46.411483253588514</v>
      </c>
      <c r="F152" s="85">
        <f>'2019_A6'!F150</f>
        <v>53.588516746411486</v>
      </c>
      <c r="G152" s="85">
        <f>'2019_A6'!G150</f>
        <v>-13.511276639768255</v>
      </c>
    </row>
    <row r="153" spans="2:7" s="153" customFormat="1" ht="16.5" customHeight="1" x14ac:dyDescent="0.25">
      <c r="B153" s="153" t="str">
        <f>'2019_A6'!B151</f>
        <v>Australien und Ozeanien</v>
      </c>
      <c r="C153" s="153">
        <f>'2019_A6'!C151</f>
        <v>2016</v>
      </c>
      <c r="D153" s="151">
        <f>'2019_A6'!D151</f>
        <v>945</v>
      </c>
      <c r="E153" s="152">
        <f>'2019_A6'!E151</f>
        <v>55.026455026455025</v>
      </c>
      <c r="F153" s="152">
        <f>'2019_A6'!F151</f>
        <v>44.973544973544968</v>
      </c>
      <c r="G153" s="152">
        <f>'2019_A6'!G151</f>
        <v>41.679160419790094</v>
      </c>
    </row>
    <row r="154" spans="2:7" s="14" customFormat="1" ht="8.25" x14ac:dyDescent="0.15">
      <c r="B154" s="14" t="str">
        <f>'2019_A6'!B152</f>
        <v>Staatenlos</v>
      </c>
      <c r="C154" s="14">
        <f>'2019_A6'!C152</f>
        <v>2016</v>
      </c>
      <c r="D154" s="150">
        <f>'2019_A6'!D152</f>
        <v>2630</v>
      </c>
      <c r="E154" s="85">
        <f>'2019_A6'!E152</f>
        <v>58.935361216730044</v>
      </c>
      <c r="F154" s="85">
        <f>'2019_A6'!F152</f>
        <v>41.064638783269963</v>
      </c>
      <c r="G154" s="85">
        <f>'2019_A6'!G152</f>
        <v>62.345679012345698</v>
      </c>
    </row>
    <row r="155" spans="2:7" s="14" customFormat="1" ht="8.25" x14ac:dyDescent="0.15">
      <c r="B155" s="14" t="str">
        <f>'2019_A6'!B153</f>
        <v>Ungeklärt und ohne Angabe</v>
      </c>
      <c r="C155" s="14">
        <f>'2019_A6'!C153</f>
        <v>2016</v>
      </c>
      <c r="D155" s="150">
        <f>'2019_A6'!D153</f>
        <v>8460</v>
      </c>
      <c r="E155" s="85">
        <f>'2019_A6'!E153</f>
        <v>61.288416075650119</v>
      </c>
      <c r="F155" s="85">
        <f>'2019_A6'!F153</f>
        <v>38.711583924349881</v>
      </c>
      <c r="G155" s="85">
        <f>'2019_A6'!G153</f>
        <v>23.593864134404669</v>
      </c>
    </row>
    <row r="156" spans="2:7" s="153" customFormat="1" ht="16.5" customHeight="1" x14ac:dyDescent="0.25">
      <c r="B156" s="153" t="str">
        <f>'2019_A6'!B154</f>
        <v>Insgesamt</v>
      </c>
      <c r="C156" s="153">
        <f>'2019_A6'!C154</f>
        <v>2016</v>
      </c>
      <c r="D156" s="151">
        <f>'2019_A6'!D154</f>
        <v>745185</v>
      </c>
      <c r="E156" s="152">
        <f>'2019_A6'!E154</f>
        <v>55.021236337285373</v>
      </c>
      <c r="F156" s="152">
        <f>'2019_A6'!F154</f>
        <v>44.978763662714627</v>
      </c>
      <c r="G156" s="152">
        <f>'2019_A6'!G154</f>
        <v>61.47510433685963</v>
      </c>
    </row>
    <row r="157" spans="2:7" s="153" customFormat="1" ht="16.5" customHeight="1" x14ac:dyDescent="0.25">
      <c r="B157" s="153" t="str">
        <f>'2019_A6'!B155</f>
        <v>Europa</v>
      </c>
      <c r="C157" s="153">
        <f>'2019_A6'!C155</f>
        <v>2015</v>
      </c>
      <c r="D157" s="151">
        <f>'2019_A6'!D155</f>
        <v>478323</v>
      </c>
      <c r="E157" s="152">
        <f>'2019_A6'!E155</f>
        <v>53.37982911129091</v>
      </c>
      <c r="F157" s="152">
        <f>'2019_A6'!F155</f>
        <v>46.620170888709097</v>
      </c>
      <c r="G157" s="152">
        <f>'2019_A6'!G155</f>
        <v>35.596761482506224</v>
      </c>
    </row>
    <row r="158" spans="2:7" s="14" customFormat="1" ht="8.25" x14ac:dyDescent="0.15">
      <c r="B158" s="14" t="str">
        <f>'2019_A6'!B156</f>
        <v>Türkei</v>
      </c>
      <c r="C158" s="14">
        <f>'2019_A6'!C156</f>
        <v>2015</v>
      </c>
      <c r="D158" s="150">
        <f>'2019_A6'!D156</f>
        <v>90914</v>
      </c>
      <c r="E158" s="85">
        <f>'2019_A6'!E156</f>
        <v>51.10104054381064</v>
      </c>
      <c r="F158" s="85">
        <f>'2019_A6'!F156</f>
        <v>48.898959456189367</v>
      </c>
      <c r="G158" s="85">
        <f>'2019_A6'!G156</f>
        <v>-18.534382336601013</v>
      </c>
    </row>
    <row r="159" spans="2:7" s="14" customFormat="1" ht="8.25" x14ac:dyDescent="0.15">
      <c r="B159" s="14" t="str">
        <f>'2019_A6'!B157</f>
        <v>Polen</v>
      </c>
      <c r="C159" s="14">
        <f>'2019_A6'!C157</f>
        <v>2015</v>
      </c>
      <c r="D159" s="150">
        <f>'2019_A6'!D157</f>
        <v>83950</v>
      </c>
      <c r="E159" s="85">
        <f>'2019_A6'!E157</f>
        <v>55.118522930315663</v>
      </c>
      <c r="F159" s="85">
        <f>'2019_A6'!F157</f>
        <v>44.881477069684337</v>
      </c>
      <c r="G159" s="85">
        <f>'2019_A6'!G157</f>
        <v>159.00101811001758</v>
      </c>
    </row>
    <row r="160" spans="2:7" s="14" customFormat="1" ht="8.25" x14ac:dyDescent="0.15">
      <c r="B160" s="14" t="str">
        <f>'2019_A6'!B158</f>
        <v>Serbien</v>
      </c>
      <c r="C160" s="14">
        <f>'2019_A6'!C158</f>
        <v>2015</v>
      </c>
      <c r="D160" s="150">
        <f>'2019_A6'!D158</f>
        <v>45555</v>
      </c>
      <c r="E160" s="85">
        <f>'2019_A6'!E158</f>
        <v>51.019646581055866</v>
      </c>
      <c r="F160" s="85">
        <f>'2019_A6'!F158</f>
        <v>48.980353418944134</v>
      </c>
      <c r="G160" s="85">
        <f>'2019_A6'!G158</f>
        <v>21.817841480372234</v>
      </c>
    </row>
    <row r="161" spans="2:7" s="14" customFormat="1" ht="8.25" x14ac:dyDescent="0.15">
      <c r="B161" s="14" t="str">
        <f>'2019_A6'!B159</f>
        <v>Niederlande</v>
      </c>
      <c r="C161" s="14">
        <f>'2019_A6'!C159</f>
        <v>2015</v>
      </c>
      <c r="D161" s="150">
        <f>'2019_A6'!D159</f>
        <v>30377</v>
      </c>
      <c r="E161" s="85">
        <f>'2019_A6'!E159</f>
        <v>56.325509431477762</v>
      </c>
      <c r="F161" s="85">
        <f>'2019_A6'!F159</f>
        <v>43.674490568522238</v>
      </c>
      <c r="G161" s="85">
        <f>'2019_A6'!G159</f>
        <v>36.012357840064475</v>
      </c>
    </row>
    <row r="162" spans="2:7" s="14" customFormat="1" ht="8.25" x14ac:dyDescent="0.15">
      <c r="B162" s="14" t="str">
        <f>'2019_A6'!B160</f>
        <v>Rumänien</v>
      </c>
      <c r="C162" s="14">
        <f>'2019_A6'!C160</f>
        <v>2015</v>
      </c>
      <c r="D162" s="150">
        <f>'2019_A6'!D160</f>
        <v>29065</v>
      </c>
      <c r="E162" s="85">
        <f>'2019_A6'!E160</f>
        <v>61.493204885601237</v>
      </c>
      <c r="F162" s="85">
        <f>'2019_A6'!F160</f>
        <v>38.506795114398763</v>
      </c>
      <c r="G162" s="85">
        <f>'2019_A6'!G160</f>
        <v>759.40272028385573</v>
      </c>
    </row>
    <row r="163" spans="2:7" s="14" customFormat="1" ht="8.25" x14ac:dyDescent="0.15">
      <c r="B163" s="14" t="str">
        <f>'2019_A6'!B161</f>
        <v>Italien</v>
      </c>
      <c r="C163" s="14">
        <f>'2019_A6'!C161</f>
        <v>2015</v>
      </c>
      <c r="D163" s="150">
        <f>'2019_A6'!D161</f>
        <v>26951</v>
      </c>
      <c r="E163" s="85">
        <f>'2019_A6'!E161</f>
        <v>61.852992467811951</v>
      </c>
      <c r="F163" s="85">
        <f>'2019_A6'!F161</f>
        <v>38.147007532188042</v>
      </c>
      <c r="G163" s="85">
        <f>'2019_A6'!G161</f>
        <v>12.563170864135655</v>
      </c>
    </row>
    <row r="164" spans="2:7" s="14" customFormat="1" ht="8.25" x14ac:dyDescent="0.15">
      <c r="B164" s="14" t="str">
        <f>'2019_A6'!B162</f>
        <v>Russische Föderation</v>
      </c>
      <c r="C164" s="14">
        <f>'2019_A6'!C162</f>
        <v>2015</v>
      </c>
      <c r="D164" s="150">
        <f>'2019_A6'!D162</f>
        <v>20388</v>
      </c>
      <c r="E164" s="85">
        <f>'2019_A6'!E162</f>
        <v>37.316068275456146</v>
      </c>
      <c r="F164" s="85">
        <f>'2019_A6'!F162</f>
        <v>62.683931724543854</v>
      </c>
      <c r="G164" s="85">
        <f>'2019_A6'!G162</f>
        <v>11.574454112625185</v>
      </c>
    </row>
    <row r="165" spans="2:7" s="14" customFormat="1" ht="8.25" x14ac:dyDescent="0.15">
      <c r="B165" s="14" t="str">
        <f>'2019_A6'!B163</f>
        <v>Griechenland</v>
      </c>
      <c r="C165" s="14">
        <f>'2019_A6'!C163</f>
        <v>2015</v>
      </c>
      <c r="D165" s="150">
        <f>'2019_A6'!D163</f>
        <v>17522</v>
      </c>
      <c r="E165" s="85">
        <f>'2019_A6'!E163</f>
        <v>57.088231936993495</v>
      </c>
      <c r="F165" s="85">
        <f>'2019_A6'!F163</f>
        <v>42.911768063006505</v>
      </c>
      <c r="G165" s="85">
        <f>'2019_A6'!G163</f>
        <v>8.7850003104240386</v>
      </c>
    </row>
    <row r="166" spans="2:7" s="14" customFormat="1" ht="8.25" x14ac:dyDescent="0.15">
      <c r="B166" s="14" t="str">
        <f>'2019_A6'!B164</f>
        <v>Bulgarien</v>
      </c>
      <c r="C166" s="14">
        <f>'2019_A6'!C164</f>
        <v>2015</v>
      </c>
      <c r="D166" s="150">
        <f>'2019_A6'!D164</f>
        <v>17304</v>
      </c>
      <c r="E166" s="85">
        <f>'2019_A6'!E164</f>
        <v>56.582293111419325</v>
      </c>
      <c r="F166" s="85">
        <f>'2019_A6'!F164</f>
        <v>43.417706888580675</v>
      </c>
      <c r="G166" s="85">
        <f>'2019_A6'!G164</f>
        <v>807.86988457502628</v>
      </c>
    </row>
    <row r="167" spans="2:7" s="14" customFormat="1" ht="8.25" x14ac:dyDescent="0.15">
      <c r="B167" s="14" t="str">
        <f>'2019_A6'!B165</f>
        <v>Spanien</v>
      </c>
      <c r="C167" s="14">
        <f>'2019_A6'!C165</f>
        <v>2015</v>
      </c>
      <c r="D167" s="150">
        <f>'2019_A6'!D165</f>
        <v>11532</v>
      </c>
      <c r="E167" s="85">
        <f>'2019_A6'!E165</f>
        <v>52.670828997571974</v>
      </c>
      <c r="F167" s="85">
        <f>'2019_A6'!F165</f>
        <v>47.329171002428026</v>
      </c>
      <c r="G167" s="85">
        <f>'2019_A6'!G165</f>
        <v>22.994880546075084</v>
      </c>
    </row>
    <row r="168" spans="2:7" s="14" customFormat="1" ht="8.25" x14ac:dyDescent="0.15">
      <c r="B168" s="14" t="str">
        <f>'2019_A6'!B166</f>
        <v>Ukraine</v>
      </c>
      <c r="C168" s="14">
        <f>'2019_A6'!C166</f>
        <v>2015</v>
      </c>
      <c r="D168" s="150">
        <f>'2019_A6'!D166</f>
        <v>10295</v>
      </c>
      <c r="E168" s="85">
        <f>'2019_A6'!E166</f>
        <v>36.279747450218551</v>
      </c>
      <c r="F168" s="85">
        <f>'2019_A6'!F166</f>
        <v>63.720252549781442</v>
      </c>
      <c r="G168" s="85">
        <f>'2019_A6'!G166</f>
        <v>-11.341715466758526</v>
      </c>
    </row>
    <row r="169" spans="2:7" s="14" customFormat="1" ht="8.25" x14ac:dyDescent="0.15">
      <c r="B169" s="14" t="str">
        <f>'2019_A6'!B167</f>
        <v>Vereinigtes Königreich</v>
      </c>
      <c r="C169" s="14">
        <f>'2019_A6'!C167</f>
        <v>2015</v>
      </c>
      <c r="D169" s="150">
        <f>'2019_A6'!D167</f>
        <v>10250</v>
      </c>
      <c r="E169" s="85">
        <f>'2019_A6'!E167</f>
        <v>68.048780487804876</v>
      </c>
      <c r="F169" s="85">
        <f>'2019_A6'!F167</f>
        <v>31.951219512195124</v>
      </c>
      <c r="G169" s="85">
        <f>'2019_A6'!G167</f>
        <v>-1.0808724184520362</v>
      </c>
    </row>
    <row r="170" spans="2:7" s="14" customFormat="1" ht="8.25" x14ac:dyDescent="0.15">
      <c r="B170" s="14" t="str">
        <f>'2019_A6'!B168</f>
        <v>Portugal</v>
      </c>
      <c r="C170" s="14">
        <f>'2019_A6'!C168</f>
        <v>2015</v>
      </c>
      <c r="D170" s="150">
        <f>'2019_A6'!D168</f>
        <v>8700</v>
      </c>
      <c r="E170" s="85">
        <f>'2019_A6'!E168</f>
        <v>54.068965517241374</v>
      </c>
      <c r="F170" s="85">
        <f>'2019_A6'!F168</f>
        <v>45.931034482758619</v>
      </c>
      <c r="G170" s="85">
        <f>'2019_A6'!G168</f>
        <v>20.033112582781456</v>
      </c>
    </row>
    <row r="171" spans="2:7" s="14" customFormat="1" ht="8.25" x14ac:dyDescent="0.15">
      <c r="B171" s="14" t="str">
        <f>'2019_A6'!B169</f>
        <v>Kroatien</v>
      </c>
      <c r="C171" s="14">
        <f>'2019_A6'!C169</f>
        <v>2015</v>
      </c>
      <c r="D171" s="150">
        <f>'2019_A6'!D169</f>
        <v>8505</v>
      </c>
      <c r="E171" s="85">
        <f>'2019_A6'!E169</f>
        <v>54.462081128747798</v>
      </c>
      <c r="F171" s="85">
        <f>'2019_A6'!F169</f>
        <v>45.537918871252202</v>
      </c>
      <c r="G171" s="85">
        <f>'2019_A6'!G169</f>
        <v>31.53417878131766</v>
      </c>
    </row>
    <row r="172" spans="2:7" s="14" customFormat="1" ht="8.25" x14ac:dyDescent="0.15">
      <c r="B172" s="14" t="str">
        <f>'2019_A6'!B170</f>
        <v>Ungarn</v>
      </c>
      <c r="C172" s="14">
        <f>'2019_A6'!C170</f>
        <v>2015</v>
      </c>
      <c r="D172" s="150">
        <f>'2019_A6'!D170</f>
        <v>8435</v>
      </c>
      <c r="E172" s="85">
        <f>'2019_A6'!E170</f>
        <v>64.516893894487254</v>
      </c>
      <c r="F172" s="85">
        <f>'2019_A6'!F170</f>
        <v>35.483106105512746</v>
      </c>
      <c r="G172" s="85">
        <f>'2019_A6'!G170</f>
        <v>268.82378662002623</v>
      </c>
    </row>
    <row r="173" spans="2:7" s="153" customFormat="1" ht="16.5" customHeight="1" x14ac:dyDescent="0.25">
      <c r="B173" s="153" t="str">
        <f>'2019_A6'!B171</f>
        <v>EU Staaten</v>
      </c>
      <c r="C173" s="153">
        <f>'2019_A6'!C171</f>
        <v>2015</v>
      </c>
      <c r="D173" s="151">
        <f>'2019_A6'!D171</f>
        <v>285857</v>
      </c>
      <c r="E173" s="152">
        <f>'2019_A6'!E171</f>
        <v>56.468444012215905</v>
      </c>
      <c r="F173" s="152">
        <f>'2019_A6'!F171</f>
        <v>43.531555987784103</v>
      </c>
      <c r="G173" s="152">
        <f>'2019_A6'!G171</f>
        <v>95.558063964426211</v>
      </c>
    </row>
    <row r="174" spans="2:7" s="153" customFormat="1" ht="16.5" customHeight="1" x14ac:dyDescent="0.25">
      <c r="B174" s="153" t="str">
        <f>'2019_A6'!B172</f>
        <v>Afrika</v>
      </c>
      <c r="C174" s="153">
        <f>'2019_A6'!C172</f>
        <v>2015</v>
      </c>
      <c r="D174" s="151">
        <f>'2019_A6'!D172</f>
        <v>29314</v>
      </c>
      <c r="E174" s="152">
        <f>'2019_A6'!E172</f>
        <v>69.219485570034806</v>
      </c>
      <c r="F174" s="152">
        <f>'2019_A6'!F172</f>
        <v>30.780514429965205</v>
      </c>
      <c r="G174" s="152">
        <f>'2019_A6'!G172</f>
        <v>105.43836288457493</v>
      </c>
    </row>
    <row r="175" spans="2:7" s="153" customFormat="1" ht="16.5" customHeight="1" x14ac:dyDescent="0.25">
      <c r="B175" s="153" t="str">
        <f>'2019_A6'!B173</f>
        <v>Amerika</v>
      </c>
      <c r="C175" s="153">
        <f>'2019_A6'!C173</f>
        <v>2015</v>
      </c>
      <c r="D175" s="151">
        <f>'2019_A6'!D173</f>
        <v>14766</v>
      </c>
      <c r="E175" s="152">
        <f>'2019_A6'!E173</f>
        <v>45.02912095354192</v>
      </c>
      <c r="F175" s="152">
        <f>'2019_A6'!F173</f>
        <v>54.97087904645808</v>
      </c>
      <c r="G175" s="152">
        <f>'2019_A6'!G173</f>
        <v>25.167415444604568</v>
      </c>
    </row>
    <row r="176" spans="2:7" s="153" customFormat="1" ht="16.5" customHeight="1" x14ac:dyDescent="0.25">
      <c r="B176" s="153" t="str">
        <f>'2019_A6'!B174</f>
        <v>Asien</v>
      </c>
      <c r="C176" s="153">
        <f>'2019_A6'!C174</f>
        <v>2015</v>
      </c>
      <c r="D176" s="151">
        <f>'2019_A6'!D174</f>
        <v>130614</v>
      </c>
      <c r="E176" s="152">
        <f>'2019_A6'!E174</f>
        <v>55.426677079026753</v>
      </c>
      <c r="F176" s="152">
        <f>'2019_A6'!F174</f>
        <v>44.573322920973254</v>
      </c>
      <c r="G176" s="152">
        <f>'2019_A6'!G174</f>
        <v>77.623956265129053</v>
      </c>
    </row>
    <row r="177" spans="2:7" s="14" customFormat="1" ht="8.25" x14ac:dyDescent="0.15">
      <c r="B177" s="14" t="str">
        <f>'2019_A6'!B175</f>
        <v>Syrien</v>
      </c>
      <c r="C177" s="14">
        <f>'2019_A6'!C175</f>
        <v>2015</v>
      </c>
      <c r="D177" s="150">
        <f>'2019_A6'!D175</f>
        <v>41324</v>
      </c>
      <c r="E177" s="85">
        <f>'2019_A6'!E175</f>
        <v>61.676023618236378</v>
      </c>
      <c r="F177" s="85">
        <f>'2019_A6'!F175</f>
        <v>38.323976381763622</v>
      </c>
      <c r="G177" s="85">
        <f>'2019_A6'!G175</f>
        <v>657.1271528032247</v>
      </c>
    </row>
    <row r="178" spans="2:7" s="14" customFormat="1" ht="8.25" x14ac:dyDescent="0.15">
      <c r="B178" s="14" t="str">
        <f>'2019_A6'!B176</f>
        <v xml:space="preserve">Irak </v>
      </c>
      <c r="C178" s="14">
        <f>'2019_A6'!C176</f>
        <v>2015</v>
      </c>
      <c r="D178" s="150">
        <f>'2019_A6'!D176</f>
        <v>17474</v>
      </c>
      <c r="E178" s="85">
        <f>'2019_A6'!E176</f>
        <v>60.260959139292659</v>
      </c>
      <c r="F178" s="85">
        <f>'2019_A6'!F176</f>
        <v>39.739040860707334</v>
      </c>
      <c r="G178" s="85">
        <f>'2019_A6'!G176</f>
        <v>134.61331901181524</v>
      </c>
    </row>
    <row r="179" spans="2:7" s="14" customFormat="1" ht="8.25" x14ac:dyDescent="0.15">
      <c r="B179" s="14" t="str">
        <f>'2019_A6'!B177</f>
        <v>Afghanistan</v>
      </c>
      <c r="C179" s="14">
        <f>'2019_A6'!C177</f>
        <v>2015</v>
      </c>
      <c r="D179" s="150">
        <f>'2019_A6'!D177</f>
        <v>9085</v>
      </c>
      <c r="E179" s="85">
        <f>'2019_A6'!E177</f>
        <v>64.105668684645025</v>
      </c>
      <c r="F179" s="85">
        <f>'2019_A6'!F177</f>
        <v>35.894331315354982</v>
      </c>
      <c r="G179" s="85">
        <f>'2019_A6'!G177</f>
        <v>172.74091864305015</v>
      </c>
    </row>
    <row r="180" spans="2:7" s="14" customFormat="1" ht="8.25" x14ac:dyDescent="0.15">
      <c r="B180" s="14" t="str">
        <f>'2019_A6'!B178</f>
        <v>China</v>
      </c>
      <c r="C180" s="14">
        <f>'2019_A6'!C178</f>
        <v>2015</v>
      </c>
      <c r="D180" s="150">
        <f>'2019_A6'!D178</f>
        <v>8348</v>
      </c>
      <c r="E180" s="85">
        <f>'2019_A6'!E178</f>
        <v>49.40105414470532</v>
      </c>
      <c r="F180" s="85">
        <f>'2019_A6'!F178</f>
        <v>50.598945855294687</v>
      </c>
      <c r="G180" s="85">
        <f>'2019_A6'!G178</f>
        <v>50.794797687861283</v>
      </c>
    </row>
    <row r="181" spans="2:7" s="14" customFormat="1" ht="8.25" x14ac:dyDescent="0.15">
      <c r="B181" s="14" t="str">
        <f>'2019_A6'!B179</f>
        <v>Vietnam</v>
      </c>
      <c r="C181" s="14">
        <f>'2019_A6'!C179</f>
        <v>2015</v>
      </c>
      <c r="D181" s="150">
        <f>'2019_A6'!D179</f>
        <v>8165</v>
      </c>
      <c r="E181" s="85">
        <f>'2019_A6'!E179</f>
        <v>46.932026944274341</v>
      </c>
      <c r="F181" s="85">
        <f>'2019_A6'!F179</f>
        <v>53.067973055725659</v>
      </c>
      <c r="G181" s="85">
        <f>'2019_A6'!G179</f>
        <v>-15.528657148768875</v>
      </c>
    </row>
    <row r="182" spans="2:7" s="153" customFormat="1" ht="16.5" customHeight="1" x14ac:dyDescent="0.25">
      <c r="B182" s="153" t="str">
        <f>'2019_A6'!B180</f>
        <v>Australien und Ozeanien</v>
      </c>
      <c r="C182" s="153">
        <f>'2019_A6'!C180</f>
        <v>2015</v>
      </c>
      <c r="D182" s="151">
        <f>'2019_A6'!D180</f>
        <v>952</v>
      </c>
      <c r="E182" s="152">
        <f>'2019_A6'!E180</f>
        <v>55.77731092436975</v>
      </c>
      <c r="F182" s="152">
        <f>'2019_A6'!F180</f>
        <v>44.22268907563025</v>
      </c>
      <c r="G182" s="152">
        <f>'2019_A6'!G180</f>
        <v>42.728635682158924</v>
      </c>
    </row>
    <row r="183" spans="2:7" s="14" customFormat="1" ht="8.25" x14ac:dyDescent="0.15">
      <c r="B183" s="14" t="str">
        <f>'2019_A6'!B181</f>
        <v>Staatenlos</v>
      </c>
      <c r="C183" s="14">
        <f>'2019_A6'!C181</f>
        <v>2015</v>
      </c>
      <c r="D183" s="150">
        <f>'2019_A6'!D181</f>
        <v>2082</v>
      </c>
      <c r="E183" s="85">
        <f>'2019_A6'!E181</f>
        <v>58.357348703170032</v>
      </c>
      <c r="F183" s="85">
        <f>'2019_A6'!F181</f>
        <v>41.642651296829968</v>
      </c>
      <c r="G183" s="85">
        <f>'2019_A6'!G181</f>
        <v>28.518518518518519</v>
      </c>
    </row>
    <row r="184" spans="2:7" s="14" customFormat="1" ht="8.25" x14ac:dyDescent="0.15">
      <c r="B184" s="14" t="str">
        <f>'2019_A6'!B182</f>
        <v>Ungeklärt und ohne Angabe</v>
      </c>
      <c r="C184" s="14">
        <f>'2019_A6'!C182</f>
        <v>2015</v>
      </c>
      <c r="D184" s="150">
        <f>'2019_A6'!D182</f>
        <v>7766</v>
      </c>
      <c r="E184" s="85">
        <f>'2019_A6'!E182</f>
        <v>60.545969611125415</v>
      </c>
      <c r="F184" s="85">
        <f>'2019_A6'!F182</f>
        <v>39.454030388874585</v>
      </c>
      <c r="G184" s="85">
        <f>'2019_A6'!G182</f>
        <v>13.455076698319935</v>
      </c>
    </row>
    <row r="185" spans="2:7" s="153" customFormat="1" ht="16.5" customHeight="1" x14ac:dyDescent="0.25">
      <c r="B185" s="153" t="str">
        <f>'2019_A6'!B183</f>
        <v>Insgesamt</v>
      </c>
      <c r="C185" s="153">
        <f>'2019_A6'!C183</f>
        <v>2015</v>
      </c>
      <c r="D185" s="151">
        <f>'2019_A6'!D183</f>
        <v>663817</v>
      </c>
      <c r="E185" s="152">
        <f>'2019_A6'!E183</f>
        <v>54.399179291883158</v>
      </c>
      <c r="F185" s="152">
        <f>'2019_A6'!F183</f>
        <v>45.600820708116849</v>
      </c>
      <c r="G185" s="152">
        <f>'2019_A6'!G183</f>
        <v>43.843366862700051</v>
      </c>
    </row>
    <row r="186" spans="2:7" s="153" customFormat="1" ht="16.5" customHeight="1" x14ac:dyDescent="0.25">
      <c r="B186" s="153" t="str">
        <f>'2019_A6'!B184</f>
        <v>Europa</v>
      </c>
      <c r="C186" s="153">
        <f>'2019_A6'!C184</f>
        <v>2014</v>
      </c>
      <c r="D186" s="151">
        <f>'2019_A6'!D184</f>
        <v>438357</v>
      </c>
      <c r="E186" s="152">
        <f>'2019_A6'!E184</f>
        <v>53.017289560791767</v>
      </c>
      <c r="F186" s="152">
        <f>'2019_A6'!F184</f>
        <v>46.982710439208226</v>
      </c>
      <c r="G186" s="152">
        <f>'2019_A6'!G184</f>
        <v>24.267052960420003</v>
      </c>
    </row>
    <row r="187" spans="2:7" s="14" customFormat="1" ht="8.25" x14ac:dyDescent="0.15">
      <c r="B187" s="14" t="str">
        <f>'2019_A6'!B185</f>
        <v>Türkei</v>
      </c>
      <c r="C187" s="14">
        <f>'2019_A6'!C185</f>
        <v>2014</v>
      </c>
      <c r="D187" s="150">
        <f>'2019_A6'!D185</f>
        <v>92271</v>
      </c>
      <c r="E187" s="85">
        <f>'2019_A6'!E185</f>
        <v>51.111400114879004</v>
      </c>
      <c r="F187" s="85">
        <f>'2019_A6'!F185</f>
        <v>48.888599885121003</v>
      </c>
      <c r="G187" s="85">
        <f>'2019_A6'!G185</f>
        <v>-17.318410724206529</v>
      </c>
    </row>
    <row r="188" spans="2:7" s="14" customFormat="1" ht="8.25" x14ac:dyDescent="0.15">
      <c r="B188" s="14" t="str">
        <f>'2019_A6'!B186</f>
        <v>Polen</v>
      </c>
      <c r="C188" s="14">
        <f>'2019_A6'!C186</f>
        <v>2014</v>
      </c>
      <c r="D188" s="150">
        <f>'2019_A6'!D186</f>
        <v>75160</v>
      </c>
      <c r="E188" s="85">
        <f>'2019_A6'!E186</f>
        <v>54.860298030867483</v>
      </c>
      <c r="F188" s="85">
        <f>'2019_A6'!F186</f>
        <v>45.139701969132517</v>
      </c>
      <c r="G188" s="85">
        <f>'2019_A6'!G186</f>
        <v>131.88226945978468</v>
      </c>
    </row>
    <row r="189" spans="2:7" s="14" customFormat="1" ht="8.25" x14ac:dyDescent="0.15">
      <c r="B189" s="14" t="str">
        <f>'2019_A6'!B187</f>
        <v>Serbien</v>
      </c>
      <c r="C189" s="14">
        <f>'2019_A6'!C187</f>
        <v>2014</v>
      </c>
      <c r="D189" s="150">
        <f>'2019_A6'!D187</f>
        <v>38734</v>
      </c>
      <c r="E189" s="85">
        <f>'2019_A6'!E187</f>
        <v>50.534414209738209</v>
      </c>
      <c r="F189" s="85">
        <f>'2019_A6'!F187</f>
        <v>49.465585790261784</v>
      </c>
      <c r="G189" s="85">
        <f>'2019_A6'!G187</f>
        <v>3.5779227724890319</v>
      </c>
    </row>
    <row r="190" spans="2:7" s="14" customFormat="1" ht="8.25" x14ac:dyDescent="0.15">
      <c r="B190" s="14" t="str">
        <f>'2019_A6'!B188</f>
        <v>Niederlande</v>
      </c>
      <c r="C190" s="14">
        <f>'2019_A6'!C188</f>
        <v>2014</v>
      </c>
      <c r="D190" s="150">
        <f>'2019_A6'!D188</f>
        <v>30232</v>
      </c>
      <c r="E190" s="85">
        <f>'2019_A6'!E188</f>
        <v>56.205345329452236</v>
      </c>
      <c r="F190" s="85">
        <f>'2019_A6'!F188</f>
        <v>43.794654670547764</v>
      </c>
      <c r="G190" s="85">
        <f>'2019_A6'!G188</f>
        <v>35.363123488851102</v>
      </c>
    </row>
    <row r="191" spans="2:7" s="14" customFormat="1" ht="8.25" x14ac:dyDescent="0.15">
      <c r="B191" s="14" t="str">
        <f>'2019_A6'!B189</f>
        <v>Italien</v>
      </c>
      <c r="C191" s="14">
        <f>'2019_A6'!C189</f>
        <v>2014</v>
      </c>
      <c r="D191" s="150">
        <f>'2019_A6'!D189</f>
        <v>25773</v>
      </c>
      <c r="E191" s="85">
        <f>'2019_A6'!E189</f>
        <v>62.03003142823885</v>
      </c>
      <c r="F191" s="85">
        <f>'2019_A6'!F189</f>
        <v>37.96996857176115</v>
      </c>
      <c r="G191" s="85">
        <f>'2019_A6'!G189</f>
        <v>7.6431524871569962</v>
      </c>
    </row>
    <row r="192" spans="2:7" s="14" customFormat="1" ht="8.25" x14ac:dyDescent="0.15">
      <c r="B192" s="14" t="str">
        <f>'2019_A6'!B190</f>
        <v>Rumänien</v>
      </c>
      <c r="C192" s="14">
        <f>'2019_A6'!C190</f>
        <v>2014</v>
      </c>
      <c r="D192" s="150">
        <f>'2019_A6'!D190</f>
        <v>21893</v>
      </c>
      <c r="E192" s="85">
        <f>'2019_A6'!E190</f>
        <v>61.471703284154756</v>
      </c>
      <c r="F192" s="85">
        <f>'2019_A6'!F190</f>
        <v>38.528296715845244</v>
      </c>
      <c r="G192" s="85">
        <f>'2019_A6'!G190</f>
        <v>547.33885274985209</v>
      </c>
    </row>
    <row r="193" spans="2:7" s="14" customFormat="1" ht="8.25" x14ac:dyDescent="0.15">
      <c r="B193" s="14" t="str">
        <f>'2019_A6'!B191</f>
        <v>Russische Föderation</v>
      </c>
      <c r="C193" s="14">
        <f>'2019_A6'!C191</f>
        <v>2014</v>
      </c>
      <c r="D193" s="150">
        <f>'2019_A6'!D191</f>
        <v>19594</v>
      </c>
      <c r="E193" s="85">
        <f>'2019_A6'!E191</f>
        <v>37.368582219046651</v>
      </c>
      <c r="F193" s="85">
        <f>'2019_A6'!F191</f>
        <v>62.631417780953356</v>
      </c>
      <c r="G193" s="85">
        <f>'2019_A6'!G191</f>
        <v>7.2292453346467482</v>
      </c>
    </row>
    <row r="194" spans="2:7" s="14" customFormat="1" ht="8.25" x14ac:dyDescent="0.15">
      <c r="B194" s="14" t="str">
        <f>'2019_A6'!B192</f>
        <v>Griechenland</v>
      </c>
      <c r="C194" s="14">
        <f>'2019_A6'!C192</f>
        <v>2014</v>
      </c>
      <c r="D194" s="150">
        <f>'2019_A6'!D192</f>
        <v>16895</v>
      </c>
      <c r="E194" s="85">
        <f>'2019_A6'!E192</f>
        <v>57.005031074282329</v>
      </c>
      <c r="F194" s="85">
        <f>'2019_A6'!F192</f>
        <v>42.994968925717671</v>
      </c>
      <c r="G194" s="85">
        <f>'2019_A6'!G192</f>
        <v>4.8922828583845472</v>
      </c>
    </row>
    <row r="195" spans="2:7" s="14" customFormat="1" ht="8.25" x14ac:dyDescent="0.15">
      <c r="B195" s="14" t="str">
        <f>'2019_A6'!B193</f>
        <v>Bulgarien</v>
      </c>
      <c r="C195" s="14">
        <f>'2019_A6'!C193</f>
        <v>2014</v>
      </c>
      <c r="D195" s="150">
        <f>'2019_A6'!D193</f>
        <v>13006</v>
      </c>
      <c r="E195" s="85">
        <f>'2019_A6'!E193</f>
        <v>56.366292480393668</v>
      </c>
      <c r="F195" s="85">
        <f>'2019_A6'!F193</f>
        <v>43.633707519606332</v>
      </c>
      <c r="G195" s="85">
        <f>'2019_A6'!G193</f>
        <v>582.37145855194126</v>
      </c>
    </row>
    <row r="196" spans="2:7" s="14" customFormat="1" ht="8.25" x14ac:dyDescent="0.15">
      <c r="B196" s="14" t="str">
        <f>'2019_A6'!B194</f>
        <v>Spanien</v>
      </c>
      <c r="C196" s="14">
        <f>'2019_A6'!C194</f>
        <v>2014</v>
      </c>
      <c r="D196" s="150">
        <f>'2019_A6'!D194</f>
        <v>10942</v>
      </c>
      <c r="E196" s="85">
        <f>'2019_A6'!E194</f>
        <v>52.568086273076219</v>
      </c>
      <c r="F196" s="85">
        <f>'2019_A6'!F194</f>
        <v>47.431913726923781</v>
      </c>
      <c r="G196" s="85">
        <f>'2019_A6'!G194</f>
        <v>16.702218430034122</v>
      </c>
    </row>
    <row r="197" spans="2:7" s="14" customFormat="1" ht="8.25" x14ac:dyDescent="0.15">
      <c r="B197" s="14" t="str">
        <f>'2019_A6'!B195</f>
        <v>Ukraine</v>
      </c>
      <c r="C197" s="14">
        <f>'2019_A6'!C195</f>
        <v>2014</v>
      </c>
      <c r="D197" s="150">
        <f>'2019_A6'!D195</f>
        <v>10200</v>
      </c>
      <c r="E197" s="85">
        <f>'2019_A6'!E195</f>
        <v>36.637254901960787</v>
      </c>
      <c r="F197" s="85">
        <f>'2019_A6'!F195</f>
        <v>63.36274509803922</v>
      </c>
      <c r="G197" s="85">
        <f>'2019_A6'!G195</f>
        <v>-12.159834653806413</v>
      </c>
    </row>
    <row r="198" spans="2:7" s="14" customFormat="1" ht="8.25" x14ac:dyDescent="0.15">
      <c r="B198" s="14" t="str">
        <f>'2019_A6'!B196</f>
        <v>Vereinigtes Königreich</v>
      </c>
      <c r="C198" s="14">
        <f>'2019_A6'!C196</f>
        <v>2014</v>
      </c>
      <c r="D198" s="150">
        <f>'2019_A6'!D196</f>
        <v>10157</v>
      </c>
      <c r="E198" s="85">
        <f>'2019_A6'!E196</f>
        <v>67.894063207640059</v>
      </c>
      <c r="F198" s="85">
        <f>'2019_A6'!F196</f>
        <v>32.105936792359948</v>
      </c>
      <c r="G198" s="85">
        <f>'2019_A6'!G196</f>
        <v>-1.9783825516309577</v>
      </c>
    </row>
    <row r="199" spans="2:7" s="14" customFormat="1" ht="8.25" x14ac:dyDescent="0.15">
      <c r="B199" s="14" t="str">
        <f>'2019_A6'!B197</f>
        <v>Portugal</v>
      </c>
      <c r="C199" s="14">
        <f>'2019_A6'!C197</f>
        <v>2014</v>
      </c>
      <c r="D199" s="150">
        <f>'2019_A6'!D197</f>
        <v>8582</v>
      </c>
      <c r="E199" s="85">
        <f>'2019_A6'!E197</f>
        <v>54.742484269401068</v>
      </c>
      <c r="F199" s="85">
        <f>'2019_A6'!F197</f>
        <v>45.257515730598932</v>
      </c>
      <c r="G199" s="85">
        <f>'2019_A6'!G197</f>
        <v>18.405077262693155</v>
      </c>
    </row>
    <row r="200" spans="2:7" s="14" customFormat="1" ht="8.25" x14ac:dyDescent="0.15">
      <c r="B200" s="14" t="str">
        <f>'2019_A6'!B198</f>
        <v>Ungarn</v>
      </c>
      <c r="C200" s="14">
        <f>'2019_A6'!C198</f>
        <v>2014</v>
      </c>
      <c r="D200" s="150">
        <f>'2019_A6'!D198</f>
        <v>7503</v>
      </c>
      <c r="E200" s="85">
        <f>'2019_A6'!E198</f>
        <v>65.413834466213515</v>
      </c>
      <c r="F200" s="85">
        <f>'2019_A6'!F198</f>
        <v>34.586165533786485</v>
      </c>
      <c r="G200" s="85">
        <f>'2019_A6'!G198</f>
        <v>228.07170966331438</v>
      </c>
    </row>
    <row r="201" spans="2:7" s="14" customFormat="1" ht="8.25" x14ac:dyDescent="0.15">
      <c r="B201" s="14" t="str">
        <f>'2019_A6'!B199</f>
        <v>Kroatien</v>
      </c>
      <c r="C201" s="14">
        <f>'2019_A6'!C199</f>
        <v>2014</v>
      </c>
      <c r="D201" s="150">
        <f>'2019_A6'!D199</f>
        <v>7429</v>
      </c>
      <c r="E201" s="85">
        <f>'2019_A6'!E199</f>
        <v>53.896890564005929</v>
      </c>
      <c r="F201" s="85">
        <f>'2019_A6'!F199</f>
        <v>46.103109435994078</v>
      </c>
      <c r="G201" s="85">
        <f>'2019_A6'!G199</f>
        <v>14.893287967831739</v>
      </c>
    </row>
    <row r="202" spans="2:7" s="14" customFormat="1" ht="8.25" x14ac:dyDescent="0.15">
      <c r="B202" s="14" t="str">
        <f>'2019_A6'!B200</f>
        <v>Österreich</v>
      </c>
      <c r="C202" s="14">
        <f>'2019_A6'!C200</f>
        <v>2014</v>
      </c>
      <c r="D202" s="150">
        <f>'2019_A6'!D200</f>
        <v>6510</v>
      </c>
      <c r="E202" s="85">
        <f>'2019_A6'!E200</f>
        <v>52.995391705069125</v>
      </c>
      <c r="F202" s="85">
        <f>'2019_A6'!F200</f>
        <v>47.004608294930875</v>
      </c>
      <c r="G202" s="85">
        <f>'2019_A6'!G200</f>
        <v>4.6287367405978728</v>
      </c>
    </row>
    <row r="203" spans="2:7" s="153" customFormat="1" ht="16.5" customHeight="1" x14ac:dyDescent="0.25">
      <c r="B203" s="153" t="str">
        <f>'2019_A6'!B201</f>
        <v>EU Staaten</v>
      </c>
      <c r="C203" s="153">
        <f>'2019_A6'!C201</f>
        <v>2014</v>
      </c>
      <c r="D203" s="151">
        <f>'2019_A6'!D201</f>
        <v>258650</v>
      </c>
      <c r="E203" s="152">
        <f>'2019_A6'!E201</f>
        <v>56.217282041368641</v>
      </c>
      <c r="F203" s="152">
        <f>'2019_A6'!F201</f>
        <v>43.782717958631359</v>
      </c>
      <c r="G203" s="152">
        <f>'2019_A6'!G201</f>
        <v>76.945442107063457</v>
      </c>
    </row>
    <row r="204" spans="2:7" s="153" customFormat="1" ht="16.5" customHeight="1" x14ac:dyDescent="0.25">
      <c r="B204" s="153" t="str">
        <f>'2019_A6'!B202</f>
        <v>Afrika</v>
      </c>
      <c r="C204" s="153">
        <f>'2019_A6'!C202</f>
        <v>2014</v>
      </c>
      <c r="D204" s="151">
        <f>'2019_A6'!D202</f>
        <v>20797</v>
      </c>
      <c r="E204" s="152">
        <f>'2019_A6'!E202</f>
        <v>63.735154108765691</v>
      </c>
      <c r="F204" s="152">
        <f>'2019_A6'!F202</f>
        <v>36.264845891234316</v>
      </c>
      <c r="G204" s="152">
        <f>'2019_A6'!G202</f>
        <v>45.749526946527425</v>
      </c>
    </row>
    <row r="205" spans="2:7" s="153" customFormat="1" ht="16.5" customHeight="1" x14ac:dyDescent="0.25">
      <c r="B205" s="153" t="str">
        <f>'2019_A6'!B203</f>
        <v>Amerika</v>
      </c>
      <c r="C205" s="153">
        <f>'2019_A6'!C203</f>
        <v>2014</v>
      </c>
      <c r="D205" s="151">
        <f>'2019_A6'!D203</f>
        <v>14015</v>
      </c>
      <c r="E205" s="152">
        <f>'2019_A6'!E203</f>
        <v>44.338209061719589</v>
      </c>
      <c r="F205" s="152">
        <f>'2019_A6'!F203</f>
        <v>55.661790938280411</v>
      </c>
      <c r="G205" s="152">
        <f>'2019_A6'!G203</f>
        <v>18.80139018394506</v>
      </c>
    </row>
    <row r="206" spans="2:7" s="153" customFormat="1" ht="16.5" customHeight="1" x14ac:dyDescent="0.25">
      <c r="B206" s="153" t="str">
        <f>'2019_A6'!B204</f>
        <v>Asien</v>
      </c>
      <c r="C206" s="153">
        <f>'2019_A6'!C204</f>
        <v>2014</v>
      </c>
      <c r="D206" s="151">
        <f>'2019_A6'!D204</f>
        <v>89132</v>
      </c>
      <c r="E206" s="152">
        <f>'2019_A6'!E204</f>
        <v>51.05349369474488</v>
      </c>
      <c r="F206" s="152">
        <f>'2019_A6'!F204</f>
        <v>48.946506305255127</v>
      </c>
      <c r="G206" s="152">
        <f>'2019_A6'!G204</f>
        <v>21.211956373922263</v>
      </c>
    </row>
    <row r="207" spans="2:7" s="14" customFormat="1" ht="8.25" x14ac:dyDescent="0.15">
      <c r="B207" s="14" t="str">
        <f>'2019_A6'!B205</f>
        <v>Syrien</v>
      </c>
      <c r="C207" s="14">
        <f>'2019_A6'!C205</f>
        <v>2014</v>
      </c>
      <c r="D207" s="150">
        <f>'2019_A6'!D205</f>
        <v>16986</v>
      </c>
      <c r="E207" s="85">
        <f>'2019_A6'!E205</f>
        <v>57.04697986577181</v>
      </c>
      <c r="F207" s="85">
        <f>'2019_A6'!F205</f>
        <v>42.95302013422819</v>
      </c>
      <c r="G207" s="85">
        <f>'2019_A6'!G205</f>
        <v>211.2128984976182</v>
      </c>
    </row>
    <row r="208" spans="2:7" s="14" customFormat="1" ht="8.25" x14ac:dyDescent="0.15">
      <c r="B208" s="14" t="str">
        <f>'2019_A6'!B206</f>
        <v>Irak</v>
      </c>
      <c r="C208" s="14">
        <f>'2019_A6'!C206</f>
        <v>2014</v>
      </c>
      <c r="D208" s="150">
        <f>'2019_A6'!D206</f>
        <v>10070</v>
      </c>
      <c r="E208" s="85">
        <f>'2019_A6'!E206</f>
        <v>54.865938430983121</v>
      </c>
      <c r="F208" s="85">
        <f>'2019_A6'!F206</f>
        <v>45.134061569016879</v>
      </c>
      <c r="G208" s="85">
        <f>'2019_A6'!G206</f>
        <v>35.204081632653043</v>
      </c>
    </row>
    <row r="209" spans="2:7" s="14" customFormat="1" ht="8.25" x14ac:dyDescent="0.15">
      <c r="B209" s="14" t="str">
        <f>'2019_A6'!B207</f>
        <v>Vietnam</v>
      </c>
      <c r="C209" s="14">
        <f>'2019_A6'!C207</f>
        <v>2014</v>
      </c>
      <c r="D209" s="150">
        <f>'2019_A6'!D207</f>
        <v>8051</v>
      </c>
      <c r="E209" s="85">
        <f>'2019_A6'!E207</f>
        <v>47.310893056763135</v>
      </c>
      <c r="F209" s="85">
        <f>'2019_A6'!F207</f>
        <v>52.689106943236865</v>
      </c>
      <c r="G209" s="85">
        <f>'2019_A6'!G207</f>
        <v>-16.708048830953857</v>
      </c>
    </row>
    <row r="210" spans="2:7" s="14" customFormat="1" ht="8.25" x14ac:dyDescent="0.15">
      <c r="B210" s="14" t="str">
        <f>'2019_A6'!B208</f>
        <v>China</v>
      </c>
      <c r="C210" s="14">
        <f>'2019_A6'!C208</f>
        <v>2014</v>
      </c>
      <c r="D210" s="150">
        <f>'2019_A6'!D208</f>
        <v>7487</v>
      </c>
      <c r="E210" s="85">
        <f>'2019_A6'!E208</f>
        <v>50.687858955522898</v>
      </c>
      <c r="F210" s="85">
        <f>'2019_A6'!F208</f>
        <v>49.312141044477094</v>
      </c>
      <c r="G210" s="85">
        <f>'2019_A6'!G208</f>
        <v>35.242052023121374</v>
      </c>
    </row>
    <row r="211" spans="2:7" s="153" customFormat="1" ht="16.5" customHeight="1" x14ac:dyDescent="0.25">
      <c r="B211" s="153" t="str">
        <f>'2019_A6'!B209</f>
        <v xml:space="preserve">Australien und Ozeanien </v>
      </c>
      <c r="C211" s="153">
        <f>'2019_A6'!C209</f>
        <v>2014</v>
      </c>
      <c r="D211" s="151">
        <f>'2019_A6'!D209</f>
        <v>969</v>
      </c>
      <c r="E211" s="152">
        <f>'2019_A6'!E209</f>
        <v>56.140350877192979</v>
      </c>
      <c r="F211" s="152">
        <f>'2019_A6'!F209</f>
        <v>43.859649122807014</v>
      </c>
      <c r="G211" s="152">
        <f>'2019_A6'!G209</f>
        <v>45.277361319340315</v>
      </c>
    </row>
    <row r="212" spans="2:7" s="14" customFormat="1" ht="8.25" x14ac:dyDescent="0.15">
      <c r="B212" s="14" t="str">
        <f>'2019_A6'!B210</f>
        <v>Staatenlos</v>
      </c>
      <c r="C212" s="14">
        <f>'2019_A6'!C210</f>
        <v>2014</v>
      </c>
      <c r="D212" s="150">
        <f>'2019_A6'!D210</f>
        <v>1814</v>
      </c>
      <c r="E212" s="85">
        <f>'2019_A6'!E210</f>
        <v>58.04851157662624</v>
      </c>
      <c r="F212" s="85">
        <f>'2019_A6'!F210</f>
        <v>41.95148842337376</v>
      </c>
      <c r="G212" s="85">
        <f>'2019_A6'!G210</f>
        <v>11.975308641975317</v>
      </c>
    </row>
    <row r="213" spans="2:7" s="14" customFormat="1" ht="8.25" x14ac:dyDescent="0.15">
      <c r="B213" s="14" t="str">
        <f>'2019_A6'!B211</f>
        <v>Ungeklärt und ohne Angabe</v>
      </c>
      <c r="C213" s="14">
        <f>'2019_A6'!C211</f>
        <v>2014</v>
      </c>
      <c r="D213" s="150">
        <f>'2019_A6'!D211</f>
        <v>5799</v>
      </c>
      <c r="E213" s="85">
        <f>'2019_A6'!E211</f>
        <v>58.458354888773925</v>
      </c>
      <c r="F213" s="85">
        <f>'2019_A6'!F211</f>
        <v>41.541645111226075</v>
      </c>
      <c r="G213" s="85">
        <f>'2019_A6'!G211</f>
        <v>-15.281227173119063</v>
      </c>
    </row>
    <row r="214" spans="2:7" s="153" customFormat="1" ht="16.5" customHeight="1" x14ac:dyDescent="0.25">
      <c r="B214" s="153" t="str">
        <f>'2019_A6'!B212</f>
        <v>Insgesamt</v>
      </c>
      <c r="C214" s="153">
        <f>'2019_A6'!C212</f>
        <v>2014</v>
      </c>
      <c r="D214" s="151">
        <f>'2019_A6'!D212</f>
        <v>570883</v>
      </c>
      <c r="E214" s="152">
        <f>'2019_A6'!E212</f>
        <v>52.964617969005914</v>
      </c>
      <c r="F214" s="152">
        <f>'2019_A6'!F212</f>
        <v>47.035382030994093</v>
      </c>
      <c r="G214" s="152">
        <f>'2019_A6'!G212</f>
        <v>23.705377844615001</v>
      </c>
    </row>
    <row r="215" spans="2:7" s="153" customFormat="1" ht="16.5" customHeight="1" x14ac:dyDescent="0.25">
      <c r="B215" s="153" t="str">
        <f>'2019_A6'!B213</f>
        <v>Europa</v>
      </c>
      <c r="C215" s="153">
        <f>'2019_A6'!C213</f>
        <v>2013</v>
      </c>
      <c r="D215" s="151">
        <f>'2019_A6'!D213</f>
        <v>408277</v>
      </c>
      <c r="E215" s="152">
        <f>'2019_A6'!E213</f>
        <v>52.719844615297951</v>
      </c>
      <c r="F215" s="152">
        <f>'2019_A6'!F213</f>
        <v>47.280155384702056</v>
      </c>
      <c r="G215" s="152">
        <f>'2019_A6'!G213</f>
        <v>15.739864041229865</v>
      </c>
    </row>
    <row r="216" spans="2:7" s="14" customFormat="1" ht="8.25" x14ac:dyDescent="0.15">
      <c r="B216" s="14" t="str">
        <f>'2019_A6'!B214</f>
        <v>Türkei</v>
      </c>
      <c r="C216" s="14">
        <f>'2019_A6'!C214</f>
        <v>2013</v>
      </c>
      <c r="D216" s="150">
        <f>'2019_A6'!D214</f>
        <v>93726</v>
      </c>
      <c r="E216" s="85">
        <f>'2019_A6'!E214</f>
        <v>51.174700723385193</v>
      </c>
      <c r="F216" s="85">
        <f>'2019_A6'!F214</f>
        <v>48.825299276614814</v>
      </c>
      <c r="G216" s="85">
        <f>'2019_A6'!G214</f>
        <v>-16.014623917991372</v>
      </c>
    </row>
    <row r="217" spans="2:7" s="14" customFormat="1" ht="8.25" x14ac:dyDescent="0.15">
      <c r="B217" s="14" t="str">
        <f>'2019_A6'!B215</f>
        <v>Polen</v>
      </c>
      <c r="C217" s="14">
        <f>'2019_A6'!C215</f>
        <v>2013</v>
      </c>
      <c r="D217" s="150">
        <f>'2019_A6'!D215</f>
        <v>65850</v>
      </c>
      <c r="E217" s="85">
        <f>'2019_A6'!E215</f>
        <v>54.309794988610484</v>
      </c>
      <c r="F217" s="85">
        <f>'2019_A6'!F215</f>
        <v>45.690205011389523</v>
      </c>
      <c r="G217" s="85">
        <f>'2019_A6'!G215</f>
        <v>103.15922623638664</v>
      </c>
    </row>
    <row r="218" spans="2:7" s="14" customFormat="1" ht="8.25" x14ac:dyDescent="0.15">
      <c r="B218" s="14" t="str">
        <f>'2019_A6'!B216</f>
        <v>Serbien</v>
      </c>
      <c r="C218" s="14">
        <f>'2019_A6'!C216</f>
        <v>2013</v>
      </c>
      <c r="D218" s="150">
        <f>'2019_A6'!D216</f>
        <v>34926</v>
      </c>
      <c r="E218" s="85">
        <f>'2019_A6'!E216</f>
        <v>50.690030349882612</v>
      </c>
      <c r="F218" s="85">
        <f>'2019_A6'!F216</f>
        <v>49.309969650117388</v>
      </c>
      <c r="G218" s="85">
        <f>'2019_A6'!G216</f>
        <v>-6.604984490319822</v>
      </c>
    </row>
    <row r="219" spans="2:7" s="14" customFormat="1" ht="8.25" x14ac:dyDescent="0.15">
      <c r="B219" s="14" t="str">
        <f>'2019_A6'!B217</f>
        <v>Niederlande</v>
      </c>
      <c r="C219" s="14">
        <f>'2019_A6'!C217</f>
        <v>2013</v>
      </c>
      <c r="D219" s="150">
        <f>'2019_A6'!D217</f>
        <v>30260</v>
      </c>
      <c r="E219" s="85">
        <f>'2019_A6'!E217</f>
        <v>56.245869134170526</v>
      </c>
      <c r="F219" s="85">
        <f>'2019_A6'!F217</f>
        <v>43.754130865829474</v>
      </c>
      <c r="G219" s="85">
        <f>'2019_A6'!G217</f>
        <v>35.488492880809531</v>
      </c>
    </row>
    <row r="220" spans="2:7" s="14" customFormat="1" ht="8.25" x14ac:dyDescent="0.15">
      <c r="B220" s="14" t="str">
        <f>'2019_A6'!B218</f>
        <v>Italien</v>
      </c>
      <c r="C220" s="14">
        <f>'2019_A6'!C218</f>
        <v>2013</v>
      </c>
      <c r="D220" s="150">
        <f>'2019_A6'!D218</f>
        <v>24509</v>
      </c>
      <c r="E220" s="85">
        <f>'2019_A6'!E218</f>
        <v>62.352605165449425</v>
      </c>
      <c r="F220" s="85">
        <f>'2019_A6'!F218</f>
        <v>37.647394834550575</v>
      </c>
      <c r="G220" s="85">
        <f>'2019_A6'!G218</f>
        <v>2.3639477091425505</v>
      </c>
    </row>
    <row r="221" spans="2:7" s="14" customFormat="1" ht="8.25" x14ac:dyDescent="0.15">
      <c r="B221" s="14" t="str">
        <f>'2019_A6'!B219</f>
        <v>Russische Föderation</v>
      </c>
      <c r="C221" s="14">
        <f>'2019_A6'!C219</f>
        <v>2013</v>
      </c>
      <c r="D221" s="150">
        <f>'2019_A6'!D219</f>
        <v>19399</v>
      </c>
      <c r="E221" s="85">
        <f>'2019_A6'!E219</f>
        <v>37.527707613794526</v>
      </c>
      <c r="F221" s="85">
        <f>'2019_A6'!F219</f>
        <v>62.472292386205474</v>
      </c>
      <c r="G221" s="85">
        <f>'2019_A6'!G219</f>
        <v>6.162097083128117</v>
      </c>
    </row>
    <row r="222" spans="2:7" s="14" customFormat="1" ht="8.25" x14ac:dyDescent="0.15">
      <c r="B222" s="14" t="str">
        <f>'2019_A6'!B220</f>
        <v>Griechenland</v>
      </c>
      <c r="C222" s="14">
        <f>'2019_A6'!C220</f>
        <v>2013</v>
      </c>
      <c r="D222" s="150">
        <f>'2019_A6'!D220</f>
        <v>16257</v>
      </c>
      <c r="E222" s="85">
        <f>'2019_A6'!E220</f>
        <v>56.695577289782861</v>
      </c>
      <c r="F222" s="85">
        <f>'2019_A6'!F220</f>
        <v>43.304422710217139</v>
      </c>
      <c r="G222" s="85">
        <f>'2019_A6'!G220</f>
        <v>0.93127211771279406</v>
      </c>
    </row>
    <row r="223" spans="2:7" s="14" customFormat="1" ht="8.25" x14ac:dyDescent="0.15">
      <c r="B223" s="14" t="str">
        <f>'2019_A6'!B221</f>
        <v>Rumänien</v>
      </c>
      <c r="C223" s="14">
        <f>'2019_A6'!C221</f>
        <v>2013</v>
      </c>
      <c r="D223" s="150">
        <f>'2019_A6'!D221</f>
        <v>15614</v>
      </c>
      <c r="E223" s="85">
        <f>'2019_A6'!E221</f>
        <v>60.83642884590752</v>
      </c>
      <c r="F223" s="85">
        <f>'2019_A6'!F221</f>
        <v>39.16357115409248</v>
      </c>
      <c r="G223" s="85">
        <f>'2019_A6'!G221</f>
        <v>361.67947959787108</v>
      </c>
    </row>
    <row r="224" spans="2:7" s="14" customFormat="1" ht="8.25" x14ac:dyDescent="0.15">
      <c r="B224" s="14" t="str">
        <f>'2019_A6'!B222</f>
        <v>Spanien</v>
      </c>
      <c r="C224" s="14">
        <f>'2019_A6'!C222</f>
        <v>2013</v>
      </c>
      <c r="D224" s="150">
        <f>'2019_A6'!D222</f>
        <v>10389</v>
      </c>
      <c r="E224" s="85">
        <f>'2019_A6'!E222</f>
        <v>52.112811627683129</v>
      </c>
      <c r="F224" s="85">
        <f>'2019_A6'!F222</f>
        <v>47.887188372316878</v>
      </c>
      <c r="G224" s="85">
        <f>'2019_A6'!G222</f>
        <v>10.804180887372013</v>
      </c>
    </row>
    <row r="225" spans="2:7" s="14" customFormat="1" ht="8.25" x14ac:dyDescent="0.15">
      <c r="B225" s="14" t="str">
        <f>'2019_A6'!B223</f>
        <v>Vereinigtes Königreich</v>
      </c>
      <c r="C225" s="14">
        <f>'2019_A6'!C223</f>
        <v>2013</v>
      </c>
      <c r="D225" s="150">
        <f>'2019_A6'!D223</f>
        <v>10242</v>
      </c>
      <c r="E225" s="85">
        <f>'2019_A6'!E223</f>
        <v>67.564928724858433</v>
      </c>
      <c r="F225" s="85">
        <f>'2019_A6'!F223</f>
        <v>32.435071275141574</v>
      </c>
      <c r="G225" s="85">
        <f>'2019_A6'!G223</f>
        <v>-1.1580775911986194</v>
      </c>
    </row>
    <row r="226" spans="2:7" s="14" customFormat="1" ht="8.25" x14ac:dyDescent="0.15">
      <c r="B226" s="14" t="str">
        <f>'2019_A6'!B224</f>
        <v>Ukraine</v>
      </c>
      <c r="C226" s="14">
        <f>'2019_A6'!C224</f>
        <v>2013</v>
      </c>
      <c r="D226" s="150">
        <f>'2019_A6'!D224</f>
        <v>9884</v>
      </c>
      <c r="E226" s="85">
        <f>'2019_A6'!E224</f>
        <v>36.715904492108457</v>
      </c>
      <c r="F226" s="85">
        <f>'2019_A6'!F224</f>
        <v>63.28409550789155</v>
      </c>
      <c r="G226" s="85">
        <f>'2019_A6'!G224</f>
        <v>-14.881157423355148</v>
      </c>
    </row>
    <row r="227" spans="2:7" s="14" customFormat="1" ht="8.25" x14ac:dyDescent="0.15">
      <c r="B227" s="14" t="str">
        <f>'2019_A6'!B225</f>
        <v>Bulgarien</v>
      </c>
      <c r="C227" s="14">
        <f>'2019_A6'!C225</f>
        <v>2013</v>
      </c>
      <c r="D227" s="150">
        <f>'2019_A6'!D225</f>
        <v>9641</v>
      </c>
      <c r="E227" s="85">
        <f>'2019_A6'!E225</f>
        <v>56.59163987138264</v>
      </c>
      <c r="F227" s="85">
        <f>'2019_A6'!F225</f>
        <v>43.40836012861736</v>
      </c>
      <c r="G227" s="85">
        <f>'2019_A6'!G225</f>
        <v>405.82371458551938</v>
      </c>
    </row>
    <row r="228" spans="2:7" s="14" customFormat="1" ht="8.25" x14ac:dyDescent="0.15">
      <c r="B228" s="14" t="str">
        <f>'2019_A6'!B226</f>
        <v>Portugal</v>
      </c>
      <c r="C228" s="14">
        <f>'2019_A6'!C226</f>
        <v>2013</v>
      </c>
      <c r="D228" s="150">
        <f>'2019_A6'!D226</f>
        <v>8255</v>
      </c>
      <c r="E228" s="85">
        <f>'2019_A6'!E226</f>
        <v>55.118110236220474</v>
      </c>
      <c r="F228" s="85">
        <f>'2019_A6'!F226</f>
        <v>44.881889763779526</v>
      </c>
      <c r="G228" s="85">
        <f>'2019_A6'!G226</f>
        <v>13.893487858719638</v>
      </c>
    </row>
    <row r="229" spans="2:7" s="14" customFormat="1" ht="8.25" x14ac:dyDescent="0.15">
      <c r="B229" s="14" t="str">
        <f>'2019_A6'!B227</f>
        <v>Kroatien</v>
      </c>
      <c r="C229" s="14">
        <f>'2019_A6'!C227</f>
        <v>2013</v>
      </c>
      <c r="D229" s="150">
        <f>'2019_A6'!D227</f>
        <v>6823</v>
      </c>
      <c r="E229" s="85">
        <f>'2019_A6'!E227</f>
        <v>51.985929942840393</v>
      </c>
      <c r="F229" s="85">
        <f>'2019_A6'!F227</f>
        <v>48.014070057159607</v>
      </c>
      <c r="G229" s="85">
        <f>'2019_A6'!G227</f>
        <v>5.5211877513145566</v>
      </c>
    </row>
    <row r="230" spans="2:7" s="14" customFormat="1" ht="8.25" x14ac:dyDescent="0.15">
      <c r="B230" s="14" t="str">
        <f>'2019_A6'!B228</f>
        <v>Ungarn</v>
      </c>
      <c r="C230" s="14">
        <f>'2019_A6'!C228</f>
        <v>2013</v>
      </c>
      <c r="D230" s="150">
        <f>'2019_A6'!D228</f>
        <v>6680</v>
      </c>
      <c r="E230" s="85">
        <f>'2019_A6'!E228</f>
        <v>67.06586826347305</v>
      </c>
      <c r="F230" s="85">
        <f>'2019_A6'!F228</f>
        <v>32.934131736526943</v>
      </c>
      <c r="G230" s="85">
        <f>'2019_A6'!G228</f>
        <v>192.08570179274159</v>
      </c>
    </row>
    <row r="231" spans="2:7" s="14" customFormat="1" ht="8.25" x14ac:dyDescent="0.15">
      <c r="B231" s="14" t="str">
        <f>'2019_A6'!B229</f>
        <v>Österreich</v>
      </c>
      <c r="C231" s="14">
        <f>'2019_A6'!C229</f>
        <v>2013</v>
      </c>
      <c r="D231" s="150">
        <f>'2019_A6'!D229</f>
        <v>6438</v>
      </c>
      <c r="E231" s="85">
        <f>'2019_A6'!E229</f>
        <v>52.516309412861141</v>
      </c>
      <c r="F231" s="85">
        <f>'2019_A6'!F229</f>
        <v>47.483690587138859</v>
      </c>
      <c r="G231" s="85">
        <f>'2019_A6'!G229</f>
        <v>3.4715525554483975</v>
      </c>
    </row>
    <row r="232" spans="2:7" s="153" customFormat="1" ht="16.5" customHeight="1" x14ac:dyDescent="0.25">
      <c r="B232" s="153" t="str">
        <f>'2019_A6'!B230</f>
        <v>EU-Staaten</v>
      </c>
      <c r="C232" s="153">
        <f>'2019_A6'!C230</f>
        <v>2013</v>
      </c>
      <c r="D232" s="151">
        <f>'2019_A6'!D230</f>
        <v>233984</v>
      </c>
      <c r="E232" s="152">
        <f>'2019_A6'!E230</f>
        <v>55.908096280087527</v>
      </c>
      <c r="F232" s="152">
        <f>'2019_A6'!F230</f>
        <v>44.091903719912473</v>
      </c>
      <c r="G232" s="152">
        <f>'2019_A6'!G230</f>
        <v>60.071147597058314</v>
      </c>
    </row>
    <row r="233" spans="2:7" s="153" customFormat="1" ht="16.5" customHeight="1" x14ac:dyDescent="0.25">
      <c r="B233" s="153" t="str">
        <f>'2019_A6'!B231</f>
        <v>Afrika</v>
      </c>
      <c r="C233" s="153">
        <f>'2019_A6'!C231</f>
        <v>2013</v>
      </c>
      <c r="D233" s="151">
        <f>'2019_A6'!D231</f>
        <v>17408</v>
      </c>
      <c r="E233" s="152">
        <f>'2019_A6'!E231</f>
        <v>62.195542279411761</v>
      </c>
      <c r="F233" s="152">
        <f>'2019_A6'!F231</f>
        <v>37.804457720588239</v>
      </c>
      <c r="G233" s="152">
        <f>'2019_A6'!G231</f>
        <v>21.998738524073175</v>
      </c>
    </row>
    <row r="234" spans="2:7" s="153" customFormat="1" ht="16.5" customHeight="1" x14ac:dyDescent="0.25">
      <c r="B234" s="153" t="str">
        <f>'2019_A6'!B232</f>
        <v>Amerika</v>
      </c>
      <c r="C234" s="153">
        <f>'2019_A6'!C232</f>
        <v>2013</v>
      </c>
      <c r="D234" s="151">
        <f>'2019_A6'!D232</f>
        <v>13537</v>
      </c>
      <c r="E234" s="152">
        <f>'2019_A6'!E232</f>
        <v>44.11612617271183</v>
      </c>
      <c r="F234" s="152">
        <f>'2019_A6'!F232</f>
        <v>55.883873827288177</v>
      </c>
      <c r="G234" s="152">
        <f>'2019_A6'!G232</f>
        <v>14.749512587946072</v>
      </c>
    </row>
    <row r="235" spans="2:7" s="153" customFormat="1" ht="16.5" customHeight="1" x14ac:dyDescent="0.25">
      <c r="B235" s="153" t="str">
        <f>'2019_A6'!B233</f>
        <v>Asien</v>
      </c>
      <c r="C235" s="153">
        <f>'2019_A6'!C233</f>
        <v>2013</v>
      </c>
      <c r="D235" s="151">
        <f>'2019_A6'!D233</f>
        <v>78630</v>
      </c>
      <c r="E235" s="152">
        <f>'2019_A6'!E233</f>
        <v>49.98982576624698</v>
      </c>
      <c r="F235" s="152">
        <f>'2019_A6'!F233</f>
        <v>50.010174233753027</v>
      </c>
      <c r="G235" s="152">
        <f>'2019_A6'!G233</f>
        <v>6.9301275600402619</v>
      </c>
    </row>
    <row r="236" spans="2:7" s="14" customFormat="1" ht="8.25" x14ac:dyDescent="0.15">
      <c r="B236" s="14" t="str">
        <f>'2019_A6'!B234</f>
        <v>Syrien</v>
      </c>
      <c r="C236" s="14">
        <f>'2019_A6'!C234</f>
        <v>2013</v>
      </c>
      <c r="D236" s="150">
        <f>'2019_A6'!D234</f>
        <v>9582</v>
      </c>
      <c r="E236" s="85">
        <f>'2019_A6'!E234</f>
        <v>54.790231684408262</v>
      </c>
      <c r="F236" s="85">
        <f>'2019_A6'!F234</f>
        <v>45.209768315591738</v>
      </c>
      <c r="G236" s="85">
        <f>'2019_A6'!G234</f>
        <v>75.558812751923767</v>
      </c>
    </row>
    <row r="237" spans="2:7" s="14" customFormat="1" ht="8.25" x14ac:dyDescent="0.15">
      <c r="B237" s="14" t="str">
        <f>'2019_A6'!B235</f>
        <v>Irak</v>
      </c>
      <c r="C237" s="14">
        <f>'2019_A6'!C235</f>
        <v>2013</v>
      </c>
      <c r="D237" s="150">
        <f>'2019_A6'!D235</f>
        <v>9544</v>
      </c>
      <c r="E237" s="85">
        <f>'2019_A6'!E235</f>
        <v>54.494970662196138</v>
      </c>
      <c r="F237" s="85">
        <f>'2019_A6'!F235</f>
        <v>45.505029337803855</v>
      </c>
      <c r="G237" s="85">
        <f>'2019_A6'!G235</f>
        <v>28.14178302900109</v>
      </c>
    </row>
    <row r="238" spans="2:7" s="14" customFormat="1" ht="8.25" x14ac:dyDescent="0.15">
      <c r="B238" s="14" t="str">
        <f>'2019_A6'!B236</f>
        <v>Vietnam</v>
      </c>
      <c r="C238" s="14">
        <f>'2019_A6'!C236</f>
        <v>2013</v>
      </c>
      <c r="D238" s="150">
        <f>'2019_A6'!D236</f>
        <v>8076</v>
      </c>
      <c r="E238" s="85">
        <f>'2019_A6'!E236</f>
        <v>47.99405646359584</v>
      </c>
      <c r="F238" s="85">
        <f>'2019_A6'!F236</f>
        <v>52.005943536404168</v>
      </c>
      <c r="G238" s="85">
        <f>'2019_A6'!G236</f>
        <v>-16.449410304158903</v>
      </c>
    </row>
    <row r="239" spans="2:7" s="14" customFormat="1" ht="8.25" x14ac:dyDescent="0.15">
      <c r="B239" s="14" t="str">
        <f>'2019_A6'!B237</f>
        <v>China</v>
      </c>
      <c r="C239" s="14">
        <f>'2019_A6'!C237</f>
        <v>2013</v>
      </c>
      <c r="D239" s="150">
        <f>'2019_A6'!D237</f>
        <v>6880</v>
      </c>
      <c r="E239" s="85">
        <f>'2019_A6'!E237</f>
        <v>50.843023255813961</v>
      </c>
      <c r="F239" s="85">
        <f>'2019_A6'!F237</f>
        <v>49.156976744186046</v>
      </c>
      <c r="G239" s="85">
        <f>'2019_A6'!G237</f>
        <v>24.27745664739885</v>
      </c>
    </row>
    <row r="240" spans="2:7" s="153" customFormat="1" ht="16.5" customHeight="1" x14ac:dyDescent="0.25">
      <c r="B240" s="153" t="str">
        <f>'2019_A6'!B238</f>
        <v xml:space="preserve">Australien und Ozeanien </v>
      </c>
      <c r="C240" s="153">
        <f>'2019_A6'!C238</f>
        <v>2013</v>
      </c>
      <c r="D240" s="151">
        <f>'2019_A6'!D238</f>
        <v>982</v>
      </c>
      <c r="E240" s="152">
        <f>'2019_A6'!E238</f>
        <v>55.70264765784114</v>
      </c>
      <c r="F240" s="152">
        <f>'2019_A6'!F238</f>
        <v>44.29735234215886</v>
      </c>
      <c r="G240" s="152">
        <f>'2019_A6'!G238</f>
        <v>47.226386806596707</v>
      </c>
    </row>
    <row r="241" spans="2:7" s="14" customFormat="1" ht="8.25" x14ac:dyDescent="0.15">
      <c r="B241" s="14" t="str">
        <f>'2019_A6'!B239</f>
        <v>Staatenlos</v>
      </c>
      <c r="C241" s="14">
        <f>'2019_A6'!C239</f>
        <v>2013</v>
      </c>
      <c r="D241" s="150">
        <f>'2019_A6'!D239</f>
        <v>1707</v>
      </c>
      <c r="E241" s="85">
        <f>'2019_A6'!E239</f>
        <v>59.636789689513769</v>
      </c>
      <c r="F241" s="85">
        <f>'2019_A6'!F239</f>
        <v>40.363210310486231</v>
      </c>
      <c r="G241" s="85">
        <f>'2019_A6'!G239</f>
        <v>5.3703703703703809</v>
      </c>
    </row>
    <row r="242" spans="2:7" s="14" customFormat="1" ht="8.25" x14ac:dyDescent="0.15">
      <c r="B242" s="14" t="str">
        <f>'2019_A6'!B240</f>
        <v>Ungeklärt und ohne Angabe</v>
      </c>
      <c r="C242" s="14">
        <f>'2019_A6'!C240</f>
        <v>2013</v>
      </c>
      <c r="D242" s="150">
        <f>'2019_A6'!D240</f>
        <v>5148</v>
      </c>
      <c r="E242" s="85">
        <f>'2019_A6'!E240</f>
        <v>58.275058275058278</v>
      </c>
      <c r="F242" s="85">
        <f>'2019_A6'!F240</f>
        <v>41.724941724941729</v>
      </c>
      <c r="G242" s="85">
        <f>'2019_A6'!G240</f>
        <v>-24.791818845872911</v>
      </c>
    </row>
    <row r="243" spans="2:7" s="153" customFormat="1" ht="16.5" customHeight="1" x14ac:dyDescent="0.25">
      <c r="B243" s="153" t="str">
        <f>'2019_A6'!B241</f>
        <v>Insgesamt</v>
      </c>
      <c r="C243" s="153">
        <f>'2019_A6'!C241</f>
        <v>2013</v>
      </c>
      <c r="D243" s="151">
        <f>'2019_A6'!D241</f>
        <v>525689</v>
      </c>
      <c r="E243" s="152">
        <f>'2019_A6'!E241</f>
        <v>52.486165774821238</v>
      </c>
      <c r="F243" s="152">
        <f>'2019_A6'!F241</f>
        <v>47.513834225178762</v>
      </c>
      <c r="G243" s="152">
        <f>'2019_A6'!G241</f>
        <v>13.912231356964242</v>
      </c>
    </row>
    <row r="244" spans="2:7" s="153" customFormat="1" ht="16.5" customHeight="1" x14ac:dyDescent="0.25">
      <c r="B244" s="153" t="str">
        <f>'2019_A6'!B242</f>
        <v>Europa</v>
      </c>
      <c r="C244" s="153">
        <f>'2019_A6'!C242</f>
        <v>2012</v>
      </c>
      <c r="D244" s="151">
        <f>'2019_A6'!D242</f>
        <v>383378</v>
      </c>
      <c r="E244" s="152">
        <f>'2019_A6'!E242</f>
        <v>52.333988909118411</v>
      </c>
      <c r="F244" s="152">
        <f>'2019_A6'!F242</f>
        <v>47.666011090881582</v>
      </c>
      <c r="G244" s="152">
        <f>'2019_A6'!G242</f>
        <v>8.6814040379414621</v>
      </c>
    </row>
    <row r="245" spans="2:7" s="14" customFormat="1" ht="8.25" x14ac:dyDescent="0.15">
      <c r="B245" s="14" t="str">
        <f>'2019_A6'!B243</f>
        <v>Türkei</v>
      </c>
      <c r="C245" s="14">
        <f>'2019_A6'!C243</f>
        <v>2012</v>
      </c>
      <c r="D245" s="150">
        <f>'2019_A6'!D243</f>
        <v>95470</v>
      </c>
      <c r="E245" s="85">
        <f>'2019_A6'!E243</f>
        <v>51.327118466533996</v>
      </c>
      <c r="F245" s="85">
        <f>'2019_A6'!F243</f>
        <v>48.672881533466011</v>
      </c>
      <c r="G245" s="85">
        <f>'2019_A6'!G243</f>
        <v>-14.451871897345839</v>
      </c>
    </row>
    <row r="246" spans="2:7" s="14" customFormat="1" ht="8.25" x14ac:dyDescent="0.15">
      <c r="B246" s="14" t="str">
        <f>'2019_A6'!B244</f>
        <v>Polen</v>
      </c>
      <c r="C246" s="14">
        <f>'2019_A6'!C244</f>
        <v>2012</v>
      </c>
      <c r="D246" s="150">
        <f>'2019_A6'!D244</f>
        <v>56054</v>
      </c>
      <c r="E246" s="85">
        <f>'2019_A6'!E244</f>
        <v>53.104149570057444</v>
      </c>
      <c r="F246" s="85">
        <f>'2019_A6'!F244</f>
        <v>46.895850429942556</v>
      </c>
      <c r="G246" s="85">
        <f>'2019_A6'!G244</f>
        <v>72.936784623453548</v>
      </c>
    </row>
    <row r="247" spans="2:7" s="14" customFormat="1" ht="8.25" x14ac:dyDescent="0.15">
      <c r="B247" s="14" t="str">
        <f>'2019_A6'!B245</f>
        <v>Serbien2)</v>
      </c>
      <c r="C247" s="14">
        <f>'2019_A6'!C245</f>
        <v>2012</v>
      </c>
      <c r="D247" s="150">
        <f>'2019_A6'!D245</f>
        <v>33752</v>
      </c>
      <c r="E247" s="85">
        <f>'2019_A6'!E245</f>
        <v>50.681441099786682</v>
      </c>
      <c r="F247" s="85">
        <f>'2019_A6'!F245</f>
        <v>49.318558900213318</v>
      </c>
      <c r="G247" s="85">
        <f>'2019_A6'!G245</f>
        <v>-9.7443576853139433</v>
      </c>
    </row>
    <row r="248" spans="2:7" s="14" customFormat="1" ht="8.25" x14ac:dyDescent="0.15">
      <c r="B248" s="14" t="str">
        <f>'2019_A6'!B246</f>
        <v>Niederlande</v>
      </c>
      <c r="C248" s="14">
        <f>'2019_A6'!C246</f>
        <v>2012</v>
      </c>
      <c r="D248" s="150">
        <f>'2019_A6'!D246</f>
        <v>30048</v>
      </c>
      <c r="E248" s="85">
        <f>'2019_A6'!E246</f>
        <v>56.269968051118212</v>
      </c>
      <c r="F248" s="85">
        <f>'2019_A6'!F246</f>
        <v>43.730031948881788</v>
      </c>
      <c r="G248" s="85">
        <f>'2019_A6'!G246</f>
        <v>34.539267484552681</v>
      </c>
    </row>
    <row r="249" spans="2:7" s="14" customFormat="1" ht="8.25" x14ac:dyDescent="0.15">
      <c r="B249" s="14" t="str">
        <f>'2019_A6'!B247</f>
        <v>Italien</v>
      </c>
      <c r="C249" s="14">
        <f>'2019_A6'!C247</f>
        <v>2012</v>
      </c>
      <c r="D249" s="150">
        <f>'2019_A6'!D247</f>
        <v>23272</v>
      </c>
      <c r="E249" s="85">
        <f>'2019_A6'!E247</f>
        <v>62.564455139223099</v>
      </c>
      <c r="F249" s="85">
        <f>'2019_A6'!F247</f>
        <v>37.435544860776901</v>
      </c>
      <c r="G249" s="85">
        <f>'2019_A6'!G247</f>
        <v>-2.8024892452909</v>
      </c>
    </row>
    <row r="250" spans="2:7" s="14" customFormat="1" ht="8.25" x14ac:dyDescent="0.15">
      <c r="B250" s="14" t="str">
        <f>'2019_A6'!B248</f>
        <v>Russische Föderation</v>
      </c>
      <c r="C250" s="14">
        <f>'2019_A6'!C248</f>
        <v>2012</v>
      </c>
      <c r="D250" s="150">
        <f>'2019_A6'!D248</f>
        <v>18118</v>
      </c>
      <c r="E250" s="85">
        <f>'2019_A6'!E248</f>
        <v>37.172977149795784</v>
      </c>
      <c r="F250" s="85">
        <f>'2019_A6'!F248</f>
        <v>62.827022850204216</v>
      </c>
      <c r="G250" s="85">
        <f>'2019_A6'!G248</f>
        <v>-0.84824604607891274</v>
      </c>
    </row>
    <row r="251" spans="2:7" s="14" customFormat="1" ht="8.25" x14ac:dyDescent="0.15">
      <c r="B251" s="14" t="str">
        <f>'2019_A6'!B249</f>
        <v>Griechenland</v>
      </c>
      <c r="C251" s="14">
        <f>'2019_A6'!C249</f>
        <v>2012</v>
      </c>
      <c r="D251" s="150">
        <f>'2019_A6'!D249</f>
        <v>15427</v>
      </c>
      <c r="E251" s="85">
        <f>'2019_A6'!E249</f>
        <v>56.634472029558566</v>
      </c>
      <c r="F251" s="85">
        <f>'2019_A6'!F249</f>
        <v>43.365527970441434</v>
      </c>
      <c r="G251" s="85">
        <f>'2019_A6'!G249</f>
        <v>-4.2217669336313435</v>
      </c>
    </row>
    <row r="252" spans="2:7" s="14" customFormat="1" ht="8.25" x14ac:dyDescent="0.15">
      <c r="B252" s="14" t="str">
        <f>'2019_A6'!B250</f>
        <v>Rumänien</v>
      </c>
      <c r="C252" s="14">
        <f>'2019_A6'!C250</f>
        <v>2012</v>
      </c>
      <c r="D252" s="150">
        <f>'2019_A6'!D250</f>
        <v>12237</v>
      </c>
      <c r="E252" s="85">
        <f>'2019_A6'!E250</f>
        <v>59.851270736291575</v>
      </c>
      <c r="F252" s="85">
        <f>'2019_A6'!F250</f>
        <v>40.148729263708425</v>
      </c>
      <c r="G252" s="85">
        <f>'2019_A6'!G250</f>
        <v>261.82732111176819</v>
      </c>
    </row>
    <row r="253" spans="2:7" s="14" customFormat="1" ht="8.25" x14ac:dyDescent="0.15">
      <c r="B253" s="14" t="str">
        <f>'2019_A6'!B251</f>
        <v>Vereinigtes Königreich</v>
      </c>
      <c r="C253" s="14">
        <f>'2019_A6'!C251</f>
        <v>2012</v>
      </c>
      <c r="D253" s="150">
        <f>'2019_A6'!D251</f>
        <v>10052</v>
      </c>
      <c r="E253" s="85">
        <f>'2019_A6'!E251</f>
        <v>67.399522483087949</v>
      </c>
      <c r="F253" s="85">
        <f>'2019_A6'!F251</f>
        <v>32.600477516912058</v>
      </c>
      <c r="G253" s="85">
        <f>'2019_A6'!G251</f>
        <v>-2.9917004439297443</v>
      </c>
    </row>
    <row r="254" spans="2:7" s="14" customFormat="1" ht="8.25" x14ac:dyDescent="0.15">
      <c r="B254" s="14" t="str">
        <f>'2019_A6'!B252</f>
        <v>Ukraine</v>
      </c>
      <c r="C254" s="14">
        <f>'2019_A6'!C252</f>
        <v>2012</v>
      </c>
      <c r="D254" s="150">
        <f>'2019_A6'!D252</f>
        <v>9974</v>
      </c>
      <c r="E254" s="85">
        <f>'2019_A6'!E252</f>
        <v>37.266893924202925</v>
      </c>
      <c r="F254" s="85">
        <f>'2019_A6'!F252</f>
        <v>62.733106075797075</v>
      </c>
      <c r="G254" s="85">
        <f>'2019_A6'!G252</f>
        <v>-14.106097140888735</v>
      </c>
    </row>
    <row r="255" spans="2:7" s="14" customFormat="1" ht="8.25" x14ac:dyDescent="0.15">
      <c r="B255" s="14" t="str">
        <f>'2019_A6'!B253</f>
        <v>Spanien</v>
      </c>
      <c r="C255" s="14">
        <f>'2019_A6'!C253</f>
        <v>2012</v>
      </c>
      <c r="D255" s="150">
        <f>'2019_A6'!D253</f>
        <v>9238</v>
      </c>
      <c r="E255" s="85">
        <f>'2019_A6'!E253</f>
        <v>51.95929854946958</v>
      </c>
      <c r="F255" s="85">
        <f>'2019_A6'!F253</f>
        <v>48.040701450530413</v>
      </c>
      <c r="G255" s="85">
        <f>'2019_A6'!G253</f>
        <v>-1.471843003412971</v>
      </c>
    </row>
    <row r="256" spans="2:7" s="14" customFormat="1" ht="8.25" x14ac:dyDescent="0.15">
      <c r="B256" s="14" t="str">
        <f>'2019_A6'!B254</f>
        <v>Bulgarien</v>
      </c>
      <c r="C256" s="14">
        <f>'2019_A6'!C254</f>
        <v>2012</v>
      </c>
      <c r="D256" s="150">
        <f>'2019_A6'!D254</f>
        <v>7755</v>
      </c>
      <c r="E256" s="85">
        <f>'2019_A6'!E254</f>
        <v>56.118633139909733</v>
      </c>
      <c r="F256" s="85">
        <f>'2019_A6'!F254</f>
        <v>43.881366860090267</v>
      </c>
      <c r="G256" s="85">
        <f>'2019_A6'!G254</f>
        <v>306.87303252885624</v>
      </c>
    </row>
    <row r="257" spans="2:7" s="14" customFormat="1" ht="8.25" x14ac:dyDescent="0.15">
      <c r="B257" s="14" t="str">
        <f>'2019_A6'!B255</f>
        <v>Portugal</v>
      </c>
      <c r="C257" s="14">
        <f>'2019_A6'!C255</f>
        <v>2012</v>
      </c>
      <c r="D257" s="150">
        <f>'2019_A6'!D255</f>
        <v>7436</v>
      </c>
      <c r="E257" s="85">
        <f>'2019_A6'!E255</f>
        <v>53.953738569123189</v>
      </c>
      <c r="F257" s="85">
        <f>'2019_A6'!F255</f>
        <v>46.046261430876818</v>
      </c>
      <c r="G257" s="85">
        <f>'2019_A6'!G255</f>
        <v>2.5938189845474682</v>
      </c>
    </row>
    <row r="258" spans="2:7" s="14" customFormat="1" ht="8.25" x14ac:dyDescent="0.15">
      <c r="B258" s="14" t="str">
        <f>'2019_A6'!B256</f>
        <v>Kroatien</v>
      </c>
      <c r="C258" s="14">
        <f>'2019_A6'!C256</f>
        <v>2012</v>
      </c>
      <c r="D258" s="150">
        <f>'2019_A6'!D256</f>
        <v>6495</v>
      </c>
      <c r="E258" s="85">
        <f>'2019_A6'!E256</f>
        <v>51.439568899153201</v>
      </c>
      <c r="F258" s="85">
        <f>'2019_A6'!F256</f>
        <v>48.560431100846806</v>
      </c>
      <c r="G258" s="85">
        <f>'2019_A6'!G256</f>
        <v>0.44849984534486964</v>
      </c>
    </row>
    <row r="259" spans="2:7" s="14" customFormat="1" ht="8.25" x14ac:dyDescent="0.15">
      <c r="B259" s="14" t="str">
        <f>'2019_A6'!B257</f>
        <v>Österreich</v>
      </c>
      <c r="C259" s="14">
        <f>'2019_A6'!C257</f>
        <v>2012</v>
      </c>
      <c r="D259" s="150">
        <f>'2019_A6'!D257</f>
        <v>6309</v>
      </c>
      <c r="E259" s="85">
        <f>'2019_A6'!E257</f>
        <v>52.797590743382472</v>
      </c>
      <c r="F259" s="85">
        <f>'2019_A6'!F257</f>
        <v>47.202409256617528</v>
      </c>
      <c r="G259" s="85">
        <f>'2019_A6'!G257</f>
        <v>1.3982642237222649</v>
      </c>
    </row>
    <row r="260" spans="2:7" s="14" customFormat="1" ht="8.25" x14ac:dyDescent="0.15">
      <c r="B260" s="14" t="str">
        <f>'2019_A6'!B258</f>
        <v>Bosnien und Herzegowina</v>
      </c>
      <c r="C260" s="14">
        <f>'2019_A6'!C258</f>
        <v>2012</v>
      </c>
      <c r="D260" s="150">
        <f>'2019_A6'!D258</f>
        <v>5935</v>
      </c>
      <c r="E260" s="85">
        <f>'2019_A6'!E258</f>
        <v>51.979780960404376</v>
      </c>
      <c r="F260" s="85">
        <f>'2019_A6'!F258</f>
        <v>48.020219039595617</v>
      </c>
      <c r="G260" s="85">
        <f>'2019_A6'!G258</f>
        <v>-8.1695806900820003</v>
      </c>
    </row>
    <row r="261" spans="2:7" s="153" customFormat="1" ht="16.5" customHeight="1" x14ac:dyDescent="0.25">
      <c r="B261" s="153" t="str">
        <f>'2019_A6'!B259</f>
        <v>EU-Staaten</v>
      </c>
      <c r="C261" s="153">
        <f>'2019_A6'!C259</f>
        <v>2012</v>
      </c>
      <c r="D261" s="151">
        <f>'2019_A6'!D259</f>
        <v>204205</v>
      </c>
      <c r="E261" s="152">
        <f>'2019_A6'!E259</f>
        <v>55.527533605935211</v>
      </c>
      <c r="F261" s="152">
        <f>'2019_A6'!F259</f>
        <v>44.472466394064789</v>
      </c>
      <c r="G261" s="152">
        <f>'2019_A6'!G259</f>
        <v>39.698990935522488</v>
      </c>
    </row>
    <row r="262" spans="2:7" s="153" customFormat="1" ht="16.5" customHeight="1" x14ac:dyDescent="0.25">
      <c r="B262" s="153" t="str">
        <f>'2019_A6'!B260</f>
        <v>Afrika</v>
      </c>
      <c r="C262" s="153">
        <f>'2019_A6'!C260</f>
        <v>2012</v>
      </c>
      <c r="D262" s="151">
        <f>'2019_A6'!D260</f>
        <v>14464</v>
      </c>
      <c r="E262" s="152">
        <f>'2019_A6'!E260</f>
        <v>60.702433628318587</v>
      </c>
      <c r="F262" s="152">
        <f>'2019_A6'!F260</f>
        <v>39.297566371681413</v>
      </c>
      <c r="G262" s="152">
        <f>'2019_A6'!G260</f>
        <v>1.3665989207372746</v>
      </c>
    </row>
    <row r="263" spans="2:7" s="153" customFormat="1" ht="16.5" customHeight="1" x14ac:dyDescent="0.25">
      <c r="B263" s="153" t="str">
        <f>'2019_A6'!B261</f>
        <v>Amerika</v>
      </c>
      <c r="C263" s="153">
        <f>'2019_A6'!C261</f>
        <v>2012</v>
      </c>
      <c r="D263" s="151">
        <f>'2019_A6'!D261</f>
        <v>12960</v>
      </c>
      <c r="E263" s="152">
        <f>'2019_A6'!E261</f>
        <v>43.348765432098766</v>
      </c>
      <c r="F263" s="152">
        <f>'2019_A6'!F261</f>
        <v>56.651234567901234</v>
      </c>
      <c r="G263" s="152">
        <f>'2019_A6'!G261</f>
        <v>9.8584385860811921</v>
      </c>
    </row>
    <row r="264" spans="2:7" s="153" customFormat="1" ht="16.5" customHeight="1" x14ac:dyDescent="0.25">
      <c r="B264" s="153" t="str">
        <f>'2019_A6'!B262</f>
        <v>Asien</v>
      </c>
      <c r="C264" s="153">
        <f>'2019_A6'!C262</f>
        <v>2012</v>
      </c>
      <c r="D264" s="151">
        <f>'2019_A6'!D262</f>
        <v>73247</v>
      </c>
      <c r="E264" s="152">
        <f>'2019_A6'!E262</f>
        <v>49.367209578549293</v>
      </c>
      <c r="F264" s="152">
        <f>'2019_A6'!F262</f>
        <v>50.632790421450714</v>
      </c>
      <c r="G264" s="152">
        <f>'2019_A6'!G262</f>
        <v>-0.39029564555171703</v>
      </c>
    </row>
    <row r="265" spans="2:7" s="14" customFormat="1" ht="8.25" x14ac:dyDescent="0.15">
      <c r="B265" s="14" t="str">
        <f>'2019_A6'!B263</f>
        <v>Irak</v>
      </c>
      <c r="C265" s="14">
        <f>'2019_A6'!C263</f>
        <v>2012</v>
      </c>
      <c r="D265" s="150">
        <f>'2019_A6'!D263</f>
        <v>9379</v>
      </c>
      <c r="E265" s="85">
        <f>'2019_A6'!E263</f>
        <v>54.963215694636958</v>
      </c>
      <c r="F265" s="85">
        <f>'2019_A6'!F263</f>
        <v>45.036784305363042</v>
      </c>
      <c r="G265" s="85">
        <f>'2019_A6'!G263</f>
        <v>25.92642320085929</v>
      </c>
    </row>
    <row r="266" spans="2:7" s="14" customFormat="1" ht="8.25" x14ac:dyDescent="0.15">
      <c r="B266" s="14" t="str">
        <f>'2019_A6'!B264</f>
        <v>Vietnam</v>
      </c>
      <c r="C266" s="14">
        <f>'2019_A6'!C264</f>
        <v>2012</v>
      </c>
      <c r="D266" s="150">
        <f>'2019_A6'!D264</f>
        <v>8303</v>
      </c>
      <c r="E266" s="85">
        <f>'2019_A6'!E264</f>
        <v>48.343972058292181</v>
      </c>
      <c r="F266" s="85">
        <f>'2019_A6'!F264</f>
        <v>51.656027941707819</v>
      </c>
      <c r="G266" s="85">
        <f>'2019_A6'!G264</f>
        <v>-14.100972480860747</v>
      </c>
    </row>
    <row r="267" spans="2:7" s="14" customFormat="1" ht="8.25" x14ac:dyDescent="0.15">
      <c r="B267" s="14" t="str">
        <f>'2019_A6'!B265</f>
        <v>Syrien</v>
      </c>
      <c r="C267" s="14">
        <f>'2019_A6'!C265</f>
        <v>2012</v>
      </c>
      <c r="D267" s="150">
        <f>'2019_A6'!D265</f>
        <v>7200</v>
      </c>
      <c r="E267" s="85">
        <f>'2019_A6'!E265</f>
        <v>54.125</v>
      </c>
      <c r="F267" s="85">
        <f>'2019_A6'!F265</f>
        <v>45.875</v>
      </c>
      <c r="G267" s="85">
        <f>'2019_A6'!G265</f>
        <v>31.916452913154984</v>
      </c>
    </row>
    <row r="268" spans="2:7" s="14" customFormat="1" ht="8.25" x14ac:dyDescent="0.15">
      <c r="B268" s="14" t="str">
        <f>'2019_A6'!B266</f>
        <v>China</v>
      </c>
      <c r="C268" s="14">
        <f>'2019_A6'!C266</f>
        <v>2012</v>
      </c>
      <c r="D268" s="150">
        <f>'2019_A6'!D266</f>
        <v>6161</v>
      </c>
      <c r="E268" s="85">
        <f>'2019_A6'!E266</f>
        <v>50.754747605908136</v>
      </c>
      <c r="F268" s="85">
        <f>'2019_A6'!F266</f>
        <v>49.245252394091871</v>
      </c>
      <c r="G268" s="85">
        <f>'2019_A6'!G266</f>
        <v>11.289739884393057</v>
      </c>
    </row>
    <row r="269" spans="2:7" s="153" customFormat="1" ht="16.5" customHeight="1" x14ac:dyDescent="0.25">
      <c r="B269" s="153" t="str">
        <f>'2019_A6'!B267</f>
        <v xml:space="preserve">Australien und Ozeanien </v>
      </c>
      <c r="C269" s="153">
        <f>'2019_A6'!C267</f>
        <v>2012</v>
      </c>
      <c r="D269" s="151">
        <f>'2019_A6'!D267</f>
        <v>924</v>
      </c>
      <c r="E269" s="152">
        <f>'2019_A6'!E267</f>
        <v>56.060606060606055</v>
      </c>
      <c r="F269" s="152">
        <f>'2019_A6'!F267</f>
        <v>43.939393939393938</v>
      </c>
      <c r="G269" s="152">
        <f>'2019_A6'!G267</f>
        <v>38.530734632683675</v>
      </c>
    </row>
    <row r="270" spans="2:7" s="14" customFormat="1" ht="8.25" x14ac:dyDescent="0.15">
      <c r="B270" s="14" t="str">
        <f>'2019_A6'!B268</f>
        <v>Staatenlos</v>
      </c>
      <c r="C270" s="14">
        <f>'2019_A6'!C268</f>
        <v>2012</v>
      </c>
      <c r="D270" s="150">
        <f>'2019_A6'!D268</f>
        <v>1694</v>
      </c>
      <c r="E270" s="85">
        <f>'2019_A6'!E268</f>
        <v>58.382526564344751</v>
      </c>
      <c r="F270" s="85">
        <f>'2019_A6'!F268</f>
        <v>41.617473435655256</v>
      </c>
      <c r="G270" s="85">
        <f>'2019_A6'!G268</f>
        <v>4.5679012345678984</v>
      </c>
    </row>
    <row r="271" spans="2:7" s="14" customFormat="1" ht="8.25" x14ac:dyDescent="0.15">
      <c r="B271" s="14" t="str">
        <f>'2019_A6'!B269</f>
        <v>Ungeklärt und ohne Angabe</v>
      </c>
      <c r="C271" s="14">
        <f>'2019_A6'!C269</f>
        <v>2012</v>
      </c>
      <c r="D271" s="150">
        <f>'2019_A6'!D269</f>
        <v>5405</v>
      </c>
      <c r="E271" s="85">
        <f>'2019_A6'!E269</f>
        <v>58.334875115633679</v>
      </c>
      <c r="F271" s="85">
        <f>'2019_A6'!F269</f>
        <v>41.665124884366328</v>
      </c>
      <c r="G271" s="85">
        <f>'2019_A6'!G269</f>
        <v>-21.037253469685908</v>
      </c>
    </row>
    <row r="272" spans="2:7" s="153" customFormat="1" ht="16.5" customHeight="1" x14ac:dyDescent="0.25">
      <c r="B272" s="153" t="str">
        <f>'2019_A6'!B270</f>
        <v>Insgesamt</v>
      </c>
      <c r="C272" s="153">
        <f>'2019_A6'!C270</f>
        <v>2012</v>
      </c>
      <c r="D272" s="151">
        <f>'2019_A6'!D270</f>
        <v>492072</v>
      </c>
      <c r="E272" s="152">
        <f>'2019_A6'!E270</f>
        <v>51.995439691752431</v>
      </c>
      <c r="F272" s="152">
        <f>'2019_A6'!F270</f>
        <v>48.004560308247576</v>
      </c>
      <c r="G272" s="152">
        <f>'2019_A6'!G270</f>
        <v>6.6277200175086648</v>
      </c>
    </row>
    <row r="273" spans="5:7" x14ac:dyDescent="0.25">
      <c r="E273" s="125"/>
      <c r="F273" s="125"/>
      <c r="G273" s="125"/>
    </row>
    <row r="274" spans="5:7" x14ac:dyDescent="0.25">
      <c r="E274" s="125"/>
      <c r="F274" s="125"/>
      <c r="G274" s="125"/>
    </row>
  </sheetData>
  <mergeCells count="7">
    <mergeCell ref="G7:G9"/>
    <mergeCell ref="E10:G10"/>
    <mergeCell ref="B7:B10"/>
    <mergeCell ref="C7:C10"/>
    <mergeCell ref="D7:D9"/>
    <mergeCell ref="E7:E9"/>
    <mergeCell ref="F7:F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F126"/>
  <sheetViews>
    <sheetView workbookViewId="0"/>
  </sheetViews>
  <sheetFormatPr baseColWidth="10" defaultRowHeight="15" x14ac:dyDescent="0.25"/>
  <cols>
    <col min="3" max="3" width="35.140625" bestFit="1" customWidth="1"/>
    <col min="259" max="259" width="35.140625" bestFit="1" customWidth="1"/>
    <col min="515" max="515" width="35.140625" bestFit="1" customWidth="1"/>
    <col min="771" max="771" width="35.140625" bestFit="1" customWidth="1"/>
    <col min="1027" max="1027" width="35.140625" bestFit="1" customWidth="1"/>
    <col min="1283" max="1283" width="35.140625" bestFit="1" customWidth="1"/>
    <col min="1539" max="1539" width="35.140625" bestFit="1" customWidth="1"/>
    <col min="1795" max="1795" width="35.140625" bestFit="1" customWidth="1"/>
    <col min="2051" max="2051" width="35.140625" bestFit="1" customWidth="1"/>
    <col min="2307" max="2307" width="35.140625" bestFit="1" customWidth="1"/>
    <col min="2563" max="2563" width="35.140625" bestFit="1" customWidth="1"/>
    <col min="2819" max="2819" width="35.140625" bestFit="1" customWidth="1"/>
    <col min="3075" max="3075" width="35.140625" bestFit="1" customWidth="1"/>
    <col min="3331" max="3331" width="35.140625" bestFit="1" customWidth="1"/>
    <col min="3587" max="3587" width="35.140625" bestFit="1" customWidth="1"/>
    <col min="3843" max="3843" width="35.140625" bestFit="1" customWidth="1"/>
    <col min="4099" max="4099" width="35.140625" bestFit="1" customWidth="1"/>
    <col min="4355" max="4355" width="35.140625" bestFit="1" customWidth="1"/>
    <col min="4611" max="4611" width="35.140625" bestFit="1" customWidth="1"/>
    <col min="4867" max="4867" width="35.140625" bestFit="1" customWidth="1"/>
    <col min="5123" max="5123" width="35.140625" bestFit="1" customWidth="1"/>
    <col min="5379" max="5379" width="35.140625" bestFit="1" customWidth="1"/>
    <col min="5635" max="5635" width="35.140625" bestFit="1" customWidth="1"/>
    <col min="5891" max="5891" width="35.140625" bestFit="1" customWidth="1"/>
    <col min="6147" max="6147" width="35.140625" bestFit="1" customWidth="1"/>
    <col min="6403" max="6403" width="35.140625" bestFit="1" customWidth="1"/>
    <col min="6659" max="6659" width="35.140625" bestFit="1" customWidth="1"/>
    <col min="6915" max="6915" width="35.140625" bestFit="1" customWidth="1"/>
    <col min="7171" max="7171" width="35.140625" bestFit="1" customWidth="1"/>
    <col min="7427" max="7427" width="35.140625" bestFit="1" customWidth="1"/>
    <col min="7683" max="7683" width="35.140625" bestFit="1" customWidth="1"/>
    <col min="7939" max="7939" width="35.140625" bestFit="1" customWidth="1"/>
    <col min="8195" max="8195" width="35.140625" bestFit="1" customWidth="1"/>
    <col min="8451" max="8451" width="35.140625" bestFit="1" customWidth="1"/>
    <col min="8707" max="8707" width="35.140625" bestFit="1" customWidth="1"/>
    <col min="8963" max="8963" width="35.140625" bestFit="1" customWidth="1"/>
    <col min="9219" max="9219" width="35.140625" bestFit="1" customWidth="1"/>
    <col min="9475" max="9475" width="35.140625" bestFit="1" customWidth="1"/>
    <col min="9731" max="9731" width="35.140625" bestFit="1" customWidth="1"/>
    <col min="9987" max="9987" width="35.140625" bestFit="1" customWidth="1"/>
    <col min="10243" max="10243" width="35.140625" bestFit="1" customWidth="1"/>
    <col min="10499" max="10499" width="35.140625" bestFit="1" customWidth="1"/>
    <col min="10755" max="10755" width="35.140625" bestFit="1" customWidth="1"/>
    <col min="11011" max="11011" width="35.140625" bestFit="1" customWidth="1"/>
    <col min="11267" max="11267" width="35.140625" bestFit="1" customWidth="1"/>
    <col min="11523" max="11523" width="35.140625" bestFit="1" customWidth="1"/>
    <col min="11779" max="11779" width="35.140625" bestFit="1" customWidth="1"/>
    <col min="12035" max="12035" width="35.140625" bestFit="1" customWidth="1"/>
    <col min="12291" max="12291" width="35.140625" bestFit="1" customWidth="1"/>
    <col min="12547" max="12547" width="35.140625" bestFit="1" customWidth="1"/>
    <col min="12803" max="12803" width="35.140625" bestFit="1" customWidth="1"/>
    <col min="13059" max="13059" width="35.140625" bestFit="1" customWidth="1"/>
    <col min="13315" max="13315" width="35.140625" bestFit="1" customWidth="1"/>
    <col min="13571" max="13571" width="35.140625" bestFit="1" customWidth="1"/>
    <col min="13827" max="13827" width="35.140625" bestFit="1" customWidth="1"/>
    <col min="14083" max="14083" width="35.140625" bestFit="1" customWidth="1"/>
    <col min="14339" max="14339" width="35.140625" bestFit="1" customWidth="1"/>
    <col min="14595" max="14595" width="35.140625" bestFit="1" customWidth="1"/>
    <col min="14851" max="14851" width="35.140625" bestFit="1" customWidth="1"/>
    <col min="15107" max="15107" width="35.140625" bestFit="1" customWidth="1"/>
    <col min="15363" max="15363" width="35.140625" bestFit="1" customWidth="1"/>
    <col min="15619" max="15619" width="35.140625" bestFit="1" customWidth="1"/>
    <col min="15875" max="15875" width="35.140625" bestFit="1" customWidth="1"/>
    <col min="16131" max="16131" width="35.140625" bestFit="1" customWidth="1"/>
  </cols>
  <sheetData>
    <row r="1" spans="1:6" x14ac:dyDescent="0.25">
      <c r="A1" t="s">
        <v>342</v>
      </c>
    </row>
    <row r="2" spans="1:6" ht="16.5" customHeight="1" x14ac:dyDescent="0.25">
      <c r="A2" s="178"/>
      <c r="B2" s="179" t="s">
        <v>343</v>
      </c>
      <c r="C2" s="179"/>
      <c r="D2" s="179" t="s">
        <v>344</v>
      </c>
      <c r="E2" s="179"/>
      <c r="F2" s="180" t="s">
        <v>588</v>
      </c>
    </row>
    <row r="3" spans="1:6" s="100" customFormat="1" ht="21.75" customHeight="1" x14ac:dyDescent="0.25">
      <c r="A3" s="178"/>
      <c r="B3" s="179"/>
      <c r="C3" s="179"/>
      <c r="D3" s="99">
        <v>2005</v>
      </c>
      <c r="E3" s="99">
        <v>2019</v>
      </c>
      <c r="F3" s="180"/>
    </row>
    <row r="4" spans="1:6" x14ac:dyDescent="0.25">
      <c r="A4">
        <v>2019</v>
      </c>
      <c r="B4" s="102">
        <v>121</v>
      </c>
      <c r="C4" s="102" t="str">
        <f>'2019_Rohdaten'!C5</f>
        <v xml:space="preserve">  Albanien                              </v>
      </c>
      <c r="D4">
        <f>'2019_Rohdaten'!D5</f>
        <v>913</v>
      </c>
      <c r="E4">
        <f>'2019_Rohdaten'!G5</f>
        <v>6120</v>
      </c>
      <c r="F4" s="125">
        <f>(E4-D4)*100/D4</f>
        <v>570.31763417305581</v>
      </c>
    </row>
    <row r="5" spans="1:6" x14ac:dyDescent="0.25">
      <c r="A5">
        <v>2020</v>
      </c>
      <c r="B5" s="102">
        <v>124</v>
      </c>
      <c r="C5" s="102" t="str">
        <f>'2019_Rohdaten'!C6</f>
        <v xml:space="preserve">  Belgien                               </v>
      </c>
      <c r="D5">
        <f>'2019_Rohdaten'!D6</f>
        <v>982</v>
      </c>
      <c r="E5">
        <f>'2019_Rohdaten'!G6</f>
        <v>1300</v>
      </c>
      <c r="F5" s="125">
        <f t="shared" ref="F5:F68" si="0">(E5-D5)*100/D5</f>
        <v>32.382892057026474</v>
      </c>
    </row>
    <row r="6" spans="1:6" x14ac:dyDescent="0.25">
      <c r="A6">
        <v>2021</v>
      </c>
      <c r="B6" s="102">
        <v>122</v>
      </c>
      <c r="C6" s="102" t="str">
        <f>'2019_Rohdaten'!C7</f>
        <v xml:space="preserve">  Bosnien und Herzegowina               </v>
      </c>
      <c r="D6">
        <f>'2019_Rohdaten'!D7</f>
        <v>6463</v>
      </c>
      <c r="E6">
        <f>'2019_Rohdaten'!G7</f>
        <v>7860</v>
      </c>
      <c r="F6" s="125">
        <f t="shared" si="0"/>
        <v>21.615348909175307</v>
      </c>
    </row>
    <row r="7" spans="1:6" x14ac:dyDescent="0.25">
      <c r="A7">
        <v>2022</v>
      </c>
      <c r="B7" s="102">
        <v>125</v>
      </c>
      <c r="C7" s="102" t="str">
        <f>'2019_Rohdaten'!C8</f>
        <v xml:space="preserve">  Bulgarien                             </v>
      </c>
      <c r="D7">
        <f>'2019_Rohdaten'!D8</f>
        <v>1906</v>
      </c>
      <c r="E7">
        <f>'2019_Rohdaten'!G8</f>
        <v>28360</v>
      </c>
      <c r="F7" s="125">
        <f t="shared" si="0"/>
        <v>1387.9328436516264</v>
      </c>
    </row>
    <row r="8" spans="1:6" x14ac:dyDescent="0.25">
      <c r="A8">
        <v>2023</v>
      </c>
      <c r="B8" s="102">
        <v>126</v>
      </c>
      <c r="C8" s="102" t="str">
        <f>'2019_Rohdaten'!C9</f>
        <v xml:space="preserve">  Dänemark                              </v>
      </c>
      <c r="D8">
        <f>'2019_Rohdaten'!D9</f>
        <v>1576</v>
      </c>
      <c r="E8">
        <f>'2019_Rohdaten'!G9</f>
        <v>1450</v>
      </c>
      <c r="F8" s="125">
        <f t="shared" si="0"/>
        <v>-7.9949238578680202</v>
      </c>
    </row>
    <row r="9" spans="1:6" x14ac:dyDescent="0.25">
      <c r="A9">
        <v>2024</v>
      </c>
      <c r="B9" s="102">
        <v>127</v>
      </c>
      <c r="C9" s="102" t="str">
        <f>'2019_Rohdaten'!C10</f>
        <v xml:space="preserve">  Estland                               </v>
      </c>
      <c r="D9">
        <f>'2019_Rohdaten'!D10</f>
        <v>305</v>
      </c>
      <c r="E9">
        <f>'2019_Rohdaten'!G10</f>
        <v>515</v>
      </c>
      <c r="F9" s="125">
        <f t="shared" si="0"/>
        <v>68.852459016393439</v>
      </c>
    </row>
    <row r="10" spans="1:6" x14ac:dyDescent="0.25">
      <c r="A10">
        <v>2025</v>
      </c>
      <c r="B10" s="102">
        <v>128</v>
      </c>
      <c r="C10" s="102" t="str">
        <f>'2019_Rohdaten'!C11</f>
        <v xml:space="preserve">  Finnland                              </v>
      </c>
      <c r="D10">
        <f>'2019_Rohdaten'!D11</f>
        <v>1110</v>
      </c>
      <c r="E10">
        <f>'2019_Rohdaten'!G11</f>
        <v>1050</v>
      </c>
      <c r="F10" s="125">
        <f t="shared" si="0"/>
        <v>-5.4054054054054053</v>
      </c>
    </row>
    <row r="11" spans="1:6" x14ac:dyDescent="0.25">
      <c r="A11">
        <v>2026</v>
      </c>
      <c r="B11" s="102">
        <v>129</v>
      </c>
      <c r="C11" s="102" t="str">
        <f>'2019_Rohdaten'!C12</f>
        <v xml:space="preserve">  Frankreich                            </v>
      </c>
      <c r="D11">
        <f>'2019_Rohdaten'!D12</f>
        <v>3892</v>
      </c>
      <c r="E11">
        <f>'2019_Rohdaten'!G12</f>
        <v>4800</v>
      </c>
      <c r="F11" s="125">
        <f t="shared" si="0"/>
        <v>23.329907502569373</v>
      </c>
    </row>
    <row r="12" spans="1:6" x14ac:dyDescent="0.25">
      <c r="A12">
        <v>2027</v>
      </c>
      <c r="B12" s="102">
        <v>134</v>
      </c>
      <c r="C12" s="102" t="str">
        <f>'2019_Rohdaten'!C13</f>
        <v xml:space="preserve">  Griechenland                          </v>
      </c>
      <c r="D12">
        <f>'2019_Rohdaten'!D13</f>
        <v>16107</v>
      </c>
      <c r="E12">
        <f>'2019_Rohdaten'!G13</f>
        <v>18815</v>
      </c>
      <c r="F12" s="125">
        <f t="shared" si="0"/>
        <v>16.812565965108337</v>
      </c>
    </row>
    <row r="13" spans="1:6" x14ac:dyDescent="0.25">
      <c r="A13">
        <v>2028</v>
      </c>
      <c r="B13" s="102">
        <v>135</v>
      </c>
      <c r="C13" s="102" t="str">
        <f>'2019_Rohdaten'!C14</f>
        <v xml:space="preserve">  Irland                                </v>
      </c>
      <c r="D13">
        <f>'2019_Rohdaten'!D14</f>
        <v>500</v>
      </c>
      <c r="E13">
        <f>'2019_Rohdaten'!G14</f>
        <v>740</v>
      </c>
      <c r="F13" s="125">
        <f t="shared" si="0"/>
        <v>48</v>
      </c>
    </row>
    <row r="14" spans="1:6" x14ac:dyDescent="0.25">
      <c r="A14">
        <v>2029</v>
      </c>
      <c r="B14" s="102">
        <v>136</v>
      </c>
      <c r="C14" s="102" t="str">
        <f>'2019_Rohdaten'!C15</f>
        <v xml:space="preserve">  Island                                </v>
      </c>
      <c r="D14">
        <f>'2019_Rohdaten'!D15</f>
        <v>141</v>
      </c>
      <c r="E14">
        <f>'2019_Rohdaten'!G15</f>
        <v>140</v>
      </c>
      <c r="F14" s="125">
        <f t="shared" si="0"/>
        <v>-0.70921985815602839</v>
      </c>
    </row>
    <row r="15" spans="1:6" x14ac:dyDescent="0.25">
      <c r="A15">
        <v>2030</v>
      </c>
      <c r="B15" s="102">
        <v>137</v>
      </c>
      <c r="C15" s="102" t="str">
        <f>'2019_Rohdaten'!C16</f>
        <v xml:space="preserve">  Italien                               </v>
      </c>
      <c r="D15">
        <f>'2019_Rohdaten'!D16</f>
        <v>23943</v>
      </c>
      <c r="E15">
        <f>'2019_Rohdaten'!G16</f>
        <v>28825</v>
      </c>
      <c r="F15" s="125">
        <f t="shared" si="0"/>
        <v>20.390093137869105</v>
      </c>
    </row>
    <row r="16" spans="1:6" x14ac:dyDescent="0.25">
      <c r="A16">
        <v>2031</v>
      </c>
      <c r="B16" s="102">
        <v>132</v>
      </c>
      <c r="C16" s="102" t="str">
        <f>'2019_Rohdaten'!C17</f>
        <v xml:space="preserve">  Serbien u.Montenegro, Ehem.Jugoslawien</v>
      </c>
      <c r="D16">
        <f>'2019_Rohdaten'!D17</f>
        <v>37396</v>
      </c>
      <c r="E16">
        <f>'2019_Rohdaten'!G17</f>
        <v>1690</v>
      </c>
      <c r="F16" s="125">
        <f t="shared" si="0"/>
        <v>-95.48080008557065</v>
      </c>
    </row>
    <row r="17" spans="1:6" x14ac:dyDescent="0.25">
      <c r="A17">
        <v>2032</v>
      </c>
      <c r="B17" s="102">
        <v>133</v>
      </c>
      <c r="C17" s="102" t="str">
        <f>'2019_Rohdaten'!C18</f>
        <v xml:space="preserve">  Serbien (einschl. Kosovo)             </v>
      </c>
      <c r="D17">
        <f>'2019_Rohdaten'!D18</f>
        <v>0</v>
      </c>
      <c r="E17">
        <f>'2019_Rohdaten'!G18</f>
        <v>470</v>
      </c>
      <c r="F17" s="125"/>
    </row>
    <row r="18" spans="1:6" x14ac:dyDescent="0.25">
      <c r="A18">
        <v>2033</v>
      </c>
      <c r="B18" s="102">
        <v>170</v>
      </c>
      <c r="C18" s="102" t="str">
        <f>'2019_Rohdaten'!C19</f>
        <v xml:space="preserve">  Serbien                               </v>
      </c>
      <c r="D18">
        <f>'2019_Rohdaten'!D19</f>
        <v>0</v>
      </c>
      <c r="E18">
        <f>'2019_Rohdaten'!G19</f>
        <v>19115</v>
      </c>
      <c r="F18" s="125"/>
    </row>
    <row r="19" spans="1:6" x14ac:dyDescent="0.25">
      <c r="A19">
        <v>2034</v>
      </c>
      <c r="B19" s="102">
        <v>140</v>
      </c>
      <c r="C19" s="102" t="str">
        <f>'2019_Rohdaten'!C20</f>
        <v xml:space="preserve">  Montenegro                            </v>
      </c>
      <c r="D19">
        <f>'2019_Rohdaten'!D20</f>
        <v>0</v>
      </c>
      <c r="E19">
        <f>'2019_Rohdaten'!G20</f>
        <v>4405</v>
      </c>
      <c r="F19" s="125"/>
    </row>
    <row r="20" spans="1:6" x14ac:dyDescent="0.25">
      <c r="A20">
        <v>2035</v>
      </c>
      <c r="B20" s="102">
        <v>130</v>
      </c>
      <c r="C20" s="102" t="str">
        <f>'2019_Rohdaten'!C21</f>
        <v xml:space="preserve">  Kroatien                              </v>
      </c>
      <c r="D20">
        <f>'2019_Rohdaten'!D21</f>
        <v>6466</v>
      </c>
      <c r="E20">
        <f>'2019_Rohdaten'!G21</f>
        <v>11915</v>
      </c>
      <c r="F20" s="125">
        <f t="shared" si="0"/>
        <v>84.271574389112274</v>
      </c>
    </row>
    <row r="21" spans="1:6" x14ac:dyDescent="0.25">
      <c r="A21">
        <v>2036</v>
      </c>
      <c r="B21" s="102">
        <v>150</v>
      </c>
      <c r="C21" s="102" t="str">
        <f>'2019_Rohdaten'!C22</f>
        <v xml:space="preserve">  Kosovo                                </v>
      </c>
      <c r="D21">
        <f>'2019_Rohdaten'!D22</f>
        <v>0</v>
      </c>
      <c r="E21">
        <f>'2019_Rohdaten'!G22</f>
        <v>16475</v>
      </c>
      <c r="F21" s="125" t="e">
        <f t="shared" si="0"/>
        <v>#DIV/0!</v>
      </c>
    </row>
    <row r="22" spans="1:6" x14ac:dyDescent="0.25">
      <c r="A22">
        <v>2037</v>
      </c>
      <c r="B22" s="102">
        <v>139</v>
      </c>
      <c r="C22" s="102" t="str">
        <f>'2019_Rohdaten'!C23</f>
        <v xml:space="preserve">  Lettland                              </v>
      </c>
      <c r="D22">
        <f>'2019_Rohdaten'!D23</f>
        <v>1050</v>
      </c>
      <c r="E22">
        <f>'2019_Rohdaten'!G23</f>
        <v>5590</v>
      </c>
      <c r="F22" s="125">
        <f t="shared" si="0"/>
        <v>432.38095238095241</v>
      </c>
    </row>
    <row r="23" spans="1:6" x14ac:dyDescent="0.25">
      <c r="A23">
        <v>2038</v>
      </c>
      <c r="B23" s="102">
        <v>142</v>
      </c>
      <c r="C23" s="102" t="str">
        <f>'2019_Rohdaten'!C24</f>
        <v xml:space="preserve">  Litauen                               </v>
      </c>
      <c r="D23">
        <f>'2019_Rohdaten'!D24</f>
        <v>2052</v>
      </c>
      <c r="E23">
        <f>'2019_Rohdaten'!G24</f>
        <v>7745</v>
      </c>
      <c r="F23" s="125">
        <f t="shared" si="0"/>
        <v>277.43664717348929</v>
      </c>
    </row>
    <row r="24" spans="1:6" x14ac:dyDescent="0.25">
      <c r="A24">
        <v>2039</v>
      </c>
      <c r="B24" s="102">
        <v>143</v>
      </c>
      <c r="C24" s="102" t="str">
        <f>'2019_Rohdaten'!C25</f>
        <v xml:space="preserve">  Luxemburg                             </v>
      </c>
      <c r="D24">
        <f>'2019_Rohdaten'!D25</f>
        <v>150</v>
      </c>
      <c r="E24">
        <f>'2019_Rohdaten'!G25</f>
        <v>240</v>
      </c>
      <c r="F24" s="125">
        <f t="shared" si="0"/>
        <v>60</v>
      </c>
    </row>
    <row r="25" spans="1:6" x14ac:dyDescent="0.25">
      <c r="A25">
        <v>2040</v>
      </c>
      <c r="B25" s="102">
        <v>145</v>
      </c>
      <c r="C25" s="102" t="str">
        <f>'2019_Rohdaten'!C26</f>
        <v xml:space="preserve">  Malta                                 </v>
      </c>
      <c r="D25">
        <f>'2019_Rohdaten'!D26</f>
        <v>0</v>
      </c>
      <c r="E25">
        <f>'2019_Rohdaten'!G26</f>
        <v>40</v>
      </c>
      <c r="F25" s="125"/>
    </row>
    <row r="26" spans="1:6" x14ac:dyDescent="0.25">
      <c r="A26">
        <v>2041</v>
      </c>
      <c r="B26" s="102">
        <v>144</v>
      </c>
      <c r="C26" s="102" t="str">
        <f>'2019_Rohdaten'!C27</f>
        <v xml:space="preserve">  Mazedonien                            </v>
      </c>
      <c r="D26">
        <f>'2019_Rohdaten'!D27</f>
        <v>2634</v>
      </c>
      <c r="E26">
        <f>'2019_Rohdaten'!G27</f>
        <v>6105</v>
      </c>
      <c r="F26" s="125">
        <f t="shared" si="0"/>
        <v>131.77676537585421</v>
      </c>
    </row>
    <row r="27" spans="1:6" x14ac:dyDescent="0.25">
      <c r="A27">
        <v>2042</v>
      </c>
      <c r="B27" s="102">
        <v>146</v>
      </c>
      <c r="C27" s="102" t="str">
        <f>'2019_Rohdaten'!C28</f>
        <v xml:space="preserve">  Moldau, Republik                      </v>
      </c>
      <c r="D27">
        <f>'2019_Rohdaten'!D28</f>
        <v>1087</v>
      </c>
      <c r="E27">
        <f>'2019_Rohdaten'!G28</f>
        <v>2825</v>
      </c>
      <c r="F27" s="125">
        <f t="shared" si="0"/>
        <v>159.88960441582336</v>
      </c>
    </row>
    <row r="28" spans="1:6" x14ac:dyDescent="0.25">
      <c r="A28">
        <v>2043</v>
      </c>
      <c r="B28" s="102">
        <v>147</v>
      </c>
      <c r="C28" s="102" t="str">
        <f>'2019_Rohdaten'!C29</f>
        <v xml:space="preserve">  Monaco                                </v>
      </c>
      <c r="D28">
        <f>'2019_Rohdaten'!D29</f>
        <v>2</v>
      </c>
      <c r="E28">
        <f>'2019_Rohdaten'!G29</f>
        <v>5</v>
      </c>
      <c r="F28" s="125">
        <f t="shared" si="0"/>
        <v>150</v>
      </c>
    </row>
    <row r="29" spans="1:6" x14ac:dyDescent="0.25">
      <c r="A29">
        <v>2044</v>
      </c>
      <c r="B29" s="102">
        <v>148</v>
      </c>
      <c r="C29" s="102" t="str">
        <f>'2019_Rohdaten'!C30</f>
        <v xml:space="preserve">  Niederlande                           </v>
      </c>
      <c r="D29">
        <f>'2019_Rohdaten'!D30</f>
        <v>22334</v>
      </c>
      <c r="E29">
        <f>'2019_Rohdaten'!G30</f>
        <v>29865</v>
      </c>
      <c r="F29" s="125">
        <f t="shared" si="0"/>
        <v>33.719888958538554</v>
      </c>
    </row>
    <row r="30" spans="1:6" x14ac:dyDescent="0.25">
      <c r="A30">
        <v>2045</v>
      </c>
      <c r="B30" s="102">
        <v>149</v>
      </c>
      <c r="C30" s="102" t="str">
        <f>'2019_Rohdaten'!C31</f>
        <v xml:space="preserve">  Norwegen                              </v>
      </c>
      <c r="D30">
        <f>'2019_Rohdaten'!D31</f>
        <v>537</v>
      </c>
      <c r="E30">
        <f>'2019_Rohdaten'!G31</f>
        <v>525</v>
      </c>
      <c r="F30" s="125">
        <f t="shared" si="0"/>
        <v>-2.2346368715083798</v>
      </c>
    </row>
    <row r="31" spans="1:6" x14ac:dyDescent="0.25">
      <c r="A31">
        <v>2046</v>
      </c>
      <c r="B31" s="102">
        <v>151</v>
      </c>
      <c r="C31" s="102" t="str">
        <f>'2019_Rohdaten'!C32</f>
        <v xml:space="preserve">  Österreich                            </v>
      </c>
      <c r="D31">
        <f>'2019_Rohdaten'!D32</f>
        <v>6222</v>
      </c>
      <c r="E31">
        <f>'2019_Rohdaten'!G32</f>
        <v>6680</v>
      </c>
      <c r="F31" s="125">
        <f t="shared" si="0"/>
        <v>7.3609771777563484</v>
      </c>
    </row>
    <row r="32" spans="1:6" x14ac:dyDescent="0.25">
      <c r="A32">
        <v>2047</v>
      </c>
      <c r="B32" s="102">
        <v>152</v>
      </c>
      <c r="C32" s="102" t="str">
        <f>'2019_Rohdaten'!C33</f>
        <v xml:space="preserve">  Polen                                 </v>
      </c>
      <c r="D32">
        <f>'2019_Rohdaten'!D33</f>
        <v>32413</v>
      </c>
      <c r="E32">
        <f>'2019_Rohdaten'!G33</f>
        <v>98015</v>
      </c>
      <c r="F32" s="125">
        <f t="shared" si="0"/>
        <v>202.39410113226174</v>
      </c>
    </row>
    <row r="33" spans="1:6" x14ac:dyDescent="0.25">
      <c r="A33">
        <v>2048</v>
      </c>
      <c r="B33" s="102">
        <v>153</v>
      </c>
      <c r="C33" s="102" t="str">
        <f>'2019_Rohdaten'!C34</f>
        <v xml:space="preserve">  Portugal                              </v>
      </c>
      <c r="D33">
        <f>'2019_Rohdaten'!D34</f>
        <v>7248</v>
      </c>
      <c r="E33">
        <f>'2019_Rohdaten'!G34</f>
        <v>8740</v>
      </c>
      <c r="F33" s="125">
        <f t="shared" si="0"/>
        <v>20.584988962472405</v>
      </c>
    </row>
    <row r="34" spans="1:6" x14ac:dyDescent="0.25">
      <c r="A34">
        <v>2049</v>
      </c>
      <c r="B34" s="102">
        <v>154</v>
      </c>
      <c r="C34" s="102" t="str">
        <f>'2019_Rohdaten'!C35</f>
        <v xml:space="preserve">  Rumänien                              </v>
      </c>
      <c r="D34">
        <f>'2019_Rohdaten'!D35</f>
        <v>3382</v>
      </c>
      <c r="E34">
        <f>'2019_Rohdaten'!G35</f>
        <v>58980</v>
      </c>
      <c r="F34" s="125">
        <f t="shared" si="0"/>
        <v>1643.9384979302188</v>
      </c>
    </row>
    <row r="35" spans="1:6" x14ac:dyDescent="0.25">
      <c r="A35">
        <v>2050</v>
      </c>
      <c r="B35" s="102">
        <v>160</v>
      </c>
      <c r="C35" s="102" t="str">
        <f>'2019_Rohdaten'!C36</f>
        <v xml:space="preserve">  Russische Föderation                  </v>
      </c>
      <c r="D35">
        <f>'2019_Rohdaten'!D36</f>
        <v>18273</v>
      </c>
      <c r="E35">
        <f>'2019_Rohdaten'!G36</f>
        <v>22260</v>
      </c>
      <c r="F35" s="125">
        <f t="shared" si="0"/>
        <v>21.81907732720407</v>
      </c>
    </row>
    <row r="36" spans="1:6" x14ac:dyDescent="0.25">
      <c r="A36">
        <v>2051</v>
      </c>
      <c r="B36" s="102">
        <v>157</v>
      </c>
      <c r="C36" s="102" t="str">
        <f>'2019_Rohdaten'!C37</f>
        <v xml:space="preserve">  Schweden                              </v>
      </c>
      <c r="D36">
        <f>'2019_Rohdaten'!D37</f>
        <v>1288</v>
      </c>
      <c r="E36">
        <f>'2019_Rohdaten'!G37</f>
        <v>1565</v>
      </c>
      <c r="F36" s="125">
        <f t="shared" si="0"/>
        <v>21.506211180124225</v>
      </c>
    </row>
    <row r="37" spans="1:6" x14ac:dyDescent="0.25">
      <c r="A37">
        <v>2052</v>
      </c>
      <c r="B37" s="102">
        <v>158</v>
      </c>
      <c r="C37" s="102" t="str">
        <f>'2019_Rohdaten'!C38</f>
        <v xml:space="preserve">  Schweiz                               </v>
      </c>
      <c r="D37">
        <f>'2019_Rohdaten'!D38</f>
        <v>2211</v>
      </c>
      <c r="E37">
        <f>'2019_Rohdaten'!G38</f>
        <v>2385</v>
      </c>
      <c r="F37" s="125">
        <f t="shared" si="0"/>
        <v>7.8697421981004068</v>
      </c>
    </row>
    <row r="38" spans="1:6" x14ac:dyDescent="0.25">
      <c r="A38">
        <v>2053</v>
      </c>
      <c r="B38" s="102">
        <v>155</v>
      </c>
      <c r="C38" s="102" t="str">
        <f>'2019_Rohdaten'!C39</f>
        <v xml:space="preserve">  Slowakei                              </v>
      </c>
      <c r="D38">
        <f>'2019_Rohdaten'!D39</f>
        <v>868</v>
      </c>
      <c r="E38">
        <f>'2019_Rohdaten'!G39</f>
        <v>2835</v>
      </c>
      <c r="F38" s="125">
        <f t="shared" si="0"/>
        <v>226.61290322580646</v>
      </c>
    </row>
    <row r="39" spans="1:6" x14ac:dyDescent="0.25">
      <c r="A39">
        <v>2054</v>
      </c>
      <c r="B39" s="102">
        <v>131</v>
      </c>
      <c r="C39" s="102" t="str">
        <f>'2019_Rohdaten'!C40</f>
        <v xml:space="preserve">  Slowenien                             </v>
      </c>
      <c r="D39">
        <f>'2019_Rohdaten'!D40</f>
        <v>433</v>
      </c>
      <c r="E39">
        <f>'2019_Rohdaten'!G40</f>
        <v>915</v>
      </c>
      <c r="F39" s="125">
        <f t="shared" si="0"/>
        <v>111.31639722863741</v>
      </c>
    </row>
    <row r="40" spans="1:6" x14ac:dyDescent="0.25">
      <c r="A40">
        <v>2055</v>
      </c>
      <c r="B40" s="102">
        <v>159</v>
      </c>
      <c r="C40" s="102" t="str">
        <f>'2019_Rohdaten'!C41</f>
        <v xml:space="preserve">  ehem. Sowjetunion                     </v>
      </c>
      <c r="D40">
        <f>'2019_Rohdaten'!D41</f>
        <v>341</v>
      </c>
      <c r="E40">
        <f>'2019_Rohdaten'!G41</f>
        <v>85</v>
      </c>
      <c r="F40" s="125">
        <f t="shared" si="0"/>
        <v>-75.073313782991207</v>
      </c>
    </row>
    <row r="41" spans="1:6" x14ac:dyDescent="0.25">
      <c r="A41">
        <v>2056</v>
      </c>
      <c r="B41" s="102">
        <v>161</v>
      </c>
      <c r="C41" s="102" t="str">
        <f>'2019_Rohdaten'!C42</f>
        <v xml:space="preserve">  Spanien                               </v>
      </c>
      <c r="D41">
        <f>'2019_Rohdaten'!D42</f>
        <v>9376</v>
      </c>
      <c r="E41">
        <f>'2019_Rohdaten'!G42</f>
        <v>11970</v>
      </c>
      <c r="F41" s="125">
        <f t="shared" si="0"/>
        <v>27.666382252559728</v>
      </c>
    </row>
    <row r="42" spans="1:6" x14ac:dyDescent="0.25">
      <c r="A42">
        <v>2057</v>
      </c>
      <c r="B42" s="102">
        <v>162</v>
      </c>
      <c r="C42" s="102" t="str">
        <f>'2019_Rohdaten'!C43</f>
        <v xml:space="preserve">  ehem. Tschechoslowakei                </v>
      </c>
      <c r="D42">
        <f>'2019_Rohdaten'!D43</f>
        <v>245</v>
      </c>
      <c r="E42">
        <f>'2019_Rohdaten'!G43</f>
        <v>90</v>
      </c>
      <c r="F42" s="125">
        <f t="shared" si="0"/>
        <v>-63.265306122448976</v>
      </c>
    </row>
    <row r="43" spans="1:6" x14ac:dyDescent="0.25">
      <c r="A43">
        <v>2058</v>
      </c>
      <c r="B43" s="102">
        <v>164</v>
      </c>
      <c r="C43" s="102" t="str">
        <f>'2019_Rohdaten'!C44</f>
        <v xml:space="preserve">  Tschechische Republik                 </v>
      </c>
      <c r="D43">
        <f>'2019_Rohdaten'!D44</f>
        <v>1352</v>
      </c>
      <c r="E43">
        <f>'2019_Rohdaten'!G44</f>
        <v>2180</v>
      </c>
      <c r="F43" s="125">
        <f t="shared" si="0"/>
        <v>61.242603550295861</v>
      </c>
    </row>
    <row r="44" spans="1:6" x14ac:dyDescent="0.25">
      <c r="A44">
        <v>2059</v>
      </c>
      <c r="B44" s="102">
        <v>163</v>
      </c>
      <c r="C44" s="102" t="str">
        <f>'2019_Rohdaten'!C45</f>
        <v xml:space="preserve">  Türkei                                </v>
      </c>
      <c r="D44">
        <f>'2019_Rohdaten'!D45</f>
        <v>111598</v>
      </c>
      <c r="E44">
        <f>'2019_Rohdaten'!G45</f>
        <v>88735</v>
      </c>
      <c r="F44" s="125">
        <f t="shared" si="0"/>
        <v>-20.486926289001595</v>
      </c>
    </row>
    <row r="45" spans="1:6" x14ac:dyDescent="0.25">
      <c r="A45">
        <v>2060</v>
      </c>
      <c r="B45" s="102">
        <v>166</v>
      </c>
      <c r="C45" s="102" t="str">
        <f>'2019_Rohdaten'!C46</f>
        <v xml:space="preserve">  Ukraine                               </v>
      </c>
      <c r="D45">
        <f>'2019_Rohdaten'!D46</f>
        <v>11612</v>
      </c>
      <c r="E45">
        <f>'2019_Rohdaten'!G46</f>
        <v>11345</v>
      </c>
      <c r="F45" s="125">
        <f t="shared" si="0"/>
        <v>-2.2993455046503617</v>
      </c>
    </row>
    <row r="46" spans="1:6" x14ac:dyDescent="0.25">
      <c r="A46">
        <v>2061</v>
      </c>
      <c r="B46" s="102">
        <v>165</v>
      </c>
      <c r="C46" s="102" t="str">
        <f>'2019_Rohdaten'!C47</f>
        <v xml:space="preserve">  Ungarn                                </v>
      </c>
      <c r="D46">
        <f>'2019_Rohdaten'!D47</f>
        <v>2287</v>
      </c>
      <c r="E46">
        <f>'2019_Rohdaten'!G47</f>
        <v>9465</v>
      </c>
      <c r="F46" s="125">
        <f t="shared" si="0"/>
        <v>313.86095321381725</v>
      </c>
    </row>
    <row r="47" spans="1:6" x14ac:dyDescent="0.25">
      <c r="A47">
        <v>2062</v>
      </c>
      <c r="B47" s="102">
        <v>168</v>
      </c>
      <c r="C47" s="102" t="str">
        <f>'2019_Rohdaten'!C48</f>
        <v xml:space="preserve">  Vereinigtes Königreich GB u.Nordirland</v>
      </c>
      <c r="D47">
        <f>'2019_Rohdaten'!D48</f>
        <v>10362</v>
      </c>
      <c r="E47">
        <f>'2019_Rohdaten'!G48</f>
        <v>6750</v>
      </c>
      <c r="F47" s="125">
        <f t="shared" si="0"/>
        <v>-34.858135495078173</v>
      </c>
    </row>
    <row r="48" spans="1:6" x14ac:dyDescent="0.25">
      <c r="A48">
        <v>2063</v>
      </c>
      <c r="B48" s="102">
        <v>169</v>
      </c>
      <c r="C48" s="102" t="str">
        <f>'2019_Rohdaten'!C49</f>
        <v xml:space="preserve">  Weißrußland                           </v>
      </c>
      <c r="D48">
        <f>'2019_Rohdaten'!D49</f>
        <v>1593</v>
      </c>
      <c r="E48">
        <f>'2019_Rohdaten'!G49</f>
        <v>2070</v>
      </c>
      <c r="F48" s="125">
        <f t="shared" si="0"/>
        <v>29.943502824858758</v>
      </c>
    </row>
    <row r="49" spans="1:6" x14ac:dyDescent="0.25">
      <c r="A49">
        <v>2064</v>
      </c>
      <c r="B49" s="102">
        <v>181</v>
      </c>
      <c r="C49" s="102" t="str">
        <f>'2019_Rohdaten'!C50</f>
        <v xml:space="preserve">  Zypern                                </v>
      </c>
      <c r="D49">
        <f>'2019_Rohdaten'!D50</f>
        <v>50</v>
      </c>
      <c r="E49">
        <f>'2019_Rohdaten'!G50</f>
        <v>115</v>
      </c>
      <c r="F49" s="125">
        <f t="shared" si="0"/>
        <v>130</v>
      </c>
    </row>
    <row r="50" spans="1:6" x14ac:dyDescent="0.25">
      <c r="A50">
        <v>2065</v>
      </c>
      <c r="B50" s="102">
        <v>199</v>
      </c>
      <c r="C50" s="102" t="str">
        <f>'2019_Rohdaten'!C51</f>
        <v xml:space="preserve">  übrige europäische Staaten            </v>
      </c>
      <c r="D50">
        <f>'2019_Rohdaten'!D51</f>
        <v>54</v>
      </c>
      <c r="E50">
        <f>'2019_Rohdaten'!G51</f>
        <v>5</v>
      </c>
      <c r="F50" s="125">
        <f t="shared" si="0"/>
        <v>-90.740740740740748</v>
      </c>
    </row>
    <row r="51" spans="1:6" x14ac:dyDescent="0.25">
      <c r="A51">
        <v>2066</v>
      </c>
      <c r="B51" s="102">
        <v>1000</v>
      </c>
      <c r="C51" s="102" t="str">
        <f>'2019_Rohdaten'!C52</f>
        <v xml:space="preserve">Europa insgesamt                        </v>
      </c>
      <c r="D51">
        <f>'2019_Rohdaten'!D52</f>
        <v>352754</v>
      </c>
      <c r="E51">
        <f>'2019_Rohdaten'!G52</f>
        <v>542155</v>
      </c>
      <c r="F51" s="125">
        <f t="shared" si="0"/>
        <v>53.69209137245786</v>
      </c>
    </row>
    <row r="52" spans="1:6" x14ac:dyDescent="0.25">
      <c r="A52">
        <v>2067</v>
      </c>
      <c r="B52" s="102">
        <v>221</v>
      </c>
      <c r="C52" s="102" t="str">
        <f>'2019_Rohdaten'!C53</f>
        <v xml:space="preserve">  Algerien                              </v>
      </c>
      <c r="D52">
        <f>'2019_Rohdaten'!D53</f>
        <v>652</v>
      </c>
      <c r="E52">
        <f>'2019_Rohdaten'!G53</f>
        <v>1380</v>
      </c>
      <c r="F52" s="125">
        <f t="shared" si="0"/>
        <v>111.65644171779141</v>
      </c>
    </row>
    <row r="53" spans="1:6" x14ac:dyDescent="0.25">
      <c r="A53">
        <v>2068</v>
      </c>
      <c r="B53" s="102">
        <v>223</v>
      </c>
      <c r="C53" s="102" t="str">
        <f>'2019_Rohdaten'!C54</f>
        <v xml:space="preserve">  Angola                                </v>
      </c>
      <c r="D53">
        <f>'2019_Rohdaten'!D54</f>
        <v>478</v>
      </c>
      <c r="E53">
        <f>'2019_Rohdaten'!G54</f>
        <v>235</v>
      </c>
      <c r="F53" s="125">
        <f t="shared" si="0"/>
        <v>-50.836820083682007</v>
      </c>
    </row>
    <row r="54" spans="1:6" x14ac:dyDescent="0.25">
      <c r="A54">
        <v>2069</v>
      </c>
      <c r="B54" s="102">
        <v>287</v>
      </c>
      <c r="C54" s="102" t="str">
        <f>'2019_Rohdaten'!C55</f>
        <v xml:space="preserve">  Ägypten                               </v>
      </c>
      <c r="D54">
        <f>'2019_Rohdaten'!D55</f>
        <v>547</v>
      </c>
      <c r="E54">
        <f>'2019_Rohdaten'!G55</f>
        <v>2095</v>
      </c>
      <c r="F54" s="125">
        <f t="shared" si="0"/>
        <v>282.99817184643513</v>
      </c>
    </row>
    <row r="55" spans="1:6" x14ac:dyDescent="0.25">
      <c r="A55">
        <v>2070</v>
      </c>
      <c r="B55" s="102">
        <v>225</v>
      </c>
      <c r="C55" s="102" t="str">
        <f>'2019_Rohdaten'!C56</f>
        <v xml:space="preserve">  Äthiopien                             </v>
      </c>
      <c r="D55">
        <f>'2019_Rohdaten'!D56</f>
        <v>238</v>
      </c>
      <c r="E55">
        <f>'2019_Rohdaten'!G56</f>
        <v>375</v>
      </c>
      <c r="F55" s="125">
        <f t="shared" si="0"/>
        <v>57.563025210084035</v>
      </c>
    </row>
    <row r="56" spans="1:6" x14ac:dyDescent="0.25">
      <c r="A56">
        <v>2071</v>
      </c>
      <c r="B56" s="102">
        <v>229</v>
      </c>
      <c r="C56" s="102" t="str">
        <f>'2019_Rohdaten'!C57</f>
        <v xml:space="preserve">  Benin                                 </v>
      </c>
      <c r="D56">
        <f>'2019_Rohdaten'!D57</f>
        <v>60</v>
      </c>
      <c r="E56">
        <f>'2019_Rohdaten'!G57</f>
        <v>125</v>
      </c>
      <c r="F56" s="125">
        <f t="shared" si="0"/>
        <v>108.33333333333333</v>
      </c>
    </row>
    <row r="57" spans="1:6" x14ac:dyDescent="0.25">
      <c r="A57">
        <v>2072</v>
      </c>
      <c r="B57" s="102">
        <v>258</v>
      </c>
      <c r="C57" s="102" t="str">
        <f>'2019_Rohdaten'!C58</f>
        <v xml:space="preserve">  Burkina Faso                          </v>
      </c>
      <c r="D57">
        <f>'2019_Rohdaten'!D58</f>
        <v>71</v>
      </c>
      <c r="E57">
        <f>'2019_Rohdaten'!G58</f>
        <v>100</v>
      </c>
      <c r="F57" s="125">
        <f t="shared" si="0"/>
        <v>40.845070422535208</v>
      </c>
    </row>
    <row r="58" spans="1:6" x14ac:dyDescent="0.25">
      <c r="A58">
        <v>2073</v>
      </c>
      <c r="B58" s="102">
        <v>231</v>
      </c>
      <c r="C58" s="102" t="str">
        <f>'2019_Rohdaten'!C59</f>
        <v xml:space="preserve">  Cote d'Ivoire                         </v>
      </c>
      <c r="D58">
        <f>'2019_Rohdaten'!D59</f>
        <v>300</v>
      </c>
      <c r="E58">
        <f>'2019_Rohdaten'!G59</f>
        <v>3040</v>
      </c>
      <c r="F58" s="125">
        <f t="shared" si="0"/>
        <v>913.33333333333337</v>
      </c>
    </row>
    <row r="59" spans="1:6" x14ac:dyDescent="0.25">
      <c r="A59">
        <v>2074</v>
      </c>
      <c r="B59" s="102">
        <v>224</v>
      </c>
      <c r="C59" s="102" t="str">
        <f>'2019_Rohdaten'!C60</f>
        <v xml:space="preserve">  Eritrea                               </v>
      </c>
      <c r="D59">
        <f>'2019_Rohdaten'!D60</f>
        <v>106</v>
      </c>
      <c r="E59">
        <f>'2019_Rohdaten'!G60</f>
        <v>3800</v>
      </c>
      <c r="F59" s="125">
        <f t="shared" si="0"/>
        <v>3484.9056603773583</v>
      </c>
    </row>
    <row r="60" spans="1:6" x14ac:dyDescent="0.25">
      <c r="A60">
        <v>2075</v>
      </c>
      <c r="B60" s="102">
        <v>237</v>
      </c>
      <c r="C60" s="102" t="str">
        <f>'2019_Rohdaten'!C61</f>
        <v xml:space="preserve">  Gambia                                </v>
      </c>
      <c r="D60">
        <f>'2019_Rohdaten'!D61</f>
        <v>326</v>
      </c>
      <c r="E60">
        <f>'2019_Rohdaten'!G61</f>
        <v>880</v>
      </c>
      <c r="F60" s="125">
        <f t="shared" si="0"/>
        <v>169.93865030674846</v>
      </c>
    </row>
    <row r="61" spans="1:6" x14ac:dyDescent="0.25">
      <c r="A61">
        <v>2076</v>
      </c>
      <c r="B61" s="102">
        <v>238</v>
      </c>
      <c r="C61" s="102" t="str">
        <f>'2019_Rohdaten'!C62</f>
        <v xml:space="preserve">  Ghana                                 </v>
      </c>
      <c r="D61">
        <f>'2019_Rohdaten'!D62</f>
        <v>1159</v>
      </c>
      <c r="E61">
        <f>'2019_Rohdaten'!G62</f>
        <v>2945</v>
      </c>
      <c r="F61" s="125">
        <f t="shared" si="0"/>
        <v>154.09836065573771</v>
      </c>
    </row>
    <row r="62" spans="1:6" x14ac:dyDescent="0.25">
      <c r="A62">
        <v>2077</v>
      </c>
      <c r="B62" s="102">
        <v>262</v>
      </c>
      <c r="C62" s="102" t="str">
        <f>'2019_Rohdaten'!C63</f>
        <v xml:space="preserve">  Kamerun                               </v>
      </c>
      <c r="D62">
        <f>'2019_Rohdaten'!D63</f>
        <v>1155</v>
      </c>
      <c r="E62">
        <f>'2019_Rohdaten'!G63</f>
        <v>2005</v>
      </c>
      <c r="F62" s="125">
        <f t="shared" si="0"/>
        <v>73.593073593073598</v>
      </c>
    </row>
    <row r="63" spans="1:6" x14ac:dyDescent="0.25">
      <c r="A63">
        <v>2078</v>
      </c>
      <c r="B63" s="102">
        <v>243</v>
      </c>
      <c r="C63" s="102" t="str">
        <f>'2019_Rohdaten'!C64</f>
        <v xml:space="preserve">  Kenia                                 </v>
      </c>
      <c r="D63">
        <f>'2019_Rohdaten'!D64</f>
        <v>391</v>
      </c>
      <c r="E63">
        <f>'2019_Rohdaten'!G64</f>
        <v>665</v>
      </c>
      <c r="F63" s="125">
        <f t="shared" si="0"/>
        <v>70.076726342710998</v>
      </c>
    </row>
    <row r="64" spans="1:6" x14ac:dyDescent="0.25">
      <c r="A64">
        <v>2079</v>
      </c>
      <c r="B64" s="102">
        <v>247</v>
      </c>
      <c r="C64" s="102" t="str">
        <f>'2019_Rohdaten'!C65</f>
        <v xml:space="preserve">  Liberia                               </v>
      </c>
      <c r="D64">
        <f>'2019_Rohdaten'!D65</f>
        <v>151</v>
      </c>
      <c r="E64">
        <f>'2019_Rohdaten'!G65</f>
        <v>645</v>
      </c>
      <c r="F64" s="125">
        <f t="shared" si="0"/>
        <v>327.15231788079473</v>
      </c>
    </row>
    <row r="65" spans="1:6" x14ac:dyDescent="0.25">
      <c r="A65">
        <v>2080</v>
      </c>
      <c r="B65" s="102">
        <v>252</v>
      </c>
      <c r="C65" s="102" t="str">
        <f>'2019_Rohdaten'!C66</f>
        <v xml:space="preserve">  Marokko                               </v>
      </c>
      <c r="D65">
        <f>'2019_Rohdaten'!D66</f>
        <v>1397</v>
      </c>
      <c r="E65">
        <f>'2019_Rohdaten'!G66</f>
        <v>2380</v>
      </c>
      <c r="F65" s="125">
        <f t="shared" si="0"/>
        <v>70.365068002863282</v>
      </c>
    </row>
    <row r="66" spans="1:6" x14ac:dyDescent="0.25">
      <c r="A66">
        <v>2081</v>
      </c>
      <c r="B66" s="102">
        <v>232</v>
      </c>
      <c r="C66" s="102" t="str">
        <f>'2019_Rohdaten'!C67</f>
        <v xml:space="preserve">  Nigeria                               </v>
      </c>
      <c r="D66">
        <f>'2019_Rohdaten'!D67</f>
        <v>1016</v>
      </c>
      <c r="E66">
        <f>'2019_Rohdaten'!G67</f>
        <v>2835</v>
      </c>
      <c r="F66" s="125">
        <f t="shared" si="0"/>
        <v>179.03543307086613</v>
      </c>
    </row>
    <row r="67" spans="1:6" x14ac:dyDescent="0.25">
      <c r="A67">
        <v>2082</v>
      </c>
      <c r="B67" s="102">
        <v>269</v>
      </c>
      <c r="C67" s="102" t="str">
        <f>'2019_Rohdaten'!C68</f>
        <v xml:space="preserve">  Senegal                               </v>
      </c>
      <c r="D67">
        <f>'2019_Rohdaten'!D68</f>
        <v>124</v>
      </c>
      <c r="E67">
        <f>'2019_Rohdaten'!G68</f>
        <v>265</v>
      </c>
      <c r="F67" s="125">
        <f t="shared" si="0"/>
        <v>113.70967741935483</v>
      </c>
    </row>
    <row r="68" spans="1:6" x14ac:dyDescent="0.25">
      <c r="A68">
        <v>2083</v>
      </c>
      <c r="B68" s="102">
        <v>272</v>
      </c>
      <c r="C68" s="102" t="str">
        <f>'2019_Rohdaten'!C69</f>
        <v xml:space="preserve">  Sierra Leone                          </v>
      </c>
      <c r="D68">
        <f>'2019_Rohdaten'!D69</f>
        <v>335</v>
      </c>
      <c r="E68">
        <f>'2019_Rohdaten'!G69</f>
        <v>125</v>
      </c>
      <c r="F68" s="125">
        <f t="shared" si="0"/>
        <v>-62.686567164179102</v>
      </c>
    </row>
    <row r="69" spans="1:6" x14ac:dyDescent="0.25">
      <c r="A69">
        <v>2084</v>
      </c>
      <c r="B69" s="102">
        <v>273</v>
      </c>
      <c r="C69" s="102" t="str">
        <f>'2019_Rohdaten'!C70</f>
        <v xml:space="preserve">  Somalia                               </v>
      </c>
      <c r="D69">
        <f>'2019_Rohdaten'!D70</f>
        <v>275</v>
      </c>
      <c r="E69">
        <f>'2019_Rohdaten'!G70</f>
        <v>3205</v>
      </c>
      <c r="F69" s="125">
        <f t="shared" ref="F69:F125" si="1">(E69-D69)*100/D69</f>
        <v>1065.4545454545455</v>
      </c>
    </row>
    <row r="70" spans="1:6" x14ac:dyDescent="0.25">
      <c r="A70">
        <v>2085</v>
      </c>
      <c r="B70" s="102">
        <v>263</v>
      </c>
      <c r="C70" s="102" t="str">
        <f>'2019_Rohdaten'!C71</f>
        <v xml:space="preserve">  Südafrika                             </v>
      </c>
      <c r="D70">
        <f>'2019_Rohdaten'!D71</f>
        <v>400</v>
      </c>
      <c r="E70">
        <f>'2019_Rohdaten'!G71</f>
        <v>515</v>
      </c>
      <c r="F70" s="125">
        <f t="shared" si="1"/>
        <v>28.75</v>
      </c>
    </row>
    <row r="71" spans="1:6" x14ac:dyDescent="0.25">
      <c r="A71">
        <v>2086</v>
      </c>
      <c r="B71" s="102">
        <v>276</v>
      </c>
      <c r="C71" s="102" t="str">
        <f>'2019_Rohdaten'!C72</f>
        <v xml:space="preserve">  Sudan (einschl. Südsudan) (bis 2010)  </v>
      </c>
      <c r="D71">
        <f>'2019_Rohdaten'!D72</f>
        <v>210</v>
      </c>
      <c r="E71">
        <f>'2019_Rohdaten'!G72</f>
        <v>240</v>
      </c>
      <c r="F71" s="125">
        <f t="shared" si="1"/>
        <v>14.285714285714286</v>
      </c>
    </row>
    <row r="72" spans="1:6" x14ac:dyDescent="0.25">
      <c r="A72">
        <v>2087</v>
      </c>
      <c r="B72" s="102">
        <v>277</v>
      </c>
      <c r="C72" s="102" t="str">
        <f>'2019_Rohdaten'!C73</f>
        <v xml:space="preserve">  Sudan (ab 2011)                       </v>
      </c>
      <c r="D72">
        <f>'2019_Rohdaten'!D73</f>
        <v>0</v>
      </c>
      <c r="E72">
        <f>'2019_Rohdaten'!G73</f>
        <v>4425</v>
      </c>
      <c r="F72" s="125"/>
    </row>
    <row r="73" spans="1:6" x14ac:dyDescent="0.25">
      <c r="A73">
        <v>2088</v>
      </c>
      <c r="B73" s="102">
        <v>278</v>
      </c>
      <c r="C73" s="102" t="str">
        <f>'2019_Rohdaten'!C74</f>
        <v xml:space="preserve">  Südsudan (ab 2011)                    </v>
      </c>
      <c r="D73">
        <f>'2019_Rohdaten'!D74</f>
        <v>0</v>
      </c>
      <c r="E73">
        <f>'2019_Rohdaten'!G74</f>
        <v>185</v>
      </c>
      <c r="F73" s="125"/>
    </row>
    <row r="74" spans="1:6" x14ac:dyDescent="0.25">
      <c r="A74">
        <v>2089</v>
      </c>
      <c r="B74" s="102">
        <v>283</v>
      </c>
      <c r="C74" s="102" t="str">
        <f>'2019_Rohdaten'!C75</f>
        <v xml:space="preserve">  Togo                                  </v>
      </c>
      <c r="D74">
        <f>'2019_Rohdaten'!D75</f>
        <v>713</v>
      </c>
      <c r="E74">
        <f>'2019_Rohdaten'!G75</f>
        <v>575</v>
      </c>
      <c r="F74" s="125">
        <f t="shared" si="1"/>
        <v>-19.35483870967742</v>
      </c>
    </row>
    <row r="75" spans="1:6" x14ac:dyDescent="0.25">
      <c r="A75">
        <v>2090</v>
      </c>
      <c r="B75" s="102">
        <v>285</v>
      </c>
      <c r="C75" s="102" t="str">
        <f>'2019_Rohdaten'!C76</f>
        <v xml:space="preserve">  Tunesien                              </v>
      </c>
      <c r="D75">
        <f>'2019_Rohdaten'!D76</f>
        <v>2228</v>
      </c>
      <c r="E75">
        <f>'2019_Rohdaten'!G76</f>
        <v>3725</v>
      </c>
      <c r="F75" s="125">
        <f t="shared" si="1"/>
        <v>67.190305206463194</v>
      </c>
    </row>
    <row r="76" spans="1:6" x14ac:dyDescent="0.25">
      <c r="A76">
        <v>2091</v>
      </c>
      <c r="B76" s="102">
        <v>246</v>
      </c>
      <c r="C76" s="102" t="str">
        <f>'2019_Rohdaten'!C77</f>
        <v xml:space="preserve">  Kongo, Dem. Volksrepublik (ehem.Zaire)</v>
      </c>
      <c r="D76">
        <f>'2019_Rohdaten'!D77</f>
        <v>622</v>
      </c>
      <c r="E76">
        <f>'2019_Rohdaten'!G77</f>
        <v>255</v>
      </c>
      <c r="F76" s="125">
        <f t="shared" si="1"/>
        <v>-59.0032154340836</v>
      </c>
    </row>
    <row r="77" spans="1:6" x14ac:dyDescent="0.25">
      <c r="A77">
        <v>2092</v>
      </c>
      <c r="B77" s="16">
        <v>299</v>
      </c>
      <c r="C77" s="102" t="str">
        <f>'2019_Rohdaten'!C78</f>
        <v xml:space="preserve">  übrige afrikanische Staaten           </v>
      </c>
      <c r="D77">
        <f>'2019_Rohdaten'!D78</f>
        <v>1315</v>
      </c>
      <c r="E77">
        <f>'2019_Rohdaten'!G78</f>
        <v>4990</v>
      </c>
      <c r="F77" s="125">
        <f t="shared" si="1"/>
        <v>279.46768060836501</v>
      </c>
    </row>
    <row r="78" spans="1:6" x14ac:dyDescent="0.25">
      <c r="A78">
        <v>2093</v>
      </c>
      <c r="B78" s="25">
        <v>2000</v>
      </c>
      <c r="C78" s="102" t="str">
        <f>'2019_Rohdaten'!C79</f>
        <v xml:space="preserve">Afrika insgesamt                        </v>
      </c>
      <c r="D78">
        <f>'2019_Rohdaten'!D79</f>
        <v>14269</v>
      </c>
      <c r="E78">
        <f>'2019_Rohdaten'!G79</f>
        <v>42015</v>
      </c>
      <c r="F78" s="125">
        <f t="shared" si="1"/>
        <v>194.44950592192865</v>
      </c>
    </row>
    <row r="79" spans="1:6" x14ac:dyDescent="0.25">
      <c r="A79">
        <v>2094</v>
      </c>
      <c r="B79" s="102">
        <v>323</v>
      </c>
      <c r="C79" s="102" t="str">
        <f>'2019_Rohdaten'!C80</f>
        <v xml:space="preserve">  Argentinien                           </v>
      </c>
      <c r="D79">
        <f>'2019_Rohdaten'!D80</f>
        <v>297</v>
      </c>
      <c r="E79">
        <f>'2019_Rohdaten'!G80</f>
        <v>395</v>
      </c>
      <c r="F79" s="125">
        <f t="shared" si="1"/>
        <v>32.996632996632997</v>
      </c>
    </row>
    <row r="80" spans="1:6" x14ac:dyDescent="0.25">
      <c r="A80">
        <v>2095</v>
      </c>
      <c r="B80" s="102">
        <v>326</v>
      </c>
      <c r="C80" s="102" t="str">
        <f>'2019_Rohdaten'!C81</f>
        <v xml:space="preserve">  Bolivien                              </v>
      </c>
      <c r="D80">
        <f>'2019_Rohdaten'!D81</f>
        <v>129</v>
      </c>
      <c r="E80">
        <f>'2019_Rohdaten'!G81</f>
        <v>145</v>
      </c>
      <c r="F80" s="125">
        <f t="shared" si="1"/>
        <v>12.403100775193799</v>
      </c>
    </row>
    <row r="81" spans="1:6" x14ac:dyDescent="0.25">
      <c r="A81">
        <v>2096</v>
      </c>
      <c r="B81" s="102">
        <v>327</v>
      </c>
      <c r="C81" s="102" t="str">
        <f>'2019_Rohdaten'!C82</f>
        <v xml:space="preserve">  Brasilien                             </v>
      </c>
      <c r="D81">
        <f>'2019_Rohdaten'!D82</f>
        <v>1899</v>
      </c>
      <c r="E81">
        <f>'2019_Rohdaten'!G82</f>
        <v>3190</v>
      </c>
      <c r="F81" s="125">
        <f t="shared" si="1"/>
        <v>67.983149025803058</v>
      </c>
    </row>
    <row r="82" spans="1:6" x14ac:dyDescent="0.25">
      <c r="A82">
        <v>2097</v>
      </c>
      <c r="B82" s="102">
        <v>332</v>
      </c>
      <c r="C82" s="102" t="str">
        <f>'2019_Rohdaten'!C83</f>
        <v xml:space="preserve">  Chile                                 </v>
      </c>
      <c r="D82">
        <f>'2019_Rohdaten'!D83</f>
        <v>381</v>
      </c>
      <c r="E82">
        <f>'2019_Rohdaten'!G83</f>
        <v>555</v>
      </c>
      <c r="F82" s="125">
        <f t="shared" si="1"/>
        <v>45.669291338582674</v>
      </c>
    </row>
    <row r="83" spans="1:6" x14ac:dyDescent="0.25">
      <c r="A83">
        <v>2098</v>
      </c>
      <c r="B83" s="102">
        <v>335</v>
      </c>
      <c r="C83" s="102" t="str">
        <f>'2019_Rohdaten'!C84</f>
        <v xml:space="preserve">  Dominikanische Republik               </v>
      </c>
      <c r="D83">
        <f>'2019_Rohdaten'!D84</f>
        <v>446</v>
      </c>
      <c r="E83">
        <f>'2019_Rohdaten'!G84</f>
        <v>455</v>
      </c>
      <c r="F83" s="125">
        <f t="shared" si="1"/>
        <v>2.0179372197309418</v>
      </c>
    </row>
    <row r="84" spans="1:6" x14ac:dyDescent="0.25">
      <c r="A84">
        <v>2099</v>
      </c>
      <c r="B84" s="102">
        <v>348</v>
      </c>
      <c r="C84" s="102" t="str">
        <f>'2019_Rohdaten'!C85</f>
        <v xml:space="preserve">  Kanada                                </v>
      </c>
      <c r="D84">
        <f>'2019_Rohdaten'!D85</f>
        <v>800</v>
      </c>
      <c r="E84">
        <f>'2019_Rohdaten'!G85</f>
        <v>1020</v>
      </c>
      <c r="F84" s="125">
        <f t="shared" si="1"/>
        <v>27.5</v>
      </c>
    </row>
    <row r="85" spans="1:6" x14ac:dyDescent="0.25">
      <c r="A85">
        <v>2100</v>
      </c>
      <c r="B85" s="102">
        <v>349</v>
      </c>
      <c r="C85" s="102" t="str">
        <f>'2019_Rohdaten'!C86</f>
        <v xml:space="preserve">  Kolumbien                             </v>
      </c>
      <c r="D85">
        <f>'2019_Rohdaten'!D86</f>
        <v>629</v>
      </c>
      <c r="E85">
        <f>'2019_Rohdaten'!G86</f>
        <v>1875</v>
      </c>
      <c r="F85" s="125">
        <f t="shared" si="1"/>
        <v>198.09220985691573</v>
      </c>
    </row>
    <row r="86" spans="1:6" x14ac:dyDescent="0.25">
      <c r="A86">
        <v>2101</v>
      </c>
      <c r="B86" s="102">
        <v>351</v>
      </c>
      <c r="C86" s="102" t="str">
        <f>'2019_Rohdaten'!C87</f>
        <v xml:space="preserve">  Kuba                                  </v>
      </c>
      <c r="D86">
        <f>'2019_Rohdaten'!D87</f>
        <v>453</v>
      </c>
      <c r="E86">
        <f>'2019_Rohdaten'!G87</f>
        <v>390</v>
      </c>
      <c r="F86" s="125">
        <f t="shared" si="1"/>
        <v>-13.907284768211921</v>
      </c>
    </row>
    <row r="87" spans="1:6" x14ac:dyDescent="0.25">
      <c r="A87">
        <v>2102</v>
      </c>
      <c r="B87" s="102">
        <v>353</v>
      </c>
      <c r="C87" s="102" t="str">
        <f>'2019_Rohdaten'!C88</f>
        <v xml:space="preserve">  Mexiko                                </v>
      </c>
      <c r="D87">
        <f>'2019_Rohdaten'!D88</f>
        <v>903</v>
      </c>
      <c r="E87">
        <f>'2019_Rohdaten'!G88</f>
        <v>1705</v>
      </c>
      <c r="F87" s="125">
        <f t="shared" si="1"/>
        <v>88.815060908084163</v>
      </c>
    </row>
    <row r="88" spans="1:6" x14ac:dyDescent="0.25">
      <c r="A88">
        <v>2103</v>
      </c>
      <c r="B88" s="102">
        <v>361</v>
      </c>
      <c r="C88" s="102" t="str">
        <f>'2019_Rohdaten'!C89</f>
        <v xml:space="preserve">  Peru                                  </v>
      </c>
      <c r="D88">
        <f>'2019_Rohdaten'!D89</f>
        <v>622</v>
      </c>
      <c r="E88">
        <f>'2019_Rohdaten'!G89</f>
        <v>750</v>
      </c>
      <c r="F88" s="125">
        <f t="shared" si="1"/>
        <v>20.578778135048232</v>
      </c>
    </row>
    <row r="89" spans="1:6" x14ac:dyDescent="0.25">
      <c r="A89">
        <v>2104</v>
      </c>
      <c r="B89" s="102">
        <v>367</v>
      </c>
      <c r="C89" s="102" t="str">
        <f>'2019_Rohdaten'!C90</f>
        <v xml:space="preserve">  Venezuela                             </v>
      </c>
      <c r="D89">
        <f>'2019_Rohdaten'!D90</f>
        <v>211</v>
      </c>
      <c r="E89">
        <f>'2019_Rohdaten'!G90</f>
        <v>360</v>
      </c>
      <c r="F89" s="125">
        <f t="shared" si="1"/>
        <v>70.616113744075832</v>
      </c>
    </row>
    <row r="90" spans="1:6" x14ac:dyDescent="0.25">
      <c r="A90">
        <v>2105</v>
      </c>
      <c r="B90" s="102">
        <v>368</v>
      </c>
      <c r="C90" s="102" t="str">
        <f>'2019_Rohdaten'!C91</f>
        <v xml:space="preserve">  Vereinigte Staaten                    </v>
      </c>
      <c r="D90">
        <f>'2019_Rohdaten'!D91</f>
        <v>4211</v>
      </c>
      <c r="E90">
        <f>'2019_Rohdaten'!G91</f>
        <v>5390</v>
      </c>
      <c r="F90" s="125">
        <f t="shared" si="1"/>
        <v>27.998100213725955</v>
      </c>
    </row>
    <row r="91" spans="1:6" x14ac:dyDescent="0.25">
      <c r="A91">
        <v>2106</v>
      </c>
      <c r="B91" s="16">
        <v>399</v>
      </c>
      <c r="C91" s="102" t="str">
        <f>'2019_Rohdaten'!C92</f>
        <v xml:space="preserve">  übrige amerikanische Staaten          </v>
      </c>
      <c r="D91">
        <f>'2019_Rohdaten'!D92</f>
        <v>816</v>
      </c>
      <c r="E91">
        <f>'2019_Rohdaten'!G92</f>
        <v>1355</v>
      </c>
      <c r="F91" s="125">
        <f t="shared" si="1"/>
        <v>66.053921568627445</v>
      </c>
    </row>
    <row r="92" spans="1:6" x14ac:dyDescent="0.25">
      <c r="A92">
        <v>2107</v>
      </c>
      <c r="B92" s="25">
        <v>3000</v>
      </c>
      <c r="C92" s="102" t="str">
        <f>'2019_Rohdaten'!C93</f>
        <v xml:space="preserve">Amerika insgesamt                       </v>
      </c>
      <c r="D92">
        <f>'2019_Rohdaten'!D93</f>
        <v>11797</v>
      </c>
      <c r="E92">
        <f>'2019_Rohdaten'!G93</f>
        <v>17580</v>
      </c>
      <c r="F92" s="125">
        <f t="shared" si="1"/>
        <v>49.020937526489789</v>
      </c>
    </row>
    <row r="93" spans="1:6" x14ac:dyDescent="0.25">
      <c r="A93">
        <v>2108</v>
      </c>
      <c r="B93" s="102">
        <v>423</v>
      </c>
      <c r="C93" s="102" t="str">
        <f>'2019_Rohdaten'!C94</f>
        <v xml:space="preserve">  Afghanistan                           </v>
      </c>
      <c r="D93">
        <f>'2019_Rohdaten'!D94</f>
        <v>3331</v>
      </c>
      <c r="E93">
        <f>'2019_Rohdaten'!G94</f>
        <v>21190</v>
      </c>
      <c r="F93" s="125">
        <f t="shared" si="1"/>
        <v>536.14530171119782</v>
      </c>
    </row>
    <row r="94" spans="1:6" x14ac:dyDescent="0.25">
      <c r="A94">
        <v>2109</v>
      </c>
      <c r="B94" s="102">
        <v>422</v>
      </c>
      <c r="C94" s="102" t="str">
        <f>'2019_Rohdaten'!C95</f>
        <v xml:space="preserve">  Armenien                              </v>
      </c>
      <c r="D94">
        <f>'2019_Rohdaten'!D95</f>
        <v>1063</v>
      </c>
      <c r="E94">
        <f>'2019_Rohdaten'!G95</f>
        <v>1515</v>
      </c>
      <c r="F94" s="125">
        <f t="shared" si="1"/>
        <v>42.521166509877702</v>
      </c>
    </row>
    <row r="95" spans="1:6" x14ac:dyDescent="0.25">
      <c r="A95">
        <v>2110</v>
      </c>
      <c r="B95" s="102">
        <v>425</v>
      </c>
      <c r="C95" s="102" t="str">
        <f>'2019_Rohdaten'!C96</f>
        <v xml:space="preserve">  Aserbaidschan                         </v>
      </c>
      <c r="D95">
        <f>'2019_Rohdaten'!D96</f>
        <v>1725</v>
      </c>
      <c r="E95">
        <f>'2019_Rohdaten'!G96</f>
        <v>1620</v>
      </c>
      <c r="F95" s="125">
        <f t="shared" si="1"/>
        <v>-6.0869565217391308</v>
      </c>
    </row>
    <row r="96" spans="1:6" x14ac:dyDescent="0.25">
      <c r="A96">
        <v>2111</v>
      </c>
      <c r="B96" s="102">
        <v>460</v>
      </c>
      <c r="C96" s="102" t="str">
        <f>'2019_Rohdaten'!C97</f>
        <v xml:space="preserve">  Bangladesch                           </v>
      </c>
      <c r="D96">
        <f>'2019_Rohdaten'!D97</f>
        <v>180</v>
      </c>
      <c r="E96">
        <f>'2019_Rohdaten'!G97</f>
        <v>375</v>
      </c>
      <c r="F96" s="125">
        <f t="shared" si="1"/>
        <v>108.33333333333333</v>
      </c>
    </row>
    <row r="97" spans="1:6" x14ac:dyDescent="0.25">
      <c r="A97">
        <v>2112</v>
      </c>
      <c r="B97" s="102">
        <v>479</v>
      </c>
      <c r="C97" s="102" t="str">
        <f>'2019_Rohdaten'!C98</f>
        <v xml:space="preserve">  China                                 </v>
      </c>
      <c r="D97">
        <f>'2019_Rohdaten'!D98</f>
        <v>5536</v>
      </c>
      <c r="E97">
        <f>'2019_Rohdaten'!G98</f>
        <v>10490</v>
      </c>
      <c r="F97" s="125">
        <f t="shared" si="1"/>
        <v>89.486994219653184</v>
      </c>
    </row>
    <row r="98" spans="1:6" x14ac:dyDescent="0.25">
      <c r="A98">
        <v>2113</v>
      </c>
      <c r="B98" s="102">
        <v>430</v>
      </c>
      <c r="C98" s="102" t="str">
        <f>'2019_Rohdaten'!C99</f>
        <v xml:space="preserve">  Georgien                              </v>
      </c>
      <c r="D98">
        <f>'2019_Rohdaten'!D99</f>
        <v>1197</v>
      </c>
      <c r="E98">
        <f>'2019_Rohdaten'!G99</f>
        <v>2640</v>
      </c>
      <c r="F98" s="125">
        <f t="shared" si="1"/>
        <v>120.55137844611529</v>
      </c>
    </row>
    <row r="99" spans="1:6" x14ac:dyDescent="0.25">
      <c r="A99">
        <v>2114</v>
      </c>
      <c r="B99" s="102">
        <v>436</v>
      </c>
      <c r="C99" s="102" t="str">
        <f>'2019_Rohdaten'!C100</f>
        <v xml:space="preserve">  Indien                                </v>
      </c>
      <c r="D99">
        <f>'2019_Rohdaten'!D100</f>
        <v>1875</v>
      </c>
      <c r="E99">
        <f>'2019_Rohdaten'!G100</f>
        <v>7025</v>
      </c>
      <c r="F99" s="125">
        <f t="shared" si="1"/>
        <v>274.66666666666669</v>
      </c>
    </row>
    <row r="100" spans="1:6" x14ac:dyDescent="0.25">
      <c r="A100">
        <v>2115</v>
      </c>
      <c r="B100" s="102">
        <v>437</v>
      </c>
      <c r="C100" s="102" t="str">
        <f>'2019_Rohdaten'!C101</f>
        <v xml:space="preserve">  Indonesien                            </v>
      </c>
      <c r="D100">
        <f>'2019_Rohdaten'!D101</f>
        <v>803</v>
      </c>
      <c r="E100">
        <f>'2019_Rohdaten'!G101</f>
        <v>1585</v>
      </c>
      <c r="F100" s="125">
        <f t="shared" si="1"/>
        <v>97.384806973848072</v>
      </c>
    </row>
    <row r="101" spans="1:6" x14ac:dyDescent="0.25">
      <c r="A101">
        <v>2116</v>
      </c>
      <c r="B101" s="102">
        <v>441</v>
      </c>
      <c r="C101" s="102" t="str">
        <f>'2019_Rohdaten'!C102</f>
        <v xml:space="preserve">  Israel                                </v>
      </c>
      <c r="D101">
        <f>'2019_Rohdaten'!D102</f>
        <v>628</v>
      </c>
      <c r="E101">
        <f>'2019_Rohdaten'!G102</f>
        <v>695</v>
      </c>
      <c r="F101" s="125">
        <f t="shared" si="1"/>
        <v>10.668789808917197</v>
      </c>
    </row>
    <row r="102" spans="1:6" x14ac:dyDescent="0.25">
      <c r="A102">
        <v>2117</v>
      </c>
      <c r="B102" s="102">
        <v>438</v>
      </c>
      <c r="C102" s="102" t="str">
        <f>'2019_Rohdaten'!C103</f>
        <v xml:space="preserve">  Irak                                  </v>
      </c>
      <c r="D102">
        <f>'2019_Rohdaten'!D103</f>
        <v>7448</v>
      </c>
      <c r="E102">
        <f>'2019_Rohdaten'!G103</f>
        <v>41035</v>
      </c>
      <c r="F102" s="125">
        <f t="shared" si="1"/>
        <v>450.953276047261</v>
      </c>
    </row>
    <row r="103" spans="1:6" x14ac:dyDescent="0.25">
      <c r="A103">
        <v>2118</v>
      </c>
      <c r="B103" s="102">
        <v>439</v>
      </c>
      <c r="C103" s="102" t="str">
        <f>'2019_Rohdaten'!C104</f>
        <v xml:space="preserve">  Iran, Islamische Republik             </v>
      </c>
      <c r="D103">
        <f>'2019_Rohdaten'!D104</f>
        <v>5520</v>
      </c>
      <c r="E103">
        <f>'2019_Rohdaten'!G104</f>
        <v>10780</v>
      </c>
      <c r="F103" s="125">
        <f t="shared" si="1"/>
        <v>95.289855072463766</v>
      </c>
    </row>
    <row r="104" spans="1:6" x14ac:dyDescent="0.25">
      <c r="A104">
        <v>2119</v>
      </c>
      <c r="B104" s="102">
        <v>442</v>
      </c>
      <c r="C104" s="102" t="str">
        <f>'2019_Rohdaten'!C105</f>
        <v xml:space="preserve">  Japan                                 </v>
      </c>
      <c r="D104">
        <f>'2019_Rohdaten'!D105</f>
        <v>1005</v>
      </c>
      <c r="E104">
        <f>'2019_Rohdaten'!G105</f>
        <v>1465</v>
      </c>
      <c r="F104" s="125">
        <f t="shared" si="1"/>
        <v>45.771144278606968</v>
      </c>
    </row>
    <row r="105" spans="1:6" x14ac:dyDescent="0.25">
      <c r="A105">
        <v>2120</v>
      </c>
      <c r="B105" s="102">
        <v>445</v>
      </c>
      <c r="C105" s="102" t="str">
        <f>'2019_Rohdaten'!C106</f>
        <v xml:space="preserve">  Jordanien                             </v>
      </c>
      <c r="D105">
        <f>'2019_Rohdaten'!D106</f>
        <v>420</v>
      </c>
      <c r="E105">
        <f>'2019_Rohdaten'!G106</f>
        <v>970</v>
      </c>
      <c r="F105" s="125">
        <f t="shared" si="1"/>
        <v>130.95238095238096</v>
      </c>
    </row>
    <row r="106" spans="1:6" x14ac:dyDescent="0.25">
      <c r="A106">
        <v>2121</v>
      </c>
      <c r="B106" s="102">
        <v>444</v>
      </c>
      <c r="C106" s="102" t="str">
        <f>'2019_Rohdaten'!C107</f>
        <v xml:space="preserve">  Kasachstan                            </v>
      </c>
      <c r="D106">
        <f>'2019_Rohdaten'!D107</f>
        <v>6071</v>
      </c>
      <c r="E106">
        <f>'2019_Rohdaten'!G107</f>
        <v>4825</v>
      </c>
      <c r="F106" s="125">
        <f t="shared" si="1"/>
        <v>-20.523801680118595</v>
      </c>
    </row>
    <row r="107" spans="1:6" x14ac:dyDescent="0.25">
      <c r="A107">
        <v>2122</v>
      </c>
      <c r="B107" s="102">
        <v>467</v>
      </c>
      <c r="C107" s="102" t="str">
        <f>'2019_Rohdaten'!C108</f>
        <v xml:space="preserve">  Korea, Republik                       </v>
      </c>
      <c r="D107">
        <f>'2019_Rohdaten'!D108</f>
        <v>822</v>
      </c>
      <c r="E107">
        <f>'2019_Rohdaten'!G108</f>
        <v>1550</v>
      </c>
      <c r="F107" s="125">
        <f t="shared" si="1"/>
        <v>88.564476885644766</v>
      </c>
    </row>
    <row r="108" spans="1:6" x14ac:dyDescent="0.25">
      <c r="A108">
        <v>2123</v>
      </c>
      <c r="B108" s="102">
        <v>451</v>
      </c>
      <c r="C108" s="102" t="str">
        <f>'2019_Rohdaten'!C109</f>
        <v xml:space="preserve">  Libanon                               </v>
      </c>
      <c r="D108">
        <f>'2019_Rohdaten'!D109</f>
        <v>7530</v>
      </c>
      <c r="E108">
        <f>'2019_Rohdaten'!G109</f>
        <v>6740</v>
      </c>
      <c r="F108" s="125">
        <f t="shared" si="1"/>
        <v>-10.49136786188579</v>
      </c>
    </row>
    <row r="109" spans="1:6" x14ac:dyDescent="0.25">
      <c r="A109">
        <v>2124</v>
      </c>
      <c r="B109" s="102">
        <v>482</v>
      </c>
      <c r="C109" s="102" t="str">
        <f>'2019_Rohdaten'!C110</f>
        <v xml:space="preserve">  Malaysia                              </v>
      </c>
      <c r="D109">
        <f>'2019_Rohdaten'!D110</f>
        <v>400</v>
      </c>
      <c r="E109">
        <f>'2019_Rohdaten'!G110</f>
        <v>565</v>
      </c>
      <c r="F109" s="125">
        <f t="shared" si="1"/>
        <v>41.25</v>
      </c>
    </row>
    <row r="110" spans="1:6" x14ac:dyDescent="0.25">
      <c r="A110">
        <v>2125</v>
      </c>
      <c r="B110" s="102">
        <v>458</v>
      </c>
      <c r="C110" s="102" t="str">
        <f>'2019_Rohdaten'!C111</f>
        <v xml:space="preserve">  Nepal                                 </v>
      </c>
      <c r="D110">
        <f>'2019_Rohdaten'!D111</f>
        <v>248</v>
      </c>
      <c r="E110">
        <f>'2019_Rohdaten'!G111</f>
        <v>755</v>
      </c>
      <c r="F110" s="125">
        <f t="shared" si="1"/>
        <v>204.43548387096774</v>
      </c>
    </row>
    <row r="111" spans="1:6" x14ac:dyDescent="0.25">
      <c r="A111">
        <v>2126</v>
      </c>
      <c r="B111" s="102">
        <v>461</v>
      </c>
      <c r="C111" s="102" t="str">
        <f>'2019_Rohdaten'!C112</f>
        <v xml:space="preserve">  Pakistan                              </v>
      </c>
      <c r="D111">
        <f>'2019_Rohdaten'!D112</f>
        <v>1514</v>
      </c>
      <c r="E111">
        <f>'2019_Rohdaten'!G112</f>
        <v>4295</v>
      </c>
      <c r="F111" s="125">
        <f t="shared" si="1"/>
        <v>183.68560105680316</v>
      </c>
    </row>
    <row r="112" spans="1:6" x14ac:dyDescent="0.25">
      <c r="A112">
        <v>2127</v>
      </c>
      <c r="B112" s="102">
        <v>459</v>
      </c>
      <c r="C112" s="102" t="str">
        <f>'2019_Rohdaten'!C113</f>
        <v xml:space="preserve">  Die Palästinänsischen Gebiete         </v>
      </c>
      <c r="D112">
        <f>'2019_Rohdaten'!D113</f>
        <v>0</v>
      </c>
      <c r="E112">
        <f>'2019_Rohdaten'!G113</f>
        <v>1030</v>
      </c>
      <c r="F112" s="125"/>
    </row>
    <row r="113" spans="1:6" x14ac:dyDescent="0.25">
      <c r="A113">
        <v>2128</v>
      </c>
      <c r="B113" s="102">
        <v>462</v>
      </c>
      <c r="C113" s="102" t="str">
        <f>'2019_Rohdaten'!C114</f>
        <v xml:space="preserve">  Philippinen                           </v>
      </c>
      <c r="D113">
        <f>'2019_Rohdaten'!D114</f>
        <v>1689</v>
      </c>
      <c r="E113">
        <f>'2019_Rohdaten'!G114</f>
        <v>1870</v>
      </c>
      <c r="F113" s="125">
        <f t="shared" si="1"/>
        <v>10.716400236826525</v>
      </c>
    </row>
    <row r="114" spans="1:6" x14ac:dyDescent="0.25">
      <c r="A114">
        <v>2129</v>
      </c>
      <c r="B114" s="102">
        <v>431</v>
      </c>
      <c r="C114" s="102" t="str">
        <f>'2019_Rohdaten'!C115</f>
        <v xml:space="preserve">  Sri Lanka                             </v>
      </c>
      <c r="D114">
        <f>'2019_Rohdaten'!D115</f>
        <v>2178</v>
      </c>
      <c r="E114">
        <f>'2019_Rohdaten'!G115</f>
        <v>1250</v>
      </c>
      <c r="F114" s="125">
        <f t="shared" si="1"/>
        <v>-42.607897153351701</v>
      </c>
    </row>
    <row r="115" spans="1:6" x14ac:dyDescent="0.25">
      <c r="A115">
        <v>2130</v>
      </c>
      <c r="B115" s="102">
        <v>475</v>
      </c>
      <c r="C115" s="102" t="str">
        <f>'2019_Rohdaten'!C116</f>
        <v xml:space="preserve">  Syrien, Arabische Republik            </v>
      </c>
      <c r="D115">
        <f>'2019_Rohdaten'!D116</f>
        <v>5458</v>
      </c>
      <c r="E115">
        <f>'2019_Rohdaten'!G116</f>
        <v>84805</v>
      </c>
      <c r="F115" s="125">
        <f t="shared" si="1"/>
        <v>1453.7742762916819</v>
      </c>
    </row>
    <row r="116" spans="1:6" x14ac:dyDescent="0.25">
      <c r="A116">
        <v>2131</v>
      </c>
      <c r="B116" s="102">
        <v>465</v>
      </c>
      <c r="C116" s="102" t="str">
        <f>'2019_Rohdaten'!C117</f>
        <v xml:space="preserve">  Taiwan                                </v>
      </c>
      <c r="D116">
        <f>'2019_Rohdaten'!D117</f>
        <v>210</v>
      </c>
      <c r="E116">
        <f>'2019_Rohdaten'!G117</f>
        <v>460</v>
      </c>
      <c r="F116" s="125">
        <f t="shared" si="1"/>
        <v>119.04761904761905</v>
      </c>
    </row>
    <row r="117" spans="1:6" x14ac:dyDescent="0.25">
      <c r="A117">
        <v>2132</v>
      </c>
      <c r="B117" s="102">
        <v>476</v>
      </c>
      <c r="C117" s="102" t="str">
        <f>'2019_Rohdaten'!C118</f>
        <v xml:space="preserve">  Thailand                              </v>
      </c>
      <c r="D117">
        <f>'2019_Rohdaten'!D118</f>
        <v>3803</v>
      </c>
      <c r="E117">
        <f>'2019_Rohdaten'!G118</f>
        <v>4190</v>
      </c>
      <c r="F117" s="125">
        <f t="shared" si="1"/>
        <v>10.176176702603208</v>
      </c>
    </row>
    <row r="118" spans="1:6" x14ac:dyDescent="0.25">
      <c r="A118">
        <v>2133</v>
      </c>
      <c r="B118" s="102">
        <v>432</v>
      </c>
      <c r="C118" s="102" t="str">
        <f>'2019_Rohdaten'!C119</f>
        <v xml:space="preserve">  Vietnam                               </v>
      </c>
      <c r="D118">
        <f>'2019_Rohdaten'!D119</f>
        <v>9666</v>
      </c>
      <c r="E118">
        <f>'2019_Rohdaten'!G119</f>
        <v>8760</v>
      </c>
      <c r="F118" s="125">
        <f t="shared" si="1"/>
        <v>-9.3730602110490384</v>
      </c>
    </row>
    <row r="119" spans="1:6" x14ac:dyDescent="0.25">
      <c r="A119">
        <v>2134</v>
      </c>
      <c r="B119" s="102">
        <v>499</v>
      </c>
      <c r="C119" s="102" t="str">
        <f>'2019_Rohdaten'!C120</f>
        <v xml:space="preserve">  übrige asiatische Staaten             </v>
      </c>
      <c r="D119">
        <f>'2019_Rohdaten'!D120</f>
        <v>3214</v>
      </c>
      <c r="E119">
        <f>'2019_Rohdaten'!G120</f>
        <v>3570</v>
      </c>
      <c r="F119" s="125">
        <f t="shared" si="1"/>
        <v>11.076540136901057</v>
      </c>
    </row>
    <row r="120" spans="1:6" x14ac:dyDescent="0.25">
      <c r="A120">
        <v>2135</v>
      </c>
      <c r="B120" s="102">
        <v>4000</v>
      </c>
      <c r="C120" s="102" t="str">
        <f>'2019_Rohdaten'!C121</f>
        <v xml:space="preserve">Asien insgesamt                         </v>
      </c>
      <c r="D120">
        <f>'2019_Rohdaten'!D121</f>
        <v>73534</v>
      </c>
      <c r="E120">
        <f>'2019_Rohdaten'!G121</f>
        <v>226045</v>
      </c>
      <c r="F120" s="125">
        <f t="shared" si="1"/>
        <v>207.40201811406968</v>
      </c>
    </row>
    <row r="121" spans="1:6" x14ac:dyDescent="0.25">
      <c r="A121">
        <v>2136</v>
      </c>
      <c r="B121" s="102">
        <v>5000</v>
      </c>
      <c r="C121" s="102" t="str">
        <f>'2019_Rohdaten'!C122</f>
        <v xml:space="preserve">Australien und Ozeanien                 </v>
      </c>
      <c r="D121">
        <f>'2019_Rohdaten'!D122</f>
        <v>667</v>
      </c>
      <c r="E121">
        <f>'2019_Rohdaten'!G122</f>
        <v>1065</v>
      </c>
      <c r="F121" s="125">
        <f t="shared" si="1"/>
        <v>59.670164917541229</v>
      </c>
    </row>
    <row r="122" spans="1:6" x14ac:dyDescent="0.25">
      <c r="A122">
        <v>2137</v>
      </c>
      <c r="B122" s="102">
        <v>997</v>
      </c>
      <c r="C122" s="102" t="str">
        <f>'2019_Rohdaten'!C123</f>
        <v xml:space="preserve">staatenlos                              </v>
      </c>
      <c r="D122">
        <f>'2019_Rohdaten'!D123</f>
        <v>1620</v>
      </c>
      <c r="E122">
        <f>'2019_Rohdaten'!G123</f>
        <v>3540</v>
      </c>
      <c r="F122" s="125">
        <f t="shared" si="1"/>
        <v>118.51851851851852</v>
      </c>
    </row>
    <row r="123" spans="1:6" x14ac:dyDescent="0.25">
      <c r="A123">
        <v>2138</v>
      </c>
      <c r="B123" s="102">
        <v>998</v>
      </c>
      <c r="C123" s="102" t="str">
        <f>'2019_Rohdaten'!C124</f>
        <v xml:space="preserve">ungeklärt,oh.Angabe,unbekannt           </v>
      </c>
      <c r="D123">
        <f>'2019_Rohdaten'!D124</f>
        <v>6845</v>
      </c>
      <c r="E123">
        <f>'2019_Rohdaten'!G124</f>
        <v>8730</v>
      </c>
      <c r="F123" s="125">
        <f t="shared" si="1"/>
        <v>27.538349159970782</v>
      </c>
    </row>
    <row r="124" spans="1:6" x14ac:dyDescent="0.25">
      <c r="A124">
        <v>2139</v>
      </c>
      <c r="B124" s="102">
        <v>185</v>
      </c>
      <c r="C124" s="102" t="str">
        <f>'2019_Rohdaten'!C125</f>
        <v xml:space="preserve">Britische Überseegebiete                </v>
      </c>
      <c r="D124">
        <f>'2019_Rohdaten'!D125</f>
        <v>0</v>
      </c>
      <c r="E124">
        <f>'2019_Rohdaten'!G125</f>
        <v>35</v>
      </c>
      <c r="F124" s="125"/>
    </row>
    <row r="125" spans="1:6" x14ac:dyDescent="0.25">
      <c r="A125">
        <v>2140</v>
      </c>
      <c r="B125" s="102">
        <v>9999</v>
      </c>
      <c r="C125" s="102" t="str">
        <f>'2019_Rohdaten'!C126</f>
        <v xml:space="preserve">Ausländer insgesamt                     </v>
      </c>
      <c r="D125">
        <f>'2019_Rohdaten'!D126</f>
        <v>461486</v>
      </c>
      <c r="E125">
        <f>'2019_Rohdaten'!G126</f>
        <v>841165</v>
      </c>
      <c r="F125" s="125">
        <f t="shared" si="1"/>
        <v>82.273135046350262</v>
      </c>
    </row>
    <row r="126" spans="1:6" x14ac:dyDescent="0.25">
      <c r="A126">
        <v>2141</v>
      </c>
      <c r="B126" s="102">
        <f>'2019_Rohdaten'!B127</f>
        <v>0</v>
      </c>
      <c r="C126" s="102">
        <f>'2019_Rohdaten'!C127</f>
        <v>0</v>
      </c>
      <c r="D126">
        <f>'2019_Rohdaten'!D127</f>
        <v>0</v>
      </c>
    </row>
  </sheetData>
  <mergeCells count="4">
    <mergeCell ref="A2:A3"/>
    <mergeCell ref="B2:C3"/>
    <mergeCell ref="D2:E2"/>
    <mergeCell ref="F2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6"/>
  <dimension ref="A1:K122"/>
  <sheetViews>
    <sheetView workbookViewId="0"/>
  </sheetViews>
  <sheetFormatPr baseColWidth="10" defaultRowHeight="15" x14ac:dyDescent="0.25"/>
  <cols>
    <col min="2" max="2" width="22.42578125" customWidth="1"/>
  </cols>
  <sheetData>
    <row r="1" spans="1:11" ht="30" customHeight="1" x14ac:dyDescent="0.25">
      <c r="B1" s="8" t="s">
        <v>469</v>
      </c>
      <c r="C1" s="8"/>
      <c r="D1" s="9"/>
      <c r="E1" s="9"/>
      <c r="F1" s="1"/>
      <c r="G1" s="1"/>
      <c r="H1" s="9"/>
      <c r="I1" s="9"/>
      <c r="J1" s="9"/>
      <c r="K1" s="10"/>
    </row>
    <row r="2" spans="1:11" ht="30" customHeight="1" x14ac:dyDescent="0.25">
      <c r="B2" s="181" t="s">
        <v>325</v>
      </c>
      <c r="C2" s="181"/>
      <c r="D2" s="181"/>
      <c r="E2" s="181"/>
      <c r="F2" s="181"/>
      <c r="G2" s="181"/>
      <c r="H2" s="181"/>
      <c r="I2" s="181"/>
      <c r="J2" s="181"/>
      <c r="K2" s="181"/>
    </row>
    <row r="4" spans="1:11" ht="8.25" customHeight="1" x14ac:dyDescent="0.25">
      <c r="B4" s="182" t="s">
        <v>2</v>
      </c>
      <c r="C4" s="183" t="s">
        <v>3</v>
      </c>
      <c r="D4" s="183"/>
      <c r="E4" s="183" t="s">
        <v>4</v>
      </c>
      <c r="F4" s="183"/>
      <c r="G4" s="183" t="s">
        <v>5</v>
      </c>
      <c r="H4" s="183"/>
      <c r="I4" s="180" t="s">
        <v>323</v>
      </c>
    </row>
    <row r="5" spans="1:11" ht="8.25" customHeight="1" x14ac:dyDescent="0.25">
      <c r="B5" s="182"/>
      <c r="C5" s="15">
        <v>38717</v>
      </c>
      <c r="D5" s="15">
        <v>43465</v>
      </c>
      <c r="E5" s="15">
        <v>38717</v>
      </c>
      <c r="F5" s="15">
        <v>43465</v>
      </c>
      <c r="G5" s="15">
        <v>38717</v>
      </c>
      <c r="H5" s="15">
        <v>43465</v>
      </c>
      <c r="I5" s="180"/>
    </row>
    <row r="6" spans="1:11" ht="8.25" customHeight="1" x14ac:dyDescent="0.25">
      <c r="B6" s="182"/>
      <c r="C6" s="183" t="s">
        <v>7</v>
      </c>
      <c r="D6" s="183"/>
      <c r="E6" s="183" t="s">
        <v>8</v>
      </c>
      <c r="F6" s="183"/>
      <c r="G6" s="183"/>
      <c r="H6" s="183"/>
      <c r="I6" s="184"/>
    </row>
    <row r="7" spans="1:11" ht="8.25" customHeight="1" x14ac:dyDescent="0.25">
      <c r="B7" s="17"/>
      <c r="C7" s="18"/>
      <c r="D7" s="18"/>
      <c r="E7" s="18"/>
      <c r="F7" s="18"/>
      <c r="G7" s="18"/>
      <c r="H7" s="18"/>
      <c r="I7" s="18"/>
    </row>
    <row r="8" spans="1:11" ht="8.25" customHeight="1" x14ac:dyDescent="0.25">
      <c r="B8" s="20" t="s">
        <v>14</v>
      </c>
      <c r="C8" s="20" t="s">
        <v>15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</row>
    <row r="9" spans="1:11" s="87" customFormat="1" ht="16.5" customHeight="1" x14ac:dyDescent="0.25">
      <c r="A9" s="16">
        <v>1000</v>
      </c>
      <c r="B9" s="25" t="s">
        <v>152</v>
      </c>
      <c r="C9" s="112">
        <v>352754</v>
      </c>
      <c r="D9" s="113">
        <v>528900</v>
      </c>
      <c r="E9" s="106">
        <v>51.322167856353154</v>
      </c>
      <c r="F9" s="106">
        <v>53.878805067120439</v>
      </c>
      <c r="G9" s="106">
        <v>48.677832143646846</v>
      </c>
      <c r="H9" s="106">
        <v>46.121194932879561</v>
      </c>
      <c r="I9" s="107">
        <v>49.934515271265525</v>
      </c>
    </row>
    <row r="10" spans="1:11" ht="8.25" customHeight="1" x14ac:dyDescent="0.25">
      <c r="A10" s="16">
        <v>163</v>
      </c>
      <c r="B10" s="16" t="s">
        <v>59</v>
      </c>
      <c r="C10" s="114">
        <v>111598</v>
      </c>
      <c r="D10" s="115">
        <v>89275</v>
      </c>
      <c r="E10" s="110">
        <v>52.534095593110983</v>
      </c>
      <c r="F10" s="110">
        <v>51.223746849621953</v>
      </c>
      <c r="G10" s="110">
        <v>47.465904406889017</v>
      </c>
      <c r="H10" s="110">
        <v>48.776253150378047</v>
      </c>
      <c r="I10" s="111">
        <v>-20.003046649581535</v>
      </c>
    </row>
    <row r="11" spans="1:11" ht="8.25" customHeight="1" x14ac:dyDescent="0.25">
      <c r="A11" s="16">
        <v>152</v>
      </c>
      <c r="B11" s="16" t="s">
        <v>49</v>
      </c>
      <c r="C11" s="114">
        <v>32413</v>
      </c>
      <c r="D11" s="115">
        <v>97145</v>
      </c>
      <c r="E11" s="110">
        <v>44.960355412951593</v>
      </c>
      <c r="F11" s="110">
        <v>55.319367955118636</v>
      </c>
      <c r="G11" s="110">
        <v>55.039644587048407</v>
      </c>
      <c r="H11" s="110">
        <v>44.680632044881364</v>
      </c>
      <c r="I11" s="111">
        <v>199.70999290408173</v>
      </c>
    </row>
    <row r="12" spans="1:11" ht="8.25" customHeight="1" x14ac:dyDescent="0.25">
      <c r="A12" s="16">
        <v>132</v>
      </c>
      <c r="B12" s="16" t="s">
        <v>153</v>
      </c>
      <c r="C12" s="114">
        <v>37396</v>
      </c>
      <c r="D12" s="115">
        <v>18830</v>
      </c>
      <c r="E12" s="110">
        <v>52.722216279816024</v>
      </c>
      <c r="F12" s="110">
        <v>50.610727562400427</v>
      </c>
      <c r="G12" s="110">
        <v>47.277783720183976</v>
      </c>
      <c r="H12" s="110">
        <v>49.362719065321301</v>
      </c>
      <c r="I12" s="111">
        <v>-49.647021071772379</v>
      </c>
    </row>
    <row r="13" spans="1:11" ht="8.25" customHeight="1" x14ac:dyDescent="0.25">
      <c r="A13" s="16">
        <v>148</v>
      </c>
      <c r="B13" s="16" t="s">
        <v>46</v>
      </c>
      <c r="C13" s="114">
        <v>22334</v>
      </c>
      <c r="D13" s="115">
        <v>29910</v>
      </c>
      <c r="E13" s="110">
        <v>56.58189307781857</v>
      </c>
      <c r="F13" s="110">
        <v>56.486125041792043</v>
      </c>
      <c r="G13" s="110">
        <v>43.41810692218143</v>
      </c>
      <c r="H13" s="110">
        <v>43.513874958207957</v>
      </c>
      <c r="I13" s="111">
        <v>33.921375481328909</v>
      </c>
    </row>
    <row r="14" spans="1:11" ht="8.25" customHeight="1" x14ac:dyDescent="0.25">
      <c r="A14" s="16">
        <v>154</v>
      </c>
      <c r="B14" s="16" t="s">
        <v>51</v>
      </c>
      <c r="C14" s="114">
        <v>3382</v>
      </c>
      <c r="D14" s="115">
        <v>52635</v>
      </c>
      <c r="E14" s="106">
        <v>41.336487285629801</v>
      </c>
      <c r="F14" s="110">
        <v>61.480003799753014</v>
      </c>
      <c r="G14" s="110">
        <v>58.663512714370192</v>
      </c>
      <c r="H14" s="110">
        <v>38.519996200246986</v>
      </c>
      <c r="I14" s="111">
        <v>1456.3276167947959</v>
      </c>
    </row>
    <row r="15" spans="1:11" ht="8.25" customHeight="1" x14ac:dyDescent="0.25">
      <c r="A15" s="16">
        <v>137</v>
      </c>
      <c r="B15" s="16" t="s">
        <v>37</v>
      </c>
      <c r="C15" s="114">
        <v>23943</v>
      </c>
      <c r="D15" s="115">
        <v>28535</v>
      </c>
      <c r="E15" s="106">
        <v>62.402372300881261</v>
      </c>
      <c r="F15" s="110">
        <v>61.17049237778167</v>
      </c>
      <c r="G15" s="110">
        <v>37.597627699118739</v>
      </c>
      <c r="H15" s="110">
        <v>38.811985281233575</v>
      </c>
      <c r="I15" s="111">
        <v>19.178883180887937</v>
      </c>
    </row>
    <row r="16" spans="1:11" ht="8.25" customHeight="1" x14ac:dyDescent="0.25">
      <c r="A16" s="16">
        <v>160</v>
      </c>
      <c r="B16" s="16" t="s">
        <v>56</v>
      </c>
      <c r="C16" s="114">
        <v>18273</v>
      </c>
      <c r="D16" s="115">
        <v>21820</v>
      </c>
      <c r="E16" s="106">
        <v>40.732227877195868</v>
      </c>
      <c r="F16" s="110">
        <v>37.030247479376719</v>
      </c>
      <c r="G16" s="110">
        <v>59.267772122804139</v>
      </c>
      <c r="H16" s="110">
        <v>62.969752520623281</v>
      </c>
      <c r="I16" s="111">
        <v>19.411153067367167</v>
      </c>
    </row>
    <row r="17" spans="1:9" ht="8.25" customHeight="1" x14ac:dyDescent="0.25">
      <c r="A17" s="16">
        <v>134</v>
      </c>
      <c r="B17" s="16" t="s">
        <v>34</v>
      </c>
      <c r="C17" s="114">
        <v>16107</v>
      </c>
      <c r="D17" s="115">
        <v>18790</v>
      </c>
      <c r="E17" s="106">
        <v>55.85149313962873</v>
      </c>
      <c r="F17" s="110">
        <v>57.051623203831824</v>
      </c>
      <c r="G17" s="110">
        <v>44.14850686037127</v>
      </c>
      <c r="H17" s="110">
        <v>42.948376796168176</v>
      </c>
      <c r="I17" s="111">
        <v>16.657353945489533</v>
      </c>
    </row>
    <row r="18" spans="1:9" ht="8.25" customHeight="1" x14ac:dyDescent="0.25">
      <c r="A18" s="16">
        <v>125</v>
      </c>
      <c r="B18" s="16" t="s">
        <v>27</v>
      </c>
      <c r="C18" s="114">
        <v>1906</v>
      </c>
      <c r="D18" s="115">
        <v>25990</v>
      </c>
      <c r="E18" s="106">
        <v>41.867785939139559</v>
      </c>
      <c r="F18" s="110">
        <v>55.61754520969604</v>
      </c>
      <c r="G18" s="110">
        <v>58.132214060860441</v>
      </c>
      <c r="H18" s="110">
        <v>44.382454790303967</v>
      </c>
      <c r="I18" s="111">
        <v>1263.5886673662119</v>
      </c>
    </row>
    <row r="19" spans="1:9" ht="8.25" customHeight="1" x14ac:dyDescent="0.25">
      <c r="A19" s="16">
        <v>161</v>
      </c>
      <c r="B19" s="16" t="s">
        <v>57</v>
      </c>
      <c r="C19" s="114">
        <v>9376</v>
      </c>
      <c r="D19" s="115">
        <v>11845</v>
      </c>
      <c r="E19" s="106">
        <v>51.407849829351534</v>
      </c>
      <c r="F19" s="110">
        <v>52.722667792317438</v>
      </c>
      <c r="G19" s="110">
        <v>48.592150170648466</v>
      </c>
      <c r="H19" s="110">
        <v>47.277332207682562</v>
      </c>
      <c r="I19" s="111">
        <v>26.333191126279857</v>
      </c>
    </row>
    <row r="20" spans="1:9" ht="8.25" customHeight="1" x14ac:dyDescent="0.25">
      <c r="A20" s="16">
        <v>166</v>
      </c>
      <c r="B20" s="16" t="s">
        <v>62</v>
      </c>
      <c r="C20" s="114">
        <v>11612</v>
      </c>
      <c r="D20" s="115">
        <v>11030</v>
      </c>
      <c r="E20" s="106">
        <v>39.416121253875303</v>
      </c>
      <c r="F20" s="110">
        <v>36.718041704442427</v>
      </c>
      <c r="G20" s="110">
        <v>60.583878746124697</v>
      </c>
      <c r="H20" s="110">
        <v>63.281958295557573</v>
      </c>
      <c r="I20" s="111">
        <v>-5.0120564932828131</v>
      </c>
    </row>
    <row r="21" spans="1:9" ht="8.25" customHeight="1" x14ac:dyDescent="0.25">
      <c r="A21" s="16">
        <v>168</v>
      </c>
      <c r="B21" s="16" t="s">
        <v>154</v>
      </c>
      <c r="C21" s="114">
        <v>10362</v>
      </c>
      <c r="D21" s="115">
        <v>8915</v>
      </c>
      <c r="E21" s="106">
        <v>66.599112140513412</v>
      </c>
      <c r="F21" s="110">
        <v>69.209197980931009</v>
      </c>
      <c r="G21" s="110">
        <v>33.400887859486581</v>
      </c>
      <c r="H21" s="110">
        <v>30.790802019068984</v>
      </c>
      <c r="I21" s="111">
        <v>-13.964485620536564</v>
      </c>
    </row>
    <row r="22" spans="1:9" ht="8.25" customHeight="1" x14ac:dyDescent="0.25">
      <c r="A22" s="16">
        <v>153</v>
      </c>
      <c r="B22" s="16" t="s">
        <v>50</v>
      </c>
      <c r="C22" s="114">
        <v>7248</v>
      </c>
      <c r="D22" s="115">
        <v>8725</v>
      </c>
      <c r="E22" s="106">
        <v>53.283664459161152</v>
      </c>
      <c r="F22" s="110">
        <v>53.92550143266476</v>
      </c>
      <c r="G22" s="110">
        <v>46.716335540838855</v>
      </c>
      <c r="H22" s="110">
        <v>46.07449856733524</v>
      </c>
      <c r="I22" s="111">
        <v>20.378035320088301</v>
      </c>
    </row>
    <row r="23" spans="1:9" ht="8.25" customHeight="1" x14ac:dyDescent="0.25">
      <c r="A23" s="16">
        <v>130</v>
      </c>
      <c r="B23" s="16" t="s">
        <v>32</v>
      </c>
      <c r="C23" s="114">
        <v>6466</v>
      </c>
      <c r="D23" s="115">
        <v>11405</v>
      </c>
      <c r="E23" s="106">
        <v>50.309310238168884</v>
      </c>
      <c r="F23" s="110">
        <v>56.729504603244195</v>
      </c>
      <c r="G23" s="110">
        <v>49.690689761831116</v>
      </c>
      <c r="H23" s="110">
        <v>43.226654975887769</v>
      </c>
      <c r="I23" s="111">
        <v>76.38416331580575</v>
      </c>
    </row>
    <row r="24" spans="1:9" ht="8.25" customHeight="1" x14ac:dyDescent="0.25">
      <c r="A24" s="16">
        <v>165</v>
      </c>
      <c r="B24" s="16" t="s">
        <v>61</v>
      </c>
      <c r="C24" s="114">
        <v>2287</v>
      </c>
      <c r="D24" s="115">
        <v>9430</v>
      </c>
      <c r="E24" s="106">
        <v>60.953213817227812</v>
      </c>
      <c r="F24" s="110">
        <v>61.081654294803819</v>
      </c>
      <c r="G24" s="110">
        <v>39.046786182772195</v>
      </c>
      <c r="H24" s="110">
        <v>38.918345705196181</v>
      </c>
      <c r="I24" s="111">
        <v>312.33056405771754</v>
      </c>
    </row>
    <row r="25" spans="1:9" s="87" customFormat="1" ht="16.5" customHeight="1" x14ac:dyDescent="0.25">
      <c r="A25" s="16"/>
      <c r="B25" s="25" t="s">
        <v>155</v>
      </c>
      <c r="C25" s="116">
        <v>167224</v>
      </c>
      <c r="D25" s="113">
        <v>326635</v>
      </c>
      <c r="E25" s="106">
        <v>51.50636272305411</v>
      </c>
      <c r="F25" s="106">
        <v>55.897255346181517</v>
      </c>
      <c r="G25" s="106">
        <v>48.493637276945897</v>
      </c>
      <c r="H25" s="106">
        <v>44.105806175088404</v>
      </c>
      <c r="I25" s="107">
        <v>95.327823757355389</v>
      </c>
    </row>
    <row r="26" spans="1:9" s="87" customFormat="1" ht="16.5" customHeight="1" x14ac:dyDescent="0.25">
      <c r="A26" s="16">
        <v>2000</v>
      </c>
      <c r="B26" s="25" t="s">
        <v>156</v>
      </c>
      <c r="C26" s="112">
        <v>14269</v>
      </c>
      <c r="D26" s="113">
        <v>39055</v>
      </c>
      <c r="E26" s="106">
        <v>64.678674048636907</v>
      </c>
      <c r="F26" s="106">
        <v>65.407758289591598</v>
      </c>
      <c r="G26" s="106">
        <v>35.3213259513631</v>
      </c>
      <c r="H26" s="106">
        <v>34.592241710408402</v>
      </c>
      <c r="I26" s="107">
        <v>173.70523512509635</v>
      </c>
    </row>
    <row r="27" spans="1:9" s="87" customFormat="1" ht="16.5" customHeight="1" x14ac:dyDescent="0.25">
      <c r="A27" s="16">
        <v>3000</v>
      </c>
      <c r="B27" s="25" t="s">
        <v>157</v>
      </c>
      <c r="C27" s="112">
        <v>11797</v>
      </c>
      <c r="D27" s="113">
        <v>16515</v>
      </c>
      <c r="E27" s="106">
        <v>40.696787318809868</v>
      </c>
      <c r="F27" s="106">
        <v>45.080230093854077</v>
      </c>
      <c r="G27" s="106">
        <v>59.303212681190132</v>
      </c>
      <c r="H27" s="106">
        <v>54.91976990614593</v>
      </c>
      <c r="I27" s="107">
        <v>39.993218614902105</v>
      </c>
    </row>
    <row r="28" spans="1:9" s="87" customFormat="1" ht="16.5" customHeight="1" x14ac:dyDescent="0.25">
      <c r="A28" s="16">
        <v>4000</v>
      </c>
      <c r="B28" s="25" t="s">
        <v>158</v>
      </c>
      <c r="C28" s="112">
        <v>73534</v>
      </c>
      <c r="D28" s="113">
        <v>215705</v>
      </c>
      <c r="E28" s="106">
        <v>50.424293524084099</v>
      </c>
      <c r="F28" s="106">
        <v>55.279200760297634</v>
      </c>
      <c r="G28" s="106">
        <v>49.575706475915901</v>
      </c>
      <c r="H28" s="106">
        <v>44.723117220277693</v>
      </c>
      <c r="I28" s="107">
        <v>193.34049555307746</v>
      </c>
    </row>
    <row r="29" spans="1:9" ht="8.25" customHeight="1" x14ac:dyDescent="0.25">
      <c r="A29" s="16">
        <v>475</v>
      </c>
      <c r="B29" s="16" t="s">
        <v>159</v>
      </c>
      <c r="C29" s="114">
        <v>5458</v>
      </c>
      <c r="D29" s="115">
        <v>79930</v>
      </c>
      <c r="E29" s="106">
        <v>54.910223525100768</v>
      </c>
      <c r="F29" s="110">
        <v>57.813086450644313</v>
      </c>
      <c r="G29" s="110">
        <v>45.089776474899232</v>
      </c>
      <c r="H29" s="110">
        <v>42.186913549355687</v>
      </c>
      <c r="I29" s="111">
        <v>1364.455844631733</v>
      </c>
    </row>
    <row r="30" spans="1:9" ht="8.25" customHeight="1" x14ac:dyDescent="0.25">
      <c r="A30" s="16">
        <v>438</v>
      </c>
      <c r="B30" s="16" t="s">
        <v>160</v>
      </c>
      <c r="C30" s="114">
        <v>7448</v>
      </c>
      <c r="D30" s="115">
        <v>39155</v>
      </c>
      <c r="E30" s="106">
        <v>58.176691729323302</v>
      </c>
      <c r="F30" s="110">
        <v>55.70169837824033</v>
      </c>
      <c r="G30" s="110">
        <v>41.823308270676691</v>
      </c>
      <c r="H30" s="110">
        <v>44.285531860554208</v>
      </c>
      <c r="I30" s="111">
        <v>425.7116004296455</v>
      </c>
    </row>
    <row r="31" spans="1:9" ht="8.25" customHeight="1" x14ac:dyDescent="0.25">
      <c r="A31" s="16">
        <v>423</v>
      </c>
      <c r="B31" s="16" t="s">
        <v>112</v>
      </c>
      <c r="C31" s="114">
        <v>3331</v>
      </c>
      <c r="D31" s="115">
        <v>20695</v>
      </c>
      <c r="E31" s="106">
        <v>52.536775743020115</v>
      </c>
      <c r="F31" s="110">
        <v>64.000966417008939</v>
      </c>
      <c r="G31" s="110">
        <v>47.463224256979885</v>
      </c>
      <c r="H31" s="110">
        <v>36.023194008214546</v>
      </c>
      <c r="I31" s="111">
        <v>521.28489942960073</v>
      </c>
    </row>
    <row r="32" spans="1:9" ht="8.25" customHeight="1" x14ac:dyDescent="0.25">
      <c r="A32" s="16">
        <v>479</v>
      </c>
      <c r="B32" s="16" t="s">
        <v>134</v>
      </c>
      <c r="C32" s="114">
        <v>5536</v>
      </c>
      <c r="D32" s="115">
        <v>10150</v>
      </c>
      <c r="E32" s="106">
        <v>54.389450867052027</v>
      </c>
      <c r="F32" s="110">
        <v>50.49261083743842</v>
      </c>
      <c r="G32" s="110">
        <v>45.610549132947973</v>
      </c>
      <c r="H32" s="110">
        <v>49.50738916256158</v>
      </c>
      <c r="I32" s="111">
        <v>83.345375722543338</v>
      </c>
    </row>
    <row r="33" spans="1:9" ht="8.25" customHeight="1" x14ac:dyDescent="0.25">
      <c r="A33" s="16">
        <v>432</v>
      </c>
      <c r="B33" s="16" t="s">
        <v>116</v>
      </c>
      <c r="C33" s="114">
        <v>9666</v>
      </c>
      <c r="D33" s="115">
        <v>8655</v>
      </c>
      <c r="E33" s="106">
        <v>51.541485619697916</v>
      </c>
      <c r="F33" s="110">
        <v>45.753899480069329</v>
      </c>
      <c r="G33" s="110">
        <v>48.458514380302091</v>
      </c>
      <c r="H33" s="110">
        <v>54.246100519930671</v>
      </c>
      <c r="I33" s="111">
        <v>-10.459342023587837</v>
      </c>
    </row>
    <row r="34" spans="1:9" s="87" customFormat="1" ht="16.5" customHeight="1" x14ac:dyDescent="0.25">
      <c r="A34" s="16">
        <v>5000</v>
      </c>
      <c r="B34" s="25" t="s">
        <v>137</v>
      </c>
      <c r="C34" s="112">
        <v>667</v>
      </c>
      <c r="D34" s="113">
        <v>1015</v>
      </c>
      <c r="E34" s="106">
        <v>47.07646176911544</v>
      </c>
      <c r="F34" s="106">
        <v>55.172413793103445</v>
      </c>
      <c r="G34" s="106">
        <v>52.92353823088456</v>
      </c>
      <c r="H34" s="106">
        <v>44.827586206896555</v>
      </c>
      <c r="I34" s="107">
        <v>52.173913043478279</v>
      </c>
    </row>
    <row r="35" spans="1:9" s="87" customFormat="1" ht="16.5" customHeight="1" x14ac:dyDescent="0.25">
      <c r="A35" s="16"/>
      <c r="B35" s="25" t="s">
        <v>161</v>
      </c>
      <c r="C35" s="116">
        <v>8465</v>
      </c>
      <c r="D35" s="113">
        <v>11890</v>
      </c>
      <c r="E35" s="106">
        <v>56.46780862374483</v>
      </c>
      <c r="F35" s="106">
        <v>58.746846089150552</v>
      </c>
      <c r="G35" s="106">
        <v>43.53219137625517</v>
      </c>
      <c r="H35" s="106">
        <v>41.211101766190076</v>
      </c>
      <c r="I35" s="107">
        <v>40.460720614294161</v>
      </c>
    </row>
    <row r="36" spans="1:9" ht="8.25" customHeight="1" x14ac:dyDescent="0.25">
      <c r="A36" s="16">
        <v>997</v>
      </c>
      <c r="B36" s="16" t="s">
        <v>162</v>
      </c>
      <c r="C36" s="114">
        <v>1620</v>
      </c>
      <c r="D36" s="115">
        <v>3290</v>
      </c>
      <c r="E36" s="106">
        <v>57.160493827160494</v>
      </c>
      <c r="F36" s="110">
        <v>56.838905775075986</v>
      </c>
      <c r="G36" s="110">
        <v>42.839506172839506</v>
      </c>
      <c r="H36" s="110">
        <v>43.161094224924014</v>
      </c>
      <c r="I36" s="111">
        <v>103.08641975308643</v>
      </c>
    </row>
    <row r="37" spans="1:9" ht="8.25" customHeight="1" x14ac:dyDescent="0.25">
      <c r="A37" s="16">
        <v>998</v>
      </c>
      <c r="B37" s="16" t="s">
        <v>163</v>
      </c>
      <c r="C37" s="114">
        <v>6845</v>
      </c>
      <c r="D37" s="115">
        <v>8600</v>
      </c>
      <c r="E37" s="106">
        <v>56.303871439006571</v>
      </c>
      <c r="F37" s="110">
        <v>59.476744186046517</v>
      </c>
      <c r="G37" s="110">
        <v>43.696128560993422</v>
      </c>
      <c r="H37" s="110">
        <v>40.465116279069768</v>
      </c>
      <c r="I37" s="111">
        <v>25.639152666179683</v>
      </c>
    </row>
    <row r="38" spans="1:9" s="87" customFormat="1" ht="16.5" customHeight="1" x14ac:dyDescent="0.25">
      <c r="A38" s="16">
        <v>9999</v>
      </c>
      <c r="B38" s="25" t="s">
        <v>164</v>
      </c>
      <c r="C38" s="112">
        <v>461486</v>
      </c>
      <c r="D38" s="113">
        <v>813080</v>
      </c>
      <c r="E38" s="106">
        <v>51.408710123384026</v>
      </c>
      <c r="F38" s="106">
        <v>54.698184680474249</v>
      </c>
      <c r="G38" s="106">
        <v>48.591289876615974</v>
      </c>
      <c r="H38" s="106">
        <v>45.301815319525758</v>
      </c>
      <c r="I38" s="107">
        <v>76.18735996324915</v>
      </c>
    </row>
    <row r="39" spans="1:9" ht="8.25" customHeight="1" x14ac:dyDescent="0.25">
      <c r="B39" s="29"/>
      <c r="C39" s="30"/>
      <c r="D39" s="30"/>
      <c r="E39" s="31"/>
      <c r="F39" s="31"/>
      <c r="G39" s="31"/>
      <c r="H39" s="31"/>
      <c r="I39" s="32"/>
    </row>
    <row r="40" spans="1:9" ht="8.25" customHeight="1" x14ac:dyDescent="0.25">
      <c r="B40" s="39" t="s">
        <v>142</v>
      </c>
      <c r="C40" s="30"/>
      <c r="D40" s="30"/>
      <c r="E40" s="31"/>
      <c r="F40" s="31"/>
      <c r="G40" s="31"/>
      <c r="H40" s="31"/>
      <c r="I40" s="32"/>
    </row>
    <row r="41" spans="1:9" ht="8.25" customHeight="1" x14ac:dyDescent="0.25">
      <c r="B41" s="13"/>
      <c r="C41" s="30"/>
      <c r="D41" s="30"/>
      <c r="E41" s="31"/>
      <c r="F41" s="31"/>
      <c r="G41" s="31"/>
      <c r="H41" s="31"/>
      <c r="I41" s="32"/>
    </row>
    <row r="42" spans="1:9" ht="8.25" customHeight="1" x14ac:dyDescent="0.25">
      <c r="B42" s="21" t="s">
        <v>144</v>
      </c>
      <c r="C42" s="30"/>
      <c r="D42" s="30"/>
      <c r="E42" s="31"/>
      <c r="F42" s="31"/>
      <c r="G42" s="31"/>
      <c r="H42" s="31"/>
      <c r="I42" s="32"/>
    </row>
    <row r="43" spans="1:9" x14ac:dyDescent="0.25">
      <c r="B43" s="29"/>
      <c r="C43" s="30"/>
      <c r="D43" s="30"/>
      <c r="E43" s="31"/>
      <c r="F43" s="31"/>
      <c r="G43" s="31"/>
      <c r="H43" s="31"/>
      <c r="I43" s="32"/>
    </row>
    <row r="44" spans="1:9" x14ac:dyDescent="0.25">
      <c r="B44" s="29"/>
      <c r="C44" s="30"/>
      <c r="D44" s="30"/>
      <c r="E44" s="31"/>
      <c r="F44" s="31"/>
      <c r="G44" s="31"/>
      <c r="H44" s="31"/>
      <c r="I44" s="32"/>
    </row>
    <row r="45" spans="1:9" x14ac:dyDescent="0.25">
      <c r="B45" s="29"/>
      <c r="C45" s="30"/>
      <c r="D45" s="30"/>
      <c r="E45" s="31"/>
      <c r="F45" s="31"/>
      <c r="G45" s="31"/>
      <c r="H45" s="31"/>
      <c r="I45" s="32"/>
    </row>
    <row r="46" spans="1:9" x14ac:dyDescent="0.25">
      <c r="B46" s="29"/>
      <c r="C46" s="30"/>
      <c r="D46" s="30"/>
      <c r="E46" s="31"/>
      <c r="F46" s="31"/>
      <c r="G46" s="31"/>
      <c r="H46" s="31"/>
      <c r="I46" s="32"/>
    </row>
    <row r="47" spans="1:9" x14ac:dyDescent="0.25">
      <c r="B47" s="29"/>
      <c r="C47" s="30"/>
      <c r="D47" s="30"/>
      <c r="E47" s="31"/>
      <c r="F47" s="31"/>
      <c r="G47" s="31"/>
      <c r="H47" s="31"/>
      <c r="I47" s="32"/>
    </row>
    <row r="48" spans="1:9" x14ac:dyDescent="0.25">
      <c r="B48" s="29"/>
      <c r="C48" s="30"/>
      <c r="D48" s="30"/>
      <c r="E48" s="31"/>
      <c r="F48" s="31"/>
      <c r="G48" s="31"/>
      <c r="H48" s="31"/>
      <c r="I48" s="32"/>
    </row>
    <row r="49" spans="2:9" x14ac:dyDescent="0.25">
      <c r="B49" s="29"/>
      <c r="C49" s="30"/>
      <c r="D49" s="30"/>
      <c r="E49" s="31"/>
      <c r="F49" s="31"/>
      <c r="G49" s="31"/>
      <c r="H49" s="31"/>
      <c r="I49" s="32"/>
    </row>
    <row r="50" spans="2:9" x14ac:dyDescent="0.25">
      <c r="B50" s="29"/>
      <c r="C50" s="30"/>
      <c r="D50" s="30"/>
      <c r="E50" s="31"/>
      <c r="F50" s="31"/>
      <c r="G50" s="31"/>
      <c r="H50" s="31"/>
      <c r="I50" s="32"/>
    </row>
    <row r="51" spans="2:9" x14ac:dyDescent="0.25">
      <c r="B51" s="29"/>
      <c r="C51" s="30"/>
      <c r="D51" s="30"/>
      <c r="E51" s="31"/>
      <c r="F51" s="31"/>
      <c r="G51" s="31"/>
      <c r="H51" s="31"/>
      <c r="I51" s="32"/>
    </row>
    <row r="52" spans="2:9" x14ac:dyDescent="0.25">
      <c r="B52" s="29"/>
      <c r="C52" s="30"/>
      <c r="D52" s="30"/>
      <c r="E52" s="31"/>
      <c r="F52" s="31"/>
      <c r="G52" s="31"/>
      <c r="H52" s="31"/>
      <c r="I52" s="32"/>
    </row>
    <row r="53" spans="2:9" x14ac:dyDescent="0.25">
      <c r="B53" s="29"/>
      <c r="C53" s="30"/>
      <c r="D53" s="30"/>
      <c r="E53" s="31"/>
      <c r="F53" s="31"/>
      <c r="G53" s="31"/>
      <c r="H53" s="31"/>
      <c r="I53" s="32"/>
    </row>
    <row r="54" spans="2:9" x14ac:dyDescent="0.25">
      <c r="B54" s="29"/>
      <c r="C54" s="30"/>
      <c r="D54" s="30"/>
      <c r="E54" s="31"/>
      <c r="F54" s="31"/>
      <c r="G54" s="31"/>
      <c r="H54" s="31"/>
      <c r="I54" s="32"/>
    </row>
    <row r="55" spans="2:9" x14ac:dyDescent="0.25">
      <c r="B55" s="29"/>
      <c r="C55" s="30"/>
      <c r="D55" s="30"/>
      <c r="E55" s="31"/>
      <c r="F55" s="31"/>
      <c r="G55" s="31"/>
      <c r="H55" s="31"/>
      <c r="I55" s="32"/>
    </row>
    <row r="56" spans="2:9" x14ac:dyDescent="0.25">
      <c r="B56" s="29"/>
      <c r="C56" s="30"/>
      <c r="D56" s="30"/>
      <c r="E56" s="31"/>
      <c r="F56" s="31"/>
      <c r="G56" s="31"/>
      <c r="H56" s="31"/>
      <c r="I56" s="32"/>
    </row>
    <row r="57" spans="2:9" x14ac:dyDescent="0.25">
      <c r="B57" s="29"/>
      <c r="C57" s="30"/>
      <c r="D57" s="30"/>
      <c r="E57" s="31"/>
      <c r="F57" s="31"/>
      <c r="G57" s="31"/>
      <c r="H57" s="31"/>
      <c r="I57" s="32"/>
    </row>
    <row r="58" spans="2:9" x14ac:dyDescent="0.25">
      <c r="B58" s="29"/>
      <c r="C58" s="30"/>
      <c r="D58" s="30"/>
      <c r="E58" s="31"/>
      <c r="F58" s="31"/>
      <c r="G58" s="31"/>
      <c r="H58" s="31"/>
      <c r="I58" s="32"/>
    </row>
    <row r="59" spans="2:9" x14ac:dyDescent="0.25">
      <c r="B59" s="29"/>
      <c r="C59" s="30"/>
      <c r="D59" s="30"/>
      <c r="E59" s="31"/>
      <c r="F59" s="31"/>
      <c r="G59" s="31"/>
      <c r="H59" s="31"/>
      <c r="I59" s="32"/>
    </row>
    <row r="60" spans="2:9" x14ac:dyDescent="0.25">
      <c r="B60" s="29"/>
      <c r="C60" s="30"/>
      <c r="D60" s="30"/>
      <c r="E60" s="31"/>
      <c r="F60" s="31"/>
      <c r="G60" s="31"/>
      <c r="H60" s="31"/>
      <c r="I60" s="32"/>
    </row>
    <row r="61" spans="2:9" x14ac:dyDescent="0.25">
      <c r="B61" s="29"/>
      <c r="C61" s="30"/>
      <c r="D61" s="30"/>
      <c r="E61" s="31"/>
      <c r="F61" s="31"/>
      <c r="G61" s="31"/>
      <c r="H61" s="31"/>
      <c r="I61" s="32"/>
    </row>
    <row r="62" spans="2:9" x14ac:dyDescent="0.25">
      <c r="B62" s="29"/>
      <c r="C62" s="30"/>
      <c r="D62" s="30"/>
      <c r="E62" s="31"/>
      <c r="F62" s="31"/>
      <c r="G62" s="31"/>
      <c r="H62" s="31"/>
      <c r="I62" s="32"/>
    </row>
    <row r="63" spans="2:9" x14ac:dyDescent="0.25">
      <c r="B63" s="29"/>
      <c r="C63" s="30"/>
      <c r="D63" s="30"/>
      <c r="E63" s="31"/>
      <c r="F63" s="31"/>
      <c r="G63" s="31"/>
      <c r="H63" s="31"/>
      <c r="I63" s="32"/>
    </row>
    <row r="64" spans="2:9" x14ac:dyDescent="0.25">
      <c r="B64" s="29"/>
      <c r="C64" s="30"/>
      <c r="D64" s="30"/>
      <c r="E64" s="31"/>
      <c r="F64" s="31"/>
      <c r="G64" s="31"/>
      <c r="H64" s="31"/>
      <c r="I64" s="32"/>
    </row>
    <row r="65" spans="2:9" x14ac:dyDescent="0.25">
      <c r="B65" s="29"/>
      <c r="C65" s="30"/>
      <c r="D65" s="30"/>
      <c r="E65" s="31"/>
      <c r="F65" s="31"/>
      <c r="G65" s="31"/>
      <c r="H65" s="31"/>
      <c r="I65" s="32"/>
    </row>
    <row r="66" spans="2:9" x14ac:dyDescent="0.25">
      <c r="B66" s="29"/>
      <c r="C66" s="30"/>
      <c r="D66" s="30"/>
      <c r="E66" s="31"/>
      <c r="F66" s="31"/>
      <c r="G66" s="31"/>
      <c r="H66" s="31"/>
      <c r="I66" s="32"/>
    </row>
    <row r="67" spans="2:9" x14ac:dyDescent="0.25">
      <c r="B67" s="29"/>
      <c r="C67" s="30"/>
      <c r="D67" s="30"/>
      <c r="E67" s="31"/>
      <c r="F67" s="31"/>
      <c r="G67" s="31"/>
      <c r="H67" s="31"/>
      <c r="I67" s="32"/>
    </row>
    <row r="68" spans="2:9" x14ac:dyDescent="0.25">
      <c r="B68" s="29"/>
      <c r="C68" s="30"/>
      <c r="D68" s="30"/>
      <c r="E68" s="31"/>
      <c r="F68" s="31"/>
      <c r="G68" s="31"/>
      <c r="H68" s="31"/>
      <c r="I68" s="32"/>
    </row>
    <row r="69" spans="2:9" x14ac:dyDescent="0.25">
      <c r="B69" s="29"/>
      <c r="C69" s="30"/>
      <c r="D69" s="30"/>
      <c r="E69" s="31"/>
      <c r="F69" s="31"/>
      <c r="G69" s="31"/>
      <c r="H69" s="31"/>
      <c r="I69" s="32"/>
    </row>
    <row r="70" spans="2:9" x14ac:dyDescent="0.25">
      <c r="B70" s="29"/>
      <c r="C70" s="30"/>
      <c r="D70" s="30"/>
      <c r="E70" s="31"/>
      <c r="F70" s="31"/>
      <c r="G70" s="31"/>
      <c r="H70" s="31"/>
      <c r="I70" s="32"/>
    </row>
    <row r="71" spans="2:9" x14ac:dyDescent="0.25">
      <c r="B71" s="29"/>
      <c r="C71" s="30"/>
      <c r="D71" s="30"/>
      <c r="E71" s="31"/>
      <c r="F71" s="31"/>
      <c r="G71" s="31"/>
      <c r="H71" s="31"/>
      <c r="I71" s="32"/>
    </row>
    <row r="72" spans="2:9" x14ac:dyDescent="0.25">
      <c r="B72" s="29"/>
      <c r="C72" s="30"/>
      <c r="D72" s="30"/>
      <c r="E72" s="31"/>
      <c r="F72" s="31"/>
      <c r="G72" s="31"/>
      <c r="H72" s="31"/>
      <c r="I72" s="32"/>
    </row>
    <row r="73" spans="2:9" x14ac:dyDescent="0.25">
      <c r="B73" s="29"/>
      <c r="C73" s="30"/>
      <c r="D73" s="30"/>
      <c r="E73" s="31"/>
      <c r="F73" s="31"/>
      <c r="G73" s="31"/>
      <c r="H73" s="31"/>
      <c r="I73" s="32"/>
    </row>
    <row r="74" spans="2:9" x14ac:dyDescent="0.25">
      <c r="B74" s="29"/>
      <c r="C74" s="30"/>
      <c r="D74" s="30"/>
      <c r="E74" s="31"/>
      <c r="F74" s="31"/>
      <c r="G74" s="31"/>
      <c r="H74" s="31"/>
      <c r="I74" s="32"/>
    </row>
    <row r="75" spans="2:9" x14ac:dyDescent="0.25">
      <c r="B75" s="29"/>
      <c r="C75" s="30"/>
      <c r="D75" s="30"/>
      <c r="E75" s="31"/>
      <c r="F75" s="31"/>
      <c r="G75" s="31"/>
      <c r="H75" s="31"/>
      <c r="I75" s="32"/>
    </row>
    <row r="76" spans="2:9" x14ac:dyDescent="0.25">
      <c r="B76" s="29"/>
      <c r="C76" s="30"/>
      <c r="D76" s="30"/>
      <c r="E76" s="31"/>
      <c r="F76" s="31"/>
      <c r="G76" s="31"/>
      <c r="H76" s="31"/>
      <c r="I76" s="32"/>
    </row>
    <row r="77" spans="2:9" x14ac:dyDescent="0.25">
      <c r="B77" s="29"/>
      <c r="C77" s="30"/>
      <c r="D77" s="30"/>
      <c r="E77" s="31"/>
      <c r="F77" s="31"/>
      <c r="G77" s="31"/>
      <c r="H77" s="31"/>
      <c r="I77" s="32"/>
    </row>
    <row r="78" spans="2:9" x14ac:dyDescent="0.25">
      <c r="B78" s="29"/>
      <c r="C78" s="30"/>
      <c r="D78" s="30"/>
      <c r="E78" s="31"/>
      <c r="F78" s="31"/>
      <c r="G78" s="31"/>
      <c r="H78" s="31"/>
      <c r="I78" s="32"/>
    </row>
    <row r="79" spans="2:9" x14ac:dyDescent="0.25">
      <c r="B79" s="29"/>
      <c r="C79" s="30"/>
      <c r="D79" s="30"/>
      <c r="E79" s="31"/>
      <c r="F79" s="31"/>
      <c r="G79" s="31"/>
      <c r="H79" s="31"/>
      <c r="I79" s="32"/>
    </row>
    <row r="80" spans="2:9" x14ac:dyDescent="0.25">
      <c r="B80" s="29"/>
      <c r="C80" s="30"/>
      <c r="D80" s="30"/>
      <c r="E80" s="31"/>
      <c r="F80" s="31"/>
      <c r="G80" s="31"/>
      <c r="H80" s="31"/>
      <c r="I80" s="32"/>
    </row>
    <row r="81" spans="2:9" x14ac:dyDescent="0.25">
      <c r="B81" s="29"/>
      <c r="C81" s="30"/>
      <c r="D81" s="30"/>
      <c r="E81" s="31"/>
      <c r="F81" s="31"/>
      <c r="G81" s="31"/>
      <c r="H81" s="31"/>
      <c r="I81" s="32"/>
    </row>
    <row r="82" spans="2:9" x14ac:dyDescent="0.25">
      <c r="B82" s="29"/>
      <c r="C82" s="30"/>
      <c r="D82" s="30"/>
      <c r="E82" s="31"/>
      <c r="F82" s="31"/>
      <c r="G82" s="31"/>
      <c r="H82" s="31"/>
      <c r="I82" s="32"/>
    </row>
    <row r="83" spans="2:9" x14ac:dyDescent="0.25">
      <c r="B83" s="29"/>
      <c r="C83" s="30"/>
      <c r="D83" s="30"/>
      <c r="E83" s="31"/>
      <c r="F83" s="31"/>
      <c r="G83" s="31"/>
      <c r="H83" s="31"/>
      <c r="I83" s="32"/>
    </row>
    <row r="84" spans="2:9" x14ac:dyDescent="0.25">
      <c r="B84" s="29"/>
      <c r="C84" s="30"/>
      <c r="D84" s="30"/>
      <c r="E84" s="31"/>
      <c r="F84" s="31"/>
      <c r="G84" s="31"/>
      <c r="H84" s="31"/>
      <c r="I84" s="32"/>
    </row>
    <row r="85" spans="2:9" x14ac:dyDescent="0.25">
      <c r="B85" s="29"/>
      <c r="C85" s="30"/>
      <c r="D85" s="30"/>
      <c r="E85" s="31"/>
      <c r="F85" s="31"/>
      <c r="G85" s="31"/>
      <c r="H85" s="31"/>
      <c r="I85" s="32"/>
    </row>
    <row r="86" spans="2:9" x14ac:dyDescent="0.25">
      <c r="B86" s="29"/>
      <c r="C86" s="30"/>
      <c r="D86" s="30"/>
      <c r="E86" s="31"/>
      <c r="F86" s="31"/>
      <c r="G86" s="31"/>
      <c r="H86" s="31"/>
      <c r="I86" s="32"/>
    </row>
    <row r="87" spans="2:9" x14ac:dyDescent="0.25">
      <c r="B87" s="29"/>
      <c r="C87" s="30"/>
      <c r="D87" s="30"/>
      <c r="E87" s="31"/>
      <c r="F87" s="31"/>
      <c r="G87" s="31"/>
      <c r="H87" s="31"/>
      <c r="I87" s="32"/>
    </row>
    <row r="88" spans="2:9" x14ac:dyDescent="0.25">
      <c r="B88" s="29"/>
      <c r="C88" s="30"/>
      <c r="D88" s="30"/>
      <c r="E88" s="31"/>
      <c r="F88" s="31"/>
      <c r="G88" s="31"/>
      <c r="H88" s="31"/>
      <c r="I88" s="32"/>
    </row>
    <row r="89" spans="2:9" x14ac:dyDescent="0.25">
      <c r="B89" s="29"/>
      <c r="C89" s="30"/>
      <c r="D89" s="30"/>
      <c r="E89" s="31"/>
      <c r="F89" s="31"/>
      <c r="G89" s="31"/>
      <c r="H89" s="31"/>
      <c r="I89" s="32"/>
    </row>
    <row r="90" spans="2:9" x14ac:dyDescent="0.25">
      <c r="B90" s="29"/>
      <c r="C90" s="30"/>
      <c r="D90" s="30"/>
      <c r="E90" s="31"/>
      <c r="F90" s="31"/>
      <c r="G90" s="31"/>
      <c r="H90" s="31"/>
      <c r="I90" s="32"/>
    </row>
    <row r="91" spans="2:9" x14ac:dyDescent="0.25">
      <c r="B91" s="29"/>
      <c r="C91" s="30"/>
      <c r="D91" s="30"/>
      <c r="E91" s="31"/>
      <c r="F91" s="31"/>
      <c r="G91" s="31"/>
      <c r="H91" s="31"/>
      <c r="I91" s="32"/>
    </row>
    <row r="92" spans="2:9" x14ac:dyDescent="0.25">
      <c r="B92" s="29"/>
      <c r="C92" s="30"/>
      <c r="D92" s="30"/>
      <c r="E92" s="31"/>
      <c r="F92" s="31"/>
      <c r="G92" s="31"/>
      <c r="H92" s="31"/>
      <c r="I92" s="32"/>
    </row>
    <row r="93" spans="2:9" x14ac:dyDescent="0.25">
      <c r="B93" s="29"/>
      <c r="C93" s="30"/>
      <c r="D93" s="30"/>
      <c r="E93" s="31"/>
      <c r="F93" s="31"/>
      <c r="G93" s="31"/>
      <c r="H93" s="31"/>
      <c r="I93" s="32"/>
    </row>
    <row r="94" spans="2:9" x14ac:dyDescent="0.25">
      <c r="B94" s="29"/>
      <c r="C94" s="30"/>
      <c r="D94" s="30"/>
      <c r="E94" s="31"/>
      <c r="F94" s="31"/>
      <c r="G94" s="31"/>
      <c r="H94" s="31"/>
      <c r="I94" s="32"/>
    </row>
    <row r="95" spans="2:9" x14ac:dyDescent="0.25">
      <c r="B95" s="29"/>
      <c r="C95" s="30"/>
      <c r="D95" s="30"/>
      <c r="E95" s="31"/>
      <c r="F95" s="31"/>
      <c r="G95" s="31"/>
      <c r="H95" s="31"/>
      <c r="I95" s="32"/>
    </row>
    <row r="96" spans="2:9" x14ac:dyDescent="0.25">
      <c r="B96" s="29"/>
      <c r="C96" s="30"/>
      <c r="D96" s="30"/>
      <c r="E96" s="31"/>
      <c r="F96" s="31"/>
      <c r="G96" s="31"/>
      <c r="H96" s="31"/>
      <c r="I96" s="32"/>
    </row>
    <row r="97" spans="2:9" x14ac:dyDescent="0.25">
      <c r="B97" s="29"/>
      <c r="C97" s="30"/>
      <c r="D97" s="30"/>
      <c r="E97" s="31"/>
      <c r="F97" s="31"/>
      <c r="G97" s="31"/>
      <c r="H97" s="31"/>
      <c r="I97" s="32"/>
    </row>
    <row r="98" spans="2:9" x14ac:dyDescent="0.25">
      <c r="B98" s="29"/>
      <c r="C98" s="30"/>
      <c r="D98" s="30"/>
      <c r="E98" s="31"/>
      <c r="F98" s="31"/>
      <c r="G98" s="31"/>
      <c r="H98" s="31"/>
      <c r="I98" s="32"/>
    </row>
    <row r="99" spans="2:9" x14ac:dyDescent="0.25">
      <c r="B99" s="29"/>
      <c r="C99" s="30"/>
      <c r="D99" s="30"/>
      <c r="E99" s="31"/>
      <c r="F99" s="31"/>
      <c r="G99" s="31"/>
      <c r="H99" s="31"/>
      <c r="I99" s="32"/>
    </row>
    <row r="100" spans="2:9" x14ac:dyDescent="0.25">
      <c r="B100" s="29"/>
      <c r="C100" s="30"/>
      <c r="D100" s="30"/>
      <c r="E100" s="31"/>
      <c r="F100" s="31"/>
      <c r="G100" s="31"/>
      <c r="H100" s="31"/>
      <c r="I100" s="32"/>
    </row>
    <row r="101" spans="2:9" x14ac:dyDescent="0.25">
      <c r="B101" s="29"/>
      <c r="C101" s="30"/>
      <c r="D101" s="30"/>
      <c r="E101" s="31"/>
      <c r="F101" s="31"/>
      <c r="G101" s="31"/>
      <c r="H101" s="31"/>
      <c r="I101" s="32"/>
    </row>
    <row r="102" spans="2:9" x14ac:dyDescent="0.25">
      <c r="B102" s="29"/>
      <c r="C102" s="30"/>
      <c r="D102" s="30"/>
      <c r="E102" s="31"/>
      <c r="F102" s="31"/>
      <c r="G102" s="31"/>
      <c r="H102" s="31"/>
      <c r="I102" s="32"/>
    </row>
    <row r="103" spans="2:9" x14ac:dyDescent="0.25">
      <c r="B103" s="29"/>
      <c r="C103" s="30"/>
      <c r="D103" s="30"/>
      <c r="E103" s="31"/>
      <c r="F103" s="31"/>
      <c r="G103" s="31"/>
      <c r="H103" s="31"/>
      <c r="I103" s="32"/>
    </row>
    <row r="104" spans="2:9" x14ac:dyDescent="0.25">
      <c r="B104" s="29"/>
      <c r="C104" s="30"/>
      <c r="D104" s="30"/>
      <c r="E104" s="31"/>
      <c r="F104" s="31"/>
      <c r="G104" s="31"/>
      <c r="H104" s="31"/>
      <c r="I104" s="32"/>
    </row>
    <row r="105" spans="2:9" x14ac:dyDescent="0.25">
      <c r="B105" s="29"/>
      <c r="C105" s="30"/>
      <c r="D105" s="30"/>
      <c r="E105" s="31"/>
      <c r="F105" s="31"/>
      <c r="G105" s="31"/>
      <c r="H105" s="31"/>
      <c r="I105" s="32"/>
    </row>
    <row r="106" spans="2:9" x14ac:dyDescent="0.25">
      <c r="B106" s="29"/>
      <c r="C106" s="30"/>
      <c r="D106" s="30"/>
      <c r="E106" s="31"/>
      <c r="F106" s="31"/>
      <c r="G106" s="31"/>
      <c r="H106" s="31"/>
      <c r="I106" s="32"/>
    </row>
    <row r="107" spans="2:9" x14ac:dyDescent="0.25">
      <c r="B107" s="29"/>
      <c r="C107" s="30"/>
      <c r="D107" s="30"/>
      <c r="E107" s="31"/>
      <c r="F107" s="31"/>
      <c r="G107" s="31"/>
      <c r="H107" s="31"/>
      <c r="I107" s="32"/>
    </row>
    <row r="108" spans="2:9" x14ac:dyDescent="0.25">
      <c r="B108" s="29"/>
      <c r="C108" s="30"/>
      <c r="D108" s="30"/>
      <c r="E108" s="31"/>
      <c r="F108" s="31"/>
      <c r="G108" s="31"/>
      <c r="H108" s="31"/>
      <c r="I108" s="32"/>
    </row>
    <row r="109" spans="2:9" x14ac:dyDescent="0.25">
      <c r="B109" s="29"/>
      <c r="C109" s="30"/>
      <c r="D109" s="30"/>
      <c r="E109" s="31"/>
      <c r="F109" s="31"/>
      <c r="G109" s="31"/>
      <c r="H109" s="31"/>
      <c r="I109" s="32"/>
    </row>
    <row r="110" spans="2:9" x14ac:dyDescent="0.25">
      <c r="B110" s="29"/>
      <c r="C110" s="30"/>
      <c r="D110" s="30"/>
      <c r="E110" s="31"/>
      <c r="F110" s="31"/>
      <c r="G110" s="31"/>
      <c r="H110" s="31"/>
      <c r="I110" s="32"/>
    </row>
    <row r="111" spans="2:9" x14ac:dyDescent="0.25">
      <c r="B111" s="29"/>
      <c r="C111" s="30"/>
      <c r="D111" s="30"/>
      <c r="E111" s="31"/>
      <c r="F111" s="31"/>
      <c r="G111" s="31"/>
      <c r="H111" s="31"/>
      <c r="I111" s="32"/>
    </row>
    <row r="112" spans="2:9" x14ac:dyDescent="0.25">
      <c r="B112" s="29"/>
      <c r="C112" s="30"/>
      <c r="D112" s="30"/>
      <c r="E112" s="31"/>
      <c r="F112" s="31"/>
      <c r="G112" s="31"/>
      <c r="H112" s="31"/>
      <c r="I112" s="32"/>
    </row>
    <row r="113" spans="2:9" x14ac:dyDescent="0.25">
      <c r="B113" s="29"/>
      <c r="C113" s="30"/>
      <c r="D113" s="30"/>
      <c r="E113" s="31"/>
      <c r="F113" s="31"/>
      <c r="G113" s="31"/>
      <c r="H113" s="31"/>
      <c r="I113" s="32"/>
    </row>
    <row r="114" spans="2:9" x14ac:dyDescent="0.25">
      <c r="B114" s="29"/>
      <c r="C114" s="30"/>
      <c r="D114" s="30"/>
      <c r="E114" s="31"/>
      <c r="F114" s="31"/>
      <c r="G114" s="31"/>
      <c r="H114" s="31"/>
      <c r="I114" s="32"/>
    </row>
    <row r="115" spans="2:9" x14ac:dyDescent="0.25">
      <c r="B115" s="29"/>
      <c r="C115" s="30"/>
      <c r="D115" s="30"/>
      <c r="E115" s="31"/>
      <c r="F115" s="31"/>
      <c r="G115" s="31"/>
      <c r="H115" s="31"/>
      <c r="I115" s="32"/>
    </row>
    <row r="116" spans="2:9" x14ac:dyDescent="0.25">
      <c r="B116" s="29"/>
      <c r="C116" s="30"/>
      <c r="D116" s="30"/>
      <c r="E116" s="31"/>
      <c r="F116" s="31"/>
      <c r="G116" s="31"/>
      <c r="H116" s="31"/>
      <c r="I116" s="32"/>
    </row>
    <row r="117" spans="2:9" x14ac:dyDescent="0.25">
      <c r="B117" s="29"/>
      <c r="C117" s="30"/>
      <c r="D117" s="30"/>
      <c r="E117" s="31"/>
      <c r="F117" s="31"/>
      <c r="G117" s="31"/>
      <c r="H117" s="31"/>
      <c r="I117" s="32"/>
    </row>
    <row r="118" spans="2:9" x14ac:dyDescent="0.25">
      <c r="B118" s="29"/>
      <c r="C118" s="30"/>
      <c r="D118" s="30"/>
      <c r="E118" s="31"/>
      <c r="F118" s="31"/>
      <c r="G118" s="31"/>
      <c r="H118" s="31"/>
      <c r="I118" s="32"/>
    </row>
    <row r="119" spans="2:9" x14ac:dyDescent="0.25">
      <c r="B119" s="25"/>
      <c r="C119" s="36"/>
      <c r="D119" s="36"/>
      <c r="E119" s="37"/>
      <c r="F119" s="37"/>
      <c r="G119" s="37"/>
      <c r="H119" s="37"/>
      <c r="I119" s="38"/>
    </row>
    <row r="120" spans="2:9" x14ac:dyDescent="0.25">
      <c r="B120" s="39" t="s">
        <v>142</v>
      </c>
      <c r="C120" s="36"/>
      <c r="D120" s="36"/>
      <c r="E120" s="37"/>
      <c r="F120" s="37"/>
      <c r="G120" s="37"/>
      <c r="H120" s="37"/>
      <c r="I120" s="38"/>
    </row>
    <row r="121" spans="2:9" x14ac:dyDescent="0.25">
      <c r="B121" s="13"/>
      <c r="C121" s="13"/>
      <c r="D121" s="13"/>
      <c r="E121" s="13"/>
      <c r="F121" s="13"/>
      <c r="G121" s="13"/>
      <c r="H121" s="13"/>
      <c r="I121" s="13"/>
    </row>
    <row r="122" spans="2:9" x14ac:dyDescent="0.25">
      <c r="B122" s="21" t="s">
        <v>144</v>
      </c>
      <c r="C122" s="13"/>
      <c r="D122" s="13"/>
      <c r="E122" s="13"/>
      <c r="F122" s="13"/>
      <c r="G122" s="13"/>
      <c r="H122" s="13"/>
      <c r="I122" s="13"/>
    </row>
  </sheetData>
  <autoFilter ref="B8:I8" xr:uid="{00000000-0009-0000-0000-000001000000}"/>
  <mergeCells count="8">
    <mergeCell ref="B2:K2"/>
    <mergeCell ref="B4:B6"/>
    <mergeCell ref="C4:D4"/>
    <mergeCell ref="E4:F4"/>
    <mergeCell ref="G4:H4"/>
    <mergeCell ref="I4:I5"/>
    <mergeCell ref="C6:D6"/>
    <mergeCell ref="E6:I6"/>
  </mergeCells>
  <pageMargins left="0.7" right="0.7" top="0.78740157499999996" bottom="0.78740157499999996" header="0.3" footer="0.3"/>
  <pageSetup paperSize="9" orientation="portrait" r:id="rId1"/>
  <ignoredErrors>
    <ignoredError sqref="B8:I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/>
  <dimension ref="A1:N180"/>
  <sheetViews>
    <sheetView workbookViewId="0"/>
  </sheetViews>
  <sheetFormatPr baseColWidth="10" defaultRowHeight="15" x14ac:dyDescent="0.25"/>
  <cols>
    <col min="1" max="1" width="5.7109375" style="1" customWidth="1"/>
    <col min="2" max="5" width="5.85546875" hidden="1" customWidth="1"/>
    <col min="6" max="6" width="5.85546875" customWidth="1"/>
    <col min="7" max="7" width="28.42578125" customWidth="1"/>
    <col min="8" max="8" width="9.42578125" customWidth="1"/>
    <col min="9" max="9" width="7.28515625" customWidth="1"/>
    <col min="10" max="10" width="14" customWidth="1"/>
    <col min="11" max="11" width="7.28515625" customWidth="1"/>
    <col min="12" max="12" width="7.28515625" style="40" customWidth="1"/>
    <col min="13" max="13" width="7.28515625" customWidth="1"/>
    <col min="14" max="14" width="22.5703125" hidden="1" customWidth="1"/>
  </cols>
  <sheetData>
    <row r="1" spans="1:14" s="4" customFormat="1" ht="6" customHeight="1" x14ac:dyDescent="0.2">
      <c r="A1" s="3"/>
      <c r="G1" s="92"/>
      <c r="H1" s="92"/>
      <c r="I1" s="92"/>
      <c r="K1" s="5"/>
      <c r="L1" s="6"/>
    </row>
    <row r="2" spans="1:14" ht="15" customHeight="1" x14ac:dyDescent="0.25">
      <c r="G2" s="8" t="s">
        <v>469</v>
      </c>
      <c r="H2" s="8"/>
      <c r="I2" s="9"/>
      <c r="J2" s="9"/>
      <c r="K2" s="1"/>
      <c r="L2" s="119"/>
    </row>
    <row r="3" spans="1:14" s="12" customFormat="1" ht="15.95" customHeight="1" x14ac:dyDescent="0.25">
      <c r="A3" s="11"/>
      <c r="G3" s="185" t="s">
        <v>468</v>
      </c>
      <c r="H3" s="181"/>
      <c r="I3" s="181"/>
      <c r="J3" s="181"/>
      <c r="K3" s="181"/>
      <c r="L3" s="181"/>
    </row>
    <row r="4" spans="1:14" ht="8.25" customHeight="1" x14ac:dyDescent="0.25">
      <c r="G4" s="13"/>
      <c r="H4" s="13"/>
      <c r="I4" s="13"/>
      <c r="J4" s="13"/>
      <c r="K4" s="13"/>
      <c r="L4" s="13"/>
    </row>
    <row r="5" spans="1:14" ht="16.5" customHeight="1" x14ac:dyDescent="0.25">
      <c r="B5" s="14"/>
      <c r="C5" s="14"/>
      <c r="D5" s="14"/>
      <c r="E5" s="14"/>
      <c r="F5" s="14"/>
      <c r="G5" s="182" t="s">
        <v>2</v>
      </c>
      <c r="H5" s="183" t="s">
        <v>3</v>
      </c>
      <c r="I5" s="183"/>
      <c r="J5" s="180" t="s">
        <v>323</v>
      </c>
      <c r="K5" s="13"/>
      <c r="L5" s="13"/>
    </row>
    <row r="6" spans="1:14" ht="16.5" customHeight="1" x14ac:dyDescent="0.25">
      <c r="B6" s="14"/>
      <c r="C6" s="14"/>
      <c r="D6" s="14"/>
      <c r="E6" s="14"/>
      <c r="F6" s="14"/>
      <c r="G6" s="182"/>
      <c r="H6" s="15">
        <v>38717</v>
      </c>
      <c r="I6" s="15">
        <v>43465</v>
      </c>
      <c r="J6" s="180"/>
      <c r="K6" s="13"/>
      <c r="L6" s="13"/>
    </row>
    <row r="7" spans="1:14" ht="8.25" customHeight="1" x14ac:dyDescent="0.25">
      <c r="B7" s="14"/>
      <c r="C7" s="14"/>
      <c r="D7" s="14"/>
      <c r="E7" s="14"/>
      <c r="F7" s="14"/>
      <c r="G7" s="182"/>
      <c r="H7" s="183" t="s">
        <v>7</v>
      </c>
      <c r="I7" s="183"/>
      <c r="J7" s="93"/>
      <c r="K7" s="13"/>
      <c r="L7" s="13"/>
    </row>
    <row r="8" spans="1:14" ht="8.25" customHeight="1" x14ac:dyDescent="0.25">
      <c r="B8" s="16">
        <v>0</v>
      </c>
      <c r="C8" s="16"/>
      <c r="D8" s="16"/>
      <c r="E8" s="16"/>
      <c r="F8" s="14"/>
      <c r="G8" s="17"/>
      <c r="H8" s="18"/>
      <c r="I8" s="18"/>
      <c r="J8" s="18"/>
      <c r="K8" s="13"/>
      <c r="L8" s="13"/>
    </row>
    <row r="9" spans="1:14" s="22" customFormat="1" ht="8.25" customHeight="1" x14ac:dyDescent="0.25">
      <c r="A9" s="19"/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20" t="s">
        <v>14</v>
      </c>
      <c r="H9" s="20" t="s">
        <v>15</v>
      </c>
      <c r="I9" s="20" t="s">
        <v>16</v>
      </c>
      <c r="J9" s="20" t="s">
        <v>21</v>
      </c>
      <c r="K9" s="21"/>
      <c r="L9" s="21"/>
    </row>
    <row r="10" spans="1:14" s="22" customFormat="1" ht="8.25" customHeight="1" x14ac:dyDescent="0.25">
      <c r="A10" s="19"/>
      <c r="B10" s="16">
        <v>1</v>
      </c>
      <c r="C10" s="16"/>
      <c r="D10" s="16"/>
      <c r="E10" s="16">
        <v>27</v>
      </c>
      <c r="F10" s="16">
        <v>121</v>
      </c>
      <c r="G10" s="103" t="s">
        <v>22</v>
      </c>
      <c r="H10" s="21">
        <f>VLOOKUP(F10,'2019_Rand_Grafik_Rohdaten'!B4:E125,3,FALSE)</f>
        <v>913</v>
      </c>
      <c r="I10" s="21">
        <f>VLOOKUP(F10,'2019_Rand_Grafik_Rohdaten'!$B$4:$E$125,4,FALSE)</f>
        <v>6120</v>
      </c>
      <c r="J10" s="120">
        <f>I10/H10*100-100</f>
        <v>570.31763417305581</v>
      </c>
      <c r="N10" s="25" t="s">
        <v>23</v>
      </c>
    </row>
    <row r="11" spans="1:14" s="22" customFormat="1" ht="8.25" customHeight="1" x14ac:dyDescent="0.25">
      <c r="A11" s="19"/>
      <c r="B11" s="16">
        <v>2</v>
      </c>
      <c r="C11" s="16"/>
      <c r="D11" s="16"/>
      <c r="E11" s="16">
        <v>22</v>
      </c>
      <c r="F11" s="16">
        <v>122</v>
      </c>
      <c r="G11" s="103" t="s">
        <v>24</v>
      </c>
      <c r="H11" s="21">
        <f>VLOOKUP(F11,'2019_Rand_Grafik_Rohdaten'!$B$4:$E$125,3,FALSE)</f>
        <v>6463</v>
      </c>
      <c r="I11" s="21">
        <f>VLOOKUP(F11,'2019_Rand_Grafik_Rohdaten'!$B$4:$E$125,4,FALSE)</f>
        <v>7860</v>
      </c>
      <c r="J11" s="120">
        <f t="shared" ref="J11:J74" si="0">I11/H11*100-100</f>
        <v>21.61534890917531</v>
      </c>
      <c r="N11" s="16" t="s">
        <v>22</v>
      </c>
    </row>
    <row r="12" spans="1:14" s="22" customFormat="1" ht="8.25" customHeight="1" x14ac:dyDescent="0.25">
      <c r="A12" s="19"/>
      <c r="B12" s="16">
        <v>4</v>
      </c>
      <c r="C12" s="16"/>
      <c r="D12" s="16"/>
      <c r="E12" s="16">
        <v>59</v>
      </c>
      <c r="F12" s="16">
        <v>124</v>
      </c>
      <c r="G12" s="103" t="s">
        <v>25</v>
      </c>
      <c r="H12" s="21">
        <f>VLOOKUP(F12,'2019_Rand_Grafik_Rohdaten'!$B$4:$E$125,3,FALSE)</f>
        <v>982</v>
      </c>
      <c r="I12" s="21">
        <f>VLOOKUP(F12,'2019_Rand_Grafik_Rohdaten'!$B$4:$E$125,4,FALSE)</f>
        <v>1300</v>
      </c>
      <c r="J12" s="120">
        <f t="shared" si="0"/>
        <v>32.382892057026481</v>
      </c>
      <c r="N12" s="16" t="s">
        <v>24</v>
      </c>
    </row>
    <row r="13" spans="1:14" s="22" customFormat="1" ht="8.25" customHeight="1" x14ac:dyDescent="0.25">
      <c r="A13" s="19"/>
      <c r="B13" s="16">
        <v>5</v>
      </c>
      <c r="C13" s="16" t="s">
        <v>26</v>
      </c>
      <c r="D13" s="16"/>
      <c r="E13" s="16">
        <v>9</v>
      </c>
      <c r="F13" s="16">
        <v>125</v>
      </c>
      <c r="G13" s="103" t="s">
        <v>27</v>
      </c>
      <c r="H13" s="21">
        <f>VLOOKUP(F13,'2019_Rand_Grafik_Rohdaten'!$B$4:$E$125,3,FALSE)</f>
        <v>1906</v>
      </c>
      <c r="I13" s="21">
        <f>VLOOKUP(F13,'2019_Rand_Grafik_Rohdaten'!$B$4:$E$125,4,FALSE)</f>
        <v>28360</v>
      </c>
      <c r="J13" s="120">
        <f t="shared" si="0"/>
        <v>1387.9328436516264</v>
      </c>
      <c r="N13" s="16" t="s">
        <v>25</v>
      </c>
    </row>
    <row r="14" spans="1:14" s="22" customFormat="1" ht="8.25" customHeight="1" x14ac:dyDescent="0.25">
      <c r="A14" s="19"/>
      <c r="B14" s="16">
        <v>6</v>
      </c>
      <c r="C14" s="16"/>
      <c r="D14" s="16"/>
      <c r="E14" s="16">
        <v>56</v>
      </c>
      <c r="F14" s="16">
        <v>126</v>
      </c>
      <c r="G14" s="103" t="s">
        <v>28</v>
      </c>
      <c r="H14" s="21">
        <f>VLOOKUP(F14,'2019_Rand_Grafik_Rohdaten'!$B$4:$E$125,3,FALSE)</f>
        <v>1576</v>
      </c>
      <c r="I14" s="21">
        <f>VLOOKUP(F14,'2019_Rand_Grafik_Rohdaten'!$B$4:$E$125,4,FALSE)</f>
        <v>1450</v>
      </c>
      <c r="J14" s="120">
        <f t="shared" si="0"/>
        <v>-7.9949238578680166</v>
      </c>
      <c r="N14" s="16" t="s">
        <v>27</v>
      </c>
    </row>
    <row r="15" spans="1:14" s="22" customFormat="1" ht="8.25" customHeight="1" x14ac:dyDescent="0.25">
      <c r="A15" s="19"/>
      <c r="B15" s="16">
        <v>7</v>
      </c>
      <c r="C15" s="16"/>
      <c r="D15" s="16"/>
      <c r="E15" s="16">
        <v>78</v>
      </c>
      <c r="F15" s="16">
        <v>127</v>
      </c>
      <c r="G15" s="103" t="s">
        <v>29</v>
      </c>
      <c r="H15" s="21">
        <f>VLOOKUP(F15,'2019_Rand_Grafik_Rohdaten'!$B$4:$E$125,3,FALSE)</f>
        <v>305</v>
      </c>
      <c r="I15" s="21">
        <f>VLOOKUP(F15,'2019_Rand_Grafik_Rohdaten'!$B$4:$E$125,4,FALSE)</f>
        <v>515</v>
      </c>
      <c r="J15" s="120">
        <f t="shared" si="0"/>
        <v>68.852459016393453</v>
      </c>
      <c r="N15" s="16" t="s">
        <v>28</v>
      </c>
    </row>
    <row r="16" spans="1:14" s="22" customFormat="1" ht="8.25" customHeight="1" x14ac:dyDescent="0.25">
      <c r="A16" s="19"/>
      <c r="B16" s="16">
        <v>8</v>
      </c>
      <c r="C16" s="16"/>
      <c r="D16" s="16"/>
      <c r="E16" s="16">
        <v>66</v>
      </c>
      <c r="F16" s="16">
        <v>128</v>
      </c>
      <c r="G16" s="103" t="s">
        <v>30</v>
      </c>
      <c r="H16" s="21">
        <f>VLOOKUP(F16,'2019_Rand_Grafik_Rohdaten'!$B$4:$E$125,3,FALSE)</f>
        <v>1110</v>
      </c>
      <c r="I16" s="21">
        <f>VLOOKUP(F16,'2019_Rand_Grafik_Rohdaten'!$B$4:$E$125,4,FALSE)</f>
        <v>1050</v>
      </c>
      <c r="J16" s="120">
        <f t="shared" si="0"/>
        <v>-5.4054054054054035</v>
      </c>
      <c r="N16" s="16" t="s">
        <v>29</v>
      </c>
    </row>
    <row r="17" spans="1:14" s="22" customFormat="1" ht="8.25" customHeight="1" x14ac:dyDescent="0.25">
      <c r="A17" s="19"/>
      <c r="B17" s="16">
        <v>9</v>
      </c>
      <c r="C17" s="16"/>
      <c r="D17" s="16"/>
      <c r="E17" s="16">
        <v>29</v>
      </c>
      <c r="F17" s="16">
        <v>129</v>
      </c>
      <c r="G17" s="103" t="s">
        <v>31</v>
      </c>
      <c r="H17" s="21">
        <f>VLOOKUP(F17,'2019_Rand_Grafik_Rohdaten'!$B$4:$E$125,3,FALSE)</f>
        <v>3892</v>
      </c>
      <c r="I17" s="21">
        <f>VLOOKUP(F17,'2019_Rand_Grafik_Rohdaten'!$B$4:$E$125,4,FALSE)</f>
        <v>4800</v>
      </c>
      <c r="J17" s="120">
        <f t="shared" si="0"/>
        <v>23.329907502569384</v>
      </c>
      <c r="N17" s="16" t="s">
        <v>30</v>
      </c>
    </row>
    <row r="18" spans="1:14" s="22" customFormat="1" ht="8.25" customHeight="1" x14ac:dyDescent="0.25">
      <c r="A18" s="19"/>
      <c r="B18" s="16">
        <v>10</v>
      </c>
      <c r="C18" s="16" t="s">
        <v>26</v>
      </c>
      <c r="D18" s="16"/>
      <c r="E18" s="16">
        <v>15</v>
      </c>
      <c r="F18" s="16">
        <v>130</v>
      </c>
      <c r="G18" s="103" t="s">
        <v>32</v>
      </c>
      <c r="H18" s="21">
        <f>VLOOKUP(F18,'2019_Rand_Grafik_Rohdaten'!$B$4:$E$125,3,FALSE)</f>
        <v>6466</v>
      </c>
      <c r="I18" s="21">
        <f>VLOOKUP(F18,'2019_Rand_Grafik_Rohdaten'!$B$4:$E$125,4,FALSE)</f>
        <v>11915</v>
      </c>
      <c r="J18" s="120">
        <f t="shared" si="0"/>
        <v>84.271574389112288</v>
      </c>
      <c r="N18" s="16" t="s">
        <v>31</v>
      </c>
    </row>
    <row r="19" spans="1:14" s="22" customFormat="1" ht="8.25" customHeight="1" x14ac:dyDescent="0.25">
      <c r="A19" s="19"/>
      <c r="B19" s="16">
        <v>11</v>
      </c>
      <c r="C19" s="16"/>
      <c r="D19" s="16"/>
      <c r="E19" s="16">
        <v>69</v>
      </c>
      <c r="F19" s="16">
        <v>131</v>
      </c>
      <c r="G19" s="103" t="s">
        <v>33</v>
      </c>
      <c r="H19" s="21">
        <f>VLOOKUP(F19,'2019_Rand_Grafik_Rohdaten'!$B$4:$E$125,3,FALSE)</f>
        <v>433</v>
      </c>
      <c r="I19" s="21">
        <f>VLOOKUP(F19,'2019_Rand_Grafik_Rohdaten'!$B$4:$E$125,4,FALSE)</f>
        <v>915</v>
      </c>
      <c r="J19" s="120">
        <f t="shared" si="0"/>
        <v>111.31639722863741</v>
      </c>
      <c r="N19" s="16" t="s">
        <v>32</v>
      </c>
    </row>
    <row r="20" spans="1:14" s="22" customFormat="1" ht="8.25" customHeight="1" x14ac:dyDescent="0.25">
      <c r="A20" s="19"/>
      <c r="B20" s="16">
        <v>12</v>
      </c>
      <c r="C20" s="16" t="s">
        <v>26</v>
      </c>
      <c r="D20" s="16"/>
      <c r="E20" s="16">
        <v>11</v>
      </c>
      <c r="F20" s="16">
        <v>134</v>
      </c>
      <c r="G20" s="103" t="s">
        <v>34</v>
      </c>
      <c r="H20" s="21">
        <f>VLOOKUP(F20,'2019_Rand_Grafik_Rohdaten'!$B$4:$E$125,3,FALSE)</f>
        <v>16107</v>
      </c>
      <c r="I20" s="21">
        <f>VLOOKUP(F20,'2019_Rand_Grafik_Rohdaten'!$B$4:$E$125,4,FALSE)</f>
        <v>18815</v>
      </c>
      <c r="J20" s="120">
        <f t="shared" si="0"/>
        <v>16.812565965108334</v>
      </c>
      <c r="N20" s="16" t="s">
        <v>33</v>
      </c>
    </row>
    <row r="21" spans="1:14" s="22" customFormat="1" ht="8.25" customHeight="1" x14ac:dyDescent="0.25">
      <c r="A21" s="19"/>
      <c r="B21" s="16">
        <v>13</v>
      </c>
      <c r="C21" s="16"/>
      <c r="D21" s="16"/>
      <c r="E21" s="16">
        <v>72</v>
      </c>
      <c r="F21" s="16">
        <v>135</v>
      </c>
      <c r="G21" s="103" t="s">
        <v>35</v>
      </c>
      <c r="H21" s="21">
        <f>VLOOKUP(F21,'2019_Rand_Grafik_Rohdaten'!$B$4:$E$125,3,FALSE)</f>
        <v>500</v>
      </c>
      <c r="I21" s="21">
        <f>VLOOKUP(F21,'2019_Rand_Grafik_Rohdaten'!$B$4:$E$125,4,FALSE)</f>
        <v>740</v>
      </c>
      <c r="J21" s="120">
        <f t="shared" si="0"/>
        <v>48</v>
      </c>
      <c r="N21" s="16" t="s">
        <v>34</v>
      </c>
    </row>
    <row r="22" spans="1:14" s="22" customFormat="1" ht="8.25" customHeight="1" x14ac:dyDescent="0.25">
      <c r="A22" s="19"/>
      <c r="B22" s="16">
        <v>14</v>
      </c>
      <c r="C22" s="16"/>
      <c r="D22" s="16"/>
      <c r="E22" s="16">
        <v>96</v>
      </c>
      <c r="F22" s="16">
        <v>136</v>
      </c>
      <c r="G22" s="103" t="s">
        <v>36</v>
      </c>
      <c r="H22" s="21">
        <f>VLOOKUP(F22,'2019_Rand_Grafik_Rohdaten'!$B$4:$E$125,3,FALSE)</f>
        <v>141</v>
      </c>
      <c r="I22" s="21">
        <f>VLOOKUP(F22,'2019_Rand_Grafik_Rohdaten'!$B$4:$E$125,4,FALSE)</f>
        <v>140</v>
      </c>
      <c r="J22" s="120">
        <f t="shared" si="0"/>
        <v>-0.7092198581560325</v>
      </c>
      <c r="N22" s="16" t="s">
        <v>35</v>
      </c>
    </row>
    <row r="23" spans="1:14" s="22" customFormat="1" ht="8.25" customHeight="1" x14ac:dyDescent="0.25">
      <c r="A23" s="19"/>
      <c r="B23" s="16">
        <v>15</v>
      </c>
      <c r="C23" s="16" t="s">
        <v>26</v>
      </c>
      <c r="D23" s="16"/>
      <c r="E23" s="16">
        <v>7</v>
      </c>
      <c r="F23" s="16">
        <v>137</v>
      </c>
      <c r="G23" s="103" t="s">
        <v>37</v>
      </c>
      <c r="H23" s="21">
        <f>VLOOKUP(F23,'2019_Rand_Grafik_Rohdaten'!$B$4:$E$125,3,FALSE)</f>
        <v>23943</v>
      </c>
      <c r="I23" s="21">
        <f>VLOOKUP(F23,'2019_Rand_Grafik_Rohdaten'!$B$4:$E$125,4,FALSE)</f>
        <v>28825</v>
      </c>
      <c r="J23" s="120">
        <f t="shared" si="0"/>
        <v>20.390093137869101</v>
      </c>
      <c r="N23" s="16" t="s">
        <v>36</v>
      </c>
    </row>
    <row r="24" spans="1:14" s="22" customFormat="1" ht="8.25" customHeight="1" x14ac:dyDescent="0.25">
      <c r="A24" s="19"/>
      <c r="B24" s="16">
        <v>16</v>
      </c>
      <c r="C24" s="16"/>
      <c r="D24" s="16"/>
      <c r="E24" s="16">
        <v>48</v>
      </c>
      <c r="F24" s="16">
        <v>132</v>
      </c>
      <c r="G24" s="103" t="s">
        <v>38</v>
      </c>
      <c r="H24" s="21">
        <f>VLOOKUP(F24,'2019_Rand_Grafik_Rohdaten'!$B$4:$E$125,3,FALSE)</f>
        <v>37396</v>
      </c>
      <c r="I24" s="21">
        <f>VLOOKUP(F24,'2019_Rand_Grafik_Rohdaten'!$B$4:$E$125,4,FALSE)</f>
        <v>1690</v>
      </c>
      <c r="J24" s="120">
        <f t="shared" si="0"/>
        <v>-95.48080008557065</v>
      </c>
      <c r="N24" s="16" t="s">
        <v>37</v>
      </c>
    </row>
    <row r="25" spans="1:14" s="22" customFormat="1" ht="8.25" customHeight="1" x14ac:dyDescent="0.25">
      <c r="A25" s="19"/>
      <c r="B25" s="16">
        <v>17</v>
      </c>
      <c r="C25" s="16"/>
      <c r="D25" s="16"/>
      <c r="E25" s="16">
        <v>30</v>
      </c>
      <c r="F25" s="16">
        <v>139</v>
      </c>
      <c r="G25" s="103" t="s">
        <v>39</v>
      </c>
      <c r="H25" s="21">
        <f>VLOOKUP(F25,'2019_Rand_Grafik_Rohdaten'!$B$4:$E$125,3,FALSE)</f>
        <v>1050</v>
      </c>
      <c r="I25" s="21">
        <f>VLOOKUP(F25,'2019_Rand_Grafik_Rohdaten'!$B$4:$E$125,4,FALSE)</f>
        <v>5590</v>
      </c>
      <c r="J25" s="120">
        <f t="shared" si="0"/>
        <v>432.38095238095241</v>
      </c>
      <c r="N25" s="16" t="s">
        <v>38</v>
      </c>
    </row>
    <row r="26" spans="1:14" s="22" customFormat="1" ht="8.25" customHeight="1" x14ac:dyDescent="0.25">
      <c r="A26" s="19"/>
      <c r="B26" s="16">
        <v>18</v>
      </c>
      <c r="C26" s="16"/>
      <c r="D26" s="16"/>
      <c r="E26" s="16">
        <v>24</v>
      </c>
      <c r="F26" s="16">
        <v>142</v>
      </c>
      <c r="G26" s="103" t="s">
        <v>40</v>
      </c>
      <c r="H26" s="21">
        <f>VLOOKUP(F26,'2019_Rand_Grafik_Rohdaten'!$B$4:$E$125,3,FALSE)</f>
        <v>2052</v>
      </c>
      <c r="I26" s="21">
        <f>VLOOKUP(F26,'2019_Rand_Grafik_Rohdaten'!$B$4:$E$125,4,FALSE)</f>
        <v>7745</v>
      </c>
      <c r="J26" s="120">
        <f t="shared" si="0"/>
        <v>277.43664717348923</v>
      </c>
      <c r="N26" s="16" t="s">
        <v>39</v>
      </c>
    </row>
    <row r="27" spans="1:14" s="22" customFormat="1" ht="8.25" customHeight="1" x14ac:dyDescent="0.25">
      <c r="A27" s="19"/>
      <c r="B27" s="16">
        <v>19</v>
      </c>
      <c r="C27" s="16"/>
      <c r="D27" s="16"/>
      <c r="E27" s="16">
        <v>95</v>
      </c>
      <c r="F27" s="16">
        <v>143</v>
      </c>
      <c r="G27" s="103" t="s">
        <v>41</v>
      </c>
      <c r="H27" s="21">
        <f>VLOOKUP(F27,'2019_Rand_Grafik_Rohdaten'!$B$4:$E$125,3,FALSE)</f>
        <v>150</v>
      </c>
      <c r="I27" s="21">
        <f>VLOOKUP(F27,'2019_Rand_Grafik_Rohdaten'!$B$4:$E$125,4,FALSE)</f>
        <v>240</v>
      </c>
      <c r="J27" s="120">
        <f t="shared" si="0"/>
        <v>60</v>
      </c>
      <c r="N27" s="16" t="s">
        <v>40</v>
      </c>
    </row>
    <row r="28" spans="1:14" s="22" customFormat="1" ht="8.25" customHeight="1" x14ac:dyDescent="0.25">
      <c r="A28" s="19"/>
      <c r="B28" s="16">
        <v>20</v>
      </c>
      <c r="C28" s="16"/>
      <c r="D28" s="16"/>
      <c r="E28" s="16">
        <v>25</v>
      </c>
      <c r="F28" s="16">
        <v>144</v>
      </c>
      <c r="G28" s="103" t="s">
        <v>42</v>
      </c>
      <c r="H28" s="21">
        <f>VLOOKUP(F28,'2019_Rand_Grafik_Rohdaten'!$B$4:$E$125,3,FALSE)</f>
        <v>2634</v>
      </c>
      <c r="I28" s="21">
        <f>VLOOKUP(F28,'2019_Rand_Grafik_Rohdaten'!$B$4:$E$125,4,FALSE)</f>
        <v>6105</v>
      </c>
      <c r="J28" s="120">
        <f t="shared" si="0"/>
        <v>131.77676537585424</v>
      </c>
      <c r="N28" s="16" t="s">
        <v>41</v>
      </c>
    </row>
    <row r="29" spans="1:14" s="22" customFormat="1" ht="8.25" customHeight="1" x14ac:dyDescent="0.25">
      <c r="A29" s="19"/>
      <c r="B29" s="16">
        <v>21</v>
      </c>
      <c r="C29" s="16"/>
      <c r="D29" s="16"/>
      <c r="E29" s="16">
        <v>105</v>
      </c>
      <c r="F29" s="16">
        <v>145</v>
      </c>
      <c r="G29" s="103" t="s">
        <v>43</v>
      </c>
      <c r="H29" s="21">
        <f>VLOOKUP(F29,'2019_Rand_Grafik_Rohdaten'!$B$4:$E$125,3,FALSE)</f>
        <v>0</v>
      </c>
      <c r="I29" s="21">
        <f>VLOOKUP(F29,'2019_Rand_Grafik_Rohdaten'!$B$4:$E$125,4,FALSE)</f>
        <v>40</v>
      </c>
      <c r="J29" s="120" t="s">
        <v>67</v>
      </c>
      <c r="N29" s="16" t="s">
        <v>42</v>
      </c>
    </row>
    <row r="30" spans="1:14" s="22" customFormat="1" ht="8.25" customHeight="1" x14ac:dyDescent="0.25">
      <c r="A30" s="19"/>
      <c r="B30" s="16">
        <v>22</v>
      </c>
      <c r="C30" s="16"/>
      <c r="D30" s="16"/>
      <c r="E30" s="16">
        <v>63</v>
      </c>
      <c r="F30" s="16">
        <v>146</v>
      </c>
      <c r="G30" s="103" t="s">
        <v>44</v>
      </c>
      <c r="H30" s="21">
        <f>VLOOKUP(F30,'2019_Rand_Grafik_Rohdaten'!$B$4:$E$125,3,FALSE)</f>
        <v>1087</v>
      </c>
      <c r="I30" s="21">
        <f>VLOOKUP(F30,'2019_Rand_Grafik_Rohdaten'!$B$4:$E$125,4,FALSE)</f>
        <v>2825</v>
      </c>
      <c r="J30" s="120">
        <f t="shared" si="0"/>
        <v>159.88960441582338</v>
      </c>
      <c r="N30" s="16" t="s">
        <v>43</v>
      </c>
    </row>
    <row r="31" spans="1:14" s="22" customFormat="1" ht="8.25" customHeight="1" x14ac:dyDescent="0.25">
      <c r="A31" s="19"/>
      <c r="B31" s="16">
        <v>23</v>
      </c>
      <c r="C31" s="16"/>
      <c r="D31" s="16"/>
      <c r="E31" s="16">
        <v>106</v>
      </c>
      <c r="F31" s="16">
        <v>147</v>
      </c>
      <c r="G31" s="103" t="s">
        <v>45</v>
      </c>
      <c r="H31" s="21">
        <f>VLOOKUP(F31,'2019_Rand_Grafik_Rohdaten'!$B$4:$E$125,3,FALSE)</f>
        <v>2</v>
      </c>
      <c r="I31" s="21">
        <f>VLOOKUP(F31,'2019_Rand_Grafik_Rohdaten'!$B$4:$E$125,4,FALSE)</f>
        <v>5</v>
      </c>
      <c r="J31" s="120">
        <f t="shared" si="0"/>
        <v>150</v>
      </c>
      <c r="N31" s="16" t="s">
        <v>44</v>
      </c>
    </row>
    <row r="32" spans="1:14" s="22" customFormat="1" ht="8.25" customHeight="1" x14ac:dyDescent="0.25">
      <c r="A32" s="19"/>
      <c r="B32" s="16">
        <v>24</v>
      </c>
      <c r="C32" s="16" t="s">
        <v>26</v>
      </c>
      <c r="D32" s="16"/>
      <c r="E32" s="16">
        <v>6</v>
      </c>
      <c r="F32" s="16">
        <v>148</v>
      </c>
      <c r="G32" s="103" t="s">
        <v>46</v>
      </c>
      <c r="H32" s="21">
        <f>VLOOKUP(F32,'2019_Rand_Grafik_Rohdaten'!$B$4:$E$125,3,FALSE)</f>
        <v>22334</v>
      </c>
      <c r="I32" s="21">
        <f>VLOOKUP(F32,'2019_Rand_Grafik_Rohdaten'!$B$4:$E$125,4,FALSE)</f>
        <v>29865</v>
      </c>
      <c r="J32" s="120">
        <f t="shared" si="0"/>
        <v>33.719888958538547</v>
      </c>
      <c r="N32" s="16" t="s">
        <v>45</v>
      </c>
    </row>
    <row r="33" spans="1:14" s="22" customFormat="1" ht="8.25" customHeight="1" x14ac:dyDescent="0.25">
      <c r="A33" s="19"/>
      <c r="B33" s="16">
        <v>25</v>
      </c>
      <c r="C33" s="16"/>
      <c r="D33" s="16"/>
      <c r="E33" s="16">
        <v>79</v>
      </c>
      <c r="F33" s="16">
        <v>149</v>
      </c>
      <c r="G33" s="103" t="s">
        <v>47</v>
      </c>
      <c r="H33" s="21">
        <f>VLOOKUP(F33,'2019_Rand_Grafik_Rohdaten'!$B$4:$E$125,3,FALSE)</f>
        <v>537</v>
      </c>
      <c r="I33" s="21">
        <f>VLOOKUP(F33,'2019_Rand_Grafik_Rohdaten'!$B$4:$E$125,4,FALSE)</f>
        <v>525</v>
      </c>
      <c r="J33" s="120">
        <f t="shared" si="0"/>
        <v>-2.2346368715083713</v>
      </c>
      <c r="N33" s="16" t="s">
        <v>46</v>
      </c>
    </row>
    <row r="34" spans="1:14" s="22" customFormat="1" ht="8.25" customHeight="1" x14ac:dyDescent="0.25">
      <c r="A34" s="19"/>
      <c r="B34" s="16">
        <v>26</v>
      </c>
      <c r="C34" s="16"/>
      <c r="D34" s="16"/>
      <c r="E34" s="16">
        <v>23</v>
      </c>
      <c r="F34" s="16">
        <v>151</v>
      </c>
      <c r="G34" s="103" t="s">
        <v>48</v>
      </c>
      <c r="H34" s="21">
        <f>VLOOKUP(F34,'2019_Rand_Grafik_Rohdaten'!$B$4:$E$125,3,FALSE)</f>
        <v>6222</v>
      </c>
      <c r="I34" s="21">
        <f>VLOOKUP(F34,'2019_Rand_Grafik_Rohdaten'!$B$4:$E$125,4,FALSE)</f>
        <v>6680</v>
      </c>
      <c r="J34" s="120">
        <f t="shared" si="0"/>
        <v>7.3609771777563395</v>
      </c>
      <c r="N34" s="16" t="s">
        <v>47</v>
      </c>
    </row>
    <row r="35" spans="1:14" s="22" customFormat="1" ht="8.25" customHeight="1" x14ac:dyDescent="0.25">
      <c r="A35" s="19"/>
      <c r="B35" s="16">
        <v>27</v>
      </c>
      <c r="C35" s="16" t="s">
        <v>26</v>
      </c>
      <c r="D35" s="16"/>
      <c r="E35" s="16">
        <v>2</v>
      </c>
      <c r="F35" s="16">
        <v>152</v>
      </c>
      <c r="G35" s="103" t="s">
        <v>49</v>
      </c>
      <c r="H35" s="21">
        <f>VLOOKUP(F35,'2019_Rand_Grafik_Rohdaten'!$B$4:$E$125,3,FALSE)</f>
        <v>32413</v>
      </c>
      <c r="I35" s="21">
        <f>VLOOKUP(F35,'2019_Rand_Grafik_Rohdaten'!$B$4:$E$125,4,FALSE)</f>
        <v>98015</v>
      </c>
      <c r="J35" s="120">
        <f t="shared" si="0"/>
        <v>202.39410113226171</v>
      </c>
      <c r="N35" s="16" t="s">
        <v>48</v>
      </c>
    </row>
    <row r="36" spans="1:14" s="22" customFormat="1" ht="8.25" customHeight="1" x14ac:dyDescent="0.25">
      <c r="A36" s="19"/>
      <c r="B36" s="16">
        <v>28</v>
      </c>
      <c r="C36" s="16" t="s">
        <v>26</v>
      </c>
      <c r="D36" s="16"/>
      <c r="E36" s="16">
        <v>18</v>
      </c>
      <c r="F36" s="16">
        <v>153</v>
      </c>
      <c r="G36" s="103" t="s">
        <v>50</v>
      </c>
      <c r="H36" s="21">
        <f>VLOOKUP(F36,'2019_Rand_Grafik_Rohdaten'!$B$4:$E$125,3,FALSE)</f>
        <v>7248</v>
      </c>
      <c r="I36" s="21">
        <f>VLOOKUP(F36,'2019_Rand_Grafik_Rohdaten'!$B$4:$E$125,4,FALSE)</f>
        <v>8740</v>
      </c>
      <c r="J36" s="120">
        <f t="shared" si="0"/>
        <v>20.584988962472409</v>
      </c>
      <c r="N36" s="16" t="s">
        <v>49</v>
      </c>
    </row>
    <row r="37" spans="1:14" s="22" customFormat="1" ht="8.25" customHeight="1" x14ac:dyDescent="0.25">
      <c r="A37" s="19"/>
      <c r="B37" s="16">
        <v>29</v>
      </c>
      <c r="C37" s="16" t="s">
        <v>26</v>
      </c>
      <c r="D37" s="16"/>
      <c r="E37" s="16">
        <v>4</v>
      </c>
      <c r="F37" s="16">
        <v>154</v>
      </c>
      <c r="G37" s="103" t="s">
        <v>51</v>
      </c>
      <c r="H37" s="21">
        <f>VLOOKUP(F37,'2019_Rand_Grafik_Rohdaten'!$B$4:$E$125,3,FALSE)</f>
        <v>3382</v>
      </c>
      <c r="I37" s="21">
        <f>VLOOKUP(F37,'2019_Rand_Grafik_Rohdaten'!$B$4:$E$125,4,FALSE)</f>
        <v>58980</v>
      </c>
      <c r="J37" s="120">
        <f t="shared" si="0"/>
        <v>1643.9384979302185</v>
      </c>
      <c r="N37" s="16" t="s">
        <v>50</v>
      </c>
    </row>
    <row r="38" spans="1:14" s="22" customFormat="1" ht="8.25" customHeight="1" x14ac:dyDescent="0.25">
      <c r="A38" s="19"/>
      <c r="B38" s="16">
        <v>30</v>
      </c>
      <c r="C38" s="16"/>
      <c r="D38" s="16"/>
      <c r="E38" s="16">
        <v>40</v>
      </c>
      <c r="F38" s="16">
        <v>155</v>
      </c>
      <c r="G38" s="103" t="s">
        <v>52</v>
      </c>
      <c r="H38" s="21">
        <f>VLOOKUP(F38,'2019_Rand_Grafik_Rohdaten'!$B$4:$E$125,3,FALSE)</f>
        <v>868</v>
      </c>
      <c r="I38" s="21">
        <f>VLOOKUP(F38,'2019_Rand_Grafik_Rohdaten'!$B$4:$E$125,4,FALSE)</f>
        <v>2835</v>
      </c>
      <c r="J38" s="120">
        <f t="shared" si="0"/>
        <v>226.61290322580646</v>
      </c>
      <c r="N38" s="16" t="s">
        <v>51</v>
      </c>
    </row>
    <row r="39" spans="1:14" s="22" customFormat="1" ht="8.25" customHeight="1" x14ac:dyDescent="0.25">
      <c r="A39" s="19"/>
      <c r="B39" s="16">
        <v>31</v>
      </c>
      <c r="C39" s="16"/>
      <c r="D39" s="16"/>
      <c r="E39" s="16">
        <v>51</v>
      </c>
      <c r="F39" s="16">
        <v>157</v>
      </c>
      <c r="G39" s="103" t="s">
        <v>53</v>
      </c>
      <c r="H39" s="21">
        <f>VLOOKUP(F39,'2019_Rand_Grafik_Rohdaten'!$B$4:$E$125,3,FALSE)</f>
        <v>1288</v>
      </c>
      <c r="I39" s="21">
        <f>VLOOKUP(F39,'2019_Rand_Grafik_Rohdaten'!$B$4:$E$125,4,FALSE)</f>
        <v>1565</v>
      </c>
      <c r="J39" s="120">
        <f t="shared" si="0"/>
        <v>21.506211180124211</v>
      </c>
      <c r="N39" s="16" t="s">
        <v>52</v>
      </c>
    </row>
    <row r="40" spans="1:14" s="22" customFormat="1" ht="8.25" customHeight="1" x14ac:dyDescent="0.25">
      <c r="A40" s="19"/>
      <c r="B40" s="16">
        <v>32</v>
      </c>
      <c r="C40" s="16"/>
      <c r="D40" s="16"/>
      <c r="E40" s="16">
        <v>44</v>
      </c>
      <c r="F40" s="16">
        <v>158</v>
      </c>
      <c r="G40" s="103" t="s">
        <v>54</v>
      </c>
      <c r="H40" s="21">
        <f>VLOOKUP(F40,'2019_Rand_Grafik_Rohdaten'!$B$4:$E$125,3,FALSE)</f>
        <v>2211</v>
      </c>
      <c r="I40" s="21">
        <f>VLOOKUP(F40,'2019_Rand_Grafik_Rohdaten'!$B$4:$E$125,4,FALSE)</f>
        <v>2385</v>
      </c>
      <c r="J40" s="120">
        <f t="shared" si="0"/>
        <v>7.8697421981004112</v>
      </c>
      <c r="N40" s="16" t="s">
        <v>53</v>
      </c>
    </row>
    <row r="41" spans="1:14" s="22" customFormat="1" ht="8.25" customHeight="1" x14ac:dyDescent="0.25">
      <c r="A41" s="19"/>
      <c r="B41" s="16">
        <v>33</v>
      </c>
      <c r="C41" s="16"/>
      <c r="D41" s="16"/>
      <c r="E41" s="16">
        <v>102</v>
      </c>
      <c r="F41" s="16">
        <v>159</v>
      </c>
      <c r="G41" s="103" t="s">
        <v>55</v>
      </c>
      <c r="H41" s="21">
        <f>VLOOKUP(F41,'2019_Rand_Grafik_Rohdaten'!$B$4:$E$125,3,FALSE)</f>
        <v>341</v>
      </c>
      <c r="I41" s="21">
        <f>VLOOKUP(F41,'2019_Rand_Grafik_Rohdaten'!$B$4:$E$125,4,FALSE)</f>
        <v>85</v>
      </c>
      <c r="J41" s="120">
        <f t="shared" si="0"/>
        <v>-75.073313782991207</v>
      </c>
      <c r="N41" s="16" t="s">
        <v>54</v>
      </c>
    </row>
    <row r="42" spans="1:14" s="22" customFormat="1" ht="8.25" customHeight="1" x14ac:dyDescent="0.25">
      <c r="A42" s="19"/>
      <c r="B42" s="16">
        <v>34</v>
      </c>
      <c r="C42" s="16" t="s">
        <v>26</v>
      </c>
      <c r="D42" s="16"/>
      <c r="E42" s="16">
        <v>8</v>
      </c>
      <c r="F42" s="16">
        <v>160</v>
      </c>
      <c r="G42" s="103" t="s">
        <v>56</v>
      </c>
      <c r="H42" s="21">
        <f>VLOOKUP(F42,'2019_Rand_Grafik_Rohdaten'!$B$4:$E$125,3,FALSE)</f>
        <v>18273</v>
      </c>
      <c r="I42" s="21">
        <f>VLOOKUP(F42,'2019_Rand_Grafik_Rohdaten'!$B$4:$E$125,4,FALSE)</f>
        <v>22260</v>
      </c>
      <c r="J42" s="120">
        <f t="shared" si="0"/>
        <v>21.81907732720407</v>
      </c>
      <c r="N42" s="16" t="s">
        <v>55</v>
      </c>
    </row>
    <row r="43" spans="1:14" s="22" customFormat="1" ht="8.25" customHeight="1" x14ac:dyDescent="0.25">
      <c r="A43" s="19"/>
      <c r="B43" s="16">
        <v>35</v>
      </c>
      <c r="C43" s="16" t="s">
        <v>26</v>
      </c>
      <c r="D43" s="16"/>
      <c r="E43" s="16">
        <v>12</v>
      </c>
      <c r="F43" s="16">
        <v>161</v>
      </c>
      <c r="G43" s="103" t="s">
        <v>57</v>
      </c>
      <c r="H43" s="21">
        <f>VLOOKUP(F43,'2019_Rand_Grafik_Rohdaten'!$B$4:$E$125,3,FALSE)</f>
        <v>9376</v>
      </c>
      <c r="I43" s="21">
        <f>VLOOKUP(F43,'2019_Rand_Grafik_Rohdaten'!$B$4:$E$125,4,FALSE)</f>
        <v>11970</v>
      </c>
      <c r="J43" s="120">
        <f t="shared" si="0"/>
        <v>27.666382252559728</v>
      </c>
      <c r="N43" s="16" t="s">
        <v>56</v>
      </c>
    </row>
    <row r="44" spans="1:14" s="22" customFormat="1" ht="8.25" customHeight="1" x14ac:dyDescent="0.25">
      <c r="A44" s="19"/>
      <c r="B44" s="16">
        <v>36</v>
      </c>
      <c r="C44" s="16"/>
      <c r="D44" s="16"/>
      <c r="E44" s="16">
        <v>101</v>
      </c>
      <c r="F44" s="16">
        <v>162</v>
      </c>
      <c r="G44" s="103" t="s">
        <v>58</v>
      </c>
      <c r="H44" s="21">
        <f>VLOOKUP(F44,'2019_Rand_Grafik_Rohdaten'!$B$4:$E$125,3,FALSE)</f>
        <v>245</v>
      </c>
      <c r="I44" s="21">
        <f>VLOOKUP(F44,'2019_Rand_Grafik_Rohdaten'!$B$4:$E$125,4,FALSE)</f>
        <v>90</v>
      </c>
      <c r="J44" s="120">
        <f t="shared" si="0"/>
        <v>-63.265306122448976</v>
      </c>
      <c r="N44" s="16" t="s">
        <v>57</v>
      </c>
    </row>
    <row r="45" spans="1:14" s="22" customFormat="1" ht="8.25" customHeight="1" x14ac:dyDescent="0.25">
      <c r="A45" s="19"/>
      <c r="B45" s="16">
        <v>37</v>
      </c>
      <c r="C45" s="16" t="s">
        <v>26</v>
      </c>
      <c r="D45" s="16"/>
      <c r="E45" s="16">
        <v>1</v>
      </c>
      <c r="F45" s="16">
        <v>163</v>
      </c>
      <c r="G45" s="103" t="s">
        <v>59</v>
      </c>
      <c r="H45" s="21">
        <f>VLOOKUP(F45,'2019_Rand_Grafik_Rohdaten'!$B$4:$E$125,3,FALSE)</f>
        <v>111598</v>
      </c>
      <c r="I45" s="21">
        <f>VLOOKUP(F45,'2019_Rand_Grafik_Rohdaten'!$B$4:$E$125,4,FALSE)</f>
        <v>88735</v>
      </c>
      <c r="J45" s="120">
        <f t="shared" si="0"/>
        <v>-20.486926289001588</v>
      </c>
      <c r="N45" s="16" t="s">
        <v>58</v>
      </c>
    </row>
    <row r="46" spans="1:14" s="22" customFormat="1" ht="8.25" customHeight="1" x14ac:dyDescent="0.25">
      <c r="A46" s="19"/>
      <c r="B46" s="16">
        <v>38</v>
      </c>
      <c r="C46" s="16"/>
      <c r="D46" s="16"/>
      <c r="E46" s="16">
        <v>46</v>
      </c>
      <c r="F46" s="16">
        <v>164</v>
      </c>
      <c r="G46" s="103" t="s">
        <v>60</v>
      </c>
      <c r="H46" s="21">
        <f>VLOOKUP(F46,'2019_Rand_Grafik_Rohdaten'!$B$4:$E$125,3,FALSE)</f>
        <v>1352</v>
      </c>
      <c r="I46" s="21">
        <f>VLOOKUP(F46,'2019_Rand_Grafik_Rohdaten'!$B$4:$E$125,4,FALSE)</f>
        <v>2180</v>
      </c>
      <c r="J46" s="120">
        <f t="shared" si="0"/>
        <v>61.242603550295854</v>
      </c>
      <c r="N46" s="16" t="s">
        <v>59</v>
      </c>
    </row>
    <row r="47" spans="1:14" s="22" customFormat="1" ht="8.25" customHeight="1" x14ac:dyDescent="0.25">
      <c r="A47" s="19"/>
      <c r="B47" s="16">
        <v>39</v>
      </c>
      <c r="C47" s="16" t="s">
        <v>26</v>
      </c>
      <c r="D47" s="16"/>
      <c r="E47" s="16">
        <v>17</v>
      </c>
      <c r="F47" s="16">
        <v>165</v>
      </c>
      <c r="G47" s="103" t="s">
        <v>61</v>
      </c>
      <c r="H47" s="21">
        <f>VLOOKUP(F47,'2019_Rand_Grafik_Rohdaten'!$B$4:$E$125,3,FALSE)</f>
        <v>2287</v>
      </c>
      <c r="I47" s="21">
        <f>VLOOKUP(F47,'2019_Rand_Grafik_Rohdaten'!$B$4:$E$125,4,FALSE)</f>
        <v>9465</v>
      </c>
      <c r="J47" s="120">
        <f t="shared" si="0"/>
        <v>313.86095321381725</v>
      </c>
      <c r="N47" s="16" t="s">
        <v>60</v>
      </c>
    </row>
    <row r="48" spans="1:14" s="22" customFormat="1" ht="8.25" customHeight="1" x14ac:dyDescent="0.25">
      <c r="A48" s="19"/>
      <c r="B48" s="16">
        <v>40</v>
      </c>
      <c r="C48" s="16" t="s">
        <v>26</v>
      </c>
      <c r="D48" s="16"/>
      <c r="E48" s="16">
        <v>13</v>
      </c>
      <c r="F48" s="16">
        <v>166</v>
      </c>
      <c r="G48" s="103" t="s">
        <v>62</v>
      </c>
      <c r="H48" s="21">
        <f>VLOOKUP(F48,'2019_Rand_Grafik_Rohdaten'!$B$4:$E$125,3,FALSE)</f>
        <v>11612</v>
      </c>
      <c r="I48" s="21">
        <f>VLOOKUP(F48,'2019_Rand_Grafik_Rohdaten'!$B$4:$E$125,4,FALSE)</f>
        <v>11345</v>
      </c>
      <c r="J48" s="120">
        <f t="shared" si="0"/>
        <v>-2.2993455046503612</v>
      </c>
      <c r="N48" s="16" t="s">
        <v>61</v>
      </c>
    </row>
    <row r="49" spans="1:14" s="22" customFormat="1" ht="8.25" customHeight="1" x14ac:dyDescent="0.25">
      <c r="A49" s="19"/>
      <c r="B49" s="16">
        <v>41</v>
      </c>
      <c r="C49" s="16" t="s">
        <v>26</v>
      </c>
      <c r="D49" s="16"/>
      <c r="E49" s="16">
        <v>14</v>
      </c>
      <c r="F49" s="16">
        <v>168</v>
      </c>
      <c r="G49" s="103" t="s">
        <v>63</v>
      </c>
      <c r="H49" s="21">
        <f>VLOOKUP(F49,'2019_Rand_Grafik_Rohdaten'!$B$4:$E$125,3,FALSE)</f>
        <v>10362</v>
      </c>
      <c r="I49" s="21">
        <f>VLOOKUP(F49,'2019_Rand_Grafik_Rohdaten'!$B$4:$E$125,4,FALSE)</f>
        <v>6750</v>
      </c>
      <c r="J49" s="120">
        <f t="shared" si="0"/>
        <v>-34.858135495078173</v>
      </c>
      <c r="N49" s="16" t="s">
        <v>62</v>
      </c>
    </row>
    <row r="50" spans="1:14" s="22" customFormat="1" ht="8.25" customHeight="1" x14ac:dyDescent="0.25">
      <c r="A50" s="19"/>
      <c r="B50" s="16">
        <v>42</v>
      </c>
      <c r="C50" s="16"/>
      <c r="D50" s="16"/>
      <c r="E50" s="16">
        <v>47</v>
      </c>
      <c r="F50" s="16">
        <v>169</v>
      </c>
      <c r="G50" s="103" t="s">
        <v>64</v>
      </c>
      <c r="H50" s="21">
        <f>VLOOKUP(F50,'2019_Rand_Grafik_Rohdaten'!$B$4:$E$125,3,FALSE)</f>
        <v>1593</v>
      </c>
      <c r="I50" s="21">
        <f>VLOOKUP(F50,'2019_Rand_Grafik_Rohdaten'!$B$4:$E$125,4,FALSE)</f>
        <v>2070</v>
      </c>
      <c r="J50" s="120">
        <f t="shared" si="0"/>
        <v>29.943502824858768</v>
      </c>
      <c r="N50" s="16" t="s">
        <v>63</v>
      </c>
    </row>
    <row r="51" spans="1:14" s="22" customFormat="1" ht="8.25" customHeight="1" x14ac:dyDescent="0.25">
      <c r="A51" s="19"/>
      <c r="B51" s="16">
        <v>43</v>
      </c>
      <c r="C51" s="16"/>
      <c r="D51" s="16"/>
      <c r="E51" s="16">
        <v>98</v>
      </c>
      <c r="F51" s="16">
        <v>181</v>
      </c>
      <c r="G51" s="103" t="s">
        <v>65</v>
      </c>
      <c r="H51" s="21">
        <f>VLOOKUP(F51,'2019_Rand_Grafik_Rohdaten'!$B$4:$E$125,3,FALSE)</f>
        <v>50</v>
      </c>
      <c r="I51" s="21">
        <f>VLOOKUP(F51,'2019_Rand_Grafik_Rohdaten'!$B$4:$E$125,4,FALSE)</f>
        <v>115</v>
      </c>
      <c r="J51" s="120">
        <f t="shared" si="0"/>
        <v>129.99999999999997</v>
      </c>
      <c r="N51" s="16" t="s">
        <v>64</v>
      </c>
    </row>
    <row r="52" spans="1:14" s="22" customFormat="1" ht="8.25" customHeight="1" x14ac:dyDescent="0.25">
      <c r="A52" s="19"/>
      <c r="B52" s="16">
        <v>45</v>
      </c>
      <c r="C52" s="16"/>
      <c r="D52" s="16"/>
      <c r="E52" s="16">
        <v>107</v>
      </c>
      <c r="F52" s="16">
        <v>199</v>
      </c>
      <c r="G52" s="103" t="s">
        <v>68</v>
      </c>
      <c r="H52" s="21">
        <f>VLOOKUP(F52,'2019_Rand_Grafik_Rohdaten'!$B$4:$E$125,3,FALSE)</f>
        <v>54</v>
      </c>
      <c r="I52" s="21">
        <f>VLOOKUP(F52,'2019_Rand_Grafik_Rohdaten'!$B$4:$E$125,4,FALSE)</f>
        <v>5</v>
      </c>
      <c r="J52" s="120">
        <f t="shared" si="0"/>
        <v>-90.740740740740733</v>
      </c>
      <c r="N52" s="16" t="s">
        <v>66</v>
      </c>
    </row>
    <row r="53" spans="1:14" s="22" customFormat="1" ht="8.25" customHeight="1" x14ac:dyDescent="0.25">
      <c r="A53" s="19"/>
      <c r="B53" s="25">
        <v>46</v>
      </c>
      <c r="C53" s="25" t="s">
        <v>26</v>
      </c>
      <c r="D53" s="25" t="s">
        <v>69</v>
      </c>
      <c r="E53" s="25"/>
      <c r="F53" s="25">
        <v>1000</v>
      </c>
      <c r="G53" s="103" t="s">
        <v>70</v>
      </c>
      <c r="H53" s="21">
        <f>VLOOKUP(F53,'2019_Rand_Grafik_Rohdaten'!$B$4:$E$125,3,FALSE)</f>
        <v>352754</v>
      </c>
      <c r="I53" s="21">
        <f>VLOOKUP(F53,'2019_Rand_Grafik_Rohdaten'!$B$4:$E$125,4,FALSE)</f>
        <v>542155</v>
      </c>
      <c r="J53" s="120">
        <f t="shared" si="0"/>
        <v>53.692091372457838</v>
      </c>
      <c r="N53" s="16" t="s">
        <v>68</v>
      </c>
    </row>
    <row r="54" spans="1:14" s="22" customFormat="1" ht="8.25" customHeight="1" x14ac:dyDescent="0.25">
      <c r="A54" s="19"/>
      <c r="B54" s="16">
        <v>47</v>
      </c>
      <c r="C54" s="16"/>
      <c r="D54" s="16"/>
      <c r="E54" s="16">
        <v>50</v>
      </c>
      <c r="F54" s="16">
        <v>221</v>
      </c>
      <c r="G54" s="103" t="s">
        <v>71</v>
      </c>
      <c r="H54" s="21">
        <f>VLOOKUP(F54,'2019_Rand_Grafik_Rohdaten'!$B$4:$E$125,3,FALSE)</f>
        <v>652</v>
      </c>
      <c r="I54" s="21">
        <f>VLOOKUP(F54,'2019_Rand_Grafik_Rohdaten'!$B$4:$E$125,4,FALSE)</f>
        <v>1380</v>
      </c>
      <c r="J54" s="120">
        <f t="shared" si="0"/>
        <v>111.65644171779144</v>
      </c>
      <c r="N54" s="25" t="s">
        <v>72</v>
      </c>
    </row>
    <row r="55" spans="1:14" s="22" customFormat="1" ht="8.25" customHeight="1" x14ac:dyDescent="0.25">
      <c r="A55" s="19"/>
      <c r="B55" s="16">
        <v>48</v>
      </c>
      <c r="C55" s="16"/>
      <c r="D55" s="16"/>
      <c r="E55" s="16">
        <v>91</v>
      </c>
      <c r="F55" s="16">
        <v>223</v>
      </c>
      <c r="G55" s="103" t="s">
        <v>73</v>
      </c>
      <c r="H55" s="21">
        <f>VLOOKUP(F55,'2019_Rand_Grafik_Rohdaten'!$B$4:$E$125,3,FALSE)</f>
        <v>478</v>
      </c>
      <c r="I55" s="21">
        <f>VLOOKUP(F55,'2019_Rand_Grafik_Rohdaten'!$B$4:$E$125,4,FALSE)</f>
        <v>235</v>
      </c>
      <c r="J55" s="120">
        <f t="shared" si="0"/>
        <v>-50.836820083682014</v>
      </c>
      <c r="N55" s="16" t="s">
        <v>71</v>
      </c>
    </row>
    <row r="56" spans="1:14" s="22" customFormat="1" ht="8.25" customHeight="1" x14ac:dyDescent="0.25">
      <c r="A56" s="19"/>
      <c r="B56" s="16">
        <v>49</v>
      </c>
      <c r="C56" s="16"/>
      <c r="D56" s="16"/>
      <c r="E56" s="16">
        <v>34</v>
      </c>
      <c r="F56" s="16">
        <v>224</v>
      </c>
      <c r="G56" s="103" t="s">
        <v>74</v>
      </c>
      <c r="H56" s="21">
        <f>VLOOKUP(F56,'2019_Rand_Grafik_Rohdaten'!$B$4:$E$125,3,FALSE)</f>
        <v>106</v>
      </c>
      <c r="I56" s="21">
        <f>VLOOKUP(F56,'2019_Rand_Grafik_Rohdaten'!$B$4:$E$125,4,FALSE)</f>
        <v>3800</v>
      </c>
      <c r="J56" s="120">
        <f t="shared" si="0"/>
        <v>3484.9056603773583</v>
      </c>
      <c r="N56" s="16" t="s">
        <v>73</v>
      </c>
    </row>
    <row r="57" spans="1:14" s="22" customFormat="1" ht="8.25" customHeight="1" x14ac:dyDescent="0.25">
      <c r="A57" s="19"/>
      <c r="B57" s="16">
        <v>50</v>
      </c>
      <c r="C57" s="16"/>
      <c r="D57" s="16"/>
      <c r="E57" s="16">
        <v>92</v>
      </c>
      <c r="F57" s="16">
        <v>225</v>
      </c>
      <c r="G57" s="103" t="s">
        <v>75</v>
      </c>
      <c r="H57" s="21">
        <f>VLOOKUP(F57,'2019_Rand_Grafik_Rohdaten'!$B$4:$E$125,3,FALSE)</f>
        <v>238</v>
      </c>
      <c r="I57" s="21">
        <f>VLOOKUP(F57,'2019_Rand_Grafik_Rohdaten'!$B$4:$E$125,4,FALSE)</f>
        <v>375</v>
      </c>
      <c r="J57" s="120">
        <f t="shared" si="0"/>
        <v>57.563025210084021</v>
      </c>
      <c r="N57" s="16" t="s">
        <v>74</v>
      </c>
    </row>
    <row r="58" spans="1:14" s="22" customFormat="1" ht="8.25" customHeight="1" x14ac:dyDescent="0.25">
      <c r="A58" s="19"/>
      <c r="B58" s="16">
        <v>53</v>
      </c>
      <c r="C58" s="16"/>
      <c r="D58" s="16"/>
      <c r="E58" s="16">
        <v>100</v>
      </c>
      <c r="F58" s="16">
        <v>229</v>
      </c>
      <c r="G58" s="103" t="s">
        <v>76</v>
      </c>
      <c r="H58" s="21">
        <f>VLOOKUP(F58,'2019_Rand_Grafik_Rohdaten'!$B$4:$E$125,3,FALSE)</f>
        <v>60</v>
      </c>
      <c r="I58" s="21">
        <f>VLOOKUP(F58,'2019_Rand_Grafik_Rohdaten'!$B$4:$E$125,4,FALSE)</f>
        <v>125</v>
      </c>
      <c r="J58" s="120">
        <f t="shared" si="0"/>
        <v>108.33333333333334</v>
      </c>
      <c r="N58" s="16" t="s">
        <v>75</v>
      </c>
    </row>
    <row r="59" spans="1:14" s="22" customFormat="1" ht="8.25" customHeight="1" x14ac:dyDescent="0.25">
      <c r="A59" s="19"/>
      <c r="B59" s="16">
        <v>55</v>
      </c>
      <c r="C59" s="16"/>
      <c r="D59" s="16"/>
      <c r="E59" s="16">
        <v>39</v>
      </c>
      <c r="F59" s="16">
        <v>231</v>
      </c>
      <c r="G59" s="103" t="s">
        <v>77</v>
      </c>
      <c r="H59" s="21">
        <f>VLOOKUP(F59,'2019_Rand_Grafik_Rohdaten'!$B$4:$E$125,3,FALSE)</f>
        <v>300</v>
      </c>
      <c r="I59" s="21">
        <f>VLOOKUP(F59,'2019_Rand_Grafik_Rohdaten'!$B$4:$E$125,4,FALSE)</f>
        <v>3040</v>
      </c>
      <c r="J59" s="120">
        <f t="shared" si="0"/>
        <v>913.33333333333326</v>
      </c>
      <c r="N59" s="16" t="s">
        <v>76</v>
      </c>
    </row>
    <row r="60" spans="1:14" s="22" customFormat="1" ht="8.25" customHeight="1" x14ac:dyDescent="0.25">
      <c r="A60" s="19"/>
      <c r="B60" s="16">
        <v>56</v>
      </c>
      <c r="C60" s="16"/>
      <c r="D60" s="16"/>
      <c r="E60" s="16">
        <v>49</v>
      </c>
      <c r="F60" s="16">
        <v>232</v>
      </c>
      <c r="G60" s="103" t="s">
        <v>78</v>
      </c>
      <c r="H60" s="21">
        <f>VLOOKUP(F60,'2019_Rand_Grafik_Rohdaten'!$B$4:$E$125,3,FALSE)</f>
        <v>1016</v>
      </c>
      <c r="I60" s="21">
        <f>VLOOKUP(F60,'2019_Rand_Grafik_Rohdaten'!$B$4:$E$125,4,FALSE)</f>
        <v>2835</v>
      </c>
      <c r="J60" s="120">
        <f t="shared" si="0"/>
        <v>179.03543307086613</v>
      </c>
      <c r="N60" s="16" t="s">
        <v>77</v>
      </c>
    </row>
    <row r="61" spans="1:14" s="22" customFormat="1" ht="8.25" customHeight="1" x14ac:dyDescent="0.25">
      <c r="A61" s="19"/>
      <c r="B61" s="16">
        <v>59</v>
      </c>
      <c r="C61" s="16"/>
      <c r="D61" s="16"/>
      <c r="E61" s="16">
        <v>75</v>
      </c>
      <c r="F61" s="16">
        <v>237</v>
      </c>
      <c r="G61" s="103" t="s">
        <v>79</v>
      </c>
      <c r="H61" s="21">
        <f>VLOOKUP(F61,'2019_Rand_Grafik_Rohdaten'!$B$4:$E$125,3,FALSE)</f>
        <v>326</v>
      </c>
      <c r="I61" s="21">
        <f>VLOOKUP(F61,'2019_Rand_Grafik_Rohdaten'!$B$4:$E$125,4,FALSE)</f>
        <v>880</v>
      </c>
      <c r="J61" s="120">
        <f t="shared" si="0"/>
        <v>169.93865030674846</v>
      </c>
      <c r="N61" s="16" t="s">
        <v>78</v>
      </c>
    </row>
    <row r="62" spans="1:14" s="22" customFormat="1" ht="8.25" customHeight="1" x14ac:dyDescent="0.25">
      <c r="A62" s="19"/>
      <c r="B62" s="16">
        <v>60</v>
      </c>
      <c r="C62" s="16"/>
      <c r="D62" s="16"/>
      <c r="E62" s="16">
        <v>42</v>
      </c>
      <c r="F62" s="16">
        <v>238</v>
      </c>
      <c r="G62" s="103" t="s">
        <v>80</v>
      </c>
      <c r="H62" s="21">
        <f>VLOOKUP(F62,'2019_Rand_Grafik_Rohdaten'!$B$4:$E$125,3,FALSE)</f>
        <v>1159</v>
      </c>
      <c r="I62" s="21">
        <f>VLOOKUP(F62,'2019_Rand_Grafik_Rohdaten'!$B$4:$E$125,4,FALSE)</f>
        <v>2945</v>
      </c>
      <c r="J62" s="120">
        <f t="shared" si="0"/>
        <v>154.09836065573771</v>
      </c>
      <c r="N62" s="16" t="s">
        <v>79</v>
      </c>
    </row>
    <row r="63" spans="1:14" s="22" customFormat="1" ht="8.25" customHeight="1" x14ac:dyDescent="0.25">
      <c r="A63" s="19"/>
      <c r="B63" s="16">
        <v>63</v>
      </c>
      <c r="C63" s="16"/>
      <c r="D63" s="16"/>
      <c r="E63" s="16">
        <v>76</v>
      </c>
      <c r="F63" s="16">
        <v>243</v>
      </c>
      <c r="G63" s="103" t="s">
        <v>81</v>
      </c>
      <c r="H63" s="21">
        <f>VLOOKUP(F63,'2019_Rand_Grafik_Rohdaten'!$B$4:$E$125,3,FALSE)</f>
        <v>391</v>
      </c>
      <c r="I63" s="21">
        <f>VLOOKUP(F63,'2019_Rand_Grafik_Rohdaten'!$B$4:$E$125,4,FALSE)</f>
        <v>665</v>
      </c>
      <c r="J63" s="120">
        <f t="shared" si="0"/>
        <v>70.076726342710998</v>
      </c>
      <c r="N63" s="16" t="s">
        <v>80</v>
      </c>
    </row>
    <row r="64" spans="1:14" s="22" customFormat="1" ht="8.25" customHeight="1" x14ac:dyDescent="0.25">
      <c r="A64" s="19"/>
      <c r="B64" s="16">
        <v>66</v>
      </c>
      <c r="C64" s="16"/>
      <c r="D64" s="16"/>
      <c r="E64" s="16">
        <v>89</v>
      </c>
      <c r="F64" s="16">
        <v>246</v>
      </c>
      <c r="G64" s="103" t="s">
        <v>82</v>
      </c>
      <c r="H64" s="21">
        <f>VLOOKUP(F64,'2019_Rand_Grafik_Rohdaten'!$B$4:$E$125,3,FALSE)</f>
        <v>622</v>
      </c>
      <c r="I64" s="21">
        <f>VLOOKUP(F64,'2019_Rand_Grafik_Rohdaten'!$B$4:$E$125,4,FALSE)</f>
        <v>255</v>
      </c>
      <c r="J64" s="120">
        <f t="shared" si="0"/>
        <v>-59.0032154340836</v>
      </c>
      <c r="N64" s="16" t="s">
        <v>81</v>
      </c>
    </row>
    <row r="65" spans="1:14" s="22" customFormat="1" ht="8.25" customHeight="1" x14ac:dyDescent="0.25">
      <c r="A65" s="19"/>
      <c r="B65" s="16">
        <v>67</v>
      </c>
      <c r="C65" s="16"/>
      <c r="D65" s="16"/>
      <c r="E65" s="16">
        <v>86</v>
      </c>
      <c r="F65" s="16">
        <v>247</v>
      </c>
      <c r="G65" s="103" t="s">
        <v>83</v>
      </c>
      <c r="H65" s="21">
        <f>VLOOKUP(F65,'2019_Rand_Grafik_Rohdaten'!$B$4:$E$125,3,FALSE)</f>
        <v>151</v>
      </c>
      <c r="I65" s="21">
        <f>VLOOKUP(F65,'2019_Rand_Grafik_Rohdaten'!$B$4:$E$125,4,FALSE)</f>
        <v>645</v>
      </c>
      <c r="J65" s="120">
        <f t="shared" si="0"/>
        <v>327.15231788079473</v>
      </c>
      <c r="N65" s="16" t="s">
        <v>82</v>
      </c>
    </row>
    <row r="66" spans="1:14" s="22" customFormat="1" ht="8.25" customHeight="1" x14ac:dyDescent="0.25">
      <c r="A66" s="19"/>
      <c r="B66" s="16">
        <v>71</v>
      </c>
      <c r="C66" s="16"/>
      <c r="D66" s="16"/>
      <c r="E66" s="16">
        <v>45</v>
      </c>
      <c r="F66" s="16">
        <v>252</v>
      </c>
      <c r="G66" s="103" t="s">
        <v>84</v>
      </c>
      <c r="H66" s="21">
        <f>VLOOKUP(F66,'2019_Rand_Grafik_Rohdaten'!$B$4:$E$125,3,FALSE)</f>
        <v>1397</v>
      </c>
      <c r="I66" s="21">
        <f>VLOOKUP(F66,'2019_Rand_Grafik_Rohdaten'!$B$4:$E$125,4,FALSE)</f>
        <v>2380</v>
      </c>
      <c r="J66" s="120">
        <f t="shared" si="0"/>
        <v>70.365068002863296</v>
      </c>
      <c r="N66" s="16" t="s">
        <v>83</v>
      </c>
    </row>
    <row r="67" spans="1:14" s="22" customFormat="1" ht="8.25" customHeight="1" x14ac:dyDescent="0.25">
      <c r="A67" s="19"/>
      <c r="B67" s="16">
        <v>77</v>
      </c>
      <c r="C67" s="16"/>
      <c r="D67" s="16"/>
      <c r="E67" s="16">
        <v>103</v>
      </c>
      <c r="F67" s="16">
        <v>258</v>
      </c>
      <c r="G67" s="103" t="s">
        <v>85</v>
      </c>
      <c r="H67" s="21">
        <f>VLOOKUP(F67,'2019_Rand_Grafik_Rohdaten'!$B$4:$E$125,3,FALSE)</f>
        <v>71</v>
      </c>
      <c r="I67" s="21">
        <f>VLOOKUP(F67,'2019_Rand_Grafik_Rohdaten'!$B$4:$E$125,4,FALSE)</f>
        <v>100</v>
      </c>
      <c r="J67" s="120">
        <f t="shared" si="0"/>
        <v>40.845070422535201</v>
      </c>
      <c r="N67" s="16" t="s">
        <v>84</v>
      </c>
    </row>
    <row r="68" spans="1:14" s="22" customFormat="1" ht="8.25" customHeight="1" x14ac:dyDescent="0.25">
      <c r="A68" s="19"/>
      <c r="B68" s="16">
        <v>80</v>
      </c>
      <c r="C68" s="16"/>
      <c r="D68" s="16"/>
      <c r="E68" s="16">
        <v>64</v>
      </c>
      <c r="F68" s="16">
        <v>262</v>
      </c>
      <c r="G68" s="103" t="s">
        <v>86</v>
      </c>
      <c r="H68" s="21">
        <f>VLOOKUP(F68,'2019_Rand_Grafik_Rohdaten'!$B$4:$E$125,3,FALSE)</f>
        <v>1155</v>
      </c>
      <c r="I68" s="21">
        <f>VLOOKUP(F68,'2019_Rand_Grafik_Rohdaten'!$B$4:$E$125,4,FALSE)</f>
        <v>2005</v>
      </c>
      <c r="J68" s="120">
        <f t="shared" si="0"/>
        <v>73.593073593073598</v>
      </c>
      <c r="N68" s="16" t="s">
        <v>85</v>
      </c>
    </row>
    <row r="69" spans="1:14" s="22" customFormat="1" ht="8.25" customHeight="1" x14ac:dyDescent="0.25">
      <c r="A69" s="19"/>
      <c r="B69" s="16">
        <v>81</v>
      </c>
      <c r="C69" s="16"/>
      <c r="D69" s="16"/>
      <c r="E69" s="16">
        <v>83</v>
      </c>
      <c r="F69" s="16">
        <v>263</v>
      </c>
      <c r="G69" s="103" t="s">
        <v>87</v>
      </c>
      <c r="H69" s="21">
        <f>VLOOKUP(F69,'2019_Rand_Grafik_Rohdaten'!$B$4:$E$125,3,FALSE)</f>
        <v>400</v>
      </c>
      <c r="I69" s="21">
        <f>VLOOKUP(F69,'2019_Rand_Grafik_Rohdaten'!$B$4:$E$125,4,FALSE)</f>
        <v>515</v>
      </c>
      <c r="J69" s="120">
        <f t="shared" si="0"/>
        <v>28.75</v>
      </c>
      <c r="N69" s="16" t="s">
        <v>86</v>
      </c>
    </row>
    <row r="70" spans="1:14" s="22" customFormat="1" ht="8.25" customHeight="1" x14ac:dyDescent="0.25">
      <c r="A70" s="19"/>
      <c r="B70" s="16">
        <v>85</v>
      </c>
      <c r="C70" s="16"/>
      <c r="D70" s="16"/>
      <c r="E70" s="16">
        <v>94</v>
      </c>
      <c r="F70" s="16">
        <v>269</v>
      </c>
      <c r="G70" s="103" t="s">
        <v>88</v>
      </c>
      <c r="H70" s="21">
        <f>VLOOKUP(F70,'2019_Rand_Grafik_Rohdaten'!$B$4:$E$125,3,FALSE)</f>
        <v>124</v>
      </c>
      <c r="I70" s="21">
        <f>VLOOKUP(F70,'2019_Rand_Grafik_Rohdaten'!$B$4:$E$125,4,FALSE)</f>
        <v>265</v>
      </c>
      <c r="J70" s="120">
        <f t="shared" si="0"/>
        <v>113.70967741935485</v>
      </c>
      <c r="N70" s="16" t="s">
        <v>87</v>
      </c>
    </row>
    <row r="71" spans="1:14" s="22" customFormat="1" ht="8.25" customHeight="1" x14ac:dyDescent="0.25">
      <c r="A71" s="19"/>
      <c r="B71" s="16">
        <v>87</v>
      </c>
      <c r="C71" s="16"/>
      <c r="D71" s="16"/>
      <c r="E71" s="16">
        <v>97</v>
      </c>
      <c r="F71" s="16">
        <v>272</v>
      </c>
      <c r="G71" s="103" t="s">
        <v>89</v>
      </c>
      <c r="H71" s="21">
        <f>VLOOKUP(F71,'2019_Rand_Grafik_Rohdaten'!$B$4:$E$125,3,FALSE)</f>
        <v>335</v>
      </c>
      <c r="I71" s="21">
        <f>VLOOKUP(F71,'2019_Rand_Grafik_Rohdaten'!$B$4:$E$125,4,FALSE)</f>
        <v>125</v>
      </c>
      <c r="J71" s="120">
        <f t="shared" si="0"/>
        <v>-62.686567164179102</v>
      </c>
      <c r="N71" s="16" t="s">
        <v>88</v>
      </c>
    </row>
    <row r="72" spans="1:14" s="22" customFormat="1" ht="8.25" customHeight="1" x14ac:dyDescent="0.25">
      <c r="A72" s="19"/>
      <c r="B72" s="16">
        <v>88</v>
      </c>
      <c r="C72" s="16"/>
      <c r="D72" s="16"/>
      <c r="E72" s="16">
        <v>41</v>
      </c>
      <c r="F72" s="16">
        <v>273</v>
      </c>
      <c r="G72" s="103" t="s">
        <v>90</v>
      </c>
      <c r="H72" s="21">
        <f>VLOOKUP(F72,'2019_Rand_Grafik_Rohdaten'!$B$4:$E$125,3,FALSE)</f>
        <v>275</v>
      </c>
      <c r="I72" s="21">
        <f>VLOOKUP(F72,'2019_Rand_Grafik_Rohdaten'!$B$4:$E$125,4,FALSE)</f>
        <v>3205</v>
      </c>
      <c r="J72" s="120">
        <f t="shared" si="0"/>
        <v>1065.4545454545455</v>
      </c>
      <c r="N72" s="16" t="s">
        <v>89</v>
      </c>
    </row>
    <row r="73" spans="1:14" s="22" customFormat="1" ht="8.25" customHeight="1" x14ac:dyDescent="0.25">
      <c r="A73" s="19"/>
      <c r="B73" s="16">
        <v>90</v>
      </c>
      <c r="C73" s="16"/>
      <c r="D73" s="16"/>
      <c r="E73" s="16">
        <v>82</v>
      </c>
      <c r="F73" s="16">
        <v>276</v>
      </c>
      <c r="G73" s="103" t="s">
        <v>91</v>
      </c>
      <c r="H73" s="21">
        <f>VLOOKUP(F73,'2019_Rand_Grafik_Rohdaten'!$B$4:$E$125,3,FALSE)</f>
        <v>210</v>
      </c>
      <c r="I73" s="21">
        <f>VLOOKUP(F73,'2019_Rand_Grafik_Rohdaten'!$B$4:$E$125,4,FALSE)</f>
        <v>240</v>
      </c>
      <c r="J73" s="120">
        <f t="shared" si="0"/>
        <v>14.285714285714278</v>
      </c>
      <c r="N73" s="16" t="s">
        <v>90</v>
      </c>
    </row>
    <row r="74" spans="1:14" s="22" customFormat="1" ht="8.25" customHeight="1" x14ac:dyDescent="0.25">
      <c r="A74" s="19"/>
      <c r="B74" s="16">
        <v>93</v>
      </c>
      <c r="C74" s="16"/>
      <c r="D74" s="16"/>
      <c r="E74" s="16">
        <v>77</v>
      </c>
      <c r="F74" s="16">
        <v>283</v>
      </c>
      <c r="G74" s="103" t="s">
        <v>92</v>
      </c>
      <c r="H74" s="21">
        <f>VLOOKUP(F74,'2019_Rand_Grafik_Rohdaten'!$B$4:$E$125,3,FALSE)</f>
        <v>713</v>
      </c>
      <c r="I74" s="21">
        <f>VLOOKUP(F74,'2019_Rand_Grafik_Rohdaten'!$B$4:$E$125,4,FALSE)</f>
        <v>575</v>
      </c>
      <c r="J74" s="120">
        <f t="shared" si="0"/>
        <v>-19.354838709677423</v>
      </c>
      <c r="N74" s="16" t="s">
        <v>91</v>
      </c>
    </row>
    <row r="75" spans="1:14" s="22" customFormat="1" ht="8.25" customHeight="1" x14ac:dyDescent="0.25">
      <c r="A75" s="19"/>
      <c r="B75" s="16">
        <v>95</v>
      </c>
      <c r="C75" s="16"/>
      <c r="D75" s="16"/>
      <c r="E75" s="16">
        <v>37</v>
      </c>
      <c r="F75" s="16">
        <v>285</v>
      </c>
      <c r="G75" s="103" t="s">
        <v>93</v>
      </c>
      <c r="H75" s="21">
        <f>VLOOKUP(F75,'2019_Rand_Grafik_Rohdaten'!$B$4:$E$125,3,FALSE)</f>
        <v>2228</v>
      </c>
      <c r="I75" s="21">
        <f>VLOOKUP(F75,'2019_Rand_Grafik_Rohdaten'!$B$4:$E$125,4,FALSE)</f>
        <v>3725</v>
      </c>
      <c r="J75" s="120">
        <f t="shared" ref="J75:J123" si="1">I75/H75*100-100</f>
        <v>67.190305206463194</v>
      </c>
      <c r="N75" s="16" t="s">
        <v>92</v>
      </c>
    </row>
    <row r="76" spans="1:14" s="22" customFormat="1" ht="8.25" customHeight="1" x14ac:dyDescent="0.25">
      <c r="A76" s="19"/>
      <c r="B76" s="16">
        <v>97</v>
      </c>
      <c r="C76" s="16"/>
      <c r="D76" s="16"/>
      <c r="E76" s="16">
        <v>54</v>
      </c>
      <c r="F76" s="16">
        <v>287</v>
      </c>
      <c r="G76" s="103" t="s">
        <v>94</v>
      </c>
      <c r="H76" s="21">
        <f>VLOOKUP(F76,'2019_Rand_Grafik_Rohdaten'!$B$4:$E$125,3,FALSE)</f>
        <v>547</v>
      </c>
      <c r="I76" s="21">
        <f>VLOOKUP(F76,'2019_Rand_Grafik_Rohdaten'!$B$4:$E$125,4,FALSE)</f>
        <v>2095</v>
      </c>
      <c r="J76" s="120">
        <f t="shared" si="1"/>
        <v>282.99817184643513</v>
      </c>
      <c r="N76" s="16" t="s">
        <v>93</v>
      </c>
    </row>
    <row r="77" spans="1:14" s="22" customFormat="1" ht="8.25" customHeight="1" x14ac:dyDescent="0.25">
      <c r="A77" s="19"/>
      <c r="B77" s="16">
        <v>100</v>
      </c>
      <c r="C77" s="16"/>
      <c r="D77" s="16"/>
      <c r="E77" s="16">
        <v>36</v>
      </c>
      <c r="F77" s="16">
        <v>299</v>
      </c>
      <c r="G77" s="103" t="s">
        <v>95</v>
      </c>
      <c r="H77" s="21">
        <f>VLOOKUP(F77,'2019_Rand_Grafik_Rohdaten'!$B$4:$E$125,3,FALSE)</f>
        <v>1315</v>
      </c>
      <c r="I77" s="21">
        <f>VLOOKUP(F77,'2019_Rand_Grafik_Rohdaten'!$B$4:$E$125,4,FALSE)</f>
        <v>4990</v>
      </c>
      <c r="J77" s="120">
        <f t="shared" si="1"/>
        <v>279.46768060836501</v>
      </c>
      <c r="N77" s="16" t="s">
        <v>94</v>
      </c>
    </row>
    <row r="78" spans="1:14" s="22" customFormat="1" ht="8.25" customHeight="1" x14ac:dyDescent="0.25">
      <c r="A78" s="19"/>
      <c r="B78" s="25">
        <v>101</v>
      </c>
      <c r="C78" s="25" t="s">
        <v>26</v>
      </c>
      <c r="D78" s="25" t="s">
        <v>69</v>
      </c>
      <c r="E78" s="25"/>
      <c r="F78" s="25">
        <v>2000</v>
      </c>
      <c r="G78" s="103" t="s">
        <v>72</v>
      </c>
      <c r="H78" s="21">
        <f>VLOOKUP(F78,'2019_Rand_Grafik_Rohdaten'!$B$4:$E$125,3,FALSE)</f>
        <v>14269</v>
      </c>
      <c r="I78" s="21">
        <f>VLOOKUP(F78,'2019_Rand_Grafik_Rohdaten'!$B$4:$E$125,4,FALSE)</f>
        <v>42015</v>
      </c>
      <c r="J78" s="120">
        <f t="shared" si="1"/>
        <v>194.44950592192868</v>
      </c>
      <c r="N78" s="16" t="s">
        <v>95</v>
      </c>
    </row>
    <row r="79" spans="1:14" s="22" customFormat="1" ht="8.25" customHeight="1" x14ac:dyDescent="0.25">
      <c r="A79" s="19"/>
      <c r="B79" s="16">
        <v>103</v>
      </c>
      <c r="C79" s="16"/>
      <c r="D79" s="16"/>
      <c r="E79" s="16">
        <v>87</v>
      </c>
      <c r="F79" s="16">
        <v>323</v>
      </c>
      <c r="G79" s="103" t="s">
        <v>96</v>
      </c>
      <c r="H79" s="21">
        <f>VLOOKUP(F79,'2019_Rand_Grafik_Rohdaten'!$B$4:$E$125,3,FALSE)</f>
        <v>297</v>
      </c>
      <c r="I79" s="21">
        <f>VLOOKUP(F79,'2019_Rand_Grafik_Rohdaten'!$B$4:$E$125,4,FALSE)</f>
        <v>395</v>
      </c>
      <c r="J79" s="120">
        <f t="shared" si="1"/>
        <v>32.996632996632997</v>
      </c>
      <c r="N79" s="25" t="s">
        <v>97</v>
      </c>
    </row>
    <row r="80" spans="1:14" s="22" customFormat="1" ht="8.25" customHeight="1" x14ac:dyDescent="0.25">
      <c r="A80" s="19"/>
      <c r="B80" s="16">
        <v>105</v>
      </c>
      <c r="C80" s="16"/>
      <c r="D80" s="16"/>
      <c r="E80" s="16">
        <v>99</v>
      </c>
      <c r="F80" s="16">
        <v>326</v>
      </c>
      <c r="G80" s="103" t="s">
        <v>98</v>
      </c>
      <c r="H80" s="21">
        <f>VLOOKUP(F80,'2019_Rand_Grafik_Rohdaten'!$B$4:$E$125,3,FALSE)</f>
        <v>129</v>
      </c>
      <c r="I80" s="21">
        <f>VLOOKUP(F80,'2019_Rand_Grafik_Rohdaten'!$B$4:$E$125,4,FALSE)</f>
        <v>145</v>
      </c>
      <c r="J80" s="120">
        <f t="shared" si="1"/>
        <v>12.403100775193792</v>
      </c>
      <c r="N80" s="16" t="s">
        <v>96</v>
      </c>
    </row>
    <row r="81" spans="1:14" s="22" customFormat="1" ht="8.25" customHeight="1" x14ac:dyDescent="0.25">
      <c r="A81" s="19"/>
      <c r="B81" s="16">
        <v>106</v>
      </c>
      <c r="C81" s="16"/>
      <c r="D81" s="16"/>
      <c r="E81" s="16">
        <v>38</v>
      </c>
      <c r="F81" s="16">
        <v>327</v>
      </c>
      <c r="G81" s="103" t="s">
        <v>99</v>
      </c>
      <c r="H81" s="21">
        <f>VLOOKUP(F81,'2019_Rand_Grafik_Rohdaten'!$B$4:$E$125,3,FALSE)</f>
        <v>1899</v>
      </c>
      <c r="I81" s="21">
        <f>VLOOKUP(F81,'2019_Rand_Grafik_Rohdaten'!$B$4:$E$125,4,FALSE)</f>
        <v>3190</v>
      </c>
      <c r="J81" s="120">
        <f t="shared" si="1"/>
        <v>67.983149025803044</v>
      </c>
      <c r="N81" s="16" t="s">
        <v>98</v>
      </c>
    </row>
    <row r="82" spans="1:14" s="22" customFormat="1" ht="8.25" customHeight="1" x14ac:dyDescent="0.25">
      <c r="A82" s="19"/>
      <c r="B82" s="16">
        <v>109</v>
      </c>
      <c r="C82" s="16"/>
      <c r="D82" s="16"/>
      <c r="E82" s="16">
        <v>80</v>
      </c>
      <c r="F82" s="16">
        <v>332</v>
      </c>
      <c r="G82" s="103" t="s">
        <v>100</v>
      </c>
      <c r="H82" s="21">
        <f>VLOOKUP(F82,'2019_Rand_Grafik_Rohdaten'!$B$4:$E$125,3,FALSE)</f>
        <v>381</v>
      </c>
      <c r="I82" s="21">
        <f>VLOOKUP(F82,'2019_Rand_Grafik_Rohdaten'!$B$4:$E$125,4,FALSE)</f>
        <v>555</v>
      </c>
      <c r="J82" s="120">
        <f t="shared" si="1"/>
        <v>45.669291338582696</v>
      </c>
      <c r="N82" s="16" t="s">
        <v>99</v>
      </c>
    </row>
    <row r="83" spans="1:14" s="22" customFormat="1" ht="8.25" customHeight="1" x14ac:dyDescent="0.25">
      <c r="A83" s="19"/>
      <c r="B83" s="16">
        <v>112</v>
      </c>
      <c r="C83" s="16"/>
      <c r="D83" s="16"/>
      <c r="E83" s="16">
        <v>84</v>
      </c>
      <c r="F83" s="16">
        <v>335</v>
      </c>
      <c r="G83" s="103" t="s">
        <v>101</v>
      </c>
      <c r="H83" s="21">
        <f>VLOOKUP(F83,'2019_Rand_Grafik_Rohdaten'!$B$4:$E$125,3,FALSE)</f>
        <v>446</v>
      </c>
      <c r="I83" s="21">
        <f>VLOOKUP(F83,'2019_Rand_Grafik_Rohdaten'!$B$4:$E$125,4,FALSE)</f>
        <v>455</v>
      </c>
      <c r="J83" s="120">
        <f t="shared" si="1"/>
        <v>2.0179372197309391</v>
      </c>
      <c r="N83" s="16" t="s">
        <v>100</v>
      </c>
    </row>
    <row r="84" spans="1:14" s="22" customFormat="1" ht="8.25" customHeight="1" x14ac:dyDescent="0.25">
      <c r="A84" s="19"/>
      <c r="B84" s="16">
        <v>119</v>
      </c>
      <c r="C84" s="16"/>
      <c r="D84" s="16"/>
      <c r="E84" s="16">
        <v>68</v>
      </c>
      <c r="F84" s="16">
        <v>348</v>
      </c>
      <c r="G84" s="103" t="s">
        <v>102</v>
      </c>
      <c r="H84" s="21">
        <f>VLOOKUP(F84,'2019_Rand_Grafik_Rohdaten'!$B$4:$E$125,3,FALSE)</f>
        <v>800</v>
      </c>
      <c r="I84" s="21">
        <f>VLOOKUP(F84,'2019_Rand_Grafik_Rohdaten'!$B$4:$E$125,4,FALSE)</f>
        <v>1020</v>
      </c>
      <c r="J84" s="120">
        <f t="shared" si="1"/>
        <v>27.499999999999986</v>
      </c>
      <c r="N84" s="16" t="s">
        <v>101</v>
      </c>
    </row>
    <row r="85" spans="1:14" s="22" customFormat="1" ht="8.25" customHeight="1" x14ac:dyDescent="0.25">
      <c r="A85" s="19"/>
      <c r="B85" s="16">
        <v>120</v>
      </c>
      <c r="C85" s="16"/>
      <c r="D85" s="16"/>
      <c r="E85" s="16">
        <v>67</v>
      </c>
      <c r="F85" s="16">
        <v>349</v>
      </c>
      <c r="G85" s="103" t="s">
        <v>103</v>
      </c>
      <c r="H85" s="21">
        <f>VLOOKUP(F85,'2019_Rand_Grafik_Rohdaten'!$B$4:$E$125,3,FALSE)</f>
        <v>629</v>
      </c>
      <c r="I85" s="21">
        <f>VLOOKUP(F85,'2019_Rand_Grafik_Rohdaten'!$B$4:$E$125,4,FALSE)</f>
        <v>1875</v>
      </c>
      <c r="J85" s="120">
        <f t="shared" si="1"/>
        <v>198.09220985691576</v>
      </c>
      <c r="N85" s="16" t="s">
        <v>102</v>
      </c>
    </row>
    <row r="86" spans="1:14" s="22" customFormat="1" ht="8.25" customHeight="1" x14ac:dyDescent="0.25">
      <c r="A86" s="19"/>
      <c r="B86" s="16">
        <v>121</v>
      </c>
      <c r="C86" s="16"/>
      <c r="D86" s="16"/>
      <c r="E86" s="16">
        <v>85</v>
      </c>
      <c r="F86" s="16">
        <v>351</v>
      </c>
      <c r="G86" s="103" t="s">
        <v>104</v>
      </c>
      <c r="H86" s="21">
        <f>VLOOKUP(F86,'2019_Rand_Grafik_Rohdaten'!$B$4:$E$125,3,FALSE)</f>
        <v>453</v>
      </c>
      <c r="I86" s="21">
        <f>VLOOKUP(F86,'2019_Rand_Grafik_Rohdaten'!$B$4:$E$125,4,FALSE)</f>
        <v>390</v>
      </c>
      <c r="J86" s="120">
        <f t="shared" si="1"/>
        <v>-13.907284768211923</v>
      </c>
      <c r="N86" s="16" t="s">
        <v>103</v>
      </c>
    </row>
    <row r="87" spans="1:14" s="22" customFormat="1" ht="8.25" customHeight="1" x14ac:dyDescent="0.25">
      <c r="A87" s="19"/>
      <c r="B87" s="16">
        <v>122</v>
      </c>
      <c r="C87" s="16"/>
      <c r="D87" s="16"/>
      <c r="E87" s="16">
        <v>52</v>
      </c>
      <c r="F87" s="16">
        <v>353</v>
      </c>
      <c r="G87" s="103" t="s">
        <v>105</v>
      </c>
      <c r="H87" s="21">
        <f>VLOOKUP(F87,'2019_Rand_Grafik_Rohdaten'!$B$4:$E$125,3,FALSE)</f>
        <v>903</v>
      </c>
      <c r="I87" s="21">
        <f>VLOOKUP(F87,'2019_Rand_Grafik_Rohdaten'!$B$4:$E$125,4,FALSE)</f>
        <v>1705</v>
      </c>
      <c r="J87" s="120">
        <f t="shared" si="1"/>
        <v>88.815060908084149</v>
      </c>
      <c r="N87" s="16" t="s">
        <v>104</v>
      </c>
    </row>
    <row r="88" spans="1:14" s="22" customFormat="1" ht="8.25" customHeight="1" x14ac:dyDescent="0.25">
      <c r="A88" s="19"/>
      <c r="B88" s="16">
        <v>127</v>
      </c>
      <c r="C88" s="16"/>
      <c r="D88" s="16"/>
      <c r="E88" s="16">
        <v>73</v>
      </c>
      <c r="F88" s="16">
        <v>361</v>
      </c>
      <c r="G88" s="103" t="s">
        <v>106</v>
      </c>
      <c r="H88" s="21">
        <f>VLOOKUP(F88,'2019_Rand_Grafik_Rohdaten'!$B$4:$E$125,3,FALSE)</f>
        <v>622</v>
      </c>
      <c r="I88" s="21">
        <f>VLOOKUP(F88,'2019_Rand_Grafik_Rohdaten'!$B$4:$E$125,4,FALSE)</f>
        <v>750</v>
      </c>
      <c r="J88" s="120">
        <f t="shared" si="1"/>
        <v>20.578778135048225</v>
      </c>
      <c r="N88" s="16" t="s">
        <v>105</v>
      </c>
    </row>
    <row r="89" spans="1:14" s="22" customFormat="1" ht="8.25" customHeight="1" x14ac:dyDescent="0.25">
      <c r="A89" s="19"/>
      <c r="B89" s="16">
        <v>131</v>
      </c>
      <c r="C89" s="16"/>
      <c r="D89" s="16"/>
      <c r="E89" s="16">
        <v>90</v>
      </c>
      <c r="F89" s="16">
        <v>367</v>
      </c>
      <c r="G89" s="103" t="s">
        <v>107</v>
      </c>
      <c r="H89" s="21">
        <f>VLOOKUP(F89,'2019_Rand_Grafik_Rohdaten'!$B$4:$E$125,3,FALSE)</f>
        <v>211</v>
      </c>
      <c r="I89" s="21">
        <f>VLOOKUP(F89,'2019_Rand_Grafik_Rohdaten'!$B$4:$E$125,4,FALSE)</f>
        <v>360</v>
      </c>
      <c r="J89" s="120">
        <f t="shared" si="1"/>
        <v>70.616113744075847</v>
      </c>
      <c r="N89" s="16" t="s">
        <v>106</v>
      </c>
    </row>
    <row r="90" spans="1:14" s="22" customFormat="1" ht="8.25" customHeight="1" x14ac:dyDescent="0.25">
      <c r="A90" s="19"/>
      <c r="B90" s="16">
        <v>132</v>
      </c>
      <c r="C90" s="16"/>
      <c r="D90" s="16"/>
      <c r="E90" s="16">
        <v>26</v>
      </c>
      <c r="F90" s="16">
        <v>368</v>
      </c>
      <c r="G90" s="103" t="s">
        <v>108</v>
      </c>
      <c r="H90" s="21">
        <f>VLOOKUP(F90,'2019_Rand_Grafik_Rohdaten'!$B$4:$E$125,3,FALSE)</f>
        <v>4211</v>
      </c>
      <c r="I90" s="21">
        <f>VLOOKUP(F90,'2019_Rand_Grafik_Rohdaten'!$B$4:$E$125,4,FALSE)</f>
        <v>5390</v>
      </c>
      <c r="J90" s="120">
        <f t="shared" si="1"/>
        <v>27.998100213725948</v>
      </c>
      <c r="N90" s="16" t="s">
        <v>107</v>
      </c>
    </row>
    <row r="91" spans="1:14" s="22" customFormat="1" ht="8.25" customHeight="1" x14ac:dyDescent="0.25">
      <c r="A91" s="19"/>
      <c r="B91" s="16">
        <v>136</v>
      </c>
      <c r="C91" s="16"/>
      <c r="D91" s="16"/>
      <c r="E91" s="16">
        <v>65</v>
      </c>
      <c r="F91" s="16">
        <v>399</v>
      </c>
      <c r="G91" s="103" t="s">
        <v>109</v>
      </c>
      <c r="H91" s="21">
        <f>VLOOKUP(F91,'2019_Rand_Grafik_Rohdaten'!$B$4:$E$125,3,FALSE)</f>
        <v>816</v>
      </c>
      <c r="I91" s="21">
        <f>VLOOKUP(F91,'2019_Rand_Grafik_Rohdaten'!$B$4:$E$125,4,FALSE)</f>
        <v>1355</v>
      </c>
      <c r="J91" s="120">
        <f t="shared" si="1"/>
        <v>66.053921568627459</v>
      </c>
      <c r="N91" s="16" t="s">
        <v>108</v>
      </c>
    </row>
    <row r="92" spans="1:14" s="22" customFormat="1" ht="8.25" customHeight="1" x14ac:dyDescent="0.25">
      <c r="A92" s="19"/>
      <c r="B92" s="25">
        <v>137</v>
      </c>
      <c r="C92" s="25" t="s">
        <v>26</v>
      </c>
      <c r="D92" s="25" t="s">
        <v>69</v>
      </c>
      <c r="E92" s="25"/>
      <c r="F92" s="25">
        <v>3000</v>
      </c>
      <c r="G92" s="103" t="s">
        <v>274</v>
      </c>
      <c r="H92" s="21">
        <f>VLOOKUP(F92,'2019_Rand_Grafik_Rohdaten'!$B$4:$E$125,3,FALSE)</f>
        <v>11797</v>
      </c>
      <c r="I92" s="21">
        <f>VLOOKUP(F92,'2019_Rand_Grafik_Rohdaten'!$B$4:$E$125,4,FALSE)</f>
        <v>17580</v>
      </c>
      <c r="J92" s="120">
        <f t="shared" si="1"/>
        <v>49.020937526489803</v>
      </c>
      <c r="N92" s="16" t="s">
        <v>109</v>
      </c>
    </row>
    <row r="93" spans="1:14" s="22" customFormat="1" ht="8.25" customHeight="1" x14ac:dyDescent="0.25">
      <c r="A93" s="19"/>
      <c r="B93" s="16">
        <v>139</v>
      </c>
      <c r="C93" s="16"/>
      <c r="D93" s="16"/>
      <c r="E93" s="16">
        <v>62</v>
      </c>
      <c r="F93" s="16">
        <v>422</v>
      </c>
      <c r="G93" s="103" t="s">
        <v>110</v>
      </c>
      <c r="H93" s="21">
        <f>VLOOKUP(F93,'2019_Rand_Grafik_Rohdaten'!$B$4:$E$125,3,FALSE)</f>
        <v>1063</v>
      </c>
      <c r="I93" s="21">
        <f>VLOOKUP(F93,'2019_Rand_Grafik_Rohdaten'!$B$4:$E$125,4,FALSE)</f>
        <v>1515</v>
      </c>
      <c r="J93" s="120">
        <f t="shared" si="1"/>
        <v>42.521166509877702</v>
      </c>
      <c r="N93" s="25" t="s">
        <v>111</v>
      </c>
    </row>
    <row r="94" spans="1:14" s="22" customFormat="1" ht="8.25" customHeight="1" x14ac:dyDescent="0.25">
      <c r="A94" s="19"/>
      <c r="B94" s="16">
        <v>140</v>
      </c>
      <c r="C94" s="16" t="s">
        <v>26</v>
      </c>
      <c r="D94" s="16"/>
      <c r="E94" s="16">
        <v>10</v>
      </c>
      <c r="F94" s="16">
        <v>423</v>
      </c>
      <c r="G94" s="103" t="s">
        <v>112</v>
      </c>
      <c r="H94" s="21">
        <f>VLOOKUP(F94,'2019_Rand_Grafik_Rohdaten'!$B$4:$E$125,3,FALSE)</f>
        <v>3331</v>
      </c>
      <c r="I94" s="21">
        <f>VLOOKUP(F94,'2019_Rand_Grafik_Rohdaten'!$B$4:$E$125,4,FALSE)</f>
        <v>21190</v>
      </c>
      <c r="J94" s="120">
        <f t="shared" si="1"/>
        <v>536.14530171119782</v>
      </c>
      <c r="N94" s="16" t="s">
        <v>110</v>
      </c>
    </row>
    <row r="95" spans="1:14" s="22" customFormat="1" ht="8.25" customHeight="1" x14ac:dyDescent="0.25">
      <c r="A95" s="19"/>
      <c r="B95" s="16">
        <v>142</v>
      </c>
      <c r="C95" s="16"/>
      <c r="D95" s="16"/>
      <c r="E95" s="16">
        <v>53</v>
      </c>
      <c r="F95" s="16">
        <v>425</v>
      </c>
      <c r="G95" s="103" t="s">
        <v>113</v>
      </c>
      <c r="H95" s="21">
        <f>VLOOKUP(F95,'2019_Rand_Grafik_Rohdaten'!$B$4:$E$125,3,FALSE)</f>
        <v>1725</v>
      </c>
      <c r="I95" s="21">
        <f>VLOOKUP(F95,'2019_Rand_Grafik_Rohdaten'!$B$4:$E$125,4,FALSE)</f>
        <v>1620</v>
      </c>
      <c r="J95" s="120">
        <f t="shared" si="1"/>
        <v>-6.0869565217391255</v>
      </c>
      <c r="N95" s="16" t="s">
        <v>112</v>
      </c>
    </row>
    <row r="96" spans="1:14" s="22" customFormat="1" ht="8.25" customHeight="1" x14ac:dyDescent="0.25">
      <c r="A96" s="19"/>
      <c r="B96" s="16">
        <v>145</v>
      </c>
      <c r="C96" s="16"/>
      <c r="D96" s="16"/>
      <c r="E96" s="16">
        <v>43</v>
      </c>
      <c r="F96" s="16">
        <v>430</v>
      </c>
      <c r="G96" s="103" t="s">
        <v>114</v>
      </c>
      <c r="H96" s="21">
        <f>VLOOKUP(F96,'2019_Rand_Grafik_Rohdaten'!$B$4:$E$125,3,FALSE)</f>
        <v>1197</v>
      </c>
      <c r="I96" s="21">
        <f>VLOOKUP(F96,'2019_Rand_Grafik_Rohdaten'!$B$4:$E$125,4,FALSE)</f>
        <v>2640</v>
      </c>
      <c r="J96" s="120">
        <f t="shared" si="1"/>
        <v>120.55137844611528</v>
      </c>
      <c r="N96" s="16" t="s">
        <v>113</v>
      </c>
    </row>
    <row r="97" spans="1:14" s="22" customFormat="1" ht="8.25" customHeight="1" x14ac:dyDescent="0.25">
      <c r="A97" s="19"/>
      <c r="B97" s="16">
        <v>146</v>
      </c>
      <c r="C97" s="16"/>
      <c r="D97" s="16"/>
      <c r="E97" s="16">
        <v>60</v>
      </c>
      <c r="F97" s="16">
        <v>431</v>
      </c>
      <c r="G97" s="103" t="s">
        <v>115</v>
      </c>
      <c r="H97" s="21">
        <f>VLOOKUP(F97,'2019_Rand_Grafik_Rohdaten'!$B$4:$E$125,3,FALSE)</f>
        <v>2178</v>
      </c>
      <c r="I97" s="21">
        <f>VLOOKUP(F97,'2019_Rand_Grafik_Rohdaten'!$B$4:$E$125,4,FALSE)</f>
        <v>1250</v>
      </c>
      <c r="J97" s="120">
        <f t="shared" si="1"/>
        <v>-42.607897153351701</v>
      </c>
      <c r="N97" s="16" t="s">
        <v>114</v>
      </c>
    </row>
    <row r="98" spans="1:14" s="22" customFormat="1" ht="8.25" customHeight="1" x14ac:dyDescent="0.25">
      <c r="A98" s="19"/>
      <c r="B98" s="16">
        <v>147</v>
      </c>
      <c r="C98" s="16" t="s">
        <v>26</v>
      </c>
      <c r="D98" s="16"/>
      <c r="E98" s="16">
        <v>19</v>
      </c>
      <c r="F98" s="16">
        <v>432</v>
      </c>
      <c r="G98" s="103" t="s">
        <v>116</v>
      </c>
      <c r="H98" s="21">
        <f>VLOOKUP(F98,'2019_Rand_Grafik_Rohdaten'!$B$4:$E$125,3,FALSE)</f>
        <v>9666</v>
      </c>
      <c r="I98" s="21">
        <f>VLOOKUP(F98,'2019_Rand_Grafik_Rohdaten'!$B$4:$E$125,4,FALSE)</f>
        <v>8760</v>
      </c>
      <c r="J98" s="120">
        <f t="shared" si="1"/>
        <v>-9.3730602110490366</v>
      </c>
      <c r="N98" s="16" t="s">
        <v>115</v>
      </c>
    </row>
    <row r="99" spans="1:14" s="22" customFormat="1" ht="8.25" customHeight="1" x14ac:dyDescent="0.25">
      <c r="A99" s="19"/>
      <c r="B99" s="16">
        <v>149</v>
      </c>
      <c r="C99" s="16"/>
      <c r="D99" s="16"/>
      <c r="E99" s="16">
        <v>31</v>
      </c>
      <c r="F99" s="16">
        <v>436</v>
      </c>
      <c r="G99" s="103" t="s">
        <v>117</v>
      </c>
      <c r="H99" s="21">
        <f>VLOOKUP(F99,'2019_Rand_Grafik_Rohdaten'!$B$4:$E$125,3,FALSE)</f>
        <v>1875</v>
      </c>
      <c r="I99" s="21">
        <f>VLOOKUP(F99,'2019_Rand_Grafik_Rohdaten'!$B$4:$E$125,4,FALSE)</f>
        <v>7025</v>
      </c>
      <c r="J99" s="120">
        <f t="shared" si="1"/>
        <v>274.66666666666669</v>
      </c>
      <c r="N99" s="16" t="s">
        <v>116</v>
      </c>
    </row>
    <row r="100" spans="1:14" s="22" customFormat="1" ht="8.25" customHeight="1" x14ac:dyDescent="0.25">
      <c r="A100" s="19"/>
      <c r="B100" s="16">
        <v>150</v>
      </c>
      <c r="C100" s="16"/>
      <c r="D100" s="16"/>
      <c r="E100" s="16">
        <v>61</v>
      </c>
      <c r="F100" s="16">
        <v>437</v>
      </c>
      <c r="G100" s="103" t="s">
        <v>118</v>
      </c>
      <c r="H100" s="21">
        <f>VLOOKUP(F100,'2019_Rand_Grafik_Rohdaten'!$B$4:$E$125,3,FALSE)</f>
        <v>803</v>
      </c>
      <c r="I100" s="21">
        <f>VLOOKUP(F100,'2019_Rand_Grafik_Rohdaten'!$B$4:$E$125,4,FALSE)</f>
        <v>1585</v>
      </c>
      <c r="J100" s="120">
        <f t="shared" si="1"/>
        <v>97.384806973848072</v>
      </c>
      <c r="N100" s="16" t="s">
        <v>117</v>
      </c>
    </row>
    <row r="101" spans="1:14" s="22" customFormat="1" ht="8.25" customHeight="1" x14ac:dyDescent="0.25">
      <c r="A101" s="19"/>
      <c r="B101" s="16">
        <v>151</v>
      </c>
      <c r="C101" s="16" t="s">
        <v>26</v>
      </c>
      <c r="D101" s="16"/>
      <c r="E101" s="16">
        <v>5</v>
      </c>
      <c r="F101" s="16">
        <v>438</v>
      </c>
      <c r="G101" s="103" t="s">
        <v>119</v>
      </c>
      <c r="H101" s="21">
        <f>VLOOKUP(F101,'2019_Rand_Grafik_Rohdaten'!$B$4:$E$125,3,FALSE)</f>
        <v>7448</v>
      </c>
      <c r="I101" s="21">
        <f>VLOOKUP(F101,'2019_Rand_Grafik_Rohdaten'!$B$4:$E$125,4,FALSE)</f>
        <v>41035</v>
      </c>
      <c r="J101" s="120">
        <f t="shared" si="1"/>
        <v>450.95327604726106</v>
      </c>
      <c r="N101" s="16" t="s">
        <v>118</v>
      </c>
    </row>
    <row r="102" spans="1:14" s="22" customFormat="1" ht="8.25" customHeight="1" x14ac:dyDescent="0.25">
      <c r="A102" s="19"/>
      <c r="B102" s="16">
        <v>152</v>
      </c>
      <c r="C102" s="16" t="s">
        <v>26</v>
      </c>
      <c r="D102" s="16"/>
      <c r="E102" s="16">
        <v>20</v>
      </c>
      <c r="F102" s="16">
        <v>439</v>
      </c>
      <c r="G102" s="103" t="s">
        <v>120</v>
      </c>
      <c r="H102" s="21">
        <f>VLOOKUP(F102,'2019_Rand_Grafik_Rohdaten'!$B$4:$E$125,3,FALSE)</f>
        <v>5520</v>
      </c>
      <c r="I102" s="21">
        <f>VLOOKUP(F102,'2019_Rand_Grafik_Rohdaten'!$B$4:$E$125,4,FALSE)</f>
        <v>10780</v>
      </c>
      <c r="J102" s="120">
        <f t="shared" si="1"/>
        <v>95.28985507246378</v>
      </c>
      <c r="N102" s="16" t="s">
        <v>119</v>
      </c>
    </row>
    <row r="103" spans="1:14" s="22" customFormat="1" ht="8.25" customHeight="1" x14ac:dyDescent="0.25">
      <c r="A103" s="19"/>
      <c r="B103" s="16">
        <v>153</v>
      </c>
      <c r="C103" s="16"/>
      <c r="D103" s="16"/>
      <c r="E103" s="16">
        <v>71</v>
      </c>
      <c r="F103" s="16">
        <v>441</v>
      </c>
      <c r="G103" s="103" t="s">
        <v>121</v>
      </c>
      <c r="H103" s="21">
        <f>VLOOKUP(F103,'2019_Rand_Grafik_Rohdaten'!$B$4:$E$125,3,FALSE)</f>
        <v>628</v>
      </c>
      <c r="I103" s="21">
        <f>VLOOKUP(F103,'2019_Rand_Grafik_Rohdaten'!$B$4:$E$125,4,FALSE)</f>
        <v>695</v>
      </c>
      <c r="J103" s="120">
        <f t="shared" si="1"/>
        <v>10.668789808917182</v>
      </c>
      <c r="N103" s="16" t="s">
        <v>120</v>
      </c>
    </row>
    <row r="104" spans="1:14" s="22" customFormat="1" ht="8.25" customHeight="1" x14ac:dyDescent="0.25">
      <c r="A104" s="19"/>
      <c r="B104" s="16">
        <v>154</v>
      </c>
      <c r="C104" s="16"/>
      <c r="D104" s="16"/>
      <c r="E104" s="16">
        <v>57</v>
      </c>
      <c r="F104" s="16">
        <v>442</v>
      </c>
      <c r="G104" s="103" t="s">
        <v>122</v>
      </c>
      <c r="H104" s="21">
        <f>VLOOKUP(F104,'2019_Rand_Grafik_Rohdaten'!$B$4:$E$125,3,FALSE)</f>
        <v>1005</v>
      </c>
      <c r="I104" s="21">
        <f>VLOOKUP(F104,'2019_Rand_Grafik_Rohdaten'!$B$4:$E$125,4,FALSE)</f>
        <v>1465</v>
      </c>
      <c r="J104" s="120">
        <f t="shared" si="1"/>
        <v>45.771144278606954</v>
      </c>
      <c r="N104" s="16" t="s">
        <v>121</v>
      </c>
    </row>
    <row r="105" spans="1:14" s="22" customFormat="1" ht="8.25" customHeight="1" x14ac:dyDescent="0.25">
      <c r="A105" s="19"/>
      <c r="B105" s="16">
        <v>155</v>
      </c>
      <c r="C105" s="16"/>
      <c r="D105" s="16"/>
      <c r="E105" s="16">
        <v>28</v>
      </c>
      <c r="F105" s="16">
        <v>444</v>
      </c>
      <c r="G105" s="103" t="s">
        <v>123</v>
      </c>
      <c r="H105" s="21">
        <f>VLOOKUP(F105,'2019_Rand_Grafik_Rohdaten'!$B$4:$E$125,3,FALSE)</f>
        <v>6071</v>
      </c>
      <c r="I105" s="21">
        <f>VLOOKUP(F105,'2019_Rand_Grafik_Rohdaten'!$B$4:$E$125,4,FALSE)</f>
        <v>4825</v>
      </c>
      <c r="J105" s="120">
        <f t="shared" si="1"/>
        <v>-20.523801680118595</v>
      </c>
      <c r="N105" s="16" t="s">
        <v>122</v>
      </c>
    </row>
    <row r="106" spans="1:14" s="22" customFormat="1" ht="8.25" customHeight="1" x14ac:dyDescent="0.25">
      <c r="A106" s="19"/>
      <c r="B106" s="16">
        <v>156</v>
      </c>
      <c r="C106" s="16"/>
      <c r="D106" s="16"/>
      <c r="E106" s="16">
        <v>70</v>
      </c>
      <c r="F106" s="16">
        <v>445</v>
      </c>
      <c r="G106" s="103" t="s">
        <v>124</v>
      </c>
      <c r="H106" s="21">
        <f>VLOOKUP(F106,'2019_Rand_Grafik_Rohdaten'!$B$4:$E$125,3,FALSE)</f>
        <v>420</v>
      </c>
      <c r="I106" s="21">
        <f>VLOOKUP(F106,'2019_Rand_Grafik_Rohdaten'!$B$4:$E$125,4,FALSE)</f>
        <v>970</v>
      </c>
      <c r="J106" s="120">
        <f t="shared" si="1"/>
        <v>130.95238095238093</v>
      </c>
      <c r="N106" s="16" t="s">
        <v>123</v>
      </c>
    </row>
    <row r="107" spans="1:14" s="22" customFormat="1" ht="8.25" customHeight="1" x14ac:dyDescent="0.25">
      <c r="A107" s="19"/>
      <c r="B107" s="16">
        <v>161</v>
      </c>
      <c r="C107" s="16"/>
      <c r="D107" s="16"/>
      <c r="E107" s="16">
        <v>21</v>
      </c>
      <c r="F107" s="16">
        <v>451</v>
      </c>
      <c r="G107" s="103" t="s">
        <v>125</v>
      </c>
      <c r="H107" s="21">
        <f>VLOOKUP(F107,'2019_Rand_Grafik_Rohdaten'!$B$4:$E$125,3,FALSE)</f>
        <v>7530</v>
      </c>
      <c r="I107" s="21">
        <f>VLOOKUP(F107,'2019_Rand_Grafik_Rohdaten'!$B$4:$E$125,4,FALSE)</f>
        <v>6740</v>
      </c>
      <c r="J107" s="120">
        <f t="shared" si="1"/>
        <v>-10.491367861885792</v>
      </c>
      <c r="N107" s="16" t="s">
        <v>124</v>
      </c>
    </row>
    <row r="108" spans="1:14" s="22" customFormat="1" ht="8.25" customHeight="1" x14ac:dyDescent="0.25">
      <c r="A108" s="19"/>
      <c r="B108" s="16">
        <v>165</v>
      </c>
      <c r="C108" s="16"/>
      <c r="D108" s="16"/>
      <c r="E108" s="16">
        <v>74</v>
      </c>
      <c r="F108" s="16">
        <v>458</v>
      </c>
      <c r="G108" s="103" t="s">
        <v>126</v>
      </c>
      <c r="H108" s="21">
        <f>VLOOKUP(F108,'2019_Rand_Grafik_Rohdaten'!$B$4:$E$125,3,FALSE)</f>
        <v>248</v>
      </c>
      <c r="I108" s="21">
        <f>VLOOKUP(F108,'2019_Rand_Grafik_Rohdaten'!$B$4:$E$125,4,FALSE)</f>
        <v>755</v>
      </c>
      <c r="J108" s="120">
        <f t="shared" si="1"/>
        <v>204.43548387096774</v>
      </c>
      <c r="N108" s="16" t="s">
        <v>125</v>
      </c>
    </row>
    <row r="109" spans="1:14" s="22" customFormat="1" ht="8.25" customHeight="1" x14ac:dyDescent="0.25">
      <c r="A109" s="19"/>
      <c r="B109" s="16">
        <v>166</v>
      </c>
      <c r="C109" s="16"/>
      <c r="D109" s="16"/>
      <c r="E109" s="16">
        <v>93</v>
      </c>
      <c r="F109" s="16">
        <v>460</v>
      </c>
      <c r="G109" s="103" t="s">
        <v>127</v>
      </c>
      <c r="H109" s="21">
        <f>VLOOKUP(F109,'2019_Rand_Grafik_Rohdaten'!$B$4:$E$125,3,FALSE)</f>
        <v>180</v>
      </c>
      <c r="I109" s="21">
        <f>VLOOKUP(F109,'2019_Rand_Grafik_Rohdaten'!$B$4:$E$125,4,FALSE)</f>
        <v>375</v>
      </c>
      <c r="J109" s="120">
        <f t="shared" si="1"/>
        <v>108.33333333333334</v>
      </c>
      <c r="N109" s="16" t="s">
        <v>126</v>
      </c>
    </row>
    <row r="110" spans="1:14" s="22" customFormat="1" ht="8.25" customHeight="1" x14ac:dyDescent="0.25">
      <c r="A110" s="19"/>
      <c r="B110" s="16">
        <v>167</v>
      </c>
      <c r="C110" s="16"/>
      <c r="D110" s="16"/>
      <c r="E110" s="16">
        <v>33</v>
      </c>
      <c r="F110" s="16">
        <v>461</v>
      </c>
      <c r="G110" s="103" t="s">
        <v>128</v>
      </c>
      <c r="H110" s="21">
        <f>VLOOKUP(F110,'2019_Rand_Grafik_Rohdaten'!$B$4:$E$125,3,FALSE)</f>
        <v>1514</v>
      </c>
      <c r="I110" s="21">
        <f>VLOOKUP(F110,'2019_Rand_Grafik_Rohdaten'!$B$4:$E$125,4,FALSE)</f>
        <v>4295</v>
      </c>
      <c r="J110" s="120">
        <f t="shared" si="1"/>
        <v>183.68560105680319</v>
      </c>
      <c r="N110" s="16" t="s">
        <v>127</v>
      </c>
    </row>
    <row r="111" spans="1:14" s="22" customFormat="1" ht="8.25" customHeight="1" x14ac:dyDescent="0.25">
      <c r="A111" s="19"/>
      <c r="B111" s="16">
        <v>168</v>
      </c>
      <c r="C111" s="16"/>
      <c r="D111" s="16"/>
      <c r="E111" s="16">
        <v>55</v>
      </c>
      <c r="F111" s="16">
        <v>462</v>
      </c>
      <c r="G111" s="103" t="s">
        <v>129</v>
      </c>
      <c r="H111" s="21">
        <f>VLOOKUP(F111,'2019_Rand_Grafik_Rohdaten'!$B$4:$E$125,3,FALSE)</f>
        <v>1689</v>
      </c>
      <c r="I111" s="21">
        <f>VLOOKUP(F111,'2019_Rand_Grafik_Rohdaten'!$B$4:$E$125,4,FALSE)</f>
        <v>1870</v>
      </c>
      <c r="J111" s="120">
        <f t="shared" si="1"/>
        <v>10.716400236826516</v>
      </c>
      <c r="N111" s="16" t="s">
        <v>128</v>
      </c>
    </row>
    <row r="112" spans="1:14" s="22" customFormat="1" ht="8.25" customHeight="1" x14ac:dyDescent="0.25">
      <c r="A112" s="19"/>
      <c r="B112" s="16">
        <v>169</v>
      </c>
      <c r="C112" s="16"/>
      <c r="D112" s="16"/>
      <c r="E112" s="16">
        <v>88</v>
      </c>
      <c r="F112" s="16">
        <v>465</v>
      </c>
      <c r="G112" s="103" t="s">
        <v>130</v>
      </c>
      <c r="H112" s="21">
        <f>VLOOKUP(F112,'2019_Rand_Grafik_Rohdaten'!$B$4:$E$125,3,FALSE)</f>
        <v>210</v>
      </c>
      <c r="I112" s="21">
        <f>VLOOKUP(F112,'2019_Rand_Grafik_Rohdaten'!$B$4:$E$125,4,FALSE)</f>
        <v>460</v>
      </c>
      <c r="J112" s="120">
        <f t="shared" si="1"/>
        <v>119.04761904761907</v>
      </c>
      <c r="N112" s="16" t="s">
        <v>129</v>
      </c>
    </row>
    <row r="113" spans="1:14" s="22" customFormat="1" ht="8.25" customHeight="1" x14ac:dyDescent="0.25">
      <c r="A113" s="19"/>
      <c r="B113" s="16">
        <v>170</v>
      </c>
      <c r="C113" s="16"/>
      <c r="D113" s="16"/>
      <c r="E113" s="16">
        <v>58</v>
      </c>
      <c r="F113" s="16">
        <v>467</v>
      </c>
      <c r="G113" s="103" t="s">
        <v>131</v>
      </c>
      <c r="H113" s="21">
        <f>VLOOKUP(F113,'2019_Rand_Grafik_Rohdaten'!$B$4:$E$125,3,FALSE)</f>
        <v>822</v>
      </c>
      <c r="I113" s="21">
        <f>VLOOKUP(F113,'2019_Rand_Grafik_Rohdaten'!$B$4:$E$125,4,FALSE)</f>
        <v>1550</v>
      </c>
      <c r="J113" s="120">
        <f t="shared" si="1"/>
        <v>88.56447688564478</v>
      </c>
      <c r="N113" s="16" t="s">
        <v>130</v>
      </c>
    </row>
    <row r="114" spans="1:14" s="22" customFormat="1" ht="8.25" customHeight="1" x14ac:dyDescent="0.25">
      <c r="A114" s="19"/>
      <c r="B114" s="16">
        <v>176</v>
      </c>
      <c r="C114" s="16" t="s">
        <v>26</v>
      </c>
      <c r="D114" s="16"/>
      <c r="E114" s="16">
        <v>3</v>
      </c>
      <c r="F114" s="16">
        <v>475</v>
      </c>
      <c r="G114" s="103" t="s">
        <v>132</v>
      </c>
      <c r="H114" s="21">
        <f>VLOOKUP(F114,'2019_Rand_Grafik_Rohdaten'!$B$4:$E$125,3,FALSE)</f>
        <v>5458</v>
      </c>
      <c r="I114" s="21">
        <f>VLOOKUP(F114,'2019_Rand_Grafik_Rohdaten'!$B$4:$E$125,4,FALSE)</f>
        <v>84805</v>
      </c>
      <c r="J114" s="120">
        <f t="shared" si="1"/>
        <v>1453.7742762916819</v>
      </c>
      <c r="N114" s="16" t="s">
        <v>131</v>
      </c>
    </row>
    <row r="115" spans="1:14" s="22" customFormat="1" ht="8.25" customHeight="1" x14ac:dyDescent="0.25">
      <c r="A115" s="19"/>
      <c r="B115" s="16">
        <v>177</v>
      </c>
      <c r="C115" s="16"/>
      <c r="D115" s="16"/>
      <c r="E115" s="16">
        <v>32</v>
      </c>
      <c r="F115" s="16">
        <v>476</v>
      </c>
      <c r="G115" s="103" t="s">
        <v>133</v>
      </c>
      <c r="H115" s="21">
        <f>VLOOKUP(F115,'2019_Rand_Grafik_Rohdaten'!$B$4:$E$125,3,FALSE)</f>
        <v>3803</v>
      </c>
      <c r="I115" s="21">
        <f>VLOOKUP(F115,'2019_Rand_Grafik_Rohdaten'!$B$4:$E$125,4,FALSE)</f>
        <v>4190</v>
      </c>
      <c r="J115" s="120">
        <f t="shared" si="1"/>
        <v>10.1761767026032</v>
      </c>
      <c r="N115" s="16" t="s">
        <v>132</v>
      </c>
    </row>
    <row r="116" spans="1:14" s="22" customFormat="1" ht="8.25" customHeight="1" x14ac:dyDescent="0.25">
      <c r="A116" s="19"/>
      <c r="B116" s="16">
        <v>179</v>
      </c>
      <c r="C116" s="16" t="s">
        <v>26</v>
      </c>
      <c r="D116" s="16"/>
      <c r="E116" s="16">
        <v>16</v>
      </c>
      <c r="F116" s="16">
        <v>479</v>
      </c>
      <c r="G116" s="103" t="s">
        <v>134</v>
      </c>
      <c r="H116" s="21">
        <f>VLOOKUP(F116,'2019_Rand_Grafik_Rohdaten'!$B$4:$E$125,3,FALSE)</f>
        <v>5536</v>
      </c>
      <c r="I116" s="21">
        <f>VLOOKUP(F116,'2019_Rand_Grafik_Rohdaten'!$B$4:$E$125,4,FALSE)</f>
        <v>10490</v>
      </c>
      <c r="J116" s="120">
        <f t="shared" si="1"/>
        <v>89.486994219653184</v>
      </c>
      <c r="N116" s="16" t="s">
        <v>133</v>
      </c>
    </row>
    <row r="117" spans="1:14" s="22" customFormat="1" ht="8.25" customHeight="1" x14ac:dyDescent="0.25">
      <c r="A117" s="19"/>
      <c r="B117" s="16">
        <v>180</v>
      </c>
      <c r="C117" s="16"/>
      <c r="D117" s="16"/>
      <c r="E117" s="16">
        <v>81</v>
      </c>
      <c r="F117" s="16">
        <v>482</v>
      </c>
      <c r="G117" s="103" t="s">
        <v>135</v>
      </c>
      <c r="H117" s="21">
        <f>VLOOKUP(F117,'2019_Rand_Grafik_Rohdaten'!$B$4:$E$125,3,FALSE)</f>
        <v>400</v>
      </c>
      <c r="I117" s="21">
        <f>VLOOKUP(F117,'2019_Rand_Grafik_Rohdaten'!$B$4:$E$125,4,FALSE)</f>
        <v>565</v>
      </c>
      <c r="J117" s="120">
        <f t="shared" si="1"/>
        <v>41.25</v>
      </c>
      <c r="N117" s="16" t="s">
        <v>134</v>
      </c>
    </row>
    <row r="118" spans="1:14" s="22" customFormat="1" ht="8.25" customHeight="1" x14ac:dyDescent="0.25">
      <c r="A118" s="19"/>
      <c r="B118" s="16">
        <v>181</v>
      </c>
      <c r="C118" s="16"/>
      <c r="D118" s="16"/>
      <c r="E118" s="16">
        <v>35</v>
      </c>
      <c r="F118" s="16">
        <v>499</v>
      </c>
      <c r="G118" s="103" t="s">
        <v>136</v>
      </c>
      <c r="H118" s="21">
        <f>VLOOKUP(F118,'2019_Rand_Grafik_Rohdaten'!$B$4:$E$125,3,FALSE)</f>
        <v>3214</v>
      </c>
      <c r="I118" s="21">
        <f>VLOOKUP(F118,'2019_Rand_Grafik_Rohdaten'!$B$4:$E$125,4,FALSE)</f>
        <v>3570</v>
      </c>
      <c r="J118" s="120">
        <f t="shared" si="1"/>
        <v>11.076540136901045</v>
      </c>
      <c r="N118" s="16" t="s">
        <v>135</v>
      </c>
    </row>
    <row r="119" spans="1:14" s="22" customFormat="1" ht="8.25" customHeight="1" x14ac:dyDescent="0.25">
      <c r="A119" s="19"/>
      <c r="B119" s="25">
        <v>182</v>
      </c>
      <c r="C119" s="25" t="s">
        <v>26</v>
      </c>
      <c r="D119" s="25" t="s">
        <v>69</v>
      </c>
      <c r="E119" s="25"/>
      <c r="F119" s="25">
        <v>4000</v>
      </c>
      <c r="G119" s="103" t="s">
        <v>302</v>
      </c>
      <c r="H119" s="21">
        <f>VLOOKUP(F119,'2019_Rand_Grafik_Rohdaten'!$B$4:$E$125,3,FALSE)</f>
        <v>73534</v>
      </c>
      <c r="I119" s="21">
        <f>VLOOKUP(F119,'2019_Rand_Grafik_Rohdaten'!$B$4:$E$125,4,FALSE)</f>
        <v>226045</v>
      </c>
      <c r="J119" s="120">
        <f t="shared" si="1"/>
        <v>207.40201811406968</v>
      </c>
      <c r="N119" s="16" t="s">
        <v>136</v>
      </c>
    </row>
    <row r="120" spans="1:14" s="22" customFormat="1" ht="8.25" customHeight="1" x14ac:dyDescent="0.25">
      <c r="A120" s="19"/>
      <c r="B120" s="25">
        <v>191</v>
      </c>
      <c r="C120" s="25" t="s">
        <v>26</v>
      </c>
      <c r="D120" s="25" t="s">
        <v>69</v>
      </c>
      <c r="E120" s="25"/>
      <c r="F120" s="25">
        <v>5000</v>
      </c>
      <c r="G120" s="103" t="s">
        <v>137</v>
      </c>
      <c r="H120" s="21">
        <f>VLOOKUP(F120,'2019_Rand_Grafik_Rohdaten'!$B$4:$E$125,3,FALSE)</f>
        <v>667</v>
      </c>
      <c r="I120" s="21">
        <f>VLOOKUP(F120,'2019_Rand_Grafik_Rohdaten'!$B$4:$E$125,4,FALSE)</f>
        <v>1065</v>
      </c>
      <c r="J120" s="120">
        <f t="shared" si="1"/>
        <v>59.670164917541229</v>
      </c>
    </row>
    <row r="121" spans="1:14" s="22" customFormat="1" ht="8.25" customHeight="1" x14ac:dyDescent="0.25">
      <c r="A121" s="19"/>
      <c r="B121" s="16">
        <v>192</v>
      </c>
      <c r="C121" s="16" t="s">
        <v>26</v>
      </c>
      <c r="D121" s="16" t="s">
        <v>138</v>
      </c>
      <c r="E121" s="16"/>
      <c r="F121" s="16">
        <v>997</v>
      </c>
      <c r="G121" s="103" t="s">
        <v>139</v>
      </c>
      <c r="H121" s="21">
        <f>VLOOKUP(F121,'2019_Rand_Grafik_Rohdaten'!$B$4:$E$125,3,FALSE)</f>
        <v>1620</v>
      </c>
      <c r="I121" s="21">
        <f>VLOOKUP(F121,'2019_Rand_Grafik_Rohdaten'!$B$4:$E$125,4,FALSE)</f>
        <v>3540</v>
      </c>
      <c r="J121" s="120">
        <f t="shared" si="1"/>
        <v>118.5185185185185</v>
      </c>
      <c r="N121" s="25" t="s">
        <v>137</v>
      </c>
    </row>
    <row r="122" spans="1:14" s="22" customFormat="1" ht="8.25" customHeight="1" x14ac:dyDescent="0.25">
      <c r="A122" s="19"/>
      <c r="B122" s="16">
        <v>195</v>
      </c>
      <c r="C122" s="16" t="s">
        <v>26</v>
      </c>
      <c r="D122" s="16" t="s">
        <v>138</v>
      </c>
      <c r="E122" s="16"/>
      <c r="F122" s="16">
        <v>998</v>
      </c>
      <c r="G122" s="103" t="s">
        <v>140</v>
      </c>
      <c r="H122" s="21">
        <f>VLOOKUP(F122,'2019_Rand_Grafik_Rohdaten'!$B$4:$E$125,3,FALSE)</f>
        <v>6845</v>
      </c>
      <c r="I122" s="21">
        <f>VLOOKUP(F122,'2019_Rand_Grafik_Rohdaten'!$B$4:$E$125,4,FALSE)</f>
        <v>8730</v>
      </c>
      <c r="J122" s="120">
        <f t="shared" si="1"/>
        <v>27.538349159970778</v>
      </c>
      <c r="N122" s="16" t="s">
        <v>139</v>
      </c>
    </row>
    <row r="123" spans="1:14" s="34" customFormat="1" ht="16.5" customHeight="1" x14ac:dyDescent="0.25">
      <c r="A123" s="28"/>
      <c r="B123" s="29">
        <v>196</v>
      </c>
      <c r="C123" s="29" t="s">
        <v>26</v>
      </c>
      <c r="D123" s="29" t="s">
        <v>69</v>
      </c>
      <c r="E123" s="29"/>
      <c r="F123" s="29">
        <v>9999</v>
      </c>
      <c r="G123" s="117" t="s">
        <v>141</v>
      </c>
      <c r="H123" s="21">
        <f>VLOOKUP(F123,'2019_Rand_Grafik_Rohdaten'!$B$4:$E$125,3,FALSE)</f>
        <v>461486</v>
      </c>
      <c r="I123" s="21">
        <f>VLOOKUP(F123,'2019_Rand_Grafik_Rohdaten'!$B$4:$E$125,4,FALSE)</f>
        <v>841165</v>
      </c>
      <c r="J123" s="120">
        <f t="shared" si="1"/>
        <v>82.273135046350262</v>
      </c>
      <c r="N123" s="35" t="s">
        <v>140</v>
      </c>
    </row>
    <row r="124" spans="1:14" ht="8.25" customHeight="1" x14ac:dyDescent="0.25">
      <c r="B124" s="25"/>
      <c r="C124" s="25"/>
      <c r="D124" s="25"/>
      <c r="E124" s="25"/>
      <c r="F124" s="25"/>
      <c r="G124" s="25"/>
      <c r="H124" s="36"/>
      <c r="I124" s="36"/>
      <c r="J124" s="38"/>
      <c r="K124" s="13"/>
      <c r="L124" s="13"/>
      <c r="N124" s="16"/>
    </row>
    <row r="125" spans="1:14" ht="8.25" customHeight="1" x14ac:dyDescent="0.25">
      <c r="B125" s="25"/>
      <c r="C125" s="25"/>
      <c r="D125" s="25"/>
      <c r="E125" s="25"/>
      <c r="F125" s="25"/>
      <c r="G125" s="39" t="s">
        <v>142</v>
      </c>
      <c r="H125" s="36"/>
      <c r="I125" s="36"/>
      <c r="J125" s="38"/>
      <c r="K125" s="13"/>
      <c r="L125" s="13"/>
      <c r="N125" s="16"/>
    </row>
    <row r="126" spans="1:14" ht="8.25" customHeight="1" x14ac:dyDescent="0.25">
      <c r="G126" s="13"/>
      <c r="H126" s="13"/>
      <c r="I126" s="13"/>
      <c r="J126" s="13"/>
      <c r="K126" s="13"/>
      <c r="L126" s="13"/>
      <c r="N126" s="25" t="s">
        <v>143</v>
      </c>
    </row>
    <row r="127" spans="1:14" ht="8.25" customHeight="1" x14ac:dyDescent="0.25">
      <c r="G127" s="21" t="s">
        <v>144</v>
      </c>
      <c r="H127" s="13"/>
      <c r="I127" s="13"/>
      <c r="J127" s="13"/>
      <c r="K127" s="13"/>
      <c r="L127" s="13"/>
    </row>
    <row r="128" spans="1:14" ht="8.25" customHeight="1" x14ac:dyDescent="0.25">
      <c r="G128" s="13"/>
      <c r="H128" s="13"/>
      <c r="I128" s="13"/>
      <c r="J128" s="13"/>
      <c r="K128" s="13"/>
      <c r="L128" s="13"/>
    </row>
    <row r="129" spans="7:12" ht="8.25" customHeight="1" x14ac:dyDescent="0.25">
      <c r="G129" s="13"/>
      <c r="H129" s="13"/>
      <c r="I129" s="13"/>
      <c r="J129" s="13"/>
      <c r="K129" s="13"/>
      <c r="L129" s="13"/>
    </row>
    <row r="130" spans="7:12" ht="8.25" customHeight="1" x14ac:dyDescent="0.25">
      <c r="G130" s="13"/>
      <c r="H130" s="13"/>
      <c r="I130" s="13"/>
      <c r="J130" s="13"/>
      <c r="K130" s="13"/>
      <c r="L130" s="13"/>
    </row>
    <row r="131" spans="7:12" ht="8.25" customHeight="1" x14ac:dyDescent="0.25">
      <c r="G131" s="13"/>
      <c r="H131" s="13"/>
      <c r="I131" s="13"/>
      <c r="J131" s="13"/>
      <c r="K131" s="13"/>
      <c r="L131" s="13"/>
    </row>
    <row r="132" spans="7:12" ht="8.25" customHeight="1" x14ac:dyDescent="0.25">
      <c r="G132" s="13"/>
      <c r="H132" s="13"/>
      <c r="I132" s="13"/>
      <c r="J132" s="13"/>
      <c r="K132" s="13"/>
      <c r="L132" s="13"/>
    </row>
    <row r="133" spans="7:12" ht="8.25" customHeight="1" x14ac:dyDescent="0.25">
      <c r="G133" s="13"/>
      <c r="H133" s="13"/>
      <c r="I133" s="13"/>
      <c r="J133" s="13"/>
      <c r="K133" s="13"/>
      <c r="L133" s="13"/>
    </row>
    <row r="134" spans="7:12" ht="8.25" customHeight="1" x14ac:dyDescent="0.25">
      <c r="G134" s="13"/>
      <c r="H134" s="13"/>
      <c r="I134" s="13"/>
      <c r="J134" s="13"/>
      <c r="K134" s="13"/>
      <c r="L134" s="13"/>
    </row>
    <row r="135" spans="7:12" ht="8.25" customHeight="1" x14ac:dyDescent="0.25">
      <c r="G135" s="13"/>
      <c r="H135" s="13"/>
      <c r="I135" s="13"/>
      <c r="J135" s="13"/>
      <c r="K135" s="13"/>
      <c r="L135" s="13"/>
    </row>
    <row r="136" spans="7:12" ht="8.25" customHeight="1" x14ac:dyDescent="0.25">
      <c r="G136" s="13"/>
      <c r="H136" s="13"/>
      <c r="I136" s="13"/>
      <c r="J136" s="13"/>
      <c r="K136" s="13"/>
      <c r="L136" s="13"/>
    </row>
    <row r="137" spans="7:12" ht="8.25" customHeight="1" x14ac:dyDescent="0.25">
      <c r="G137" s="13"/>
      <c r="H137" s="13"/>
      <c r="I137" s="13"/>
      <c r="J137" s="13"/>
      <c r="K137" s="13"/>
      <c r="L137" s="13"/>
    </row>
    <row r="138" spans="7:12" ht="8.25" customHeight="1" x14ac:dyDescent="0.25">
      <c r="G138" s="13"/>
      <c r="H138" s="13"/>
      <c r="I138" s="13"/>
      <c r="J138" s="13"/>
      <c r="K138" s="13"/>
      <c r="L138" s="13"/>
    </row>
    <row r="139" spans="7:12" ht="8.25" customHeight="1" x14ac:dyDescent="0.25">
      <c r="G139" s="13"/>
      <c r="H139" s="13"/>
      <c r="I139" s="13"/>
      <c r="J139" s="13"/>
      <c r="K139" s="13"/>
      <c r="L139" s="13"/>
    </row>
    <row r="140" spans="7:12" ht="8.25" customHeight="1" x14ac:dyDescent="0.25">
      <c r="G140" s="13"/>
      <c r="H140" s="13"/>
      <c r="I140" s="13"/>
      <c r="J140" s="13"/>
      <c r="K140" s="13"/>
      <c r="L140" s="13"/>
    </row>
    <row r="141" spans="7:12" ht="8.25" customHeight="1" x14ac:dyDescent="0.25">
      <c r="G141" s="13"/>
      <c r="H141" s="13"/>
      <c r="I141" s="13"/>
      <c r="J141" s="13"/>
      <c r="K141" s="13"/>
      <c r="L141" s="13"/>
    </row>
    <row r="142" spans="7:12" ht="8.25" customHeight="1" x14ac:dyDescent="0.25">
      <c r="G142" s="13"/>
      <c r="H142" s="13"/>
      <c r="I142" s="13"/>
      <c r="J142" s="13"/>
      <c r="K142" s="13"/>
      <c r="L142" s="13"/>
    </row>
    <row r="143" spans="7:12" ht="8.25" customHeight="1" x14ac:dyDescent="0.25">
      <c r="G143" s="13"/>
      <c r="H143" s="13"/>
      <c r="I143" s="13"/>
      <c r="J143" s="13"/>
      <c r="K143" s="13"/>
      <c r="L143" s="13"/>
    </row>
    <row r="144" spans="7:12" ht="8.25" customHeight="1" x14ac:dyDescent="0.25">
      <c r="G144" s="13"/>
      <c r="H144" s="13"/>
      <c r="I144" s="13"/>
      <c r="J144" s="13"/>
      <c r="K144" s="13"/>
      <c r="L144" s="13"/>
    </row>
    <row r="145" spans="7:12" ht="8.25" customHeight="1" x14ac:dyDescent="0.25">
      <c r="G145" s="13"/>
      <c r="H145" s="13"/>
      <c r="I145" s="13"/>
      <c r="J145" s="13"/>
      <c r="K145" s="13"/>
      <c r="L145" s="13"/>
    </row>
    <row r="146" spans="7:12" ht="8.25" customHeight="1" x14ac:dyDescent="0.25">
      <c r="G146" s="13"/>
      <c r="H146" s="13"/>
      <c r="I146" s="13"/>
      <c r="J146" s="13"/>
      <c r="K146" s="13"/>
      <c r="L146" s="13"/>
    </row>
    <row r="147" spans="7:12" ht="8.25" customHeight="1" x14ac:dyDescent="0.25">
      <c r="G147" s="13"/>
      <c r="H147" s="13"/>
      <c r="I147" s="13"/>
      <c r="J147" s="13"/>
      <c r="K147" s="13"/>
      <c r="L147" s="13"/>
    </row>
    <row r="148" spans="7:12" ht="8.25" customHeight="1" x14ac:dyDescent="0.25">
      <c r="G148" s="13"/>
      <c r="H148" s="13"/>
      <c r="I148" s="13"/>
      <c r="J148" s="13"/>
      <c r="K148" s="13"/>
      <c r="L148" s="13"/>
    </row>
    <row r="149" spans="7:12" ht="8.25" customHeight="1" x14ac:dyDescent="0.25">
      <c r="G149" s="13"/>
      <c r="H149" s="13"/>
      <c r="I149" s="13"/>
      <c r="J149" s="13"/>
      <c r="K149" s="13"/>
      <c r="L149" s="13"/>
    </row>
    <row r="150" spans="7:12" ht="8.25" customHeight="1" x14ac:dyDescent="0.25">
      <c r="G150" s="13"/>
      <c r="H150" s="13"/>
      <c r="I150" s="13"/>
      <c r="J150" s="13"/>
      <c r="K150" s="13"/>
      <c r="L150" s="13"/>
    </row>
    <row r="151" spans="7:12" ht="8.25" customHeight="1" x14ac:dyDescent="0.25">
      <c r="G151" s="13"/>
      <c r="H151" s="13"/>
      <c r="I151" s="13"/>
      <c r="J151" s="13"/>
      <c r="K151" s="13"/>
      <c r="L151" s="13"/>
    </row>
    <row r="152" spans="7:12" ht="8.25" customHeight="1" x14ac:dyDescent="0.25">
      <c r="G152" s="13"/>
      <c r="H152" s="13"/>
      <c r="I152" s="13"/>
      <c r="J152" s="13"/>
      <c r="K152" s="13"/>
      <c r="L152" s="13"/>
    </row>
    <row r="153" spans="7:12" ht="8.25" customHeight="1" x14ac:dyDescent="0.25">
      <c r="G153" s="13"/>
      <c r="H153" s="13"/>
      <c r="I153" s="13"/>
      <c r="J153" s="13"/>
      <c r="K153" s="13"/>
      <c r="L153" s="13"/>
    </row>
    <row r="154" spans="7:12" ht="8.25" customHeight="1" x14ac:dyDescent="0.25">
      <c r="G154" s="13"/>
      <c r="H154" s="13"/>
      <c r="I154" s="13"/>
      <c r="J154" s="13"/>
      <c r="K154" s="13"/>
      <c r="L154" s="13"/>
    </row>
    <row r="155" spans="7:12" ht="8.25" customHeight="1" x14ac:dyDescent="0.25">
      <c r="G155" s="13"/>
      <c r="H155" s="13"/>
      <c r="I155" s="13"/>
      <c r="J155" s="13"/>
      <c r="K155" s="13"/>
      <c r="L155" s="13"/>
    </row>
    <row r="156" spans="7:12" ht="8.25" customHeight="1" x14ac:dyDescent="0.25">
      <c r="G156" s="13"/>
      <c r="H156" s="13"/>
      <c r="I156" s="13"/>
      <c r="J156" s="13"/>
      <c r="K156" s="13"/>
      <c r="L156" s="13"/>
    </row>
    <row r="157" spans="7:12" ht="8.25" customHeight="1" x14ac:dyDescent="0.25">
      <c r="G157" s="13"/>
      <c r="H157" s="13"/>
      <c r="I157" s="13"/>
      <c r="J157" s="13"/>
      <c r="K157" s="13"/>
      <c r="L157" s="13"/>
    </row>
    <row r="158" spans="7:12" ht="8.25" customHeight="1" x14ac:dyDescent="0.25">
      <c r="G158" s="13"/>
      <c r="H158" s="13"/>
      <c r="I158" s="13"/>
      <c r="J158" s="13"/>
      <c r="K158" s="13"/>
      <c r="L158" s="13"/>
    </row>
    <row r="159" spans="7:12" ht="8.25" customHeight="1" x14ac:dyDescent="0.25">
      <c r="G159" s="13"/>
      <c r="H159" s="13"/>
      <c r="I159" s="13"/>
      <c r="J159" s="13"/>
      <c r="K159" s="13"/>
      <c r="L159" s="13"/>
    </row>
    <row r="160" spans="7:12" ht="8.25" customHeight="1" x14ac:dyDescent="0.25">
      <c r="G160" s="13"/>
      <c r="H160" s="13"/>
      <c r="I160" s="13"/>
      <c r="J160" s="13"/>
      <c r="K160" s="13"/>
      <c r="L160" s="13"/>
    </row>
    <row r="161" spans="7:12" ht="8.25" customHeight="1" x14ac:dyDescent="0.25">
      <c r="G161" s="13"/>
      <c r="H161" s="13"/>
      <c r="I161" s="13"/>
      <c r="J161" s="13"/>
      <c r="K161" s="13"/>
      <c r="L161" s="13"/>
    </row>
    <row r="162" spans="7:12" ht="8.25" customHeight="1" x14ac:dyDescent="0.25">
      <c r="G162" s="13"/>
      <c r="H162" s="13"/>
      <c r="I162" s="13"/>
      <c r="J162" s="13"/>
      <c r="K162" s="13"/>
      <c r="L162" s="13"/>
    </row>
    <row r="163" spans="7:12" ht="8.25" customHeight="1" x14ac:dyDescent="0.25">
      <c r="G163" s="13"/>
      <c r="H163" s="13"/>
      <c r="I163" s="13"/>
      <c r="J163" s="13"/>
      <c r="K163" s="13"/>
      <c r="L163" s="13"/>
    </row>
    <row r="164" spans="7:12" ht="8.25" customHeight="1" x14ac:dyDescent="0.25">
      <c r="G164" s="13"/>
      <c r="H164" s="13"/>
      <c r="I164" s="13"/>
      <c r="J164" s="13"/>
      <c r="K164" s="13"/>
      <c r="L164" s="13"/>
    </row>
    <row r="165" spans="7:12" ht="8.25" customHeight="1" x14ac:dyDescent="0.25">
      <c r="G165" s="13"/>
      <c r="H165" s="13"/>
      <c r="I165" s="13"/>
      <c r="J165" s="13"/>
      <c r="K165" s="13"/>
      <c r="L165" s="13"/>
    </row>
    <row r="166" spans="7:12" ht="8.25" customHeight="1" x14ac:dyDescent="0.25">
      <c r="G166" s="13"/>
      <c r="H166" s="13"/>
      <c r="I166" s="13"/>
      <c r="J166" s="13"/>
      <c r="K166" s="13"/>
      <c r="L166" s="13"/>
    </row>
    <row r="167" spans="7:12" ht="8.25" customHeight="1" x14ac:dyDescent="0.25">
      <c r="G167" s="13"/>
      <c r="H167" s="13"/>
      <c r="I167" s="13"/>
      <c r="J167" s="13"/>
      <c r="K167" s="13"/>
      <c r="L167" s="13"/>
    </row>
    <row r="168" spans="7:12" ht="8.25" customHeight="1" x14ac:dyDescent="0.25">
      <c r="G168" s="13"/>
      <c r="H168" s="13"/>
      <c r="I168" s="13"/>
      <c r="J168" s="13"/>
      <c r="K168" s="13"/>
      <c r="L168" s="13"/>
    </row>
    <row r="169" spans="7:12" ht="8.25" customHeight="1" x14ac:dyDescent="0.25">
      <c r="G169" s="13"/>
      <c r="H169" s="13"/>
      <c r="I169" s="13"/>
      <c r="J169" s="13"/>
      <c r="K169" s="13"/>
      <c r="L169" s="13"/>
    </row>
    <row r="170" spans="7:12" ht="8.25" customHeight="1" x14ac:dyDescent="0.25">
      <c r="G170" s="13"/>
      <c r="H170" s="13"/>
      <c r="I170" s="13"/>
      <c r="J170" s="13"/>
      <c r="K170" s="13"/>
      <c r="L170" s="13"/>
    </row>
    <row r="171" spans="7:12" ht="8.25" customHeight="1" x14ac:dyDescent="0.25">
      <c r="G171" s="13"/>
      <c r="H171" s="13"/>
      <c r="I171" s="13"/>
      <c r="J171" s="13"/>
      <c r="K171" s="13"/>
      <c r="L171" s="13"/>
    </row>
    <row r="172" spans="7:12" ht="8.25" customHeight="1" x14ac:dyDescent="0.25">
      <c r="G172" s="13"/>
      <c r="H172" s="13"/>
      <c r="I172" s="13"/>
      <c r="J172" s="13"/>
      <c r="K172" s="13"/>
      <c r="L172" s="13"/>
    </row>
    <row r="173" spans="7:12" ht="8.25" customHeight="1" x14ac:dyDescent="0.25">
      <c r="G173" s="13"/>
      <c r="H173" s="13"/>
      <c r="I173" s="13"/>
      <c r="J173" s="13"/>
      <c r="K173" s="13"/>
      <c r="L173" s="13"/>
    </row>
    <row r="174" spans="7:12" ht="8.25" customHeight="1" x14ac:dyDescent="0.25">
      <c r="G174" s="13"/>
      <c r="H174" s="13"/>
      <c r="I174" s="13"/>
      <c r="J174" s="13"/>
      <c r="K174" s="13"/>
      <c r="L174" s="13"/>
    </row>
    <row r="175" spans="7:12" ht="8.25" customHeight="1" x14ac:dyDescent="0.25">
      <c r="G175" s="13"/>
      <c r="H175" s="13"/>
      <c r="I175" s="13"/>
      <c r="J175" s="13"/>
      <c r="K175" s="13"/>
      <c r="L175" s="13"/>
    </row>
    <row r="176" spans="7:12" ht="8.25" customHeight="1" x14ac:dyDescent="0.25">
      <c r="G176" s="13"/>
      <c r="H176" s="13"/>
      <c r="I176" s="13"/>
      <c r="J176" s="13"/>
      <c r="K176" s="13"/>
      <c r="L176" s="13"/>
    </row>
    <row r="177" spans="7:12" ht="8.25" customHeight="1" x14ac:dyDescent="0.25">
      <c r="G177" s="13"/>
      <c r="H177" s="13"/>
      <c r="I177" s="13"/>
      <c r="J177" s="13"/>
      <c r="K177" s="13"/>
      <c r="L177" s="13"/>
    </row>
    <row r="178" spans="7:12" ht="8.25" customHeight="1" x14ac:dyDescent="0.25">
      <c r="G178" s="13"/>
      <c r="H178" s="13"/>
      <c r="I178" s="13"/>
      <c r="J178" s="13"/>
      <c r="K178" s="13"/>
      <c r="L178" s="13"/>
    </row>
    <row r="179" spans="7:12" ht="8.25" customHeight="1" x14ac:dyDescent="0.25">
      <c r="G179" s="13"/>
      <c r="H179" s="13"/>
      <c r="I179" s="13"/>
      <c r="J179" s="13"/>
      <c r="K179" s="13"/>
      <c r="L179" s="13"/>
    </row>
    <row r="180" spans="7:12" ht="8.25" customHeight="1" x14ac:dyDescent="0.25">
      <c r="G180" s="13"/>
      <c r="H180" s="13"/>
      <c r="I180" s="13"/>
      <c r="J180" s="13"/>
      <c r="K180" s="13"/>
      <c r="L180" s="13"/>
    </row>
  </sheetData>
  <mergeCells count="5">
    <mergeCell ref="G3:L3"/>
    <mergeCell ref="G5:G7"/>
    <mergeCell ref="H5:I5"/>
    <mergeCell ref="J5:J6"/>
    <mergeCell ref="H7:I7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H224"/>
  <sheetViews>
    <sheetView workbookViewId="0"/>
  </sheetViews>
  <sheetFormatPr baseColWidth="10" defaultRowHeight="15" x14ac:dyDescent="0.25"/>
  <cols>
    <col min="1" max="1" width="24.42578125" customWidth="1"/>
    <col min="6" max="6" width="11.42578125" style="14"/>
  </cols>
  <sheetData>
    <row r="1" spans="1:8" ht="30" customHeight="1" x14ac:dyDescent="0.25">
      <c r="A1" t="s">
        <v>145</v>
      </c>
    </row>
    <row r="2" spans="1:8" ht="30" customHeight="1" x14ac:dyDescent="0.25">
      <c r="A2" s="86" t="s">
        <v>146</v>
      </c>
      <c r="B2" s="86"/>
      <c r="C2" s="86"/>
      <c r="D2" s="86"/>
      <c r="E2" s="86"/>
      <c r="F2" s="86"/>
      <c r="G2" s="86"/>
      <c r="H2" s="86"/>
    </row>
    <row r="5" spans="1:8" ht="8.25" customHeight="1" x14ac:dyDescent="0.25">
      <c r="A5" s="163" t="s">
        <v>147</v>
      </c>
      <c r="B5" s="166" t="s">
        <v>148</v>
      </c>
      <c r="C5" s="169" t="s">
        <v>3</v>
      </c>
      <c r="D5" s="170" t="s">
        <v>149</v>
      </c>
      <c r="E5" s="163" t="s">
        <v>150</v>
      </c>
      <c r="F5" s="166" t="s">
        <v>151</v>
      </c>
    </row>
    <row r="6" spans="1:8" ht="8.25" customHeight="1" x14ac:dyDescent="0.25">
      <c r="A6" s="164"/>
      <c r="B6" s="167"/>
      <c r="C6" s="169"/>
      <c r="D6" s="171"/>
      <c r="E6" s="164"/>
      <c r="F6" s="167"/>
    </row>
    <row r="7" spans="1:8" ht="39" customHeight="1" x14ac:dyDescent="0.25">
      <c r="A7" s="164"/>
      <c r="B7" s="167"/>
      <c r="C7" s="169"/>
      <c r="D7" s="172"/>
      <c r="E7" s="165"/>
      <c r="F7" s="168"/>
    </row>
    <row r="8" spans="1:8" ht="8.25" customHeight="1" x14ac:dyDescent="0.25">
      <c r="A8" s="165"/>
      <c r="B8" s="168"/>
      <c r="C8" s="44" t="s">
        <v>7</v>
      </c>
      <c r="D8" s="173" t="s">
        <v>8</v>
      </c>
      <c r="E8" s="174"/>
      <c r="F8" s="174"/>
    </row>
    <row r="9" spans="1:8" ht="8.25" customHeight="1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</row>
    <row r="10" spans="1:8" s="87" customFormat="1" ht="16.5" customHeight="1" x14ac:dyDescent="0.25">
      <c r="A10" s="25" t="s">
        <v>152</v>
      </c>
      <c r="B10" s="104">
        <v>2018</v>
      </c>
      <c r="C10" s="105">
        <v>528900</v>
      </c>
      <c r="D10" s="106">
        <v>53.878805067120439</v>
      </c>
      <c r="E10" s="106">
        <v>46.121194932879561</v>
      </c>
      <c r="F10" s="107">
        <v>49.934515271265525</v>
      </c>
    </row>
    <row r="11" spans="1:8" ht="8.25" customHeight="1" x14ac:dyDescent="0.25">
      <c r="A11" s="16" t="s">
        <v>59</v>
      </c>
      <c r="B11" s="108">
        <v>2018</v>
      </c>
      <c r="C11" s="109">
        <v>89275</v>
      </c>
      <c r="D11" s="110">
        <v>51.223746849621953</v>
      </c>
      <c r="E11" s="110">
        <v>48.776253150378047</v>
      </c>
      <c r="F11" s="111">
        <v>-20.003046649581535</v>
      </c>
    </row>
    <row r="12" spans="1:8" ht="8.25" customHeight="1" x14ac:dyDescent="0.25">
      <c r="A12" s="16" t="s">
        <v>49</v>
      </c>
      <c r="B12" s="108">
        <v>2018</v>
      </c>
      <c r="C12" s="109">
        <v>97145</v>
      </c>
      <c r="D12" s="110">
        <v>55.319367955118636</v>
      </c>
      <c r="E12" s="110">
        <v>44.680632044881364</v>
      </c>
      <c r="F12" s="111">
        <v>199.70999290408173</v>
      </c>
    </row>
    <row r="13" spans="1:8" ht="8.25" customHeight="1" x14ac:dyDescent="0.25">
      <c r="A13" s="16" t="s">
        <v>153</v>
      </c>
      <c r="B13" s="108">
        <v>2018</v>
      </c>
      <c r="C13" s="109">
        <v>18830</v>
      </c>
      <c r="D13" s="110">
        <v>50.610727562400427</v>
      </c>
      <c r="E13" s="110">
        <v>49.362719065321301</v>
      </c>
      <c r="F13" s="111">
        <v>-49.647021071772379</v>
      </c>
    </row>
    <row r="14" spans="1:8" ht="8.25" customHeight="1" x14ac:dyDescent="0.25">
      <c r="A14" s="16" t="s">
        <v>46</v>
      </c>
      <c r="B14" s="108">
        <v>2018</v>
      </c>
      <c r="C14" s="109">
        <v>29910</v>
      </c>
      <c r="D14" s="110">
        <v>56.486125041792043</v>
      </c>
      <c r="E14" s="110">
        <v>43.513874958207957</v>
      </c>
      <c r="F14" s="111">
        <v>33.921375481328909</v>
      </c>
    </row>
    <row r="15" spans="1:8" ht="8.25" customHeight="1" x14ac:dyDescent="0.25">
      <c r="A15" s="16" t="s">
        <v>51</v>
      </c>
      <c r="B15" s="108">
        <v>2018</v>
      </c>
      <c r="C15" s="109">
        <v>52635</v>
      </c>
      <c r="D15" s="110">
        <v>61.480003799753014</v>
      </c>
      <c r="E15" s="110">
        <v>38.519996200246986</v>
      </c>
      <c r="F15" s="111">
        <v>1456.3276167947959</v>
      </c>
    </row>
    <row r="16" spans="1:8" ht="8.25" customHeight="1" x14ac:dyDescent="0.25">
      <c r="A16" s="16" t="s">
        <v>37</v>
      </c>
      <c r="B16" s="108">
        <v>2018</v>
      </c>
      <c r="C16" s="109">
        <v>28535</v>
      </c>
      <c r="D16" s="110">
        <v>61.17049237778167</v>
      </c>
      <c r="E16" s="110">
        <v>38.811985281233575</v>
      </c>
      <c r="F16" s="111">
        <v>19.178883180887937</v>
      </c>
    </row>
    <row r="17" spans="1:6" ht="8.25" customHeight="1" x14ac:dyDescent="0.25">
      <c r="A17" s="16" t="s">
        <v>56</v>
      </c>
      <c r="B17" s="108">
        <v>2018</v>
      </c>
      <c r="C17" s="109">
        <v>21820</v>
      </c>
      <c r="D17" s="110">
        <v>37.030247479376719</v>
      </c>
      <c r="E17" s="110">
        <v>62.969752520623281</v>
      </c>
      <c r="F17" s="111">
        <v>19.411153067367167</v>
      </c>
    </row>
    <row r="18" spans="1:6" ht="8.25" customHeight="1" x14ac:dyDescent="0.25">
      <c r="A18" s="16" t="s">
        <v>34</v>
      </c>
      <c r="B18" s="108">
        <v>2018</v>
      </c>
      <c r="C18" s="109">
        <v>18790</v>
      </c>
      <c r="D18" s="110">
        <v>57.051623203831824</v>
      </c>
      <c r="E18" s="110">
        <v>42.948376796168176</v>
      </c>
      <c r="F18" s="111">
        <v>16.657353945489533</v>
      </c>
    </row>
    <row r="19" spans="1:6" ht="8.25" customHeight="1" x14ac:dyDescent="0.25">
      <c r="A19" s="16" t="s">
        <v>27</v>
      </c>
      <c r="B19" s="108">
        <v>2018</v>
      </c>
      <c r="C19" s="109">
        <v>25990</v>
      </c>
      <c r="D19" s="110">
        <v>55.61754520969604</v>
      </c>
      <c r="E19" s="110">
        <v>44.382454790303967</v>
      </c>
      <c r="F19" s="111">
        <v>1263.5886673662119</v>
      </c>
    </row>
    <row r="20" spans="1:6" ht="8.25" customHeight="1" x14ac:dyDescent="0.25">
      <c r="A20" s="16" t="s">
        <v>57</v>
      </c>
      <c r="B20" s="108">
        <v>2018</v>
      </c>
      <c r="C20" s="109">
        <v>11845</v>
      </c>
      <c r="D20" s="110">
        <v>52.722667792317438</v>
      </c>
      <c r="E20" s="110">
        <v>47.277332207682562</v>
      </c>
      <c r="F20" s="111">
        <v>26.333191126279857</v>
      </c>
    </row>
    <row r="21" spans="1:6" ht="8.25" customHeight="1" x14ac:dyDescent="0.25">
      <c r="A21" s="16" t="s">
        <v>62</v>
      </c>
      <c r="B21" s="108">
        <v>2018</v>
      </c>
      <c r="C21" s="109">
        <v>11030</v>
      </c>
      <c r="D21" s="110">
        <v>36.718041704442427</v>
      </c>
      <c r="E21" s="110">
        <v>63.281958295557573</v>
      </c>
      <c r="F21" s="111">
        <v>-5.0120564932828131</v>
      </c>
    </row>
    <row r="22" spans="1:6" ht="8.25" customHeight="1" x14ac:dyDescent="0.25">
      <c r="A22" s="16" t="s">
        <v>154</v>
      </c>
      <c r="B22" s="108">
        <v>2018</v>
      </c>
      <c r="C22" s="109">
        <v>8915</v>
      </c>
      <c r="D22" s="110">
        <v>69.209197980931009</v>
      </c>
      <c r="E22" s="110">
        <v>30.790802019068984</v>
      </c>
      <c r="F22" s="111">
        <v>-13.964485620536564</v>
      </c>
    </row>
    <row r="23" spans="1:6" ht="8.25" customHeight="1" x14ac:dyDescent="0.25">
      <c r="A23" s="16" t="s">
        <v>50</v>
      </c>
      <c r="B23" s="108">
        <v>2018</v>
      </c>
      <c r="C23" s="109">
        <v>8725</v>
      </c>
      <c r="D23" s="110">
        <v>53.92550143266476</v>
      </c>
      <c r="E23" s="110">
        <v>46.07449856733524</v>
      </c>
      <c r="F23" s="111">
        <v>20.378035320088301</v>
      </c>
    </row>
    <row r="24" spans="1:6" ht="8.25" customHeight="1" x14ac:dyDescent="0.25">
      <c r="A24" s="16" t="s">
        <v>32</v>
      </c>
      <c r="B24" s="108">
        <v>2018</v>
      </c>
      <c r="C24" s="109">
        <v>11405</v>
      </c>
      <c r="D24" s="110">
        <v>56.729504603244195</v>
      </c>
      <c r="E24" s="110">
        <v>43.226654975887769</v>
      </c>
      <c r="F24" s="111">
        <v>76.38416331580575</v>
      </c>
    </row>
    <row r="25" spans="1:6" ht="8.25" customHeight="1" x14ac:dyDescent="0.25">
      <c r="A25" s="16" t="s">
        <v>61</v>
      </c>
      <c r="B25" s="108">
        <v>2018</v>
      </c>
      <c r="C25" s="109">
        <v>9430</v>
      </c>
      <c r="D25" s="110">
        <v>61.081654294803819</v>
      </c>
      <c r="E25" s="110">
        <v>38.918345705196181</v>
      </c>
      <c r="F25" s="111">
        <v>312.33056405771754</v>
      </c>
    </row>
    <row r="26" spans="1:6" s="87" customFormat="1" ht="16.5" customHeight="1" x14ac:dyDescent="0.25">
      <c r="A26" s="25" t="s">
        <v>155</v>
      </c>
      <c r="B26" s="104">
        <v>2018</v>
      </c>
      <c r="C26" s="105">
        <v>326635</v>
      </c>
      <c r="D26" s="106">
        <v>55.897255346181517</v>
      </c>
      <c r="E26" s="106">
        <v>44.105806175088404</v>
      </c>
      <c r="F26" s="107">
        <v>95.327823757355389</v>
      </c>
    </row>
    <row r="27" spans="1:6" s="87" customFormat="1" ht="16.5" customHeight="1" x14ac:dyDescent="0.25">
      <c r="A27" s="25" t="s">
        <v>156</v>
      </c>
      <c r="B27" s="104">
        <v>2018</v>
      </c>
      <c r="C27" s="105">
        <v>39055</v>
      </c>
      <c r="D27" s="106">
        <v>65.407758289591598</v>
      </c>
      <c r="E27" s="106">
        <v>34.592241710408402</v>
      </c>
      <c r="F27" s="107">
        <v>173.70523512509635</v>
      </c>
    </row>
    <row r="28" spans="1:6" s="87" customFormat="1" ht="16.5" customHeight="1" x14ac:dyDescent="0.25">
      <c r="A28" s="25" t="s">
        <v>157</v>
      </c>
      <c r="B28" s="104">
        <v>2018</v>
      </c>
      <c r="C28" s="105">
        <v>16515</v>
      </c>
      <c r="D28" s="106">
        <v>45.080230093854077</v>
      </c>
      <c r="E28" s="106">
        <v>54.91976990614593</v>
      </c>
      <c r="F28" s="107">
        <v>39.993218614902105</v>
      </c>
    </row>
    <row r="29" spans="1:6" s="87" customFormat="1" ht="16.5" customHeight="1" x14ac:dyDescent="0.25">
      <c r="A29" s="25" t="s">
        <v>158</v>
      </c>
      <c r="B29" s="104">
        <v>2018</v>
      </c>
      <c r="C29" s="105">
        <v>215705</v>
      </c>
      <c r="D29" s="106">
        <v>55.279200760297634</v>
      </c>
      <c r="E29" s="106">
        <v>44.723117220277693</v>
      </c>
      <c r="F29" s="107">
        <v>193.34049555307746</v>
      </c>
    </row>
    <row r="30" spans="1:6" ht="8.25" customHeight="1" x14ac:dyDescent="0.25">
      <c r="A30" s="16" t="s">
        <v>159</v>
      </c>
      <c r="B30" s="108">
        <v>2018</v>
      </c>
      <c r="C30" s="109">
        <v>79930</v>
      </c>
      <c r="D30" s="110">
        <v>57.813086450644313</v>
      </c>
      <c r="E30" s="110">
        <v>42.186913549355687</v>
      </c>
      <c r="F30" s="111">
        <v>1364.455844631733</v>
      </c>
    </row>
    <row r="31" spans="1:6" ht="8.25" customHeight="1" x14ac:dyDescent="0.25">
      <c r="A31" s="16" t="s">
        <v>160</v>
      </c>
      <c r="B31" s="108">
        <v>2018</v>
      </c>
      <c r="C31" s="109">
        <v>39155</v>
      </c>
      <c r="D31" s="110">
        <v>55.70169837824033</v>
      </c>
      <c r="E31" s="110">
        <v>44.285531860554208</v>
      </c>
      <c r="F31" s="111">
        <v>425.7116004296455</v>
      </c>
    </row>
    <row r="32" spans="1:6" ht="8.25" customHeight="1" x14ac:dyDescent="0.25">
      <c r="A32" s="16" t="s">
        <v>112</v>
      </c>
      <c r="B32" s="108">
        <v>2018</v>
      </c>
      <c r="C32" s="109">
        <v>20695</v>
      </c>
      <c r="D32" s="110">
        <v>64.000966417008939</v>
      </c>
      <c r="E32" s="110">
        <v>36.023194008214546</v>
      </c>
      <c r="F32" s="111">
        <v>521.28489942960073</v>
      </c>
    </row>
    <row r="33" spans="1:6" ht="8.25" customHeight="1" x14ac:dyDescent="0.25">
      <c r="A33" s="16" t="s">
        <v>134</v>
      </c>
      <c r="B33" s="108">
        <v>2018</v>
      </c>
      <c r="C33" s="109">
        <v>10150</v>
      </c>
      <c r="D33" s="110">
        <v>50.49261083743842</v>
      </c>
      <c r="E33" s="110">
        <v>49.50738916256158</v>
      </c>
      <c r="F33" s="111">
        <v>83.345375722543338</v>
      </c>
    </row>
    <row r="34" spans="1:6" ht="8.25" customHeight="1" x14ac:dyDescent="0.25">
      <c r="A34" s="16" t="s">
        <v>116</v>
      </c>
      <c r="B34" s="108">
        <v>2018</v>
      </c>
      <c r="C34" s="109">
        <v>8655</v>
      </c>
      <c r="D34" s="110">
        <v>45.753899480069329</v>
      </c>
      <c r="E34" s="110">
        <v>54.246100519930671</v>
      </c>
      <c r="F34" s="111">
        <v>-10.459342023587837</v>
      </c>
    </row>
    <row r="35" spans="1:6" s="87" customFormat="1" ht="16.5" customHeight="1" x14ac:dyDescent="0.25">
      <c r="A35" s="25" t="s">
        <v>137</v>
      </c>
      <c r="B35" s="104">
        <v>2018</v>
      </c>
      <c r="C35" s="105">
        <v>1015</v>
      </c>
      <c r="D35" s="106">
        <v>55.172413793103445</v>
      </c>
      <c r="E35" s="106">
        <v>44.827586206896555</v>
      </c>
      <c r="F35" s="107">
        <v>52.173913043478279</v>
      </c>
    </row>
    <row r="36" spans="1:6" s="87" customFormat="1" ht="16.5" customHeight="1" x14ac:dyDescent="0.25">
      <c r="A36" s="25" t="s">
        <v>161</v>
      </c>
      <c r="B36" s="104">
        <v>2018</v>
      </c>
      <c r="C36" s="105">
        <v>11890</v>
      </c>
      <c r="D36" s="106">
        <v>58.746846089150552</v>
      </c>
      <c r="E36" s="106">
        <v>41.211101766190076</v>
      </c>
      <c r="F36" s="107">
        <v>40.460720614294161</v>
      </c>
    </row>
    <row r="37" spans="1:6" ht="8.25" customHeight="1" x14ac:dyDescent="0.25">
      <c r="A37" s="16" t="s">
        <v>162</v>
      </c>
      <c r="B37" s="108">
        <v>2018</v>
      </c>
      <c r="C37" s="109">
        <v>3290</v>
      </c>
      <c r="D37" s="110">
        <v>56.838905775075986</v>
      </c>
      <c r="E37" s="110">
        <v>43.161094224924014</v>
      </c>
      <c r="F37" s="111">
        <v>103.08641975308643</v>
      </c>
    </row>
    <row r="38" spans="1:6" ht="8.25" customHeight="1" x14ac:dyDescent="0.25">
      <c r="A38" s="16" t="s">
        <v>163</v>
      </c>
      <c r="B38" s="108">
        <v>2018</v>
      </c>
      <c r="C38" s="109">
        <v>8600</v>
      </c>
      <c r="D38" s="110">
        <v>59.476744186046517</v>
      </c>
      <c r="E38" s="110">
        <v>40.465116279069768</v>
      </c>
      <c r="F38" s="111">
        <v>25.639152666179683</v>
      </c>
    </row>
    <row r="39" spans="1:6" s="87" customFormat="1" ht="16.5" customHeight="1" x14ac:dyDescent="0.25">
      <c r="A39" s="25" t="s">
        <v>164</v>
      </c>
      <c r="B39" s="104">
        <v>2018</v>
      </c>
      <c r="C39" s="105">
        <v>813080</v>
      </c>
      <c r="D39" s="106">
        <v>54.698184680474249</v>
      </c>
      <c r="E39" s="106">
        <v>45.301815319525758</v>
      </c>
      <c r="F39" s="107">
        <v>76.18735996324915</v>
      </c>
    </row>
    <row r="40" spans="1:6" s="87" customFormat="1" ht="16.5" customHeight="1" x14ac:dyDescent="0.25">
      <c r="A40" s="25" t="s">
        <v>152</v>
      </c>
      <c r="B40" s="25">
        <v>2017</v>
      </c>
      <c r="C40" s="90">
        <v>509435</v>
      </c>
      <c r="D40" s="37">
        <v>53.742872005260736</v>
      </c>
      <c r="E40" s="37">
        <v>46.257127994739271</v>
      </c>
      <c r="F40" s="38">
        <v>44.416505553445177</v>
      </c>
    </row>
    <row r="41" spans="1:6" ht="8.25" customHeight="1" x14ac:dyDescent="0.25">
      <c r="A41" s="16" t="s">
        <v>59</v>
      </c>
      <c r="B41" s="16">
        <v>2017</v>
      </c>
      <c r="C41" s="91">
        <v>89675</v>
      </c>
      <c r="D41" s="23">
        <v>51.2071368831893</v>
      </c>
      <c r="E41" s="23">
        <v>48.78728742681907</v>
      </c>
      <c r="F41" s="24">
        <v>-19.644617287048149</v>
      </c>
    </row>
    <row r="42" spans="1:6" ht="8.25" customHeight="1" x14ac:dyDescent="0.25">
      <c r="A42" s="16" t="s">
        <v>49</v>
      </c>
      <c r="B42" s="16">
        <v>2017</v>
      </c>
      <c r="C42" s="91">
        <v>94210</v>
      </c>
      <c r="D42" s="23">
        <v>55.264833881753525</v>
      </c>
      <c r="E42" s="23">
        <v>44.735166118246475</v>
      </c>
      <c r="F42" s="24">
        <v>190.65498411131335</v>
      </c>
    </row>
    <row r="43" spans="1:6" ht="8.25" customHeight="1" x14ac:dyDescent="0.25">
      <c r="A43" s="16" t="s">
        <v>153</v>
      </c>
      <c r="B43" s="16">
        <v>2017</v>
      </c>
      <c r="C43" s="91">
        <v>18770</v>
      </c>
      <c r="D43" s="23">
        <v>50.452850293020781</v>
      </c>
      <c r="E43" s="23">
        <v>49.547149706979219</v>
      </c>
      <c r="F43" s="24">
        <v>-49.807466039148572</v>
      </c>
    </row>
    <row r="44" spans="1:6" ht="8.25" customHeight="1" x14ac:dyDescent="0.25">
      <c r="A44" s="16" t="s">
        <v>46</v>
      </c>
      <c r="B44" s="16">
        <v>2017</v>
      </c>
      <c r="C44" s="91">
        <v>30230</v>
      </c>
      <c r="D44" s="23">
        <v>56.235527621567982</v>
      </c>
      <c r="E44" s="23">
        <v>43.764472378432025</v>
      </c>
      <c r="F44" s="24">
        <v>35.354168532282614</v>
      </c>
    </row>
    <row r="45" spans="1:6" ht="8.25" customHeight="1" x14ac:dyDescent="0.25">
      <c r="A45" s="16" t="s">
        <v>51</v>
      </c>
      <c r="B45" s="16">
        <v>2017</v>
      </c>
      <c r="C45" s="91">
        <v>43860</v>
      </c>
      <c r="D45" s="23">
        <v>61.616507067943459</v>
      </c>
      <c r="E45" s="23">
        <v>38.394892840857274</v>
      </c>
      <c r="F45" s="24">
        <v>1196.8657599053815</v>
      </c>
    </row>
    <row r="46" spans="1:6" ht="8.25" customHeight="1" x14ac:dyDescent="0.25">
      <c r="A46" s="16" t="s">
        <v>37</v>
      </c>
      <c r="B46" s="16">
        <v>2017</v>
      </c>
      <c r="C46" s="91">
        <v>28090</v>
      </c>
      <c r="D46" s="23">
        <v>61.302954788180855</v>
      </c>
      <c r="E46" s="23">
        <v>38.697045211819152</v>
      </c>
      <c r="F46" s="24">
        <v>17.32030238483064</v>
      </c>
    </row>
    <row r="47" spans="1:6" ht="8.25" customHeight="1" x14ac:dyDescent="0.25">
      <c r="A47" s="16" t="s">
        <v>56</v>
      </c>
      <c r="B47" s="16">
        <v>2017</v>
      </c>
      <c r="C47" s="91">
        <v>21365</v>
      </c>
      <c r="D47" s="23">
        <v>37.186988064591617</v>
      </c>
      <c r="E47" s="23">
        <v>62.813011935408383</v>
      </c>
      <c r="F47" s="24">
        <v>16.921140480490337</v>
      </c>
    </row>
    <row r="48" spans="1:6" ht="8.25" customHeight="1" x14ac:dyDescent="0.25">
      <c r="A48" s="16" t="s">
        <v>34</v>
      </c>
      <c r="B48" s="16">
        <v>2017</v>
      </c>
      <c r="C48" s="91">
        <v>18580</v>
      </c>
      <c r="D48" s="23">
        <v>56.862217438105489</v>
      </c>
      <c r="E48" s="23">
        <v>43.137782561894511</v>
      </c>
      <c r="F48" s="24">
        <v>15.353572980691624</v>
      </c>
    </row>
    <row r="49" spans="1:6" ht="8.25" customHeight="1" x14ac:dyDescent="0.25">
      <c r="A49" s="16" t="s">
        <v>27</v>
      </c>
      <c r="B49" s="16">
        <v>2017</v>
      </c>
      <c r="C49" s="91">
        <v>23270</v>
      </c>
      <c r="D49" s="23">
        <v>55.887408680704773</v>
      </c>
      <c r="E49" s="23">
        <v>44.112591319295227</v>
      </c>
      <c r="F49" s="24">
        <v>1120.8814270724031</v>
      </c>
    </row>
    <row r="50" spans="1:6" ht="8.25" customHeight="1" x14ac:dyDescent="0.25">
      <c r="A50" s="16" t="s">
        <v>57</v>
      </c>
      <c r="B50" s="16">
        <v>2017</v>
      </c>
      <c r="C50" s="91">
        <v>11785</v>
      </c>
      <c r="D50" s="23">
        <v>52.948663555366991</v>
      </c>
      <c r="E50" s="23">
        <v>47.093763258379298</v>
      </c>
      <c r="F50" s="24">
        <v>25.693259385665527</v>
      </c>
    </row>
    <row r="51" spans="1:6" ht="8.25" customHeight="1" x14ac:dyDescent="0.25">
      <c r="A51" s="16" t="s">
        <v>62</v>
      </c>
      <c r="B51" s="16">
        <v>2017</v>
      </c>
      <c r="C51" s="91">
        <v>10595</v>
      </c>
      <c r="D51" s="23">
        <v>36.621047663992449</v>
      </c>
      <c r="E51" s="23">
        <v>63.378952336007558</v>
      </c>
      <c r="F51" s="24">
        <v>-8.7581811918704773</v>
      </c>
    </row>
    <row r="52" spans="1:6" ht="8.25" customHeight="1" x14ac:dyDescent="0.25">
      <c r="A52" s="16" t="s">
        <v>154</v>
      </c>
      <c r="B52" s="16">
        <v>2017</v>
      </c>
      <c r="C52" s="91">
        <v>9425</v>
      </c>
      <c r="D52" s="23">
        <v>69.071618037135281</v>
      </c>
      <c r="E52" s="23">
        <v>30.875331564986734</v>
      </c>
      <c r="F52" s="24">
        <v>-9.0426558579424778</v>
      </c>
    </row>
    <row r="53" spans="1:6" ht="8.25" customHeight="1" x14ac:dyDescent="0.25">
      <c r="A53" s="16" t="s">
        <v>50</v>
      </c>
      <c r="B53" s="16">
        <v>2017</v>
      </c>
      <c r="C53" s="91">
        <v>8745</v>
      </c>
      <c r="D53" s="23">
        <v>54.030874785591763</v>
      </c>
      <c r="E53" s="23">
        <v>46.026300743281872</v>
      </c>
      <c r="F53" s="24">
        <v>20.653973509933763</v>
      </c>
    </row>
    <row r="54" spans="1:6" ht="8.25" customHeight="1" x14ac:dyDescent="0.25">
      <c r="A54" s="16" t="s">
        <v>32</v>
      </c>
      <c r="B54" s="16">
        <v>2017</v>
      </c>
      <c r="C54" s="91">
        <v>10455</v>
      </c>
      <c r="D54" s="23">
        <v>56.336681013868962</v>
      </c>
      <c r="E54" s="23">
        <v>43.663318986131038</v>
      </c>
      <c r="F54" s="24">
        <v>61.691927002783785</v>
      </c>
    </row>
    <row r="55" spans="1:6" ht="8.25" customHeight="1" x14ac:dyDescent="0.25">
      <c r="A55" s="16" t="s">
        <v>61</v>
      </c>
      <c r="B55" s="16">
        <v>2017</v>
      </c>
      <c r="C55" s="91">
        <v>9130</v>
      </c>
      <c r="D55" s="23">
        <v>62.376779846659367</v>
      </c>
      <c r="E55" s="23">
        <v>37.62322015334064</v>
      </c>
      <c r="F55" s="24">
        <v>299.21294271972016</v>
      </c>
    </row>
    <row r="56" spans="1:6" s="87" customFormat="1" ht="16.5" customHeight="1" x14ac:dyDescent="0.25">
      <c r="A56" s="25" t="s">
        <v>155</v>
      </c>
      <c r="B56" s="25">
        <v>2017</v>
      </c>
      <c r="C56" s="90">
        <v>324745</v>
      </c>
      <c r="D56" s="37">
        <v>55.865371291320884</v>
      </c>
      <c r="E56" s="37">
        <v>44.139247717439837</v>
      </c>
      <c r="F56" s="38">
        <v>94.197603214849522</v>
      </c>
    </row>
    <row r="57" spans="1:6" s="87" customFormat="1" ht="16.5" customHeight="1" x14ac:dyDescent="0.25">
      <c r="A57" s="25" t="s">
        <v>156</v>
      </c>
      <c r="B57" s="25">
        <v>2017</v>
      </c>
      <c r="C57" s="90">
        <v>36290</v>
      </c>
      <c r="D57" s="37">
        <v>67.001928906034721</v>
      </c>
      <c r="E57" s="37">
        <v>32.998071093965279</v>
      </c>
      <c r="F57" s="38">
        <v>154.32756324900132</v>
      </c>
    </row>
    <row r="58" spans="1:6" s="87" customFormat="1" ht="16.5" customHeight="1" x14ac:dyDescent="0.25">
      <c r="A58" s="25" t="s">
        <v>157</v>
      </c>
      <c r="B58" s="25">
        <v>2017</v>
      </c>
      <c r="C58" s="90">
        <v>15560</v>
      </c>
      <c r="D58" s="37">
        <v>44.826478149100254</v>
      </c>
      <c r="E58" s="37">
        <v>55.173521850899746</v>
      </c>
      <c r="F58" s="38">
        <v>31.897940154276512</v>
      </c>
    </row>
    <row r="59" spans="1:6" s="87" customFormat="1" ht="16.5" customHeight="1" x14ac:dyDescent="0.25">
      <c r="A59" s="25" t="s">
        <v>158</v>
      </c>
      <c r="B59" s="25">
        <v>2017</v>
      </c>
      <c r="C59" s="90">
        <v>203165</v>
      </c>
      <c r="D59" s="37">
        <v>55.797012280658578</v>
      </c>
      <c r="E59" s="37">
        <v>44.202987719341422</v>
      </c>
      <c r="F59" s="38">
        <v>176.28715968123589</v>
      </c>
    </row>
    <row r="60" spans="1:6" ht="8.25" customHeight="1" x14ac:dyDescent="0.25">
      <c r="A60" s="16" t="s">
        <v>159</v>
      </c>
      <c r="B60" s="16">
        <v>2017</v>
      </c>
      <c r="C60" s="91">
        <v>74755</v>
      </c>
      <c r="D60" s="23">
        <v>58.731857400842756</v>
      </c>
      <c r="E60" s="23">
        <v>41.268142599157251</v>
      </c>
      <c r="F60" s="24">
        <v>1269.6408941004031</v>
      </c>
    </row>
    <row r="61" spans="1:6" ht="8.25" customHeight="1" x14ac:dyDescent="0.25">
      <c r="A61" s="16" t="s">
        <v>160</v>
      </c>
      <c r="B61" s="16">
        <v>2017</v>
      </c>
      <c r="C61" s="91">
        <v>36340</v>
      </c>
      <c r="D61" s="23">
        <v>56.480462300495326</v>
      </c>
      <c r="E61" s="23">
        <v>43.519537699504681</v>
      </c>
      <c r="F61" s="24">
        <v>387.91621911922664</v>
      </c>
    </row>
    <row r="62" spans="1:6" ht="8.25" customHeight="1" x14ac:dyDescent="0.25">
      <c r="A62" s="16" t="s">
        <v>112</v>
      </c>
      <c r="B62" s="16">
        <v>2017</v>
      </c>
      <c r="C62" s="91">
        <v>20080</v>
      </c>
      <c r="D62" s="23">
        <v>64.591633466135463</v>
      </c>
      <c r="E62" s="23">
        <v>35.433266932270918</v>
      </c>
      <c r="F62" s="24">
        <v>502.82197538276796</v>
      </c>
    </row>
    <row r="63" spans="1:6" ht="8.25" customHeight="1" x14ac:dyDescent="0.25">
      <c r="A63" s="16" t="s">
        <v>134</v>
      </c>
      <c r="B63" s="16">
        <v>2017</v>
      </c>
      <c r="C63" s="91">
        <v>9670</v>
      </c>
      <c r="D63" s="23">
        <v>49.844881075491209</v>
      </c>
      <c r="E63" s="23">
        <v>50.155118924508791</v>
      </c>
      <c r="F63" s="24">
        <v>74.674855491329481</v>
      </c>
    </row>
    <row r="64" spans="1:6" ht="8.25" customHeight="1" x14ac:dyDescent="0.25">
      <c r="A64" s="16" t="s">
        <v>116</v>
      </c>
      <c r="B64" s="16">
        <v>2017</v>
      </c>
      <c r="C64" s="91">
        <v>8560</v>
      </c>
      <c r="D64" s="23">
        <v>45.852803738317753</v>
      </c>
      <c r="E64" s="23">
        <v>54.205607476635507</v>
      </c>
      <c r="F64" s="24">
        <v>-11.442168425408653</v>
      </c>
    </row>
    <row r="65" spans="1:6" s="87" customFormat="1" ht="16.5" customHeight="1" x14ac:dyDescent="0.25">
      <c r="A65" s="25" t="s">
        <v>137</v>
      </c>
      <c r="B65" s="25">
        <v>2017</v>
      </c>
      <c r="C65" s="90">
        <v>1015</v>
      </c>
      <c r="D65" s="37">
        <v>55.172413793103445</v>
      </c>
      <c r="E65" s="37">
        <v>44.827586206896555</v>
      </c>
      <c r="F65" s="38">
        <v>52.173913043478279</v>
      </c>
    </row>
    <row r="66" spans="1:6" s="87" customFormat="1" ht="16.5" customHeight="1" x14ac:dyDescent="0.25">
      <c r="A66" s="25" t="s">
        <v>161</v>
      </c>
      <c r="B66" s="25">
        <v>2017</v>
      </c>
      <c r="C66" s="90">
        <v>11890</v>
      </c>
      <c r="D66" s="37">
        <v>58.746846089150552</v>
      </c>
      <c r="E66" s="37">
        <v>41.211101766190076</v>
      </c>
      <c r="F66" s="38">
        <v>-97.432553238351474</v>
      </c>
    </row>
    <row r="67" spans="1:6" ht="8.25" customHeight="1" x14ac:dyDescent="0.25">
      <c r="A67" s="16" t="s">
        <v>162</v>
      </c>
      <c r="B67" s="16">
        <v>2017</v>
      </c>
      <c r="C67" s="91">
        <v>3290</v>
      </c>
      <c r="D67" s="23">
        <v>56.838905775075986</v>
      </c>
      <c r="E67" s="23">
        <v>43.161094224924014</v>
      </c>
      <c r="F67" s="24">
        <v>103.08641975308643</v>
      </c>
    </row>
    <row r="68" spans="1:6" ht="8.25" customHeight="1" x14ac:dyDescent="0.25">
      <c r="A68" s="16" t="s">
        <v>163</v>
      </c>
      <c r="B68" s="16">
        <v>2017</v>
      </c>
      <c r="C68" s="91">
        <v>8600</v>
      </c>
      <c r="D68" s="23">
        <v>59.476744186046517</v>
      </c>
      <c r="E68" s="23">
        <v>40.465116279069768</v>
      </c>
      <c r="F68" s="24">
        <v>25.639152666179683</v>
      </c>
    </row>
    <row r="69" spans="1:6" s="87" customFormat="1" ht="16.5" customHeight="1" x14ac:dyDescent="0.25">
      <c r="A69" s="25" t="s">
        <v>164</v>
      </c>
      <c r="B69" s="25">
        <v>2017</v>
      </c>
      <c r="C69" s="90">
        <v>813080</v>
      </c>
      <c r="D69" s="37">
        <v>54.698184680474249</v>
      </c>
      <c r="E69" s="37">
        <v>45.301815319525758</v>
      </c>
      <c r="F69" s="38">
        <v>76.18735996324915</v>
      </c>
    </row>
    <row r="70" spans="1:6" s="87" customFormat="1" ht="16.5" customHeight="1" x14ac:dyDescent="0.25">
      <c r="A70" s="25" t="s">
        <v>152</v>
      </c>
      <c r="B70" s="25">
        <v>2016</v>
      </c>
      <c r="C70" s="90">
        <v>494310</v>
      </c>
      <c r="D70" s="37">
        <v>53.550403592887051</v>
      </c>
      <c r="E70" s="37">
        <v>46.449596407112949</v>
      </c>
      <c r="F70" s="38">
        <v>40.128814981545219</v>
      </c>
    </row>
    <row r="71" spans="1:6" ht="8.25" customHeight="1" x14ac:dyDescent="0.25">
      <c r="A71" s="16" t="s">
        <v>59</v>
      </c>
      <c r="B71" s="16">
        <v>2016</v>
      </c>
      <c r="C71" s="91">
        <v>90185</v>
      </c>
      <c r="D71" s="23">
        <v>51.10051560680823</v>
      </c>
      <c r="E71" s="23">
        <v>48.905028552420028</v>
      </c>
      <c r="F71" s="24">
        <v>-19.187619849818091</v>
      </c>
    </row>
    <row r="72" spans="1:6" ht="8.25" customHeight="1" x14ac:dyDescent="0.25">
      <c r="A72" s="16" t="s">
        <v>49</v>
      </c>
      <c r="B72" s="16">
        <v>2016</v>
      </c>
      <c r="C72" s="91">
        <v>90175</v>
      </c>
      <c r="D72" s="23">
        <v>55.176046576102024</v>
      </c>
      <c r="E72" s="23">
        <v>44.823953423897976</v>
      </c>
      <c r="F72" s="24">
        <v>178.2062752599266</v>
      </c>
    </row>
    <row r="73" spans="1:6" ht="8.25" customHeight="1" x14ac:dyDescent="0.25">
      <c r="A73" s="16" t="s">
        <v>153</v>
      </c>
      <c r="B73" s="16">
        <v>2016</v>
      </c>
      <c r="C73" s="91">
        <v>18620</v>
      </c>
      <c r="D73" s="23">
        <v>49.946294307196567</v>
      </c>
      <c r="E73" s="23">
        <v>50.05370569280344</v>
      </c>
      <c r="F73" s="24">
        <v>-50.208578457589049</v>
      </c>
    </row>
    <row r="74" spans="1:6" ht="8.25" customHeight="1" x14ac:dyDescent="0.25">
      <c r="A74" s="16" t="s">
        <v>46</v>
      </c>
      <c r="B74" s="16">
        <v>2016</v>
      </c>
      <c r="C74" s="91">
        <v>30465</v>
      </c>
      <c r="D74" s="23">
        <v>56.244871163630393</v>
      </c>
      <c r="E74" s="23">
        <v>43.771541112752338</v>
      </c>
      <c r="F74" s="24">
        <v>36.406375929076745</v>
      </c>
    </row>
    <row r="75" spans="1:6" ht="8.25" customHeight="1" x14ac:dyDescent="0.25">
      <c r="A75" s="16" t="s">
        <v>51</v>
      </c>
      <c r="B75" s="16">
        <v>2016</v>
      </c>
      <c r="C75" s="91">
        <v>37250</v>
      </c>
      <c r="D75" s="23">
        <v>61.838926174496642</v>
      </c>
      <c r="E75" s="23">
        <v>38.161073825503358</v>
      </c>
      <c r="F75" s="24">
        <v>1001.4192785334124</v>
      </c>
    </row>
    <row r="76" spans="1:6" ht="8.25" customHeight="1" x14ac:dyDescent="0.25">
      <c r="A76" s="16" t="s">
        <v>37</v>
      </c>
      <c r="B76" s="16">
        <v>2016</v>
      </c>
      <c r="C76" s="91">
        <v>27765</v>
      </c>
      <c r="D76" s="23">
        <v>61.606338915901318</v>
      </c>
      <c r="E76" s="23">
        <v>38.411669367909241</v>
      </c>
      <c r="F76" s="24">
        <v>15.962911915800021</v>
      </c>
    </row>
    <row r="77" spans="1:6" ht="8.25" customHeight="1" x14ac:dyDescent="0.25">
      <c r="A77" s="16" t="s">
        <v>56</v>
      </c>
      <c r="B77" s="16">
        <v>2016</v>
      </c>
      <c r="C77" s="91">
        <v>21275</v>
      </c>
      <c r="D77" s="23">
        <v>37.414806110458279</v>
      </c>
      <c r="E77" s="23">
        <v>62.585193889541713</v>
      </c>
      <c r="F77" s="24">
        <v>16.428610518250977</v>
      </c>
    </row>
    <row r="78" spans="1:6" ht="8.25" customHeight="1" x14ac:dyDescent="0.25">
      <c r="A78" s="16" t="s">
        <v>34</v>
      </c>
      <c r="B78" s="16">
        <v>2016</v>
      </c>
      <c r="C78" s="91">
        <v>18300</v>
      </c>
      <c r="D78" s="23">
        <v>56.994535519125691</v>
      </c>
      <c r="E78" s="23">
        <v>43.032786885245898</v>
      </c>
      <c r="F78" s="24">
        <v>13.615198360961074</v>
      </c>
    </row>
    <row r="79" spans="1:6" ht="8.25" customHeight="1" x14ac:dyDescent="0.25">
      <c r="A79" s="16" t="s">
        <v>27</v>
      </c>
      <c r="B79" s="16">
        <v>2016</v>
      </c>
      <c r="C79" s="91">
        <v>20670</v>
      </c>
      <c r="D79" s="23">
        <v>55.853894533139815</v>
      </c>
      <c r="E79" s="23">
        <v>44.146105466860185</v>
      </c>
      <c r="F79" s="24">
        <v>984.47009443861498</v>
      </c>
    </row>
    <row r="80" spans="1:6" ht="8.25" customHeight="1" x14ac:dyDescent="0.25">
      <c r="A80" s="16" t="s">
        <v>57</v>
      </c>
      <c r="B80" s="16">
        <v>2016</v>
      </c>
      <c r="C80" s="91">
        <v>11770</v>
      </c>
      <c r="D80" s="23">
        <v>52.973661852166522</v>
      </c>
      <c r="E80" s="23">
        <v>47.026338147833471</v>
      </c>
      <c r="F80" s="24">
        <v>25.533276450511948</v>
      </c>
    </row>
    <row r="81" spans="1:6" ht="8.25" customHeight="1" x14ac:dyDescent="0.25">
      <c r="A81" s="16" t="s">
        <v>62</v>
      </c>
      <c r="B81" s="16">
        <v>2016</v>
      </c>
      <c r="C81" s="91">
        <v>10390</v>
      </c>
      <c r="D81" s="23">
        <v>36.284889316650627</v>
      </c>
      <c r="E81" s="23">
        <v>63.666987487969209</v>
      </c>
      <c r="F81" s="24">
        <v>-10.523596279710645</v>
      </c>
    </row>
    <row r="82" spans="1:6" ht="8.25" customHeight="1" x14ac:dyDescent="0.25">
      <c r="A82" s="16" t="s">
        <v>154</v>
      </c>
      <c r="B82" s="16">
        <v>2016</v>
      </c>
      <c r="C82" s="91">
        <v>10025</v>
      </c>
      <c r="D82" s="23">
        <v>68.379052369077314</v>
      </c>
      <c r="E82" s="23">
        <v>31.620947630922693</v>
      </c>
      <c r="F82" s="24">
        <v>-3.2522679019494376</v>
      </c>
    </row>
    <row r="83" spans="1:6" ht="8.25" customHeight="1" x14ac:dyDescent="0.25">
      <c r="A83" s="16" t="s">
        <v>50</v>
      </c>
      <c r="B83" s="16">
        <v>2016</v>
      </c>
      <c r="C83" s="91">
        <v>8940</v>
      </c>
      <c r="D83" s="23">
        <v>54.697986577181211</v>
      </c>
      <c r="E83" s="23">
        <v>45.246085011185684</v>
      </c>
      <c r="F83" s="24">
        <v>23.344370860927157</v>
      </c>
    </row>
    <row r="84" spans="1:6" ht="8.25" customHeight="1" x14ac:dyDescent="0.25">
      <c r="A84" s="16" t="s">
        <v>32</v>
      </c>
      <c r="B84" s="16">
        <v>2016</v>
      </c>
      <c r="C84" s="91">
        <v>9605</v>
      </c>
      <c r="D84" s="23">
        <v>55.023425299323272</v>
      </c>
      <c r="E84" s="23">
        <v>44.976574700676728</v>
      </c>
      <c r="F84" s="24">
        <v>48.54624188060626</v>
      </c>
    </row>
    <row r="85" spans="1:6" ht="8.25" customHeight="1" x14ac:dyDescent="0.25">
      <c r="A85" s="16" t="s">
        <v>61</v>
      </c>
      <c r="B85" s="16">
        <v>2016</v>
      </c>
      <c r="C85" s="91">
        <v>8955</v>
      </c>
      <c r="D85" s="23">
        <v>63.204913456169741</v>
      </c>
      <c r="E85" s="23">
        <v>36.795086543830266</v>
      </c>
      <c r="F85" s="24">
        <v>291.5609969392217</v>
      </c>
    </row>
    <row r="86" spans="1:6" s="87" customFormat="1" ht="16.5" customHeight="1" x14ac:dyDescent="0.25">
      <c r="A86" s="25" t="s">
        <v>155</v>
      </c>
      <c r="B86" s="25">
        <v>2016</v>
      </c>
      <c r="C86" s="90">
        <v>309960</v>
      </c>
      <c r="D86" s="37">
        <v>55.713640469738039</v>
      </c>
      <c r="E86" s="37">
        <v>44.289585753000388</v>
      </c>
      <c r="F86" s="38">
        <v>85.356168970961107</v>
      </c>
    </row>
    <row r="87" spans="1:6" s="87" customFormat="1" ht="16.5" customHeight="1" x14ac:dyDescent="0.25">
      <c r="A87" s="25" t="s">
        <v>156</v>
      </c>
      <c r="B87" s="25">
        <v>2016</v>
      </c>
      <c r="C87" s="90">
        <v>34265</v>
      </c>
      <c r="D87" s="37">
        <v>69.137603969064642</v>
      </c>
      <c r="E87" s="37">
        <v>30.847803881511748</v>
      </c>
      <c r="F87" s="38">
        <v>140.13595907211439</v>
      </c>
    </row>
    <row r="88" spans="1:6" s="87" customFormat="1" ht="16.5" customHeight="1" x14ac:dyDescent="0.25">
      <c r="A88" s="25" t="s">
        <v>157</v>
      </c>
      <c r="B88" s="25">
        <v>2016</v>
      </c>
      <c r="C88" s="90">
        <v>15115</v>
      </c>
      <c r="D88" s="37">
        <v>44.889182930863377</v>
      </c>
      <c r="E88" s="37">
        <v>55.110817069136623</v>
      </c>
      <c r="F88" s="38">
        <v>28.125794693566149</v>
      </c>
    </row>
    <row r="89" spans="1:6" s="87" customFormat="1" ht="16.5" customHeight="1" x14ac:dyDescent="0.25">
      <c r="A89" s="25" t="s">
        <v>158</v>
      </c>
      <c r="B89" s="25">
        <v>2016</v>
      </c>
      <c r="C89" s="90">
        <v>189460</v>
      </c>
      <c r="D89" s="37">
        <v>56.779795207431647</v>
      </c>
      <c r="E89" s="37">
        <v>43.220204792568353</v>
      </c>
      <c r="F89" s="38">
        <v>157.64952266978543</v>
      </c>
    </row>
    <row r="90" spans="1:6" ht="8.25" customHeight="1" x14ac:dyDescent="0.25">
      <c r="A90" s="16" t="s">
        <v>159</v>
      </c>
      <c r="B90" s="16">
        <v>2016</v>
      </c>
      <c r="C90" s="91">
        <v>68005</v>
      </c>
      <c r="D90" s="23">
        <v>60.414675391515324</v>
      </c>
      <c r="E90" s="23">
        <v>39.585324608484669</v>
      </c>
      <c r="F90" s="24">
        <v>1145.9692194943204</v>
      </c>
    </row>
    <row r="91" spans="1:6" ht="8.25" customHeight="1" x14ac:dyDescent="0.25">
      <c r="A91" s="16" t="s">
        <v>160</v>
      </c>
      <c r="B91" s="16">
        <v>2016</v>
      </c>
      <c r="C91" s="91">
        <v>32755</v>
      </c>
      <c r="D91" s="23">
        <v>58.021676079987785</v>
      </c>
      <c r="E91" s="23">
        <v>41.978323920012208</v>
      </c>
      <c r="F91" s="24">
        <v>339.78249194414605</v>
      </c>
    </row>
    <row r="92" spans="1:6" ht="8.25" customHeight="1" x14ac:dyDescent="0.25">
      <c r="A92" s="16" t="s">
        <v>112</v>
      </c>
      <c r="B92" s="16">
        <v>2016</v>
      </c>
      <c r="C92" s="91">
        <v>19775</v>
      </c>
      <c r="D92" s="23">
        <v>65.233881163084703</v>
      </c>
      <c r="E92" s="23">
        <v>34.766118836915297</v>
      </c>
      <c r="F92" s="24">
        <v>493.6655658961273</v>
      </c>
    </row>
    <row r="93" spans="1:6" ht="8.25" customHeight="1" x14ac:dyDescent="0.25">
      <c r="A93" s="16" t="s">
        <v>134</v>
      </c>
      <c r="B93" s="16">
        <v>2016</v>
      </c>
      <c r="C93" s="91">
        <v>8990</v>
      </c>
      <c r="D93" s="23">
        <v>49.276974416017801</v>
      </c>
      <c r="E93" s="23">
        <v>50.667408231368185</v>
      </c>
      <c r="F93" s="24">
        <v>62.391618497109846</v>
      </c>
    </row>
    <row r="94" spans="1:6" ht="8.25" customHeight="1" x14ac:dyDescent="0.25">
      <c r="A94" s="16" t="s">
        <v>116</v>
      </c>
      <c r="B94" s="16">
        <v>2016</v>
      </c>
      <c r="C94" s="91">
        <v>8360</v>
      </c>
      <c r="D94" s="23">
        <v>46.411483253588514</v>
      </c>
      <c r="E94" s="23">
        <v>53.588516746411486</v>
      </c>
      <c r="F94" s="24">
        <v>-13.511276639768255</v>
      </c>
    </row>
    <row r="95" spans="1:6" s="87" customFormat="1" ht="16.5" customHeight="1" x14ac:dyDescent="0.25">
      <c r="A95" s="25" t="s">
        <v>137</v>
      </c>
      <c r="B95" s="25">
        <v>2016</v>
      </c>
      <c r="C95" s="90">
        <v>945</v>
      </c>
      <c r="D95" s="37">
        <v>55.026455026455025</v>
      </c>
      <c r="E95" s="37">
        <v>44.973544973544968</v>
      </c>
      <c r="F95" s="38">
        <v>41.679160419790094</v>
      </c>
    </row>
    <row r="96" spans="1:6" s="87" customFormat="1" ht="16.5" customHeight="1" x14ac:dyDescent="0.25">
      <c r="A96" s="25" t="s">
        <v>161</v>
      </c>
      <c r="B96" s="25">
        <v>2016</v>
      </c>
      <c r="C96" s="90">
        <v>11090</v>
      </c>
      <c r="D96" s="37">
        <v>60.730387736699733</v>
      </c>
      <c r="E96" s="37">
        <v>39.269612263300267</v>
      </c>
      <c r="F96" s="38">
        <v>-97.605299866553224</v>
      </c>
    </row>
    <row r="97" spans="1:6" ht="8.25" customHeight="1" x14ac:dyDescent="0.25">
      <c r="A97" s="16" t="s">
        <v>162</v>
      </c>
      <c r="B97" s="16">
        <v>2016</v>
      </c>
      <c r="C97" s="91">
        <v>2630</v>
      </c>
      <c r="D97" s="23">
        <v>58.935361216730044</v>
      </c>
      <c r="E97" s="23">
        <v>41.064638783269963</v>
      </c>
      <c r="F97" s="24">
        <v>62.345679012345698</v>
      </c>
    </row>
    <row r="98" spans="1:6" ht="8.25" customHeight="1" x14ac:dyDescent="0.25">
      <c r="A98" s="16" t="s">
        <v>163</v>
      </c>
      <c r="B98" s="16">
        <v>2016</v>
      </c>
      <c r="C98" s="91">
        <v>8460</v>
      </c>
      <c r="D98" s="23">
        <v>61.288416075650119</v>
      </c>
      <c r="E98" s="23">
        <v>38.711583924349881</v>
      </c>
      <c r="F98" s="24">
        <v>23.593864134404669</v>
      </c>
    </row>
    <row r="99" spans="1:6" s="87" customFormat="1" ht="16.5" customHeight="1" x14ac:dyDescent="0.25">
      <c r="A99" s="25" t="s">
        <v>164</v>
      </c>
      <c r="B99" s="25">
        <v>2016</v>
      </c>
      <c r="C99" s="90">
        <v>745185</v>
      </c>
      <c r="D99" s="37">
        <v>55.021236337285373</v>
      </c>
      <c r="E99" s="37">
        <v>44.978763662714627</v>
      </c>
      <c r="F99" s="38">
        <v>61.47510433685963</v>
      </c>
    </row>
    <row r="100" spans="1:6" s="87" customFormat="1" ht="16.5" customHeight="1" x14ac:dyDescent="0.25">
      <c r="A100" s="25" t="s">
        <v>152</v>
      </c>
      <c r="B100" s="25">
        <v>2015</v>
      </c>
      <c r="C100" s="90">
        <v>478323</v>
      </c>
      <c r="D100" s="37">
        <v>53.37982911129091</v>
      </c>
      <c r="E100" s="37">
        <v>46.620170888709097</v>
      </c>
      <c r="F100" s="38">
        <v>35.596761482506224</v>
      </c>
    </row>
    <row r="101" spans="1:6" ht="8.25" customHeight="1" x14ac:dyDescent="0.25">
      <c r="A101" s="16" t="s">
        <v>59</v>
      </c>
      <c r="B101" s="16">
        <v>2015</v>
      </c>
      <c r="C101" s="91">
        <v>90914</v>
      </c>
      <c r="D101" s="23">
        <v>51.10104054381064</v>
      </c>
      <c r="E101" s="23">
        <v>48.898959456189367</v>
      </c>
      <c r="F101" s="24">
        <v>-18.534382336601013</v>
      </c>
    </row>
    <row r="102" spans="1:6" ht="8.25" customHeight="1" x14ac:dyDescent="0.25">
      <c r="A102" s="16" t="s">
        <v>49</v>
      </c>
      <c r="B102" s="16">
        <v>2015</v>
      </c>
      <c r="C102" s="91">
        <v>83950</v>
      </c>
      <c r="D102" s="23">
        <v>55.118522930315663</v>
      </c>
      <c r="E102" s="23">
        <v>44.881477069684337</v>
      </c>
      <c r="F102" s="24">
        <v>159.00101811001758</v>
      </c>
    </row>
    <row r="103" spans="1:6" ht="8.25" customHeight="1" x14ac:dyDescent="0.25">
      <c r="A103" s="16" t="s">
        <v>153</v>
      </c>
      <c r="B103" s="16">
        <v>2015</v>
      </c>
      <c r="C103" s="91">
        <v>45555</v>
      </c>
      <c r="D103" s="23">
        <v>51.019646581055866</v>
      </c>
      <c r="E103" s="23">
        <v>48.980353418944134</v>
      </c>
      <c r="F103" s="24">
        <v>21.817841480372234</v>
      </c>
    </row>
    <row r="104" spans="1:6" ht="8.25" customHeight="1" x14ac:dyDescent="0.25">
      <c r="A104" s="16" t="s">
        <v>46</v>
      </c>
      <c r="B104" s="16">
        <v>2015</v>
      </c>
      <c r="C104" s="91">
        <v>30377</v>
      </c>
      <c r="D104" s="23">
        <v>56.325509431477762</v>
      </c>
      <c r="E104" s="23">
        <v>43.674490568522238</v>
      </c>
      <c r="F104" s="24">
        <v>36.012357840064475</v>
      </c>
    </row>
    <row r="105" spans="1:6" ht="8.25" customHeight="1" x14ac:dyDescent="0.25">
      <c r="A105" s="16" t="s">
        <v>51</v>
      </c>
      <c r="B105" s="16">
        <v>2015</v>
      </c>
      <c r="C105" s="91">
        <v>29065</v>
      </c>
      <c r="D105" s="23">
        <v>61.493204885601237</v>
      </c>
      <c r="E105" s="23">
        <v>38.506795114398763</v>
      </c>
      <c r="F105" s="24">
        <v>759.40272028385573</v>
      </c>
    </row>
    <row r="106" spans="1:6" ht="8.25" customHeight="1" x14ac:dyDescent="0.25">
      <c r="A106" s="16" t="s">
        <v>37</v>
      </c>
      <c r="B106" s="16">
        <v>2015</v>
      </c>
      <c r="C106" s="91">
        <v>26951</v>
      </c>
      <c r="D106" s="23">
        <v>61.852992467811951</v>
      </c>
      <c r="E106" s="23">
        <v>38.147007532188042</v>
      </c>
      <c r="F106" s="24">
        <v>12.563170864135655</v>
      </c>
    </row>
    <row r="107" spans="1:6" ht="8.25" customHeight="1" x14ac:dyDescent="0.25">
      <c r="A107" s="16" t="s">
        <v>56</v>
      </c>
      <c r="B107" s="16">
        <v>2015</v>
      </c>
      <c r="C107" s="91">
        <v>20388</v>
      </c>
      <c r="D107" s="23">
        <v>37.316068275456146</v>
      </c>
      <c r="E107" s="23">
        <v>62.683931724543854</v>
      </c>
      <c r="F107" s="24">
        <v>11.574454112625185</v>
      </c>
    </row>
    <row r="108" spans="1:6" ht="8.25" customHeight="1" x14ac:dyDescent="0.25">
      <c r="A108" s="16" t="s">
        <v>34</v>
      </c>
      <c r="B108" s="16">
        <v>2015</v>
      </c>
      <c r="C108" s="91">
        <v>17522</v>
      </c>
      <c r="D108" s="23">
        <v>57.088231936993495</v>
      </c>
      <c r="E108" s="23">
        <v>42.911768063006505</v>
      </c>
      <c r="F108" s="24">
        <v>8.7850003104240386</v>
      </c>
    </row>
    <row r="109" spans="1:6" ht="8.25" customHeight="1" x14ac:dyDescent="0.25">
      <c r="A109" s="16" t="s">
        <v>27</v>
      </c>
      <c r="B109" s="16">
        <v>2015</v>
      </c>
      <c r="C109" s="91">
        <v>17304</v>
      </c>
      <c r="D109" s="23">
        <v>56.582293111419325</v>
      </c>
      <c r="E109" s="23">
        <v>43.417706888580675</v>
      </c>
      <c r="F109" s="24">
        <v>807.86988457502628</v>
      </c>
    </row>
    <row r="110" spans="1:6" ht="8.25" customHeight="1" x14ac:dyDescent="0.25">
      <c r="A110" s="16" t="s">
        <v>57</v>
      </c>
      <c r="B110" s="16">
        <v>2015</v>
      </c>
      <c r="C110" s="91">
        <v>11532</v>
      </c>
      <c r="D110" s="23">
        <v>52.670828997571974</v>
      </c>
      <c r="E110" s="23">
        <v>47.329171002428026</v>
      </c>
      <c r="F110" s="24">
        <v>22.994880546075084</v>
      </c>
    </row>
    <row r="111" spans="1:6" ht="8.25" customHeight="1" x14ac:dyDescent="0.25">
      <c r="A111" s="16" t="s">
        <v>62</v>
      </c>
      <c r="B111" s="16">
        <v>2015</v>
      </c>
      <c r="C111" s="91">
        <v>10295</v>
      </c>
      <c r="D111" s="23">
        <v>36.279747450218551</v>
      </c>
      <c r="E111" s="23">
        <v>63.720252549781442</v>
      </c>
      <c r="F111" s="24">
        <v>-11.341715466758526</v>
      </c>
    </row>
    <row r="112" spans="1:6" ht="8.25" customHeight="1" x14ac:dyDescent="0.25">
      <c r="A112" s="16" t="s">
        <v>154</v>
      </c>
      <c r="B112" s="16">
        <v>2015</v>
      </c>
      <c r="C112" s="91">
        <v>10250</v>
      </c>
      <c r="D112" s="23">
        <v>68.048780487804876</v>
      </c>
      <c r="E112" s="23">
        <v>31.951219512195124</v>
      </c>
      <c r="F112" s="24">
        <v>-1.0808724184520362</v>
      </c>
    </row>
    <row r="113" spans="1:6" ht="8.25" customHeight="1" x14ac:dyDescent="0.25">
      <c r="A113" s="16" t="s">
        <v>50</v>
      </c>
      <c r="B113" s="16">
        <v>2015</v>
      </c>
      <c r="C113" s="91">
        <v>8700</v>
      </c>
      <c r="D113" s="23">
        <v>54.068965517241374</v>
      </c>
      <c r="E113" s="23">
        <v>45.931034482758619</v>
      </c>
      <c r="F113" s="24">
        <v>20.033112582781456</v>
      </c>
    </row>
    <row r="114" spans="1:6" ht="8.25" customHeight="1" x14ac:dyDescent="0.25">
      <c r="A114" s="16" t="s">
        <v>32</v>
      </c>
      <c r="B114" s="16">
        <v>2015</v>
      </c>
      <c r="C114" s="91">
        <v>8505</v>
      </c>
      <c r="D114" s="23">
        <v>54.462081128747798</v>
      </c>
      <c r="E114" s="23">
        <v>45.537918871252202</v>
      </c>
      <c r="F114" s="24">
        <v>31.53417878131766</v>
      </c>
    </row>
    <row r="115" spans="1:6" ht="8.25" customHeight="1" x14ac:dyDescent="0.25">
      <c r="A115" s="16" t="s">
        <v>61</v>
      </c>
      <c r="B115" s="16">
        <v>2015</v>
      </c>
      <c r="C115" s="91">
        <v>8435</v>
      </c>
      <c r="D115" s="23">
        <v>64.516893894487254</v>
      </c>
      <c r="E115" s="23">
        <v>35.483106105512746</v>
      </c>
      <c r="F115" s="24">
        <v>268.82378662002623</v>
      </c>
    </row>
    <row r="116" spans="1:6" s="87" customFormat="1" ht="16.5" customHeight="1" x14ac:dyDescent="0.25">
      <c r="A116" s="25" t="s">
        <v>155</v>
      </c>
      <c r="B116" s="25">
        <v>2015</v>
      </c>
      <c r="C116" s="90">
        <v>285857</v>
      </c>
      <c r="D116" s="37">
        <v>56.468444012215905</v>
      </c>
      <c r="E116" s="37">
        <v>43.531555987784103</v>
      </c>
      <c r="F116" s="38">
        <v>95.558063964426211</v>
      </c>
    </row>
    <row r="117" spans="1:6" s="87" customFormat="1" ht="16.5" customHeight="1" x14ac:dyDescent="0.25">
      <c r="A117" s="25" t="s">
        <v>156</v>
      </c>
      <c r="B117" s="25">
        <v>2015</v>
      </c>
      <c r="C117" s="90">
        <v>29314</v>
      </c>
      <c r="D117" s="37">
        <v>69.219485570034806</v>
      </c>
      <c r="E117" s="37">
        <v>30.780514429965205</v>
      </c>
      <c r="F117" s="38">
        <v>105.43836288457493</v>
      </c>
    </row>
    <row r="118" spans="1:6" s="87" customFormat="1" ht="16.5" customHeight="1" x14ac:dyDescent="0.25">
      <c r="A118" s="25" t="s">
        <v>157</v>
      </c>
      <c r="B118" s="25">
        <v>2015</v>
      </c>
      <c r="C118" s="90">
        <v>14766</v>
      </c>
      <c r="D118" s="37">
        <v>45.02912095354192</v>
      </c>
      <c r="E118" s="37">
        <v>54.97087904645808</v>
      </c>
      <c r="F118" s="38">
        <v>25.167415444604568</v>
      </c>
    </row>
    <row r="119" spans="1:6" s="87" customFormat="1" ht="16.5" customHeight="1" x14ac:dyDescent="0.25">
      <c r="A119" s="25" t="s">
        <v>158</v>
      </c>
      <c r="B119" s="25">
        <v>2015</v>
      </c>
      <c r="C119" s="90">
        <v>130614</v>
      </c>
      <c r="D119" s="37">
        <v>55.426677079026753</v>
      </c>
      <c r="E119" s="37">
        <v>44.573322920973254</v>
      </c>
      <c r="F119" s="38">
        <v>77.623956265129053</v>
      </c>
    </row>
    <row r="120" spans="1:6" ht="8.25" customHeight="1" x14ac:dyDescent="0.25">
      <c r="A120" s="16" t="s">
        <v>159</v>
      </c>
      <c r="B120" s="16">
        <v>2015</v>
      </c>
      <c r="C120" s="91">
        <v>41324</v>
      </c>
      <c r="D120" s="23">
        <v>61.676023618236378</v>
      </c>
      <c r="E120" s="23">
        <v>38.323976381763622</v>
      </c>
      <c r="F120" s="24">
        <v>657.1271528032247</v>
      </c>
    </row>
    <row r="121" spans="1:6" ht="8.25" customHeight="1" x14ac:dyDescent="0.25">
      <c r="A121" s="16" t="s">
        <v>160</v>
      </c>
      <c r="B121" s="16">
        <v>2015</v>
      </c>
      <c r="C121" s="91">
        <v>17474</v>
      </c>
      <c r="D121" s="23">
        <v>60.260959139292659</v>
      </c>
      <c r="E121" s="23">
        <v>39.739040860707334</v>
      </c>
      <c r="F121" s="24">
        <v>134.61331901181524</v>
      </c>
    </row>
    <row r="122" spans="1:6" ht="8.25" customHeight="1" x14ac:dyDescent="0.25">
      <c r="A122" s="16" t="s">
        <v>112</v>
      </c>
      <c r="B122" s="16">
        <v>2015</v>
      </c>
      <c r="C122" s="91">
        <v>9085</v>
      </c>
      <c r="D122" s="23">
        <v>64.105668684645025</v>
      </c>
      <c r="E122" s="23">
        <v>35.894331315354982</v>
      </c>
      <c r="F122" s="24">
        <v>172.74091864305015</v>
      </c>
    </row>
    <row r="123" spans="1:6" ht="8.25" customHeight="1" x14ac:dyDescent="0.25">
      <c r="A123" s="16" t="s">
        <v>134</v>
      </c>
      <c r="B123" s="16">
        <v>2015</v>
      </c>
      <c r="C123" s="91">
        <v>8348</v>
      </c>
      <c r="D123" s="23">
        <v>49.40105414470532</v>
      </c>
      <c r="E123" s="23">
        <v>50.598945855294687</v>
      </c>
      <c r="F123" s="24">
        <v>50.794797687861283</v>
      </c>
    </row>
    <row r="124" spans="1:6" ht="8.25" customHeight="1" x14ac:dyDescent="0.25">
      <c r="A124" s="16" t="s">
        <v>116</v>
      </c>
      <c r="B124" s="16">
        <v>2015</v>
      </c>
      <c r="C124" s="91">
        <v>8165</v>
      </c>
      <c r="D124" s="23">
        <v>46.932026944274341</v>
      </c>
      <c r="E124" s="23">
        <v>53.067973055725659</v>
      </c>
      <c r="F124" s="24">
        <v>-15.528657148768875</v>
      </c>
    </row>
    <row r="125" spans="1:6" s="87" customFormat="1" ht="16.5" customHeight="1" x14ac:dyDescent="0.25">
      <c r="A125" s="25" t="s">
        <v>137</v>
      </c>
      <c r="B125" s="25">
        <v>2015</v>
      </c>
      <c r="C125" s="90">
        <v>952</v>
      </c>
      <c r="D125" s="37">
        <v>55.77731092436975</v>
      </c>
      <c r="E125" s="37">
        <v>44.22268907563025</v>
      </c>
      <c r="F125" s="38">
        <v>42.728635682158924</v>
      </c>
    </row>
    <row r="126" spans="1:6" s="87" customFormat="1" ht="16.5" customHeight="1" x14ac:dyDescent="0.25">
      <c r="A126" s="25" t="s">
        <v>161</v>
      </c>
      <c r="B126" s="25">
        <v>2015</v>
      </c>
      <c r="C126" s="90">
        <v>9848</v>
      </c>
      <c r="D126" s="37">
        <v>60.083265637692932</v>
      </c>
      <c r="E126" s="37">
        <v>39.916734362307068</v>
      </c>
      <c r="F126" s="38">
        <v>16.337861783815711</v>
      </c>
    </row>
    <row r="127" spans="1:6" ht="8.25" customHeight="1" x14ac:dyDescent="0.25">
      <c r="A127" s="16" t="s">
        <v>162</v>
      </c>
      <c r="B127" s="16">
        <v>2015</v>
      </c>
      <c r="C127" s="91">
        <v>2082</v>
      </c>
      <c r="D127" s="23">
        <v>58.357348703170032</v>
      </c>
      <c r="E127" s="23">
        <v>41.642651296829968</v>
      </c>
      <c r="F127" s="24">
        <v>28.518518518518519</v>
      </c>
    </row>
    <row r="128" spans="1:6" ht="8.25" customHeight="1" x14ac:dyDescent="0.25">
      <c r="A128" s="16" t="s">
        <v>163</v>
      </c>
      <c r="B128" s="16">
        <v>2015</v>
      </c>
      <c r="C128" s="91">
        <v>7766</v>
      </c>
      <c r="D128" s="23">
        <v>60.545969611125415</v>
      </c>
      <c r="E128" s="23">
        <v>39.454030388874585</v>
      </c>
      <c r="F128" s="24">
        <v>13.455076698319935</v>
      </c>
    </row>
    <row r="129" spans="1:6" s="87" customFormat="1" ht="16.5" customHeight="1" x14ac:dyDescent="0.25">
      <c r="A129" s="25" t="s">
        <v>164</v>
      </c>
      <c r="B129" s="25">
        <v>2015</v>
      </c>
      <c r="C129" s="90">
        <v>663817</v>
      </c>
      <c r="D129" s="37">
        <v>54.399179291883158</v>
      </c>
      <c r="E129" s="37">
        <v>45.600820708116849</v>
      </c>
      <c r="F129" s="38">
        <v>43.843366862700051</v>
      </c>
    </row>
    <row r="130" spans="1:6" s="87" customFormat="1" ht="16.5" customHeight="1" x14ac:dyDescent="0.25">
      <c r="A130" s="25" t="s">
        <v>152</v>
      </c>
      <c r="B130" s="25">
        <v>2014</v>
      </c>
      <c r="C130" s="90">
        <v>438357</v>
      </c>
      <c r="D130" s="37">
        <v>53.017289560791767</v>
      </c>
      <c r="E130" s="37">
        <v>46.982710439208226</v>
      </c>
      <c r="F130" s="38">
        <v>24.267052960420003</v>
      </c>
    </row>
    <row r="131" spans="1:6" ht="8.25" customHeight="1" x14ac:dyDescent="0.25">
      <c r="A131" s="16" t="s">
        <v>59</v>
      </c>
      <c r="B131" s="16">
        <v>2014</v>
      </c>
      <c r="C131" s="91">
        <v>92271</v>
      </c>
      <c r="D131" s="23">
        <v>51.111400114879004</v>
      </c>
      <c r="E131" s="23">
        <v>48.888599885121003</v>
      </c>
      <c r="F131" s="24">
        <v>-17.318410724206529</v>
      </c>
    </row>
    <row r="132" spans="1:6" ht="8.25" customHeight="1" x14ac:dyDescent="0.25">
      <c r="A132" s="16" t="s">
        <v>49</v>
      </c>
      <c r="B132" s="16">
        <v>2014</v>
      </c>
      <c r="C132" s="91">
        <v>75160</v>
      </c>
      <c r="D132" s="23">
        <v>54.860298030867483</v>
      </c>
      <c r="E132" s="23">
        <v>45.139701969132517</v>
      </c>
      <c r="F132" s="24">
        <v>131.88226945978468</v>
      </c>
    </row>
    <row r="133" spans="1:6" ht="8.25" customHeight="1" x14ac:dyDescent="0.25">
      <c r="A133" s="16" t="s">
        <v>153</v>
      </c>
      <c r="B133" s="16">
        <v>2014</v>
      </c>
      <c r="C133" s="91">
        <v>38734</v>
      </c>
      <c r="D133" s="23">
        <v>50.534414209738209</v>
      </c>
      <c r="E133" s="23">
        <v>49.465585790261784</v>
      </c>
      <c r="F133" s="24">
        <v>3.5779227724890319</v>
      </c>
    </row>
    <row r="134" spans="1:6" ht="8.25" customHeight="1" x14ac:dyDescent="0.25">
      <c r="A134" s="16" t="s">
        <v>46</v>
      </c>
      <c r="B134" s="16">
        <v>2014</v>
      </c>
      <c r="C134" s="91">
        <v>30232</v>
      </c>
      <c r="D134" s="23">
        <v>56.205345329452236</v>
      </c>
      <c r="E134" s="23">
        <v>43.794654670547764</v>
      </c>
      <c r="F134" s="24">
        <v>35.363123488851102</v>
      </c>
    </row>
    <row r="135" spans="1:6" ht="8.25" customHeight="1" x14ac:dyDescent="0.25">
      <c r="A135" s="16" t="s">
        <v>37</v>
      </c>
      <c r="B135" s="16">
        <v>2014</v>
      </c>
      <c r="C135" s="91">
        <v>25773</v>
      </c>
      <c r="D135" s="23">
        <v>62.03003142823885</v>
      </c>
      <c r="E135" s="23">
        <v>37.96996857176115</v>
      </c>
      <c r="F135" s="24">
        <v>7.6431524871569962</v>
      </c>
    </row>
    <row r="136" spans="1:6" ht="8.25" customHeight="1" x14ac:dyDescent="0.25">
      <c r="A136" s="16" t="s">
        <v>51</v>
      </c>
      <c r="B136" s="16">
        <v>2014</v>
      </c>
      <c r="C136" s="91">
        <v>21893</v>
      </c>
      <c r="D136" s="23">
        <v>61.471703284154756</v>
      </c>
      <c r="E136" s="23">
        <v>38.528296715845244</v>
      </c>
      <c r="F136" s="24">
        <v>547.33885274985209</v>
      </c>
    </row>
    <row r="137" spans="1:6" ht="8.25" customHeight="1" x14ac:dyDescent="0.25">
      <c r="A137" s="16" t="s">
        <v>56</v>
      </c>
      <c r="B137" s="16">
        <v>2014</v>
      </c>
      <c r="C137" s="91">
        <v>19594</v>
      </c>
      <c r="D137" s="23">
        <v>37.368582219046651</v>
      </c>
      <c r="E137" s="23">
        <v>62.631417780953356</v>
      </c>
      <c r="F137" s="24">
        <v>7.2292453346467482</v>
      </c>
    </row>
    <row r="138" spans="1:6" ht="8.25" customHeight="1" x14ac:dyDescent="0.25">
      <c r="A138" s="16" t="s">
        <v>34</v>
      </c>
      <c r="B138" s="16">
        <v>2014</v>
      </c>
      <c r="C138" s="91">
        <v>16895</v>
      </c>
      <c r="D138" s="23">
        <v>57.005031074282329</v>
      </c>
      <c r="E138" s="23">
        <v>42.994968925717671</v>
      </c>
      <c r="F138" s="24">
        <v>4.8922828583845472</v>
      </c>
    </row>
    <row r="139" spans="1:6" ht="8.25" customHeight="1" x14ac:dyDescent="0.25">
      <c r="A139" s="16" t="s">
        <v>27</v>
      </c>
      <c r="B139" s="16">
        <v>2014</v>
      </c>
      <c r="C139" s="91">
        <v>13006</v>
      </c>
      <c r="D139" s="23">
        <v>56.366292480393668</v>
      </c>
      <c r="E139" s="23">
        <v>43.633707519606332</v>
      </c>
      <c r="F139" s="24">
        <v>582.37145855194126</v>
      </c>
    </row>
    <row r="140" spans="1:6" ht="8.25" customHeight="1" x14ac:dyDescent="0.25">
      <c r="A140" s="16" t="s">
        <v>57</v>
      </c>
      <c r="B140" s="16">
        <v>2014</v>
      </c>
      <c r="C140" s="91">
        <v>10942</v>
      </c>
      <c r="D140" s="23">
        <v>52.568086273076219</v>
      </c>
      <c r="E140" s="23">
        <v>47.431913726923781</v>
      </c>
      <c r="F140" s="24">
        <v>16.702218430034122</v>
      </c>
    </row>
    <row r="141" spans="1:6" ht="8.25" customHeight="1" x14ac:dyDescent="0.25">
      <c r="A141" s="16" t="s">
        <v>62</v>
      </c>
      <c r="B141" s="16">
        <v>2014</v>
      </c>
      <c r="C141" s="91">
        <v>10200</v>
      </c>
      <c r="D141" s="23">
        <v>36.637254901960787</v>
      </c>
      <c r="E141" s="23">
        <v>63.36274509803922</v>
      </c>
      <c r="F141" s="24">
        <v>-12.159834653806413</v>
      </c>
    </row>
    <row r="142" spans="1:6" ht="8.25" customHeight="1" x14ac:dyDescent="0.25">
      <c r="A142" s="16" t="s">
        <v>154</v>
      </c>
      <c r="B142" s="16">
        <v>2014</v>
      </c>
      <c r="C142" s="91">
        <v>10157</v>
      </c>
      <c r="D142" s="23">
        <v>67.894063207640059</v>
      </c>
      <c r="E142" s="23">
        <v>32.105936792359948</v>
      </c>
      <c r="F142" s="24">
        <v>-1.9783825516309577</v>
      </c>
    </row>
    <row r="143" spans="1:6" ht="8.25" customHeight="1" x14ac:dyDescent="0.25">
      <c r="A143" s="16" t="s">
        <v>50</v>
      </c>
      <c r="B143" s="16">
        <v>2014</v>
      </c>
      <c r="C143" s="91">
        <v>8582</v>
      </c>
      <c r="D143" s="23">
        <v>54.742484269401068</v>
      </c>
      <c r="E143" s="23">
        <v>45.257515730598932</v>
      </c>
      <c r="F143" s="24">
        <v>18.405077262693155</v>
      </c>
    </row>
    <row r="144" spans="1:6" ht="8.25" customHeight="1" x14ac:dyDescent="0.25">
      <c r="A144" s="16" t="s">
        <v>61</v>
      </c>
      <c r="B144" s="16">
        <v>2014</v>
      </c>
      <c r="C144" s="91">
        <v>7503</v>
      </c>
      <c r="D144" s="23">
        <v>65.413834466213515</v>
      </c>
      <c r="E144" s="23">
        <v>34.586165533786485</v>
      </c>
      <c r="F144" s="24">
        <v>228.07170966331438</v>
      </c>
    </row>
    <row r="145" spans="1:6" ht="8.25" customHeight="1" x14ac:dyDescent="0.25">
      <c r="A145" s="16" t="s">
        <v>32</v>
      </c>
      <c r="B145" s="16">
        <v>2014</v>
      </c>
      <c r="C145" s="91">
        <v>7429</v>
      </c>
      <c r="D145" s="23">
        <v>53.896890564005929</v>
      </c>
      <c r="E145" s="23">
        <v>46.103109435994078</v>
      </c>
      <c r="F145" s="24">
        <v>14.893287967831739</v>
      </c>
    </row>
    <row r="146" spans="1:6" ht="8.25" customHeight="1" x14ac:dyDescent="0.25">
      <c r="A146" s="16" t="s">
        <v>48</v>
      </c>
      <c r="B146" s="16">
        <v>2014</v>
      </c>
      <c r="C146" s="91">
        <v>6510</v>
      </c>
      <c r="D146" s="23">
        <v>52.995391705069125</v>
      </c>
      <c r="E146" s="23">
        <v>47.004608294930875</v>
      </c>
      <c r="F146" s="24">
        <v>4.6287367405978728</v>
      </c>
    </row>
    <row r="147" spans="1:6" s="87" customFormat="1" ht="16.5" customHeight="1" x14ac:dyDescent="0.25">
      <c r="A147" s="25" t="s">
        <v>165</v>
      </c>
      <c r="B147" s="25">
        <v>2014</v>
      </c>
      <c r="C147" s="90">
        <v>258650</v>
      </c>
      <c r="D147" s="37">
        <v>56.217282041368641</v>
      </c>
      <c r="E147" s="37">
        <v>43.782717958631359</v>
      </c>
      <c r="F147" s="38">
        <v>76.945442107063457</v>
      </c>
    </row>
    <row r="148" spans="1:6" s="87" customFormat="1" ht="16.5" customHeight="1" x14ac:dyDescent="0.25">
      <c r="A148" s="25" t="s">
        <v>156</v>
      </c>
      <c r="B148" s="25">
        <v>2014</v>
      </c>
      <c r="C148" s="90">
        <v>20797</v>
      </c>
      <c r="D148" s="37">
        <v>63.735154108765691</v>
      </c>
      <c r="E148" s="37">
        <v>36.264845891234316</v>
      </c>
      <c r="F148" s="38">
        <v>45.749526946527425</v>
      </c>
    </row>
    <row r="149" spans="1:6" s="87" customFormat="1" ht="16.5" customHeight="1" x14ac:dyDescent="0.25">
      <c r="A149" s="25" t="s">
        <v>157</v>
      </c>
      <c r="B149" s="25">
        <v>2014</v>
      </c>
      <c r="C149" s="90">
        <v>14015</v>
      </c>
      <c r="D149" s="37">
        <v>44.338209061719589</v>
      </c>
      <c r="E149" s="37">
        <v>55.661790938280411</v>
      </c>
      <c r="F149" s="38">
        <v>18.80139018394506</v>
      </c>
    </row>
    <row r="150" spans="1:6" s="87" customFormat="1" ht="16.5" customHeight="1" x14ac:dyDescent="0.25">
      <c r="A150" s="25" t="s">
        <v>158</v>
      </c>
      <c r="B150" s="25">
        <v>2014</v>
      </c>
      <c r="C150" s="90">
        <v>89132</v>
      </c>
      <c r="D150" s="37">
        <v>51.05349369474488</v>
      </c>
      <c r="E150" s="37">
        <v>48.946506305255127</v>
      </c>
      <c r="F150" s="38">
        <v>21.211956373922263</v>
      </c>
    </row>
    <row r="151" spans="1:6" ht="8.25" customHeight="1" x14ac:dyDescent="0.25">
      <c r="A151" s="16" t="s">
        <v>159</v>
      </c>
      <c r="B151" s="16">
        <v>2014</v>
      </c>
      <c r="C151" s="91">
        <v>16986</v>
      </c>
      <c r="D151" s="23">
        <v>57.04697986577181</v>
      </c>
      <c r="E151" s="23">
        <v>42.95302013422819</v>
      </c>
      <c r="F151" s="24">
        <v>211.2128984976182</v>
      </c>
    </row>
    <row r="152" spans="1:6" ht="8.25" customHeight="1" x14ac:dyDescent="0.25">
      <c r="A152" s="16" t="s">
        <v>119</v>
      </c>
      <c r="B152" s="16">
        <v>2014</v>
      </c>
      <c r="C152" s="91">
        <v>10070</v>
      </c>
      <c r="D152" s="23">
        <v>54.865938430983121</v>
      </c>
      <c r="E152" s="23">
        <v>45.134061569016879</v>
      </c>
      <c r="F152" s="24">
        <v>35.204081632653043</v>
      </c>
    </row>
    <row r="153" spans="1:6" ht="8.25" customHeight="1" x14ac:dyDescent="0.25">
      <c r="A153" s="16" t="s">
        <v>116</v>
      </c>
      <c r="B153" s="16">
        <v>2014</v>
      </c>
      <c r="C153" s="91">
        <v>8051</v>
      </c>
      <c r="D153" s="23">
        <v>47.310893056763135</v>
      </c>
      <c r="E153" s="23">
        <v>52.689106943236865</v>
      </c>
      <c r="F153" s="24">
        <v>-16.708048830953857</v>
      </c>
    </row>
    <row r="154" spans="1:6" ht="8.25" customHeight="1" x14ac:dyDescent="0.25">
      <c r="A154" s="16" t="s">
        <v>134</v>
      </c>
      <c r="B154" s="16">
        <v>2014</v>
      </c>
      <c r="C154" s="91">
        <v>7487</v>
      </c>
      <c r="D154" s="23">
        <v>50.687858955522898</v>
      </c>
      <c r="E154" s="23">
        <v>49.312141044477094</v>
      </c>
      <c r="F154" s="24">
        <v>35.242052023121374</v>
      </c>
    </row>
    <row r="155" spans="1:6" s="87" customFormat="1" ht="16.5" customHeight="1" x14ac:dyDescent="0.25">
      <c r="A155" s="25" t="s">
        <v>166</v>
      </c>
      <c r="B155" s="25">
        <v>2014</v>
      </c>
      <c r="C155" s="90">
        <v>969</v>
      </c>
      <c r="D155" s="37">
        <v>56.140350877192979</v>
      </c>
      <c r="E155" s="37">
        <v>43.859649122807014</v>
      </c>
      <c r="F155" s="38">
        <v>45.277361319340315</v>
      </c>
    </row>
    <row r="156" spans="1:6" s="87" customFormat="1" ht="16.5" customHeight="1" x14ac:dyDescent="0.25">
      <c r="A156" s="25" t="s">
        <v>161</v>
      </c>
      <c r="B156" s="25">
        <v>2014</v>
      </c>
      <c r="C156" s="90">
        <v>7613</v>
      </c>
      <c r="D156" s="37">
        <v>58.360698804676211</v>
      </c>
      <c r="E156" s="37">
        <v>41.639301195323789</v>
      </c>
      <c r="F156" s="38">
        <v>-10.064973419964559</v>
      </c>
    </row>
    <row r="157" spans="1:6" ht="8.25" customHeight="1" x14ac:dyDescent="0.25">
      <c r="A157" s="16" t="s">
        <v>162</v>
      </c>
      <c r="B157" s="16">
        <v>2014</v>
      </c>
      <c r="C157" s="91">
        <v>1814</v>
      </c>
      <c r="D157" s="23">
        <v>58.04851157662624</v>
      </c>
      <c r="E157" s="23">
        <v>41.95148842337376</v>
      </c>
      <c r="F157" s="24">
        <v>11.975308641975317</v>
      </c>
    </row>
    <row r="158" spans="1:6" ht="8.25" customHeight="1" x14ac:dyDescent="0.25">
      <c r="A158" s="16" t="s">
        <v>163</v>
      </c>
      <c r="B158" s="16">
        <v>2014</v>
      </c>
      <c r="C158" s="91">
        <v>5799</v>
      </c>
      <c r="D158" s="23">
        <v>58.458354888773925</v>
      </c>
      <c r="E158" s="23">
        <v>41.541645111226075</v>
      </c>
      <c r="F158" s="24">
        <v>-15.281227173119063</v>
      </c>
    </row>
    <row r="159" spans="1:6" s="87" customFormat="1" ht="16.5" customHeight="1" x14ac:dyDescent="0.25">
      <c r="A159" s="25" t="s">
        <v>164</v>
      </c>
      <c r="B159" s="25">
        <v>2014</v>
      </c>
      <c r="C159" s="90">
        <v>570883</v>
      </c>
      <c r="D159" s="37">
        <v>52.964617969005914</v>
      </c>
      <c r="E159" s="37">
        <v>47.035382030994093</v>
      </c>
      <c r="F159" s="38">
        <v>23.705377844615001</v>
      </c>
    </row>
    <row r="160" spans="1:6" s="87" customFormat="1" ht="16.5" customHeight="1" x14ac:dyDescent="0.25">
      <c r="A160" s="25" t="s">
        <v>152</v>
      </c>
      <c r="B160" s="25">
        <v>2013</v>
      </c>
      <c r="C160" s="90">
        <v>408277</v>
      </c>
      <c r="D160" s="37">
        <v>52.719844615297951</v>
      </c>
      <c r="E160" s="37">
        <v>47.280155384702056</v>
      </c>
      <c r="F160" s="38">
        <v>15.739864041229865</v>
      </c>
    </row>
    <row r="161" spans="1:6" ht="8.25" customHeight="1" x14ac:dyDescent="0.25">
      <c r="A161" s="16" t="s">
        <v>59</v>
      </c>
      <c r="B161" s="16">
        <v>2013</v>
      </c>
      <c r="C161" s="91">
        <v>93726</v>
      </c>
      <c r="D161" s="23">
        <v>51.174700723385193</v>
      </c>
      <c r="E161" s="23">
        <v>48.825299276614814</v>
      </c>
      <c r="F161" s="24">
        <v>-16.014623917991372</v>
      </c>
    </row>
    <row r="162" spans="1:6" ht="8.25" customHeight="1" x14ac:dyDescent="0.25">
      <c r="A162" s="16" t="s">
        <v>49</v>
      </c>
      <c r="B162" s="16">
        <v>2013</v>
      </c>
      <c r="C162" s="91">
        <v>65850</v>
      </c>
      <c r="D162" s="23">
        <v>54.309794988610484</v>
      </c>
      <c r="E162" s="23">
        <v>45.690205011389523</v>
      </c>
      <c r="F162" s="24">
        <v>103.15922623638664</v>
      </c>
    </row>
    <row r="163" spans="1:6" ht="8.25" customHeight="1" x14ac:dyDescent="0.25">
      <c r="A163" s="16" t="s">
        <v>153</v>
      </c>
      <c r="B163" s="16">
        <v>2013</v>
      </c>
      <c r="C163" s="91">
        <v>34926</v>
      </c>
      <c r="D163" s="23">
        <v>50.690030349882612</v>
      </c>
      <c r="E163" s="23">
        <v>49.309969650117388</v>
      </c>
      <c r="F163" s="24">
        <v>-6.604984490319822</v>
      </c>
    </row>
    <row r="164" spans="1:6" ht="8.25" customHeight="1" x14ac:dyDescent="0.25">
      <c r="A164" s="16" t="s">
        <v>46</v>
      </c>
      <c r="B164" s="16">
        <v>2013</v>
      </c>
      <c r="C164" s="91">
        <v>30260</v>
      </c>
      <c r="D164" s="23">
        <v>56.245869134170526</v>
      </c>
      <c r="E164" s="23">
        <v>43.754130865829474</v>
      </c>
      <c r="F164" s="24">
        <v>35.488492880809531</v>
      </c>
    </row>
    <row r="165" spans="1:6" ht="8.25" customHeight="1" x14ac:dyDescent="0.25">
      <c r="A165" s="16" t="s">
        <v>37</v>
      </c>
      <c r="B165" s="16">
        <v>2013</v>
      </c>
      <c r="C165" s="91">
        <v>24509</v>
      </c>
      <c r="D165" s="23">
        <v>62.352605165449425</v>
      </c>
      <c r="E165" s="23">
        <v>37.647394834550575</v>
      </c>
      <c r="F165" s="24">
        <v>2.3639477091425505</v>
      </c>
    </row>
    <row r="166" spans="1:6" ht="8.25" customHeight="1" x14ac:dyDescent="0.25">
      <c r="A166" s="16" t="s">
        <v>56</v>
      </c>
      <c r="B166" s="16">
        <v>2013</v>
      </c>
      <c r="C166" s="91">
        <v>19399</v>
      </c>
      <c r="D166" s="23">
        <v>37.527707613794526</v>
      </c>
      <c r="E166" s="23">
        <v>62.472292386205474</v>
      </c>
      <c r="F166" s="24">
        <v>6.162097083128117</v>
      </c>
    </row>
    <row r="167" spans="1:6" ht="8.25" customHeight="1" x14ac:dyDescent="0.25">
      <c r="A167" s="16" t="s">
        <v>34</v>
      </c>
      <c r="B167" s="16">
        <v>2013</v>
      </c>
      <c r="C167" s="91">
        <v>16257</v>
      </c>
      <c r="D167" s="23">
        <v>56.695577289782861</v>
      </c>
      <c r="E167" s="23">
        <v>43.304422710217139</v>
      </c>
      <c r="F167" s="24">
        <v>0.93127211771279406</v>
      </c>
    </row>
    <row r="168" spans="1:6" ht="8.25" customHeight="1" x14ac:dyDescent="0.25">
      <c r="A168" s="16" t="s">
        <v>51</v>
      </c>
      <c r="B168" s="16">
        <v>2013</v>
      </c>
      <c r="C168" s="91">
        <v>15614</v>
      </c>
      <c r="D168" s="23">
        <v>60.83642884590752</v>
      </c>
      <c r="E168" s="23">
        <v>39.16357115409248</v>
      </c>
      <c r="F168" s="24">
        <v>361.67947959787108</v>
      </c>
    </row>
    <row r="169" spans="1:6" ht="8.25" customHeight="1" x14ac:dyDescent="0.25">
      <c r="A169" s="16" t="s">
        <v>57</v>
      </c>
      <c r="B169" s="16">
        <v>2013</v>
      </c>
      <c r="C169" s="91">
        <v>10389</v>
      </c>
      <c r="D169" s="23">
        <v>52.112811627683129</v>
      </c>
      <c r="E169" s="23">
        <v>47.887188372316878</v>
      </c>
      <c r="F169" s="24">
        <v>10.804180887372013</v>
      </c>
    </row>
    <row r="170" spans="1:6" ht="8.25" customHeight="1" x14ac:dyDescent="0.25">
      <c r="A170" s="16" t="s">
        <v>154</v>
      </c>
      <c r="B170" s="16">
        <v>2013</v>
      </c>
      <c r="C170" s="91">
        <v>10242</v>
      </c>
      <c r="D170" s="23">
        <v>67.564928724858433</v>
      </c>
      <c r="E170" s="23">
        <v>32.435071275141574</v>
      </c>
      <c r="F170" s="24">
        <v>-1.1580775911986194</v>
      </c>
    </row>
    <row r="171" spans="1:6" ht="8.25" customHeight="1" x14ac:dyDescent="0.25">
      <c r="A171" s="16" t="s">
        <v>62</v>
      </c>
      <c r="B171" s="16">
        <v>2013</v>
      </c>
      <c r="C171" s="91">
        <v>9884</v>
      </c>
      <c r="D171" s="23">
        <v>36.715904492108457</v>
      </c>
      <c r="E171" s="23">
        <v>63.28409550789155</v>
      </c>
      <c r="F171" s="24">
        <v>-14.881157423355148</v>
      </c>
    </row>
    <row r="172" spans="1:6" ht="8.25" customHeight="1" x14ac:dyDescent="0.25">
      <c r="A172" s="16" t="s">
        <v>27</v>
      </c>
      <c r="B172" s="16">
        <v>2013</v>
      </c>
      <c r="C172" s="91">
        <v>9641</v>
      </c>
      <c r="D172" s="23">
        <v>56.59163987138264</v>
      </c>
      <c r="E172" s="23">
        <v>43.40836012861736</v>
      </c>
      <c r="F172" s="24">
        <v>405.82371458551938</v>
      </c>
    </row>
    <row r="173" spans="1:6" ht="8.25" customHeight="1" x14ac:dyDescent="0.25">
      <c r="A173" s="16" t="s">
        <v>50</v>
      </c>
      <c r="B173" s="16">
        <v>2013</v>
      </c>
      <c r="C173" s="91">
        <v>8255</v>
      </c>
      <c r="D173" s="23">
        <v>55.118110236220474</v>
      </c>
      <c r="E173" s="23">
        <v>44.881889763779526</v>
      </c>
      <c r="F173" s="24">
        <v>13.893487858719638</v>
      </c>
    </row>
    <row r="174" spans="1:6" ht="8.25" customHeight="1" x14ac:dyDescent="0.25">
      <c r="A174" s="16" t="s">
        <v>32</v>
      </c>
      <c r="B174" s="16">
        <v>2013</v>
      </c>
      <c r="C174" s="91">
        <v>6823</v>
      </c>
      <c r="D174" s="23">
        <v>51.985929942840393</v>
      </c>
      <c r="E174" s="23">
        <v>48.014070057159607</v>
      </c>
      <c r="F174" s="24">
        <v>5.5211877513145566</v>
      </c>
    </row>
    <row r="175" spans="1:6" ht="8.25" customHeight="1" x14ac:dyDescent="0.25">
      <c r="A175" s="16" t="s">
        <v>61</v>
      </c>
      <c r="B175" s="16">
        <v>2013</v>
      </c>
      <c r="C175" s="91">
        <v>6680</v>
      </c>
      <c r="D175" s="23">
        <v>67.06586826347305</v>
      </c>
      <c r="E175" s="23">
        <v>32.934131736526943</v>
      </c>
      <c r="F175" s="24">
        <v>192.08570179274159</v>
      </c>
    </row>
    <row r="176" spans="1:6" ht="8.25" customHeight="1" x14ac:dyDescent="0.25">
      <c r="A176" s="16" t="s">
        <v>48</v>
      </c>
      <c r="B176" s="16">
        <v>2013</v>
      </c>
      <c r="C176" s="91">
        <v>6438</v>
      </c>
      <c r="D176" s="23">
        <v>52.516309412861141</v>
      </c>
      <c r="E176" s="23">
        <v>47.483690587138859</v>
      </c>
      <c r="F176" s="24">
        <v>3.4715525554483975</v>
      </c>
    </row>
    <row r="177" spans="1:6" s="87" customFormat="1" ht="16.5" customHeight="1" x14ac:dyDescent="0.25">
      <c r="A177" s="25" t="s">
        <v>165</v>
      </c>
      <c r="B177" s="25">
        <v>2013</v>
      </c>
      <c r="C177" s="90">
        <v>233984</v>
      </c>
      <c r="D177" s="37">
        <v>55.908096280087527</v>
      </c>
      <c r="E177" s="37">
        <v>44.091903719912473</v>
      </c>
      <c r="F177" s="38">
        <v>60.071147597058314</v>
      </c>
    </row>
    <row r="178" spans="1:6" s="87" customFormat="1" ht="16.5" customHeight="1" x14ac:dyDescent="0.25">
      <c r="A178" s="25" t="s">
        <v>156</v>
      </c>
      <c r="B178" s="25">
        <v>2013</v>
      </c>
      <c r="C178" s="90">
        <v>17408</v>
      </c>
      <c r="D178" s="37">
        <v>62.195542279411761</v>
      </c>
      <c r="E178" s="37">
        <v>37.804457720588239</v>
      </c>
      <c r="F178" s="38">
        <v>21.998738524073175</v>
      </c>
    </row>
    <row r="179" spans="1:6" s="87" customFormat="1" ht="16.5" customHeight="1" x14ac:dyDescent="0.25">
      <c r="A179" s="25" t="s">
        <v>157</v>
      </c>
      <c r="B179" s="25">
        <v>2013</v>
      </c>
      <c r="C179" s="90">
        <v>13537</v>
      </c>
      <c r="D179" s="37">
        <v>44.11612617271183</v>
      </c>
      <c r="E179" s="37">
        <v>55.883873827288177</v>
      </c>
      <c r="F179" s="38">
        <v>14.749512587946072</v>
      </c>
    </row>
    <row r="180" spans="1:6" s="87" customFormat="1" ht="16.5" customHeight="1" x14ac:dyDescent="0.25">
      <c r="A180" s="25" t="s">
        <v>158</v>
      </c>
      <c r="B180" s="25">
        <v>2013</v>
      </c>
      <c r="C180" s="90">
        <v>78630</v>
      </c>
      <c r="D180" s="37">
        <v>49.98982576624698</v>
      </c>
      <c r="E180" s="37">
        <v>50.010174233753027</v>
      </c>
      <c r="F180" s="38">
        <v>6.9301275600402619</v>
      </c>
    </row>
    <row r="181" spans="1:6" ht="8.25" customHeight="1" x14ac:dyDescent="0.25">
      <c r="A181" s="16" t="s">
        <v>159</v>
      </c>
      <c r="B181" s="16">
        <v>2013</v>
      </c>
      <c r="C181" s="91">
        <v>9582</v>
      </c>
      <c r="D181" s="23">
        <v>54.790231684408262</v>
      </c>
      <c r="E181" s="23">
        <v>45.209768315591738</v>
      </c>
      <c r="F181" s="24">
        <v>75.558812751923767</v>
      </c>
    </row>
    <row r="182" spans="1:6" ht="8.25" customHeight="1" x14ac:dyDescent="0.25">
      <c r="A182" s="16" t="s">
        <v>119</v>
      </c>
      <c r="B182" s="16">
        <v>2013</v>
      </c>
      <c r="C182" s="91">
        <v>9544</v>
      </c>
      <c r="D182" s="23">
        <v>54.494970662196138</v>
      </c>
      <c r="E182" s="23">
        <v>45.505029337803855</v>
      </c>
      <c r="F182" s="24">
        <v>28.14178302900109</v>
      </c>
    </row>
    <row r="183" spans="1:6" ht="8.25" customHeight="1" x14ac:dyDescent="0.25">
      <c r="A183" s="16" t="s">
        <v>116</v>
      </c>
      <c r="B183" s="16">
        <v>2013</v>
      </c>
      <c r="C183" s="91">
        <v>8076</v>
      </c>
      <c r="D183" s="23">
        <v>47.99405646359584</v>
      </c>
      <c r="E183" s="23">
        <v>52.005943536404168</v>
      </c>
      <c r="F183" s="24">
        <v>-16.449410304158903</v>
      </c>
    </row>
    <row r="184" spans="1:6" ht="8.25" customHeight="1" x14ac:dyDescent="0.25">
      <c r="A184" s="16" t="s">
        <v>134</v>
      </c>
      <c r="B184" s="16">
        <v>2013</v>
      </c>
      <c r="C184" s="91">
        <v>6880</v>
      </c>
      <c r="D184" s="23">
        <v>50.843023255813961</v>
      </c>
      <c r="E184" s="23">
        <v>49.156976744186046</v>
      </c>
      <c r="F184" s="24">
        <v>24.27745664739885</v>
      </c>
    </row>
    <row r="185" spans="1:6" s="87" customFormat="1" ht="16.5" customHeight="1" x14ac:dyDescent="0.25">
      <c r="A185" s="25" t="s">
        <v>166</v>
      </c>
      <c r="B185" s="25">
        <v>2013</v>
      </c>
      <c r="C185" s="90">
        <v>982</v>
      </c>
      <c r="D185" s="37">
        <v>55.70264765784114</v>
      </c>
      <c r="E185" s="37">
        <v>44.29735234215886</v>
      </c>
      <c r="F185" s="38">
        <v>47.226386806596707</v>
      </c>
    </row>
    <row r="186" spans="1:6" s="87" customFormat="1" ht="16.5" customHeight="1" x14ac:dyDescent="0.25">
      <c r="A186" s="25" t="s">
        <v>161</v>
      </c>
      <c r="B186" s="25">
        <v>2013</v>
      </c>
      <c r="C186" s="90">
        <v>6855</v>
      </c>
      <c r="D186" s="37">
        <v>58.614150255288109</v>
      </c>
      <c r="E186" s="37">
        <v>41.385849744711891</v>
      </c>
      <c r="F186" s="38">
        <v>-19.019492025989365</v>
      </c>
    </row>
    <row r="187" spans="1:6" ht="8.25" customHeight="1" x14ac:dyDescent="0.25">
      <c r="A187" s="16" t="s">
        <v>162</v>
      </c>
      <c r="B187" s="16">
        <v>2013</v>
      </c>
      <c r="C187" s="91">
        <v>1707</v>
      </c>
      <c r="D187" s="23">
        <v>59.636789689513769</v>
      </c>
      <c r="E187" s="23">
        <v>40.363210310486231</v>
      </c>
      <c r="F187" s="24">
        <v>5.3703703703703809</v>
      </c>
    </row>
    <row r="188" spans="1:6" ht="8.25" customHeight="1" x14ac:dyDescent="0.25">
      <c r="A188" s="16" t="s">
        <v>163</v>
      </c>
      <c r="B188" s="16">
        <v>2013</v>
      </c>
      <c r="C188" s="91">
        <v>5148</v>
      </c>
      <c r="D188" s="23">
        <v>58.275058275058278</v>
      </c>
      <c r="E188" s="23">
        <v>41.724941724941729</v>
      </c>
      <c r="F188" s="24">
        <v>-24.791818845872911</v>
      </c>
    </row>
    <row r="189" spans="1:6" s="87" customFormat="1" ht="16.5" customHeight="1" x14ac:dyDescent="0.25">
      <c r="A189" s="25" t="s">
        <v>164</v>
      </c>
      <c r="B189" s="25">
        <v>2013</v>
      </c>
      <c r="C189" s="90">
        <v>525689</v>
      </c>
      <c r="D189" s="37">
        <v>52.486165774821238</v>
      </c>
      <c r="E189" s="37">
        <v>47.513834225178762</v>
      </c>
      <c r="F189" s="38">
        <v>13.912231356964242</v>
      </c>
    </row>
    <row r="190" spans="1:6" s="87" customFormat="1" ht="16.5" customHeight="1" x14ac:dyDescent="0.25">
      <c r="A190" s="25" t="s">
        <v>152</v>
      </c>
      <c r="B190" s="25">
        <v>2012</v>
      </c>
      <c r="C190" s="90">
        <v>383378</v>
      </c>
      <c r="D190" s="37">
        <v>52.333988909118411</v>
      </c>
      <c r="E190" s="37">
        <v>47.666011090881582</v>
      </c>
      <c r="F190" s="38">
        <v>8.6814040379414621</v>
      </c>
    </row>
    <row r="191" spans="1:6" ht="8.25" customHeight="1" x14ac:dyDescent="0.25">
      <c r="A191" s="16" t="s">
        <v>59</v>
      </c>
      <c r="B191" s="16">
        <v>2012</v>
      </c>
      <c r="C191" s="91">
        <v>95470</v>
      </c>
      <c r="D191" s="23">
        <v>51.327118466533996</v>
      </c>
      <c r="E191" s="23">
        <v>48.672881533466011</v>
      </c>
      <c r="F191" s="24">
        <v>-14.451871897345839</v>
      </c>
    </row>
    <row r="192" spans="1:6" ht="8.25" customHeight="1" x14ac:dyDescent="0.25">
      <c r="A192" s="16" t="s">
        <v>49</v>
      </c>
      <c r="B192" s="16">
        <v>2012</v>
      </c>
      <c r="C192" s="91">
        <v>56054</v>
      </c>
      <c r="D192" s="23">
        <v>53.104149570057444</v>
      </c>
      <c r="E192" s="23">
        <v>46.895850429942556</v>
      </c>
      <c r="F192" s="24">
        <v>72.936784623453548</v>
      </c>
    </row>
    <row r="193" spans="1:6" ht="8.25" customHeight="1" x14ac:dyDescent="0.25">
      <c r="A193" s="16" t="s">
        <v>322</v>
      </c>
      <c r="B193" s="16">
        <v>2012</v>
      </c>
      <c r="C193" s="91">
        <v>33752</v>
      </c>
      <c r="D193" s="23">
        <v>50.681441099786682</v>
      </c>
      <c r="E193" s="23">
        <v>49.318558900213318</v>
      </c>
      <c r="F193" s="24">
        <v>-9.7443576853139433</v>
      </c>
    </row>
    <row r="194" spans="1:6" ht="8.25" customHeight="1" x14ac:dyDescent="0.25">
      <c r="A194" s="16" t="s">
        <v>46</v>
      </c>
      <c r="B194" s="16">
        <v>2012</v>
      </c>
      <c r="C194" s="91">
        <v>30048</v>
      </c>
      <c r="D194" s="23">
        <v>56.269968051118212</v>
      </c>
      <c r="E194" s="23">
        <v>43.730031948881788</v>
      </c>
      <c r="F194" s="24">
        <v>34.539267484552681</v>
      </c>
    </row>
    <row r="195" spans="1:6" ht="8.25" customHeight="1" x14ac:dyDescent="0.25">
      <c r="A195" s="16" t="s">
        <v>37</v>
      </c>
      <c r="B195" s="16">
        <v>2012</v>
      </c>
      <c r="C195" s="91">
        <v>23272</v>
      </c>
      <c r="D195" s="23">
        <v>62.564455139223099</v>
      </c>
      <c r="E195" s="23">
        <v>37.435544860776901</v>
      </c>
      <c r="F195" s="24">
        <v>-2.8024892452909</v>
      </c>
    </row>
    <row r="196" spans="1:6" ht="8.25" customHeight="1" x14ac:dyDescent="0.25">
      <c r="A196" s="16" t="s">
        <v>56</v>
      </c>
      <c r="B196" s="16">
        <v>2012</v>
      </c>
      <c r="C196" s="91">
        <v>18118</v>
      </c>
      <c r="D196" s="23">
        <v>37.172977149795784</v>
      </c>
      <c r="E196" s="23">
        <v>62.827022850204216</v>
      </c>
      <c r="F196" s="24">
        <v>-0.84824604607891274</v>
      </c>
    </row>
    <row r="197" spans="1:6" ht="8.25" customHeight="1" x14ac:dyDescent="0.25">
      <c r="A197" s="16" t="s">
        <v>34</v>
      </c>
      <c r="B197" s="16">
        <v>2012</v>
      </c>
      <c r="C197" s="91">
        <v>15427</v>
      </c>
      <c r="D197" s="23">
        <v>56.634472029558566</v>
      </c>
      <c r="E197" s="23">
        <v>43.365527970441434</v>
      </c>
      <c r="F197" s="24">
        <v>-4.2217669336313435</v>
      </c>
    </row>
    <row r="198" spans="1:6" ht="8.25" customHeight="1" x14ac:dyDescent="0.25">
      <c r="A198" s="16" t="s">
        <v>51</v>
      </c>
      <c r="B198" s="16">
        <v>2012</v>
      </c>
      <c r="C198" s="91">
        <v>12237</v>
      </c>
      <c r="D198" s="23">
        <v>59.851270736291575</v>
      </c>
      <c r="E198" s="23">
        <v>40.148729263708425</v>
      </c>
      <c r="F198" s="24">
        <v>261.82732111176819</v>
      </c>
    </row>
    <row r="199" spans="1:6" ht="8.25" customHeight="1" x14ac:dyDescent="0.25">
      <c r="A199" s="16" t="s">
        <v>154</v>
      </c>
      <c r="B199" s="16">
        <v>2012</v>
      </c>
      <c r="C199" s="91">
        <v>10052</v>
      </c>
      <c r="D199" s="23">
        <v>67.399522483087949</v>
      </c>
      <c r="E199" s="23">
        <v>32.600477516912058</v>
      </c>
      <c r="F199" s="24">
        <v>-2.9917004439297443</v>
      </c>
    </row>
    <row r="200" spans="1:6" ht="8.25" customHeight="1" x14ac:dyDescent="0.25">
      <c r="A200" s="16" t="s">
        <v>62</v>
      </c>
      <c r="B200" s="16">
        <v>2012</v>
      </c>
      <c r="C200" s="91">
        <v>9974</v>
      </c>
      <c r="D200" s="23">
        <v>37.266893924202925</v>
      </c>
      <c r="E200" s="23">
        <v>62.733106075797075</v>
      </c>
      <c r="F200" s="24">
        <v>-14.106097140888735</v>
      </c>
    </row>
    <row r="201" spans="1:6" ht="8.25" customHeight="1" x14ac:dyDescent="0.25">
      <c r="A201" s="16" t="s">
        <v>57</v>
      </c>
      <c r="B201" s="16">
        <v>2012</v>
      </c>
      <c r="C201" s="91">
        <v>9238</v>
      </c>
      <c r="D201" s="23">
        <v>51.95929854946958</v>
      </c>
      <c r="E201" s="23">
        <v>48.040701450530413</v>
      </c>
      <c r="F201" s="24">
        <v>-1.471843003412971</v>
      </c>
    </row>
    <row r="202" spans="1:6" ht="8.25" customHeight="1" x14ac:dyDescent="0.25">
      <c r="A202" s="16" t="s">
        <v>27</v>
      </c>
      <c r="B202" s="16">
        <v>2012</v>
      </c>
      <c r="C202" s="91">
        <v>7755</v>
      </c>
      <c r="D202" s="23">
        <v>56.118633139909733</v>
      </c>
      <c r="E202" s="23">
        <v>43.881366860090267</v>
      </c>
      <c r="F202" s="24">
        <v>306.87303252885624</v>
      </c>
    </row>
    <row r="203" spans="1:6" ht="8.25" customHeight="1" x14ac:dyDescent="0.25">
      <c r="A203" s="16" t="s">
        <v>50</v>
      </c>
      <c r="B203" s="16">
        <v>2012</v>
      </c>
      <c r="C203" s="91">
        <v>7436</v>
      </c>
      <c r="D203" s="23">
        <v>53.953738569123189</v>
      </c>
      <c r="E203" s="23">
        <v>46.046261430876818</v>
      </c>
      <c r="F203" s="24">
        <v>2.5938189845474682</v>
      </c>
    </row>
    <row r="204" spans="1:6" ht="8.25" customHeight="1" x14ac:dyDescent="0.25">
      <c r="A204" s="16" t="s">
        <v>32</v>
      </c>
      <c r="B204" s="16">
        <v>2012</v>
      </c>
      <c r="C204" s="91">
        <v>6495</v>
      </c>
      <c r="D204" s="23">
        <v>51.439568899153201</v>
      </c>
      <c r="E204" s="23">
        <v>48.560431100846806</v>
      </c>
      <c r="F204" s="24">
        <v>0.44849984534486964</v>
      </c>
    </row>
    <row r="205" spans="1:6" ht="8.25" customHeight="1" x14ac:dyDescent="0.25">
      <c r="A205" s="16" t="s">
        <v>48</v>
      </c>
      <c r="B205" s="16">
        <v>2012</v>
      </c>
      <c r="C205" s="91">
        <v>6309</v>
      </c>
      <c r="D205" s="23">
        <v>52.797590743382472</v>
      </c>
      <c r="E205" s="23">
        <v>47.202409256617528</v>
      </c>
      <c r="F205" s="24">
        <v>1.3982642237222649</v>
      </c>
    </row>
    <row r="206" spans="1:6" ht="8.25" customHeight="1" x14ac:dyDescent="0.25">
      <c r="A206" s="16" t="s">
        <v>24</v>
      </c>
      <c r="B206" s="16">
        <v>2012</v>
      </c>
      <c r="C206" s="91">
        <v>5935</v>
      </c>
      <c r="D206" s="23">
        <v>51.979780960404376</v>
      </c>
      <c r="E206" s="23">
        <v>48.020219039595617</v>
      </c>
      <c r="F206" s="24">
        <v>-8.1695806900820003</v>
      </c>
    </row>
    <row r="207" spans="1:6" s="87" customFormat="1" ht="16.5" customHeight="1" x14ac:dyDescent="0.25">
      <c r="A207" s="25" t="s">
        <v>165</v>
      </c>
      <c r="B207" s="25">
        <v>2012</v>
      </c>
      <c r="C207" s="90">
        <v>204205</v>
      </c>
      <c r="D207" s="37">
        <v>55.527533605935211</v>
      </c>
      <c r="E207" s="37">
        <v>44.472466394064789</v>
      </c>
      <c r="F207" s="38">
        <v>39.698990935522488</v>
      </c>
    </row>
    <row r="208" spans="1:6" s="87" customFormat="1" ht="16.5" customHeight="1" x14ac:dyDescent="0.25">
      <c r="A208" s="25" t="s">
        <v>156</v>
      </c>
      <c r="B208" s="25">
        <v>2012</v>
      </c>
      <c r="C208" s="90">
        <v>14464</v>
      </c>
      <c r="D208" s="37">
        <v>60.702433628318587</v>
      </c>
      <c r="E208" s="37">
        <v>39.297566371681413</v>
      </c>
      <c r="F208" s="38">
        <v>1.3665989207372746</v>
      </c>
    </row>
    <row r="209" spans="1:6" s="87" customFormat="1" ht="16.5" customHeight="1" x14ac:dyDescent="0.25">
      <c r="A209" s="25" t="s">
        <v>157</v>
      </c>
      <c r="B209" s="25">
        <v>2012</v>
      </c>
      <c r="C209" s="90">
        <v>12960</v>
      </c>
      <c r="D209" s="37">
        <v>43.348765432098766</v>
      </c>
      <c r="E209" s="37">
        <v>56.651234567901234</v>
      </c>
      <c r="F209" s="38">
        <v>9.8584385860811921</v>
      </c>
    </row>
    <row r="210" spans="1:6" s="87" customFormat="1" ht="16.5" customHeight="1" x14ac:dyDescent="0.25">
      <c r="A210" s="25" t="s">
        <v>158</v>
      </c>
      <c r="B210" s="25">
        <v>2012</v>
      </c>
      <c r="C210" s="90">
        <v>73247</v>
      </c>
      <c r="D210" s="37">
        <v>49.367209578549293</v>
      </c>
      <c r="E210" s="37">
        <v>50.632790421450714</v>
      </c>
      <c r="F210" s="38">
        <v>-0.39029564555171703</v>
      </c>
    </row>
    <row r="211" spans="1:6" ht="8.25" customHeight="1" x14ac:dyDescent="0.25">
      <c r="A211" s="16" t="s">
        <v>119</v>
      </c>
      <c r="B211" s="16">
        <v>2012</v>
      </c>
      <c r="C211" s="91">
        <v>9379</v>
      </c>
      <c r="D211" s="23">
        <v>54.963215694636958</v>
      </c>
      <c r="E211" s="23">
        <v>45.036784305363042</v>
      </c>
      <c r="F211" s="24">
        <v>25.92642320085929</v>
      </c>
    </row>
    <row r="212" spans="1:6" ht="8.25" customHeight="1" x14ac:dyDescent="0.25">
      <c r="A212" s="16" t="s">
        <v>116</v>
      </c>
      <c r="B212" s="16">
        <v>2012</v>
      </c>
      <c r="C212" s="91">
        <v>8303</v>
      </c>
      <c r="D212" s="23">
        <v>48.343972058292181</v>
      </c>
      <c r="E212" s="23">
        <v>51.656027941707819</v>
      </c>
      <c r="F212" s="24">
        <v>-14.100972480860747</v>
      </c>
    </row>
    <row r="213" spans="1:6" ht="8.25" customHeight="1" x14ac:dyDescent="0.25">
      <c r="A213" s="16" t="s">
        <v>159</v>
      </c>
      <c r="B213" s="16">
        <v>2012</v>
      </c>
      <c r="C213" s="91">
        <v>7200</v>
      </c>
      <c r="D213" s="23">
        <v>54.125</v>
      </c>
      <c r="E213" s="23">
        <v>45.875</v>
      </c>
      <c r="F213" s="24">
        <v>31.916452913154984</v>
      </c>
    </row>
    <row r="214" spans="1:6" ht="8.25" customHeight="1" x14ac:dyDescent="0.25">
      <c r="A214" s="16" t="s">
        <v>134</v>
      </c>
      <c r="B214" s="16">
        <v>2012</v>
      </c>
      <c r="C214" s="91">
        <v>6161</v>
      </c>
      <c r="D214" s="23">
        <v>50.754747605908136</v>
      </c>
      <c r="E214" s="23">
        <v>49.245252394091871</v>
      </c>
      <c r="F214" s="24">
        <v>11.289739884393057</v>
      </c>
    </row>
    <row r="215" spans="1:6" s="87" customFormat="1" ht="16.5" customHeight="1" x14ac:dyDescent="0.25">
      <c r="A215" s="25" t="s">
        <v>166</v>
      </c>
      <c r="B215" s="25">
        <v>2012</v>
      </c>
      <c r="C215" s="90">
        <v>924</v>
      </c>
      <c r="D215" s="37">
        <v>56.060606060606055</v>
      </c>
      <c r="E215" s="37">
        <v>43.939393939393938</v>
      </c>
      <c r="F215" s="38">
        <v>38.530734632683675</v>
      </c>
    </row>
    <row r="216" spans="1:6" s="87" customFormat="1" ht="16.5" customHeight="1" x14ac:dyDescent="0.25">
      <c r="A216" s="25" t="s">
        <v>161</v>
      </c>
      <c r="B216" s="25">
        <v>2012</v>
      </c>
      <c r="C216" s="90">
        <v>7099</v>
      </c>
      <c r="D216" s="37">
        <v>58.34624595013382</v>
      </c>
      <c r="E216" s="37">
        <v>41.65375404986618</v>
      </c>
      <c r="F216" s="38">
        <v>-16.137034849379788</v>
      </c>
    </row>
    <row r="217" spans="1:6" ht="8.25" customHeight="1" x14ac:dyDescent="0.25">
      <c r="A217" s="16" t="s">
        <v>162</v>
      </c>
      <c r="B217" s="16">
        <v>2012</v>
      </c>
      <c r="C217" s="91">
        <v>1694</v>
      </c>
      <c r="D217" s="23">
        <v>58.382526564344751</v>
      </c>
      <c r="E217" s="23">
        <v>41.617473435655256</v>
      </c>
      <c r="F217" s="24">
        <v>4.5679012345678984</v>
      </c>
    </row>
    <row r="218" spans="1:6" ht="8.25" customHeight="1" x14ac:dyDescent="0.25">
      <c r="A218" s="16" t="s">
        <v>163</v>
      </c>
      <c r="B218" s="16">
        <v>2012</v>
      </c>
      <c r="C218" s="91">
        <v>5405</v>
      </c>
      <c r="D218" s="23">
        <v>58.334875115633679</v>
      </c>
      <c r="E218" s="23">
        <v>41.665124884366328</v>
      </c>
      <c r="F218" s="24">
        <v>-21.037253469685908</v>
      </c>
    </row>
    <row r="219" spans="1:6" s="87" customFormat="1" ht="16.5" customHeight="1" x14ac:dyDescent="0.25">
      <c r="A219" s="25" t="s">
        <v>164</v>
      </c>
      <c r="B219" s="25">
        <v>2012</v>
      </c>
      <c r="C219" s="90">
        <v>492072</v>
      </c>
      <c r="D219" s="37">
        <v>51.995439691752431</v>
      </c>
      <c r="E219" s="37">
        <v>48.004560308247576</v>
      </c>
      <c r="F219" s="38">
        <v>6.6277200175086648</v>
      </c>
    </row>
    <row r="220" spans="1:6" ht="8.25" customHeight="1" x14ac:dyDescent="0.25">
      <c r="A220" s="14"/>
      <c r="B220" s="14"/>
      <c r="C220" s="14"/>
      <c r="D220" s="14"/>
      <c r="E220" s="14"/>
    </row>
    <row r="221" spans="1:6" ht="8.25" customHeight="1" x14ac:dyDescent="0.25">
      <c r="A221" s="14" t="s">
        <v>167</v>
      </c>
      <c r="B221" s="14"/>
      <c r="C221" s="14"/>
      <c r="D221" s="14"/>
      <c r="E221" s="14"/>
    </row>
    <row r="222" spans="1:6" ht="8.25" customHeight="1" x14ac:dyDescent="0.25">
      <c r="A222" s="14" t="s">
        <v>168</v>
      </c>
      <c r="B222" s="14"/>
      <c r="C222" s="14"/>
      <c r="D222" s="14"/>
      <c r="E222" s="14"/>
    </row>
    <row r="223" spans="1:6" ht="8.25" customHeight="1" x14ac:dyDescent="0.25">
      <c r="A223" s="14"/>
      <c r="B223" s="14"/>
      <c r="C223" s="14"/>
      <c r="D223" s="14"/>
      <c r="E223" s="14"/>
    </row>
    <row r="224" spans="1:6" ht="8.25" customHeight="1" x14ac:dyDescent="0.25">
      <c r="A224" s="14" t="s">
        <v>144</v>
      </c>
      <c r="B224" s="14"/>
      <c r="C224" s="14"/>
      <c r="D224" s="14"/>
      <c r="E224" s="14"/>
    </row>
  </sheetData>
  <autoFilter ref="A9:F9" xr:uid="{00000000-0009-0000-0000-000000000000}"/>
  <mergeCells count="7">
    <mergeCell ref="F5:F7"/>
    <mergeCell ref="D8:F8"/>
    <mergeCell ref="A5:A8"/>
    <mergeCell ref="B5:B8"/>
    <mergeCell ref="C5:C7"/>
    <mergeCell ref="D5:D7"/>
    <mergeCell ref="E5:E7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96F2-66AC-4561-88AC-DA90B080B75F}">
  <sheetPr codeName="Tabelle2">
    <tabColor theme="5"/>
  </sheetPr>
  <dimension ref="A1:I275"/>
  <sheetViews>
    <sheetView topLeftCell="A181" zoomScale="190" zoomScaleNormal="190" workbookViewId="0">
      <selection activeCell="B202" sqref="B202"/>
    </sheetView>
  </sheetViews>
  <sheetFormatPr baseColWidth="10" defaultRowHeight="15" x14ac:dyDescent="0.25"/>
  <cols>
    <col min="2" max="2" width="24.42578125" customWidth="1"/>
    <col min="7" max="7" width="11.42578125" style="14"/>
  </cols>
  <sheetData>
    <row r="1" spans="1:9" ht="30" customHeight="1" x14ac:dyDescent="0.25">
      <c r="B1" t="s">
        <v>145</v>
      </c>
    </row>
    <row r="2" spans="1:9" ht="30" customHeight="1" x14ac:dyDescent="0.25">
      <c r="B2" s="86" t="s">
        <v>146</v>
      </c>
      <c r="C2" s="86"/>
      <c r="D2" s="86"/>
      <c r="E2" s="86"/>
      <c r="F2" s="86"/>
      <c r="G2" s="86"/>
      <c r="H2" s="86"/>
      <c r="I2" s="86"/>
    </row>
    <row r="5" spans="1:9" ht="8.25" customHeight="1" x14ac:dyDescent="0.25">
      <c r="B5" s="163" t="s">
        <v>147</v>
      </c>
      <c r="C5" s="166" t="s">
        <v>148</v>
      </c>
      <c r="D5" s="169" t="s">
        <v>3</v>
      </c>
      <c r="E5" s="170" t="s">
        <v>149</v>
      </c>
      <c r="F5" s="163" t="s">
        <v>150</v>
      </c>
      <c r="G5" s="166" t="s">
        <v>151</v>
      </c>
    </row>
    <row r="6" spans="1:9" ht="8.25" customHeight="1" x14ac:dyDescent="0.25">
      <c r="B6" s="164"/>
      <c r="C6" s="167"/>
      <c r="D6" s="169"/>
      <c r="E6" s="171"/>
      <c r="F6" s="164"/>
      <c r="G6" s="167"/>
    </row>
    <row r="7" spans="1:9" ht="39" customHeight="1" x14ac:dyDescent="0.25">
      <c r="B7" s="164"/>
      <c r="C7" s="167"/>
      <c r="D7" s="169"/>
      <c r="E7" s="172"/>
      <c r="F7" s="165"/>
      <c r="G7" s="168"/>
    </row>
    <row r="8" spans="1:9" ht="8.25" customHeight="1" x14ac:dyDescent="0.25">
      <c r="B8" s="165"/>
      <c r="C8" s="168"/>
      <c r="D8" s="127" t="s">
        <v>7</v>
      </c>
      <c r="E8" s="173" t="s">
        <v>8</v>
      </c>
      <c r="F8" s="174"/>
      <c r="G8" s="174"/>
    </row>
    <row r="9" spans="1:9" ht="8.25" customHeight="1" x14ac:dyDescent="0.25">
      <c r="B9" s="84" t="s">
        <v>14</v>
      </c>
      <c r="C9" s="20" t="s">
        <v>15</v>
      </c>
      <c r="D9" s="84" t="s">
        <v>16</v>
      </c>
      <c r="E9" s="84" t="s">
        <v>17</v>
      </c>
      <c r="F9" s="84" t="s">
        <v>18</v>
      </c>
      <c r="G9" s="84" t="s">
        <v>19</v>
      </c>
    </row>
    <row r="10" spans="1:9" ht="8.25" customHeight="1" x14ac:dyDescent="0.25">
      <c r="A10" s="16">
        <v>1000</v>
      </c>
      <c r="B10" s="25" t="s">
        <v>152</v>
      </c>
      <c r="C10" s="20">
        <v>2020</v>
      </c>
      <c r="D10" s="84">
        <f>VLOOKUP(A10,'2020_Berechnung'!$C$5:$N$127,6,FALSE)</f>
        <v>552325</v>
      </c>
      <c r="E10" s="154">
        <f>VLOOKUP(A10,'2020_Berechnung'!$C$5:$N$127,10,FALSE)</f>
        <v>53.406056216901277</v>
      </c>
      <c r="F10" s="154">
        <f>VLOOKUP(A10,'2020_Berechnung'!$C$5:$N$127,11,FALSE)</f>
        <v>46.594849047209522</v>
      </c>
      <c r="G10" s="154">
        <f>VLOOKUP(A10,'2020_Berechnung'!$C$5:$N$127,12,FALSE)</f>
        <v>56.575120338819687</v>
      </c>
    </row>
    <row r="11" spans="1:9" ht="8.25" customHeight="1" x14ac:dyDescent="0.25">
      <c r="A11" s="16">
        <v>163</v>
      </c>
      <c r="B11" s="16" t="s">
        <v>59</v>
      </c>
      <c r="C11" s="20">
        <v>2020</v>
      </c>
      <c r="D11" s="84">
        <f>VLOOKUP(A11,'2020_Berechnung'!$C$5:$N$127,6,FALSE)</f>
        <v>88085</v>
      </c>
      <c r="E11" s="154">
        <f>VLOOKUP(A11,'2020_Berechnung'!$C$5:$N$127,10,FALSE)</f>
        <v>51.297042629278536</v>
      </c>
      <c r="F11" s="154">
        <f>VLOOKUP(A11,'2020_Berechnung'!$C$5:$N$127,11,FALSE)</f>
        <v>48.702957370721464</v>
      </c>
      <c r="G11" s="154">
        <f>VLOOKUP(A11,'2020_Berechnung'!$C$5:$N$127,12,FALSE)</f>
        <v>-21.069374003118334</v>
      </c>
    </row>
    <row r="12" spans="1:9" ht="8.25" customHeight="1" x14ac:dyDescent="0.25">
      <c r="A12" s="16">
        <v>152</v>
      </c>
      <c r="B12" s="16" t="s">
        <v>49</v>
      </c>
      <c r="C12" s="20">
        <v>2020</v>
      </c>
      <c r="D12" s="84">
        <f>VLOOKUP(A12,'2020_Berechnung'!$C$5:$N$127,6,FALSE)</f>
        <v>98355</v>
      </c>
      <c r="E12" s="154">
        <f>VLOOKUP(A12,'2020_Berechnung'!$C$5:$N$127,10,FALSE)</f>
        <v>54.39479436734279</v>
      </c>
      <c r="F12" s="154">
        <f>VLOOKUP(A12,'2020_Berechnung'!$C$5:$N$127,11,FALSE)</f>
        <v>45.60520563265721</v>
      </c>
      <c r="G12" s="154">
        <f>VLOOKUP(A12,'2020_Berechnung'!$C$5:$N$127,12,FALSE)</f>
        <v>203.443062968562</v>
      </c>
    </row>
    <row r="13" spans="1:9" ht="8.25" customHeight="1" x14ac:dyDescent="0.25">
      <c r="A13" s="16">
        <v>170</v>
      </c>
      <c r="B13" s="16" t="s">
        <v>153</v>
      </c>
      <c r="C13" s="20">
        <v>2020</v>
      </c>
      <c r="D13" s="84">
        <f>VLOOKUP(A13,'2020_Berechnung'!$C$5:$N$127,6,FALSE)</f>
        <v>19300</v>
      </c>
      <c r="E13" s="154">
        <f>VLOOKUP(A13,'2020_Berechnung'!$C$5:$N$127,10,FALSE)</f>
        <v>50.751295336787564</v>
      </c>
      <c r="F13" s="154">
        <f>VLOOKUP(A13,'2020_Berechnung'!$C$5:$N$127,11,FALSE)</f>
        <v>49.248704663212436</v>
      </c>
      <c r="G13" s="154">
        <v>0</v>
      </c>
    </row>
    <row r="14" spans="1:9" ht="8.25" customHeight="1" x14ac:dyDescent="0.25">
      <c r="A14" s="16">
        <v>148</v>
      </c>
      <c r="B14" s="16" t="s">
        <v>46</v>
      </c>
      <c r="C14" s="20">
        <v>2020</v>
      </c>
      <c r="D14" s="84">
        <f>VLOOKUP(A14,'2020_Berechnung'!$C$5:$N$127,6,FALSE)</f>
        <v>29725</v>
      </c>
      <c r="E14" s="154">
        <f>VLOOKUP(A14,'2020_Berechnung'!$C$5:$N$127,10,FALSE)</f>
        <v>56.602186711522286</v>
      </c>
      <c r="F14" s="154">
        <f>VLOOKUP(A14,'2020_Berechnung'!$C$5:$N$127,11,FALSE)</f>
        <v>43.380992430613965</v>
      </c>
      <c r="G14" s="154">
        <f>VLOOKUP(A14,'2020_Berechnung'!$C$5:$N$127,12,FALSE)</f>
        <v>33.093041998746308</v>
      </c>
    </row>
    <row r="15" spans="1:9" ht="8.25" customHeight="1" x14ac:dyDescent="0.25">
      <c r="A15" s="16">
        <v>154</v>
      </c>
      <c r="B15" s="16" t="s">
        <v>51</v>
      </c>
      <c r="C15" s="20">
        <v>2020</v>
      </c>
      <c r="D15" s="84">
        <f>VLOOKUP(A15,'2020_Berechnung'!$C$5:$N$127,6,FALSE)</f>
        <v>64675</v>
      </c>
      <c r="E15" s="154">
        <f>VLOOKUP(A15,'2020_Berechnung'!$C$5:$N$127,10,FALSE)</f>
        <v>59.99226903749517</v>
      </c>
      <c r="F15" s="154">
        <f>VLOOKUP(A15,'2020_Berechnung'!$C$5:$N$127,11,FALSE)</f>
        <v>40.007730962504837</v>
      </c>
      <c r="G15" s="154">
        <f>VLOOKUP(A15,'2020_Berechnung'!$C$5:$N$127,12,FALSE)</f>
        <v>1812.3299822590184</v>
      </c>
    </row>
    <row r="16" spans="1:9" ht="8.25" customHeight="1" x14ac:dyDescent="0.25">
      <c r="A16" s="16">
        <v>137</v>
      </c>
      <c r="B16" s="16" t="s">
        <v>37</v>
      </c>
      <c r="C16" s="20">
        <v>2020</v>
      </c>
      <c r="D16" s="84">
        <f>VLOOKUP(A16,'2020_Berechnung'!$C$5:$N$127,6,FALSE)</f>
        <v>28950</v>
      </c>
      <c r="E16" s="154">
        <f>VLOOKUP(A16,'2020_Berechnung'!$C$5:$N$127,10,FALSE)</f>
        <v>60.41450777202072</v>
      </c>
      <c r="F16" s="154">
        <f>VLOOKUP(A16,'2020_Berechnung'!$C$5:$N$127,11,FALSE)</f>
        <v>39.585492227979273</v>
      </c>
      <c r="G16" s="154">
        <f>VLOOKUP(A16,'2020_Berechnung'!$C$5:$N$127,12,FALSE)</f>
        <v>20.912166395188574</v>
      </c>
    </row>
    <row r="17" spans="1:7" ht="8.25" customHeight="1" x14ac:dyDescent="0.25">
      <c r="A17" s="16">
        <v>160</v>
      </c>
      <c r="B17" s="16" t="s">
        <v>56</v>
      </c>
      <c r="C17" s="20">
        <v>2020</v>
      </c>
      <c r="D17" s="84">
        <f>VLOOKUP(A17,'2020_Berechnung'!$C$5:$N$127,6,FALSE)</f>
        <v>22335</v>
      </c>
      <c r="E17" s="154">
        <f>VLOOKUP(A17,'2020_Berechnung'!$C$5:$N$127,10,FALSE)</f>
        <v>36.534586971121556</v>
      </c>
      <c r="F17" s="154">
        <f>VLOOKUP(A17,'2020_Berechnung'!$C$5:$N$127,11,FALSE)</f>
        <v>63.443026639803001</v>
      </c>
      <c r="G17" s="154">
        <f>VLOOKUP(A17,'2020_Berechnung'!$C$5:$N$127,12,FALSE)</f>
        <v>22.229518962403546</v>
      </c>
    </row>
    <row r="18" spans="1:7" ht="8.25" customHeight="1" x14ac:dyDescent="0.25">
      <c r="A18" s="16">
        <v>134</v>
      </c>
      <c r="B18" s="16" t="s">
        <v>34</v>
      </c>
      <c r="C18" s="20">
        <v>2020</v>
      </c>
      <c r="D18" s="84">
        <f>VLOOKUP(A18,'2020_Berechnung'!$C$5:$N$127,6,FALSE)</f>
        <v>18695</v>
      </c>
      <c r="E18" s="154">
        <f>VLOOKUP(A18,'2020_Berechnung'!$C$5:$N$127,10,FALSE)</f>
        <v>56.592671837389673</v>
      </c>
      <c r="F18" s="154">
        <f>VLOOKUP(A18,'2020_Berechnung'!$C$5:$N$127,11,FALSE)</f>
        <v>43.407328162610327</v>
      </c>
      <c r="G18" s="154">
        <f>VLOOKUP(A18,'2020_Berechnung'!$C$5:$N$127,12,FALSE)</f>
        <v>16.067548270938101</v>
      </c>
    </row>
    <row r="19" spans="1:7" ht="8.25" customHeight="1" x14ac:dyDescent="0.25">
      <c r="A19" s="16">
        <v>125</v>
      </c>
      <c r="B19" s="16" t="s">
        <v>27</v>
      </c>
      <c r="C19" s="20">
        <v>2020</v>
      </c>
      <c r="D19" s="84">
        <f>VLOOKUP(A19,'2020_Berechnung'!$C$5:$N$127,6,FALSE)</f>
        <v>31155</v>
      </c>
      <c r="E19" s="154">
        <f>VLOOKUP(A19,'2020_Berechnung'!$C$5:$N$127,10,FALSE)</f>
        <v>54.453538757823786</v>
      </c>
      <c r="F19" s="154">
        <f>VLOOKUP(A19,'2020_Berechnung'!$C$5:$N$127,11,FALSE)</f>
        <v>45.546461242176214</v>
      </c>
      <c r="G19" s="154">
        <f>VLOOKUP(A19,'2020_Berechnung'!$C$5:$N$127,12,FALSE)</f>
        <v>1534.5750262329486</v>
      </c>
    </row>
    <row r="20" spans="1:7" ht="8.25" customHeight="1" x14ac:dyDescent="0.25">
      <c r="A20" s="16">
        <v>161</v>
      </c>
      <c r="B20" s="16" t="s">
        <v>57</v>
      </c>
      <c r="C20" s="20">
        <v>2020</v>
      </c>
      <c r="D20" s="84">
        <f>VLOOKUP(A20,'2020_Berechnung'!$C$5:$N$127,6,FALSE)</f>
        <v>11855</v>
      </c>
      <c r="E20" s="154">
        <f>VLOOKUP(A20,'2020_Berechnung'!$C$5:$N$127,10,FALSE)</f>
        <v>52.636018557570644</v>
      </c>
      <c r="F20" s="154">
        <f>VLOOKUP(A20,'2020_Berechnung'!$C$5:$N$127,11,FALSE)</f>
        <v>47.363981442429356</v>
      </c>
      <c r="G20" s="154">
        <f>VLOOKUP(A20,'2020_Berechnung'!$C$5:$N$127,12,FALSE)</f>
        <v>26.439846416382252</v>
      </c>
    </row>
    <row r="21" spans="1:7" ht="8.25" customHeight="1" x14ac:dyDescent="0.25">
      <c r="A21" s="16">
        <v>166</v>
      </c>
      <c r="B21" s="16" t="s">
        <v>62</v>
      </c>
      <c r="C21" s="20">
        <v>2020</v>
      </c>
      <c r="D21" s="84">
        <f>VLOOKUP(A21,'2020_Berechnung'!$C$5:$N$127,6,FALSE)</f>
        <v>11410</v>
      </c>
      <c r="E21" s="154">
        <f>VLOOKUP(A21,'2020_Berechnung'!$C$5:$N$127,10,FALSE)</f>
        <v>36.371603856266432</v>
      </c>
      <c r="F21" s="154">
        <f>VLOOKUP(A21,'2020_Berechnung'!$C$5:$N$127,11,FALSE)</f>
        <v>63.628396143733568</v>
      </c>
      <c r="G21" s="154">
        <f>VLOOKUP(A21,'2020_Berechnung'!$C$5:$N$127,12,FALSE)</f>
        <v>-1.7395797450912849</v>
      </c>
    </row>
    <row r="22" spans="1:7" ht="8.25" customHeight="1" x14ac:dyDescent="0.25">
      <c r="A22" s="16">
        <v>168</v>
      </c>
      <c r="B22" s="16" t="s">
        <v>154</v>
      </c>
      <c r="C22" s="20">
        <v>2020</v>
      </c>
      <c r="D22" s="84">
        <f>VLOOKUP(A22,'2020_Berechnung'!$C$5:$N$127,6,FALSE)</f>
        <v>6180</v>
      </c>
      <c r="E22" s="154">
        <f>VLOOKUP(A22,'2020_Berechnung'!$C$5:$N$127,10,FALSE)</f>
        <v>69.579288025889966</v>
      </c>
      <c r="F22" s="154">
        <f>VLOOKUP(A22,'2020_Berechnung'!$C$5:$N$127,11,FALSE)</f>
        <v>30.420711974110031</v>
      </c>
      <c r="G22" s="154">
        <f>VLOOKUP(A22,'2020_Berechnung'!$C$5:$N$127,12,FALSE)</f>
        <v>-40.359004053271569</v>
      </c>
    </row>
    <row r="23" spans="1:7" ht="8.25" customHeight="1" x14ac:dyDescent="0.25">
      <c r="A23" s="16">
        <v>153</v>
      </c>
      <c r="B23" s="16" t="s">
        <v>50</v>
      </c>
      <c r="C23" s="20">
        <v>2020</v>
      </c>
      <c r="D23" s="84">
        <f>VLOOKUP(A23,'2020_Berechnung'!$C$5:$N$127,6,FALSE)</f>
        <v>8700</v>
      </c>
      <c r="E23" s="154">
        <f>VLOOKUP(A23,'2020_Berechnung'!$C$5:$N$127,10,FALSE)</f>
        <v>53.96551724137931</v>
      </c>
      <c r="F23" s="154">
        <f>VLOOKUP(A23,'2020_Berechnung'!$C$5:$N$127,11,FALSE)</f>
        <v>45.977011494252871</v>
      </c>
      <c r="G23" s="154">
        <f>VLOOKUP(A23,'2020_Berechnung'!$C$5:$N$127,12,FALSE)</f>
        <v>20.033112582781456</v>
      </c>
    </row>
    <row r="24" spans="1:7" ht="8.25" customHeight="1" x14ac:dyDescent="0.25">
      <c r="A24" s="16">
        <v>130</v>
      </c>
      <c r="B24" s="16" t="s">
        <v>32</v>
      </c>
      <c r="C24" s="20">
        <v>2020</v>
      </c>
      <c r="D24" s="84">
        <f>VLOOKUP(A24,'2020_Berechnung'!$C$5:$N$127,6,FALSE)</f>
        <v>11915</v>
      </c>
      <c r="E24" s="154">
        <f>VLOOKUP(A24,'2020_Berechnung'!$C$5:$N$127,10,FALSE)</f>
        <v>56.105749055812005</v>
      </c>
      <c r="F24" s="154">
        <f>VLOOKUP(A24,'2020_Berechnung'!$C$5:$N$127,11,FALSE)</f>
        <v>43.894250944187995</v>
      </c>
      <c r="G24" s="154">
        <f>VLOOKUP(A24,'2020_Berechnung'!$C$5:$N$127,12,FALSE)</f>
        <v>84.271574389112274</v>
      </c>
    </row>
    <row r="25" spans="1:7" ht="8.25" customHeight="1" x14ac:dyDescent="0.25">
      <c r="A25" s="16">
        <v>165</v>
      </c>
      <c r="B25" s="16" t="s">
        <v>61</v>
      </c>
      <c r="C25" s="20">
        <v>2020</v>
      </c>
      <c r="D25" s="84">
        <f>VLOOKUP(A25,'2020_Berechnung'!$C$5:$N$127,6,FALSE)</f>
        <v>9380</v>
      </c>
      <c r="E25" s="154">
        <f>VLOOKUP(A25,'2020_Berechnung'!$C$5:$N$127,10,FALSE)</f>
        <v>59.11513859275054</v>
      </c>
      <c r="F25" s="154">
        <f>VLOOKUP(A25,'2020_Berechnung'!$C$5:$N$127,11,FALSE)</f>
        <v>40.884861407249467</v>
      </c>
      <c r="G25" s="154">
        <f>VLOOKUP(A25,'2020_Berechnung'!$C$5:$N$127,12,FALSE)</f>
        <v>310.14429383471798</v>
      </c>
    </row>
    <row r="26" spans="1:7" ht="8.25" customHeight="1" x14ac:dyDescent="0.25">
      <c r="A26" s="16">
        <v>999</v>
      </c>
      <c r="B26" s="25" t="s">
        <v>155</v>
      </c>
      <c r="C26" s="20">
        <v>2020</v>
      </c>
      <c r="D26" s="84">
        <f>VLOOKUP(A26,'2020_Berechnung'!$C$5:$N$127,6,FALSE)</f>
        <v>351275</v>
      </c>
      <c r="E26" s="154">
        <f>VLOOKUP(A26,'2020_Berechnung'!$C$5:$N$127,10,FALSE)</f>
        <v>55.75261547220839</v>
      </c>
      <c r="F26" s="154">
        <f>VLOOKUP(A26,'2020_Berechnung'!$C$5:$N$127,11,FALSE)</f>
        <v>44.243114369084054</v>
      </c>
      <c r="G26" s="154">
        <f>VLOOKUP(A26,'2020_Berechnung'!$C$5:$N$127,12,FALSE)</f>
        <v>138.48885207614805</v>
      </c>
    </row>
    <row r="27" spans="1:7" ht="8.25" customHeight="1" x14ac:dyDescent="0.25">
      <c r="A27" s="16">
        <v>2000</v>
      </c>
      <c r="B27" s="25" t="s">
        <v>156</v>
      </c>
      <c r="C27" s="20">
        <v>2020</v>
      </c>
      <c r="D27" s="84">
        <f>VLOOKUP(A27,'2020_Berechnung'!$C$5:$N$127,6,FALSE)</f>
        <v>43135</v>
      </c>
      <c r="E27" s="154">
        <f>VLOOKUP(A27,'2020_Berechnung'!$C$5:$N$127,10,FALSE)</f>
        <v>63.196939840037089</v>
      </c>
      <c r="F27" s="154">
        <f>VLOOKUP(A27,'2020_Berechnung'!$C$5:$N$127,11,FALSE)</f>
        <v>36.803060159962911</v>
      </c>
      <c r="G27" s="154">
        <f>VLOOKUP(A27,'2020_Berechnung'!$C$5:$N$127,12,FALSE)</f>
        <v>202.29868946667602</v>
      </c>
    </row>
    <row r="28" spans="1:7" ht="8.25" customHeight="1" x14ac:dyDescent="0.25">
      <c r="A28" s="16">
        <v>3000</v>
      </c>
      <c r="B28" s="25" t="s">
        <v>157</v>
      </c>
      <c r="C28" s="20">
        <v>2020</v>
      </c>
      <c r="D28" s="84">
        <f>VLOOKUP(A28,'2020_Berechnung'!$C$5:$N$127,6,FALSE)</f>
        <v>17255</v>
      </c>
      <c r="E28" s="154">
        <f>VLOOKUP(A28,'2020_Berechnung'!$C$5:$N$127,10,FALSE)</f>
        <v>45.494059692842654</v>
      </c>
      <c r="F28" s="154">
        <f>VLOOKUP(A28,'2020_Berechnung'!$C$5:$N$127,11,FALSE)</f>
        <v>54.505940307157339</v>
      </c>
      <c r="G28" s="154">
        <f>VLOOKUP(A28,'2020_Berechnung'!$C$5:$N$127,12,FALSE)</f>
        <v>46.265999830465375</v>
      </c>
    </row>
    <row r="29" spans="1:7" ht="8.25" customHeight="1" x14ac:dyDescent="0.25">
      <c r="A29" s="16">
        <v>4000</v>
      </c>
      <c r="B29" s="25" t="s">
        <v>158</v>
      </c>
      <c r="C29" s="20">
        <v>2020</v>
      </c>
      <c r="D29" s="84">
        <f>VLOOKUP(A29,'2020_Berechnung'!$C$5:$N$127,6,FALSE)</f>
        <v>231560</v>
      </c>
      <c r="E29" s="154">
        <f>VLOOKUP(A29,'2020_Berechnung'!$C$5:$N$127,10,FALSE)</f>
        <v>54.474002418379683</v>
      </c>
      <c r="F29" s="154">
        <f>VLOOKUP(A29,'2020_Berechnung'!$C$5:$N$127,11,FALSE)</f>
        <v>45.525997581620317</v>
      </c>
      <c r="G29" s="154">
        <f>VLOOKUP(A29,'2020_Berechnung'!$C$5:$N$127,12,FALSE)</f>
        <v>214.90195011831261</v>
      </c>
    </row>
    <row r="30" spans="1:7" ht="8.25" customHeight="1" x14ac:dyDescent="0.25">
      <c r="A30" s="16">
        <v>475</v>
      </c>
      <c r="B30" s="16" t="s">
        <v>159</v>
      </c>
      <c r="C30" s="20">
        <v>2020</v>
      </c>
      <c r="D30" s="84">
        <f>VLOOKUP(A30,'2020_Berechnung'!$C$5:$N$127,6,FALSE)</f>
        <v>87680</v>
      </c>
      <c r="E30" s="154">
        <f>VLOOKUP(A30,'2020_Berechnung'!$C$5:$N$127,10,FALSE)</f>
        <v>56.592153284671532</v>
      </c>
      <c r="F30" s="154">
        <f>VLOOKUP(A30,'2020_Berechnung'!$C$5:$N$127,11,FALSE)</f>
        <v>43.407846715328468</v>
      </c>
      <c r="G30" s="154">
        <f>VLOOKUP(A30,'2020_Berechnung'!$C$5:$N$127,12,FALSE)</f>
        <v>1506.4492488090875</v>
      </c>
    </row>
    <row r="31" spans="1:7" ht="8.25" customHeight="1" x14ac:dyDescent="0.25">
      <c r="A31" s="16">
        <v>438</v>
      </c>
      <c r="B31" s="16" t="s">
        <v>160</v>
      </c>
      <c r="C31" s="20">
        <v>2020</v>
      </c>
      <c r="D31" s="84">
        <f>VLOOKUP(A31,'2020_Berechnung'!$C$5:$N$127,6,FALSE)</f>
        <v>42860</v>
      </c>
      <c r="E31" s="154">
        <f>VLOOKUP(A31,'2020_Berechnung'!$C$5:$N$127,10,FALSE)</f>
        <v>55.027998133457764</v>
      </c>
      <c r="F31" s="154">
        <f>VLOOKUP(A31,'2020_Berechnung'!$C$5:$N$127,11,FALSE)</f>
        <v>44.972001866542236</v>
      </c>
      <c r="G31" s="154">
        <f>VLOOKUP(A31,'2020_Berechnung'!$C$5:$N$127,12,FALSE)</f>
        <v>475.45649838882923</v>
      </c>
    </row>
    <row r="32" spans="1:7" ht="8.25" customHeight="1" x14ac:dyDescent="0.25">
      <c r="A32" s="16">
        <v>423</v>
      </c>
      <c r="B32" s="16" t="s">
        <v>112</v>
      </c>
      <c r="C32" s="20">
        <v>2020</v>
      </c>
      <c r="D32" s="84">
        <f>VLOOKUP(A32,'2020_Berechnung'!$C$5:$N$127,6,FALSE)</f>
        <v>21830</v>
      </c>
      <c r="E32" s="154">
        <f>VLOOKUP(A32,'2020_Berechnung'!$C$5:$N$127,10,FALSE)</f>
        <v>62.963811268896016</v>
      </c>
      <c r="F32" s="154">
        <f>VLOOKUP(A32,'2020_Berechnung'!$C$5:$N$127,11,FALSE)</f>
        <v>37.036188731103984</v>
      </c>
      <c r="G32" s="154">
        <f>VLOOKUP(A32,'2020_Berechnung'!$C$5:$N$127,12,FALSE)</f>
        <v>555.3587511257881</v>
      </c>
    </row>
    <row r="33" spans="1:7" ht="8.25" customHeight="1" x14ac:dyDescent="0.25">
      <c r="A33" s="16">
        <v>479</v>
      </c>
      <c r="B33" s="16" t="s">
        <v>134</v>
      </c>
      <c r="C33" s="20">
        <v>2020</v>
      </c>
      <c r="D33" s="84">
        <f>VLOOKUP(A33,'2020_Berechnung'!$C$5:$N$127,6,FALSE)</f>
        <v>10165</v>
      </c>
      <c r="E33" s="154">
        <f>VLOOKUP(A33,'2020_Berechnung'!$C$5:$N$127,10,FALSE)</f>
        <v>49.729463846532219</v>
      </c>
      <c r="F33" s="154">
        <f>VLOOKUP(A33,'2020_Berechnung'!$C$5:$N$127,11,FALSE)</f>
        <v>50.319724545007382</v>
      </c>
      <c r="G33" s="154">
        <f>VLOOKUP(A33,'2020_Berechnung'!$C$5:$N$127,12,FALSE)</f>
        <v>83.61632947976878</v>
      </c>
    </row>
    <row r="34" spans="1:7" ht="8.25" customHeight="1" x14ac:dyDescent="0.25">
      <c r="A34" s="16">
        <v>432</v>
      </c>
      <c r="B34" s="16" t="s">
        <v>116</v>
      </c>
      <c r="C34" s="20">
        <v>2020</v>
      </c>
      <c r="D34" s="84">
        <f>VLOOKUP(A34,'2020_Berechnung'!$C$5:$N$127,6,FALSE)</f>
        <v>8785</v>
      </c>
      <c r="E34" s="154">
        <f>VLOOKUP(A34,'2020_Berechnung'!$C$5:$N$127,10,FALSE)</f>
        <v>45.190665907797381</v>
      </c>
      <c r="F34" s="154">
        <f>VLOOKUP(A34,'2020_Berechnung'!$C$5:$N$127,11,FALSE)</f>
        <v>54.809334092202619</v>
      </c>
      <c r="G34" s="154">
        <f>VLOOKUP(A34,'2020_Berechnung'!$C$5:$N$127,12,FALSE)</f>
        <v>-9.1144216842540864</v>
      </c>
    </row>
    <row r="35" spans="1:7" ht="8.25" customHeight="1" x14ac:dyDescent="0.25">
      <c r="A35" s="16">
        <v>5000</v>
      </c>
      <c r="B35" s="25" t="s">
        <v>137</v>
      </c>
      <c r="C35" s="20">
        <v>2020</v>
      </c>
      <c r="D35" s="84">
        <f>VLOOKUP(A35,'2020_Berechnung'!$C$5:$N$127,6,FALSE)</f>
        <v>1030</v>
      </c>
      <c r="E35" s="154">
        <f>VLOOKUP(A35,'2020_Berechnung'!$C$5:$N$127,10,FALSE)</f>
        <v>57.28155339805825</v>
      </c>
      <c r="F35" s="154">
        <f>VLOOKUP(A35,'2020_Berechnung'!$C$5:$N$127,11,FALSE)</f>
        <v>42.718446601941743</v>
      </c>
      <c r="G35" s="154">
        <f>VLOOKUP(A35,'2020_Berechnung'!$C$5:$N$127,12,FALSE)</f>
        <v>54.42278860569715</v>
      </c>
    </row>
    <row r="36" spans="1:7" ht="8.25" customHeight="1" x14ac:dyDescent="0.25">
      <c r="A36" s="16">
        <v>997</v>
      </c>
      <c r="B36" s="16" t="s">
        <v>162</v>
      </c>
      <c r="C36" s="20">
        <v>2020</v>
      </c>
      <c r="D36" s="84">
        <f>VLOOKUP(A36,'2020_Berechnung'!$C$5:$N$127,6,FALSE)</f>
        <v>3465</v>
      </c>
      <c r="E36" s="154">
        <f>VLOOKUP(A36,'2020_Berechnung'!$C$5:$N$127,10,FALSE)</f>
        <v>56.56565656565656</v>
      </c>
      <c r="F36" s="154">
        <f>VLOOKUP(A36,'2020_Berechnung'!$C$5:$N$127,11,FALSE)</f>
        <v>43.43434343434344</v>
      </c>
      <c r="G36" s="154">
        <f>VLOOKUP(A36,'2020_Berechnung'!$C$5:$N$127,12,FALSE)</f>
        <v>113.88888888888889</v>
      </c>
    </row>
    <row r="37" spans="1:7" ht="8.25" customHeight="1" x14ac:dyDescent="0.25">
      <c r="A37" s="16">
        <v>998</v>
      </c>
      <c r="B37" s="16" t="s">
        <v>163</v>
      </c>
      <c r="C37" s="20">
        <v>2020</v>
      </c>
      <c r="D37" s="84">
        <f>VLOOKUP(A37,'2020_Berechnung'!$C$5:$N$127,6,FALSE)</f>
        <v>9090</v>
      </c>
      <c r="E37" s="154">
        <f>VLOOKUP(A37,'2020_Berechnung'!$C$5:$N$127,10,FALSE)</f>
        <v>58.195819581958197</v>
      </c>
      <c r="F37" s="154">
        <f>VLOOKUP(A37,'2020_Berechnung'!$C$5:$N$127,11,FALSE)</f>
        <v>41.74917491749175</v>
      </c>
      <c r="G37" s="154">
        <f>VLOOKUP(A37,'2020_Berechnung'!$C$5:$N$127,12,FALSE)</f>
        <v>32.797662527392255</v>
      </c>
    </row>
    <row r="38" spans="1:7" ht="8.25" customHeight="1" x14ac:dyDescent="0.25">
      <c r="A38" s="16">
        <v>9999</v>
      </c>
      <c r="B38" s="25" t="s">
        <v>164</v>
      </c>
      <c r="C38" s="20">
        <v>2020</v>
      </c>
      <c r="D38" s="84">
        <f>VLOOKUP(A38,'2020_Berechnung'!$C$5:$N$127,6,FALSE)</f>
        <v>857895</v>
      </c>
      <c r="E38" s="154">
        <f>VLOOKUP(A38,'2020_Berechnung'!$C$5:$N$127,10,FALSE)</f>
        <v>54.095198130307324</v>
      </c>
      <c r="F38" s="154">
        <f>VLOOKUP(A38,'2020_Berechnung'!$C$5:$N$127,11,FALSE)</f>
        <v>45.904801869692676</v>
      </c>
      <c r="G38" s="154">
        <f>VLOOKUP(A38,'2020_Berechnung'!$C$5:$N$127,12,FALSE)</f>
        <v>85.898380449244399</v>
      </c>
    </row>
    <row r="39" spans="1:7" ht="8.25" customHeight="1" x14ac:dyDescent="0.25">
      <c r="A39" s="16">
        <v>1000</v>
      </c>
      <c r="B39" s="25" t="s">
        <v>152</v>
      </c>
      <c r="C39" s="137">
        <v>2019</v>
      </c>
      <c r="D39" s="138">
        <f>VLOOKUP(A39,A6_Berechnung!$B$6:$H$128,4,FALSE)</f>
        <v>542155</v>
      </c>
      <c r="E39" s="139">
        <f>VLOOKUP(A39,A6_Berechnung!$B$6:$H$128,5,FALSE)</f>
        <v>53.671920391769881</v>
      </c>
      <c r="F39" s="139">
        <f>VLOOKUP(A39,A6_Berechnung!$B$6:$H$128,6,FALSE)</f>
        <v>46.328079608230119</v>
      </c>
      <c r="G39" s="139">
        <f>VLOOKUP(A39,A6_Berechnung!$B$6:$H$128,7,FALSE)</f>
        <v>53.69209137245786</v>
      </c>
    </row>
    <row r="40" spans="1:7" ht="8.25" customHeight="1" x14ac:dyDescent="0.25">
      <c r="A40" s="16">
        <v>163</v>
      </c>
      <c r="B40" s="16" t="s">
        <v>59</v>
      </c>
      <c r="C40" s="137">
        <v>2019</v>
      </c>
      <c r="D40" s="138">
        <f>VLOOKUP(A40,A6_Berechnung!$B$6:$H$128,4,FALSE)</f>
        <v>88735</v>
      </c>
      <c r="E40" s="139">
        <f>VLOOKUP(A40,A6_Berechnung!$B$6:$H$128,5,FALSE)</f>
        <v>51.298811066659155</v>
      </c>
      <c r="F40" s="139">
        <f>VLOOKUP(A40,A6_Berechnung!$B$6:$H$128,6,FALSE)</f>
        <v>48.701188933340845</v>
      </c>
      <c r="G40" s="139">
        <f>VLOOKUP(A40,A6_Berechnung!$B$6:$H$128,7,FALSE)</f>
        <v>-20.486926289001595</v>
      </c>
    </row>
    <row r="41" spans="1:7" ht="8.25" customHeight="1" x14ac:dyDescent="0.25">
      <c r="A41" s="16">
        <v>152</v>
      </c>
      <c r="B41" s="16" t="s">
        <v>49</v>
      </c>
      <c r="C41" s="137">
        <v>2019</v>
      </c>
      <c r="D41" s="138">
        <f>VLOOKUP(A41,A6_Berechnung!$B$6:$H$128,4,FALSE)</f>
        <v>98015</v>
      </c>
      <c r="E41" s="139">
        <f>VLOOKUP(A41,A6_Berechnung!$B$6:$H$128,5,FALSE)</f>
        <v>54.741621180431565</v>
      </c>
      <c r="F41" s="139">
        <f>VLOOKUP(A41,A6_Berechnung!$B$6:$H$128,6,FALSE)</f>
        <v>45.263480079579651</v>
      </c>
      <c r="G41" s="139">
        <f>VLOOKUP(A41,A6_Berechnung!$B$6:$H$128,7,FALSE)</f>
        <v>202.39410113226174</v>
      </c>
    </row>
    <row r="42" spans="1:7" ht="8.25" customHeight="1" x14ac:dyDescent="0.25">
      <c r="A42" s="16">
        <v>170</v>
      </c>
      <c r="B42" s="16" t="s">
        <v>153</v>
      </c>
      <c r="C42" s="137">
        <v>2019</v>
      </c>
      <c r="D42" s="138">
        <f>VLOOKUP(A42,A6_Berechnung!$B$6:$H$128,4,FALSE)</f>
        <v>19115</v>
      </c>
      <c r="E42" s="139">
        <f>VLOOKUP(A42,A6_Berechnung!$B$6:$H$128,5,FALSE)</f>
        <v>50.954747580434216</v>
      </c>
      <c r="F42" s="139">
        <f>VLOOKUP(A42,A6_Berechnung!$B$6:$H$128,6,FALSE)</f>
        <v>49.045252419565784</v>
      </c>
      <c r="G42" s="139">
        <f>VLOOKUP(A42,A6_Berechnung!$B$6:$H$128,7,FALSE)</f>
        <v>0</v>
      </c>
    </row>
    <row r="43" spans="1:7" ht="8.25" customHeight="1" x14ac:dyDescent="0.25">
      <c r="A43" s="16">
        <v>148</v>
      </c>
      <c r="B43" s="16" t="s">
        <v>46</v>
      </c>
      <c r="C43" s="137">
        <v>2019</v>
      </c>
      <c r="D43" s="138">
        <f>VLOOKUP(A43,A6_Berechnung!$B$6:$H$128,4,FALSE)</f>
        <v>29865</v>
      </c>
      <c r="E43" s="139">
        <f>VLOOKUP(A43,A6_Berechnung!$B$6:$H$128,5,FALSE)</f>
        <v>56.621463251297513</v>
      </c>
      <c r="F43" s="139">
        <f>VLOOKUP(A43,A6_Berechnung!$B$6:$H$128,6,FALSE)</f>
        <v>43.378536748702494</v>
      </c>
      <c r="G43" s="139">
        <f>VLOOKUP(A43,A6_Berechnung!$B$6:$H$128,7,FALSE)</f>
        <v>33.719888958538554</v>
      </c>
    </row>
    <row r="44" spans="1:7" ht="8.25" customHeight="1" x14ac:dyDescent="0.25">
      <c r="A44" s="16">
        <v>154</v>
      </c>
      <c r="B44" s="16" t="s">
        <v>51</v>
      </c>
      <c r="C44" s="137">
        <v>2019</v>
      </c>
      <c r="D44" s="138">
        <f>VLOOKUP(A44,A6_Berechnung!$B$6:$H$128,4,FALSE)</f>
        <v>58980</v>
      </c>
      <c r="E44" s="139">
        <f>VLOOKUP(A44,A6_Berechnung!$B$6:$H$128,5,FALSE)</f>
        <v>60.605289928789418</v>
      </c>
      <c r="F44" s="139">
        <f>VLOOKUP(A44,A6_Berechnung!$B$6:$H$128,6,FALSE)</f>
        <v>39.394710071210582</v>
      </c>
      <c r="G44" s="139">
        <f>VLOOKUP(A44,A6_Berechnung!$B$6:$H$128,7,FALSE)</f>
        <v>1643.9384979302188</v>
      </c>
    </row>
    <row r="45" spans="1:7" ht="8.25" customHeight="1" x14ac:dyDescent="0.25">
      <c r="A45" s="16">
        <v>137</v>
      </c>
      <c r="B45" s="16" t="s">
        <v>37</v>
      </c>
      <c r="C45" s="137">
        <v>2019</v>
      </c>
      <c r="D45" s="138">
        <f>VLOOKUP(A45,A6_Berechnung!$B$6:$H$128,4,FALSE)</f>
        <v>28825</v>
      </c>
      <c r="E45" s="139">
        <f>VLOOKUP(A45,A6_Berechnung!$B$6:$H$128,5,FALSE)</f>
        <v>60.572419774501299</v>
      </c>
      <c r="F45" s="139">
        <f>VLOOKUP(A45,A6_Berechnung!$B$6:$H$128,6,FALSE)</f>
        <v>39.410234171725932</v>
      </c>
      <c r="G45" s="139">
        <f>VLOOKUP(A45,A6_Berechnung!$B$6:$H$128,7,FALSE)</f>
        <v>20.390093137869105</v>
      </c>
    </row>
    <row r="46" spans="1:7" ht="8.25" customHeight="1" x14ac:dyDescent="0.25">
      <c r="A46" s="16">
        <v>160</v>
      </c>
      <c r="B46" s="16" t="s">
        <v>56</v>
      </c>
      <c r="C46" s="137">
        <v>2019</v>
      </c>
      <c r="D46" s="138">
        <f>VLOOKUP(A46,A6_Berechnung!$B$6:$H$128,4,FALSE)</f>
        <v>22260</v>
      </c>
      <c r="E46" s="139">
        <f>VLOOKUP(A46,A6_Berechnung!$B$6:$H$128,5,FALSE)</f>
        <v>36.747529200359388</v>
      </c>
      <c r="F46" s="139">
        <f>VLOOKUP(A46,A6_Berechnung!$B$6:$H$128,6,FALSE)</f>
        <v>63.230008984725963</v>
      </c>
      <c r="G46" s="139">
        <f>VLOOKUP(A46,A6_Berechnung!$B$6:$H$128,7,FALSE)</f>
        <v>21.81907732720407</v>
      </c>
    </row>
    <row r="47" spans="1:7" ht="8.25" customHeight="1" x14ac:dyDescent="0.25">
      <c r="A47" s="16">
        <v>134</v>
      </c>
      <c r="B47" s="16" t="s">
        <v>34</v>
      </c>
      <c r="C47" s="137">
        <v>2019</v>
      </c>
      <c r="D47" s="138">
        <f>VLOOKUP(A47,A6_Berechnung!$B$6:$H$128,4,FALSE)</f>
        <v>18815</v>
      </c>
      <c r="E47" s="139">
        <f>VLOOKUP(A47,A6_Berechnung!$B$6:$H$128,5,FALSE)</f>
        <v>56.710071751262291</v>
      </c>
      <c r="F47" s="139">
        <f>VLOOKUP(A47,A6_Berechnung!$B$6:$H$128,6,FALSE)</f>
        <v>43.289928248737709</v>
      </c>
      <c r="G47" s="139">
        <f>VLOOKUP(A47,A6_Berechnung!$B$6:$H$128,7,FALSE)</f>
        <v>16.812565965108337</v>
      </c>
    </row>
    <row r="48" spans="1:7" ht="8.25" customHeight="1" x14ac:dyDescent="0.25">
      <c r="A48" s="16">
        <v>125</v>
      </c>
      <c r="B48" s="16" t="s">
        <v>27</v>
      </c>
      <c r="C48" s="137">
        <v>2019</v>
      </c>
      <c r="D48" s="138">
        <f>VLOOKUP(A48,A6_Berechnung!$B$6:$H$128,4,FALSE)</f>
        <v>28360</v>
      </c>
      <c r="E48" s="139">
        <f>VLOOKUP(A48,A6_Berechnung!$B$6:$H$128,5,FALSE)</f>
        <v>54.848377997179121</v>
      </c>
      <c r="F48" s="139">
        <f>VLOOKUP(A48,A6_Berechnung!$B$6:$H$128,6,FALSE)</f>
        <v>45.133991537376588</v>
      </c>
      <c r="G48" s="139">
        <f>VLOOKUP(A48,A6_Berechnung!$B$6:$H$128,7,FALSE)</f>
        <v>1387.9328436516264</v>
      </c>
    </row>
    <row r="49" spans="1:7" ht="8.25" customHeight="1" x14ac:dyDescent="0.25">
      <c r="A49" s="16">
        <v>161</v>
      </c>
      <c r="B49" s="16" t="s">
        <v>57</v>
      </c>
      <c r="C49" s="137">
        <v>2019</v>
      </c>
      <c r="D49" s="138">
        <f>VLOOKUP(A49,A6_Berechnung!$B$6:$H$128,4,FALSE)</f>
        <v>11970</v>
      </c>
      <c r="E49" s="139">
        <f>VLOOKUP(A49,A6_Berechnung!$B$6:$H$128,5,FALSE)</f>
        <v>52.79866332497911</v>
      </c>
      <c r="F49" s="139">
        <f>VLOOKUP(A49,A6_Berechnung!$B$6:$H$128,6,FALSE)</f>
        <v>47.201336675020883</v>
      </c>
      <c r="G49" s="139">
        <f>VLOOKUP(A49,A6_Berechnung!$B$6:$H$128,7,FALSE)</f>
        <v>27.666382252559728</v>
      </c>
    </row>
    <row r="50" spans="1:7" ht="8.25" customHeight="1" x14ac:dyDescent="0.25">
      <c r="A50" s="16">
        <v>166</v>
      </c>
      <c r="B50" s="16" t="s">
        <v>62</v>
      </c>
      <c r="C50" s="137">
        <v>2019</v>
      </c>
      <c r="D50" s="138">
        <f>VLOOKUP(A50,A6_Berechnung!$B$6:$H$128,4,FALSE)</f>
        <v>11345</v>
      </c>
      <c r="E50" s="139">
        <f>VLOOKUP(A50,A6_Berechnung!$B$6:$H$128,5,FALSE)</f>
        <v>36.976641692375495</v>
      </c>
      <c r="F50" s="139">
        <f>VLOOKUP(A50,A6_Berechnung!$B$6:$H$128,6,FALSE)</f>
        <v>63.023358307624498</v>
      </c>
      <c r="G50" s="139">
        <f>VLOOKUP(A50,A6_Berechnung!$B$6:$H$128,7,FALSE)</f>
        <v>-2.2993455046503617</v>
      </c>
    </row>
    <row r="51" spans="1:7" ht="8.25" customHeight="1" x14ac:dyDescent="0.25">
      <c r="A51" s="16">
        <v>168</v>
      </c>
      <c r="B51" s="16" t="s">
        <v>154</v>
      </c>
      <c r="C51" s="137">
        <v>2019</v>
      </c>
      <c r="D51" s="138">
        <f>VLOOKUP(A51,A6_Berechnung!$B$6:$H$128,4,FALSE)</f>
        <v>6750</v>
      </c>
      <c r="E51" s="139">
        <f>VLOOKUP(A51,A6_Berechnung!$B$6:$H$128,5,FALSE)</f>
        <v>69.851851851851848</v>
      </c>
      <c r="F51" s="139">
        <f>VLOOKUP(A51,A6_Berechnung!$B$6:$H$128,6,FALSE)</f>
        <v>30.074074074074076</v>
      </c>
      <c r="G51" s="139">
        <f>VLOOKUP(A51,A6_Berechnung!$B$6:$H$128,7,FALSE)</f>
        <v>-34.858135495078173</v>
      </c>
    </row>
    <row r="52" spans="1:7" ht="8.25" customHeight="1" x14ac:dyDescent="0.25">
      <c r="A52" s="16">
        <v>153</v>
      </c>
      <c r="B52" s="16" t="s">
        <v>50</v>
      </c>
      <c r="C52" s="137">
        <v>2019</v>
      </c>
      <c r="D52" s="138">
        <f>VLOOKUP(A52,A6_Berechnung!$B$6:$H$128,4,FALSE)</f>
        <v>8740</v>
      </c>
      <c r="E52" s="139">
        <f>VLOOKUP(A52,A6_Berechnung!$B$6:$H$128,5,FALSE)</f>
        <v>54.118993135011436</v>
      </c>
      <c r="F52" s="139">
        <f>VLOOKUP(A52,A6_Berechnung!$B$6:$H$128,6,FALSE)</f>
        <v>45.881006864988564</v>
      </c>
      <c r="G52" s="139">
        <f>VLOOKUP(A52,A6_Berechnung!$B$6:$H$128,7,FALSE)</f>
        <v>20.584988962472405</v>
      </c>
    </row>
    <row r="53" spans="1:7" ht="8.25" customHeight="1" x14ac:dyDescent="0.25">
      <c r="A53" s="16">
        <v>130</v>
      </c>
      <c r="B53" s="16" t="s">
        <v>32</v>
      </c>
      <c r="C53" s="137">
        <v>2019</v>
      </c>
      <c r="D53" s="138">
        <f>VLOOKUP(A53,A6_Berechnung!$B$6:$H$128,4,FALSE)</f>
        <v>11915</v>
      </c>
      <c r="E53" s="139">
        <f>VLOOKUP(A53,A6_Berechnung!$B$6:$H$128,5,FALSE)</f>
        <v>56.986991187578681</v>
      </c>
      <c r="F53" s="139">
        <f>VLOOKUP(A53,A6_Berechnung!$B$6:$H$128,6,FALSE)</f>
        <v>42.971044901384808</v>
      </c>
      <c r="G53" s="139">
        <f>VLOOKUP(A53,A6_Berechnung!$B$6:$H$128,7,FALSE)</f>
        <v>84.271574389112274</v>
      </c>
    </row>
    <row r="54" spans="1:7" ht="8.25" customHeight="1" x14ac:dyDescent="0.25">
      <c r="A54" s="16">
        <v>165</v>
      </c>
      <c r="B54" s="16" t="s">
        <v>61</v>
      </c>
      <c r="C54" s="137">
        <v>2019</v>
      </c>
      <c r="D54" s="138">
        <f>VLOOKUP(A54,A6_Berechnung!$B$6:$H$128,4,FALSE)</f>
        <v>9465</v>
      </c>
      <c r="E54" s="139">
        <f>VLOOKUP(A54,A6_Berechnung!$B$6:$H$128,5,FALSE)</f>
        <v>60.116217643951394</v>
      </c>
      <c r="F54" s="139">
        <f>VLOOKUP(A54,A6_Berechnung!$B$6:$H$128,6,FALSE)</f>
        <v>39.883782356048606</v>
      </c>
      <c r="G54" s="139">
        <f>VLOOKUP(A54,A6_Berechnung!$B$6:$H$128,7,FALSE)</f>
        <v>313.86095321381725</v>
      </c>
    </row>
    <row r="55" spans="1:7" ht="8.25" customHeight="1" x14ac:dyDescent="0.25">
      <c r="A55" s="16">
        <v>999</v>
      </c>
      <c r="B55" s="25" t="s">
        <v>155</v>
      </c>
      <c r="C55" s="137">
        <v>2019</v>
      </c>
      <c r="D55" s="138">
        <f>VLOOKUP(A55,A6_Berechnung!$B$6:$H$128,4,FALSE)</f>
        <v>359185</v>
      </c>
      <c r="E55" s="139">
        <f>VLOOKUP(A55,A6_Berechnung!$B$6:$H$128,5,FALSE)</f>
        <v>51.533085504769041</v>
      </c>
      <c r="F55" s="139">
        <f>VLOOKUP(A55,A6_Berechnung!$B$6:$H$128,6,FALSE)</f>
        <v>48.500422135371529</v>
      </c>
      <c r="G55" s="139">
        <f>VLOOKUP(A55,A6_Berechnung!$B$6:$H$128,7,FALSE)</f>
        <v>194.02198188234675</v>
      </c>
    </row>
    <row r="56" spans="1:7" ht="8.25" customHeight="1" x14ac:dyDescent="0.25">
      <c r="A56" s="16">
        <v>2000</v>
      </c>
      <c r="B56" s="25" t="s">
        <v>156</v>
      </c>
      <c r="C56" s="137">
        <v>2019</v>
      </c>
      <c r="D56" s="138">
        <f>VLOOKUP(A56,A6_Berechnung!$B$6:$H$128,4,FALSE)</f>
        <v>42015</v>
      </c>
      <c r="E56" s="139">
        <f>VLOOKUP(A56,A6_Berechnung!$B$6:$H$128,5,FALSE)</f>
        <v>63.941449482327741</v>
      </c>
      <c r="F56" s="139">
        <f>VLOOKUP(A56,A6_Berechnung!$B$6:$H$128,6,FALSE)</f>
        <v>36.070451029394263</v>
      </c>
      <c r="G56" s="139">
        <f>VLOOKUP(A56,A6_Berechnung!$B$6:$H$128,7,FALSE)</f>
        <v>194.44950592192865</v>
      </c>
    </row>
    <row r="57" spans="1:7" ht="8.25" customHeight="1" x14ac:dyDescent="0.25">
      <c r="A57" s="16">
        <v>3000</v>
      </c>
      <c r="B57" s="25" t="s">
        <v>157</v>
      </c>
      <c r="C57" s="137">
        <v>2019</v>
      </c>
      <c r="D57" s="138">
        <f>VLOOKUP(A57,A6_Berechnung!$B$6:$H$128,4,FALSE)</f>
        <v>17580</v>
      </c>
      <c r="E57" s="139">
        <f>VLOOKUP(A57,A6_Berechnung!$B$6:$H$128,5,FALSE)</f>
        <v>45.620022753128552</v>
      </c>
      <c r="F57" s="139">
        <f>VLOOKUP(A57,A6_Berechnung!$B$6:$H$128,6,FALSE)</f>
        <v>54.379977246871448</v>
      </c>
      <c r="G57" s="139">
        <f>VLOOKUP(A57,A6_Berechnung!$B$6:$H$128,7,FALSE)</f>
        <v>49.020937526489789</v>
      </c>
    </row>
    <row r="58" spans="1:7" ht="8.25" customHeight="1" x14ac:dyDescent="0.25">
      <c r="A58" s="16">
        <v>4000</v>
      </c>
      <c r="B58" s="25" t="s">
        <v>158</v>
      </c>
      <c r="C58" s="137">
        <v>2019</v>
      </c>
      <c r="D58" s="138">
        <f>VLOOKUP(A58,A6_Berechnung!$B$6:$H$128,4,FALSE)</f>
        <v>226045</v>
      </c>
      <c r="E58" s="139">
        <f>VLOOKUP(A58,A6_Berechnung!$B$6:$H$128,5,FALSE)</f>
        <v>54.728040876816564</v>
      </c>
      <c r="F58" s="139">
        <f>VLOOKUP(A58,A6_Berechnung!$B$6:$H$128,6,FALSE)</f>
        <v>45.271959123183436</v>
      </c>
      <c r="G58" s="139">
        <f>VLOOKUP(A58,A6_Berechnung!$B$6:$H$128,7,FALSE)</f>
        <v>207.40201811406968</v>
      </c>
    </row>
    <row r="59" spans="1:7" ht="8.25" customHeight="1" x14ac:dyDescent="0.25">
      <c r="A59" s="16">
        <v>475</v>
      </c>
      <c r="B59" s="16" t="s">
        <v>159</v>
      </c>
      <c r="C59" s="137">
        <v>2019</v>
      </c>
      <c r="D59" s="138">
        <f>VLOOKUP(A59,A6_Berechnung!$B$6:$H$128,4,FALSE)</f>
        <v>84805</v>
      </c>
      <c r="E59" s="139">
        <f>VLOOKUP(A59,A6_Berechnung!$B$6:$H$128,5,FALSE)</f>
        <v>56.90702199162785</v>
      </c>
      <c r="F59" s="139">
        <f>VLOOKUP(A59,A6_Berechnung!$B$6:$H$128,6,FALSE)</f>
        <v>43.092978008372143</v>
      </c>
      <c r="G59" s="139">
        <f>VLOOKUP(A59,A6_Berechnung!$B$6:$H$128,7,FALSE)</f>
        <v>1453.7742762916819</v>
      </c>
    </row>
    <row r="60" spans="1:7" ht="8.25" customHeight="1" x14ac:dyDescent="0.25">
      <c r="A60" s="16">
        <v>438</v>
      </c>
      <c r="B60" s="16" t="s">
        <v>160</v>
      </c>
      <c r="C60" s="137">
        <v>2019</v>
      </c>
      <c r="D60" s="138">
        <f>VLOOKUP(A60,A6_Berechnung!$B$6:$H$128,4,FALSE)</f>
        <v>41035</v>
      </c>
      <c r="E60" s="139">
        <f>VLOOKUP(A60,A6_Berechnung!$B$6:$H$128,5,FALSE)</f>
        <v>55.196783233824789</v>
      </c>
      <c r="F60" s="139">
        <f>VLOOKUP(A60,A6_Berechnung!$B$6:$H$128,6,FALSE)</f>
        <v>44.803216766175218</v>
      </c>
      <c r="G60" s="139">
        <f>VLOOKUP(A60,A6_Berechnung!$B$6:$H$128,7,FALSE)</f>
        <v>450.953276047261</v>
      </c>
    </row>
    <row r="61" spans="1:7" ht="8.25" customHeight="1" x14ac:dyDescent="0.25">
      <c r="A61" s="16">
        <v>423</v>
      </c>
      <c r="B61" s="16" t="s">
        <v>112</v>
      </c>
      <c r="C61" s="137">
        <v>2019</v>
      </c>
      <c r="D61" s="138">
        <f>VLOOKUP(A61,A6_Berechnung!$B$6:$H$128,4,FALSE)</f>
        <v>21190</v>
      </c>
      <c r="E61" s="139">
        <f>VLOOKUP(A61,A6_Berechnung!$B$6:$H$128,5,FALSE)</f>
        <v>63.402548371873522</v>
      </c>
      <c r="F61" s="139">
        <f>VLOOKUP(A61,A6_Berechnung!$B$6:$H$128,6,FALSE)</f>
        <v>36.597451628126478</v>
      </c>
      <c r="G61" s="139">
        <f>VLOOKUP(A61,A6_Berechnung!$B$6:$H$128,7,FALSE)</f>
        <v>536.14530171119782</v>
      </c>
    </row>
    <row r="62" spans="1:7" ht="8.25" customHeight="1" x14ac:dyDescent="0.25">
      <c r="A62" s="16">
        <v>479</v>
      </c>
      <c r="B62" s="16" t="s">
        <v>134</v>
      </c>
      <c r="C62" s="137">
        <v>2019</v>
      </c>
      <c r="D62" s="138">
        <f>VLOOKUP(A62,A6_Berechnung!$B$6:$H$128,4,FALSE)</f>
        <v>10490</v>
      </c>
      <c r="E62" s="139">
        <f>VLOOKUP(A62,A6_Berechnung!$B$6:$H$128,5,FALSE)</f>
        <v>50.524308865586278</v>
      </c>
      <c r="F62" s="139">
        <f>VLOOKUP(A62,A6_Berechnung!$B$6:$H$128,6,FALSE)</f>
        <v>49.523355576739753</v>
      </c>
      <c r="G62" s="139">
        <f>VLOOKUP(A62,A6_Berechnung!$B$6:$H$128,7,FALSE)</f>
        <v>89.486994219653184</v>
      </c>
    </row>
    <row r="63" spans="1:7" ht="8.25" customHeight="1" x14ac:dyDescent="0.25">
      <c r="A63" s="16">
        <v>432</v>
      </c>
      <c r="B63" s="16" t="s">
        <v>116</v>
      </c>
      <c r="C63" s="137">
        <v>2019</v>
      </c>
      <c r="D63" s="138">
        <f>VLOOKUP(A63,A6_Berechnung!$B$6:$H$128,4,FALSE)</f>
        <v>8760</v>
      </c>
      <c r="E63" s="139">
        <f>VLOOKUP(A63,A6_Berechnung!$B$6:$H$128,5,FALSE)</f>
        <v>45.31963470319635</v>
      </c>
      <c r="F63" s="139">
        <f>VLOOKUP(A63,A6_Berechnung!$B$6:$H$128,6,FALSE)</f>
        <v>54.680365296803657</v>
      </c>
      <c r="G63" s="139">
        <f>VLOOKUP(A63,A6_Berechnung!$B$6:$H$128,7,FALSE)</f>
        <v>-9.3730602110490384</v>
      </c>
    </row>
    <row r="64" spans="1:7" ht="8.25" customHeight="1" x14ac:dyDescent="0.25">
      <c r="A64" s="16">
        <v>5000</v>
      </c>
      <c r="B64" s="25" t="s">
        <v>137</v>
      </c>
      <c r="C64" s="137">
        <v>2019</v>
      </c>
      <c r="D64" s="138">
        <f>VLOOKUP(A64,A6_Berechnung!$B$6:$H$128,4,FALSE)</f>
        <v>1065</v>
      </c>
      <c r="E64" s="139">
        <f>VLOOKUP(A64,A6_Berechnung!$B$6:$H$128,5,FALSE)</f>
        <v>56.338028169014088</v>
      </c>
      <c r="F64" s="139">
        <f>VLOOKUP(A64,A6_Berechnung!$B$6:$H$128,6,FALSE)</f>
        <v>43.1924882629108</v>
      </c>
      <c r="G64" s="139">
        <f>VLOOKUP(A64,A6_Berechnung!$B$6:$H$128,7,FALSE)</f>
        <v>59.670164917541229</v>
      </c>
    </row>
    <row r="65" spans="1:7" ht="8.25" customHeight="1" x14ac:dyDescent="0.25">
      <c r="A65" s="16">
        <v>997</v>
      </c>
      <c r="B65" s="16" t="s">
        <v>162</v>
      </c>
      <c r="C65" s="137">
        <v>2019</v>
      </c>
      <c r="D65" s="138">
        <f>VLOOKUP(A65,A6_Berechnung!$B$6:$H$128,4,FALSE)</f>
        <v>3540</v>
      </c>
      <c r="E65" s="139">
        <f>VLOOKUP(A65,A6_Berechnung!$B$6:$H$128,5,FALSE)</f>
        <v>56.638418079096041</v>
      </c>
      <c r="F65" s="139">
        <f>VLOOKUP(A65,A6_Berechnung!$B$6:$H$128,6,FALSE)</f>
        <v>43.220338983050851</v>
      </c>
      <c r="G65" s="139">
        <f>VLOOKUP(A65,A6_Berechnung!$B$6:$H$128,7,FALSE)</f>
        <v>118.51851851851852</v>
      </c>
    </row>
    <row r="66" spans="1:7" ht="8.25" customHeight="1" x14ac:dyDescent="0.25">
      <c r="A66" s="16">
        <v>998</v>
      </c>
      <c r="B66" s="16" t="s">
        <v>163</v>
      </c>
      <c r="C66" s="137">
        <v>2019</v>
      </c>
      <c r="D66" s="138">
        <f>VLOOKUP(A66,A6_Berechnung!$B$6:$H$128,4,FALSE)</f>
        <v>8730</v>
      </c>
      <c r="E66" s="139">
        <f>VLOOKUP(A66,A6_Berechnung!$B$6:$H$128,5,FALSE)</f>
        <v>58.53379152348225</v>
      </c>
      <c r="F66" s="139">
        <f>VLOOKUP(A66,A6_Berechnung!$B$6:$H$128,6,FALSE)</f>
        <v>41.466208476517757</v>
      </c>
      <c r="G66" s="139">
        <f>VLOOKUP(A66,A6_Berechnung!$B$6:$H$128,7,FALSE)</f>
        <v>27.538349159970782</v>
      </c>
    </row>
    <row r="67" spans="1:7" ht="8.25" customHeight="1" x14ac:dyDescent="0.25">
      <c r="A67" s="16">
        <v>9999</v>
      </c>
      <c r="B67" s="25" t="s">
        <v>164</v>
      </c>
      <c r="C67" s="137">
        <v>2019</v>
      </c>
      <c r="D67" s="138">
        <f>VLOOKUP(A67,A6_Berechnung!$B$6:$H$128,4,FALSE)</f>
        <v>841165</v>
      </c>
      <c r="E67" s="139">
        <f>VLOOKUP(A67,A6_Berechnung!$B$6:$H$128,5,FALSE)</f>
        <v>54.366860247394975</v>
      </c>
      <c r="F67" s="139">
        <f>VLOOKUP(A67,A6_Berechnung!$B$6:$H$128,6,FALSE)</f>
        <v>45.633139752605018</v>
      </c>
      <c r="G67" s="139">
        <f>VLOOKUP(A67,A6_Berechnung!$B$6:$H$128,7,FALSE)</f>
        <v>82.273135046350262</v>
      </c>
    </row>
    <row r="68" spans="1:7" s="87" customFormat="1" ht="16.5" customHeight="1" x14ac:dyDescent="0.25">
      <c r="B68" s="25" t="s">
        <v>152</v>
      </c>
      <c r="C68" s="130">
        <v>2018</v>
      </c>
      <c r="D68" s="131">
        <v>528900</v>
      </c>
      <c r="E68" s="132">
        <v>53.878805067120439</v>
      </c>
      <c r="F68" s="132">
        <v>46.121194932879561</v>
      </c>
      <c r="G68" s="133">
        <v>49.934515271265525</v>
      </c>
    </row>
    <row r="69" spans="1:7" ht="8.25" customHeight="1" x14ac:dyDescent="0.25">
      <c r="A69" s="87"/>
      <c r="B69" s="16" t="s">
        <v>59</v>
      </c>
      <c r="C69" s="134">
        <v>2018</v>
      </c>
      <c r="D69" s="135">
        <v>89275</v>
      </c>
      <c r="E69" s="136">
        <v>51.223746849621953</v>
      </c>
      <c r="F69" s="136">
        <v>48.776253150378047</v>
      </c>
      <c r="G69" s="120">
        <v>-20.003046649581535</v>
      </c>
    </row>
    <row r="70" spans="1:7" ht="8.25" customHeight="1" x14ac:dyDescent="0.25">
      <c r="B70" s="16" t="s">
        <v>49</v>
      </c>
      <c r="C70" s="134">
        <v>2018</v>
      </c>
      <c r="D70" s="135">
        <v>97145</v>
      </c>
      <c r="E70" s="136">
        <v>55.319367955118636</v>
      </c>
      <c r="F70" s="136">
        <v>44.680632044881364</v>
      </c>
      <c r="G70" s="120">
        <v>199.70999290408173</v>
      </c>
    </row>
    <row r="71" spans="1:7" ht="8.25" customHeight="1" x14ac:dyDescent="0.25">
      <c r="B71" s="16" t="s">
        <v>153</v>
      </c>
      <c r="C71" s="134">
        <v>2018</v>
      </c>
      <c r="D71" s="135">
        <v>18830</v>
      </c>
      <c r="E71" s="136">
        <v>50.610727562400427</v>
      </c>
      <c r="F71" s="136">
        <v>49.362719065321301</v>
      </c>
      <c r="G71" s="120">
        <v>-49.647021071772379</v>
      </c>
    </row>
    <row r="72" spans="1:7" ht="8.25" customHeight="1" x14ac:dyDescent="0.25">
      <c r="B72" s="16" t="s">
        <v>46</v>
      </c>
      <c r="C72" s="134">
        <v>2018</v>
      </c>
      <c r="D72" s="135">
        <v>29910</v>
      </c>
      <c r="E72" s="136">
        <v>56.486125041792043</v>
      </c>
      <c r="F72" s="136">
        <v>43.513874958207957</v>
      </c>
      <c r="G72" s="120">
        <v>33.921375481328909</v>
      </c>
    </row>
    <row r="73" spans="1:7" ht="8.25" customHeight="1" x14ac:dyDescent="0.25">
      <c r="B73" s="16" t="s">
        <v>51</v>
      </c>
      <c r="C73" s="134">
        <v>2018</v>
      </c>
      <c r="D73" s="135">
        <v>52635</v>
      </c>
      <c r="E73" s="136">
        <v>61.480003799753014</v>
      </c>
      <c r="F73" s="136">
        <v>38.519996200246986</v>
      </c>
      <c r="G73" s="120">
        <v>1456.3276167947959</v>
      </c>
    </row>
    <row r="74" spans="1:7" ht="8.25" customHeight="1" x14ac:dyDescent="0.25">
      <c r="B74" s="16" t="s">
        <v>37</v>
      </c>
      <c r="C74" s="134">
        <v>2018</v>
      </c>
      <c r="D74" s="135">
        <v>28535</v>
      </c>
      <c r="E74" s="136">
        <v>61.17049237778167</v>
      </c>
      <c r="F74" s="136">
        <v>38.811985281233575</v>
      </c>
      <c r="G74" s="120">
        <v>19.178883180887937</v>
      </c>
    </row>
    <row r="75" spans="1:7" ht="8.25" customHeight="1" x14ac:dyDescent="0.25">
      <c r="B75" s="16" t="s">
        <v>56</v>
      </c>
      <c r="C75" s="134">
        <v>2018</v>
      </c>
      <c r="D75" s="135">
        <v>21820</v>
      </c>
      <c r="E75" s="136">
        <v>37.030247479376719</v>
      </c>
      <c r="F75" s="136">
        <v>62.969752520623281</v>
      </c>
      <c r="G75" s="120">
        <v>19.411153067367167</v>
      </c>
    </row>
    <row r="76" spans="1:7" ht="8.25" customHeight="1" x14ac:dyDescent="0.25">
      <c r="B76" s="16" t="s">
        <v>34</v>
      </c>
      <c r="C76" s="134">
        <v>2018</v>
      </c>
      <c r="D76" s="135">
        <v>18790</v>
      </c>
      <c r="E76" s="136">
        <v>57.051623203831824</v>
      </c>
      <c r="F76" s="136">
        <v>42.948376796168176</v>
      </c>
      <c r="G76" s="120">
        <v>16.657353945489533</v>
      </c>
    </row>
    <row r="77" spans="1:7" ht="8.25" customHeight="1" x14ac:dyDescent="0.25">
      <c r="B77" s="16" t="s">
        <v>27</v>
      </c>
      <c r="C77" s="134">
        <v>2018</v>
      </c>
      <c r="D77" s="135">
        <v>25990</v>
      </c>
      <c r="E77" s="136">
        <v>55.61754520969604</v>
      </c>
      <c r="F77" s="136">
        <v>44.382454790303967</v>
      </c>
      <c r="G77" s="120">
        <v>1263.5886673662119</v>
      </c>
    </row>
    <row r="78" spans="1:7" ht="8.25" customHeight="1" x14ac:dyDescent="0.25">
      <c r="B78" s="16" t="s">
        <v>57</v>
      </c>
      <c r="C78" s="134">
        <v>2018</v>
      </c>
      <c r="D78" s="135">
        <v>11845</v>
      </c>
      <c r="E78" s="136">
        <v>52.722667792317438</v>
      </c>
      <c r="F78" s="136">
        <v>47.277332207682562</v>
      </c>
      <c r="G78" s="120">
        <v>26.333191126279857</v>
      </c>
    </row>
    <row r="79" spans="1:7" ht="8.25" customHeight="1" x14ac:dyDescent="0.25">
      <c r="B79" s="16" t="s">
        <v>62</v>
      </c>
      <c r="C79" s="134">
        <v>2018</v>
      </c>
      <c r="D79" s="135">
        <v>11030</v>
      </c>
      <c r="E79" s="136">
        <v>36.718041704442427</v>
      </c>
      <c r="F79" s="136">
        <v>63.281958295557573</v>
      </c>
      <c r="G79" s="120">
        <v>-5.0120564932828131</v>
      </c>
    </row>
    <row r="80" spans="1:7" ht="8.25" customHeight="1" x14ac:dyDescent="0.25">
      <c r="B80" s="16" t="s">
        <v>154</v>
      </c>
      <c r="C80" s="134">
        <v>2018</v>
      </c>
      <c r="D80" s="135">
        <v>8915</v>
      </c>
      <c r="E80" s="136">
        <v>69.209197980931009</v>
      </c>
      <c r="F80" s="136">
        <v>30.790802019068984</v>
      </c>
      <c r="G80" s="120">
        <v>-13.964485620536564</v>
      </c>
    </row>
    <row r="81" spans="2:7" ht="8.25" customHeight="1" x14ac:dyDescent="0.25">
      <c r="B81" s="16" t="s">
        <v>50</v>
      </c>
      <c r="C81" s="134">
        <v>2018</v>
      </c>
      <c r="D81" s="135">
        <v>8725</v>
      </c>
      <c r="E81" s="136">
        <v>53.92550143266476</v>
      </c>
      <c r="F81" s="136">
        <v>46.07449856733524</v>
      </c>
      <c r="G81" s="120">
        <v>20.378035320088301</v>
      </c>
    </row>
    <row r="82" spans="2:7" ht="8.25" customHeight="1" x14ac:dyDescent="0.25">
      <c r="B82" s="16" t="s">
        <v>32</v>
      </c>
      <c r="C82" s="134">
        <v>2018</v>
      </c>
      <c r="D82" s="135">
        <v>11405</v>
      </c>
      <c r="E82" s="136">
        <v>56.729504603244195</v>
      </c>
      <c r="F82" s="136">
        <v>43.226654975887769</v>
      </c>
      <c r="G82" s="120">
        <v>76.38416331580575</v>
      </c>
    </row>
    <row r="83" spans="2:7" ht="8.25" customHeight="1" x14ac:dyDescent="0.25">
      <c r="B83" s="16" t="s">
        <v>61</v>
      </c>
      <c r="C83" s="134">
        <v>2018</v>
      </c>
      <c r="D83" s="135">
        <v>9430</v>
      </c>
      <c r="E83" s="136">
        <v>61.081654294803819</v>
      </c>
      <c r="F83" s="136">
        <v>38.918345705196181</v>
      </c>
      <c r="G83" s="120">
        <v>312.33056405771754</v>
      </c>
    </row>
    <row r="84" spans="2:7" s="87" customFormat="1" ht="16.5" customHeight="1" x14ac:dyDescent="0.25">
      <c r="B84" s="25" t="s">
        <v>155</v>
      </c>
      <c r="C84" s="130">
        <v>2018</v>
      </c>
      <c r="D84" s="131">
        <f>'2018_A6_Zeitreihe_Berechnung'!C26</f>
        <v>339980</v>
      </c>
      <c r="E84" s="132">
        <v>55.897255346181517</v>
      </c>
      <c r="F84" s="132">
        <v>44.105806175088404</v>
      </c>
      <c r="G84" s="133">
        <v>95.327823757355389</v>
      </c>
    </row>
    <row r="85" spans="2:7" s="87" customFormat="1" ht="16.5" customHeight="1" x14ac:dyDescent="0.25">
      <c r="B85" s="25" t="s">
        <v>156</v>
      </c>
      <c r="C85" s="130">
        <v>2018</v>
      </c>
      <c r="D85" s="131">
        <v>39055</v>
      </c>
      <c r="E85" s="132">
        <v>65.407758289591598</v>
      </c>
      <c r="F85" s="132">
        <v>34.592241710408402</v>
      </c>
      <c r="G85" s="133">
        <v>173.70523512509635</v>
      </c>
    </row>
    <row r="86" spans="2:7" s="87" customFormat="1" ht="16.5" customHeight="1" x14ac:dyDescent="0.25">
      <c r="B86" s="25" t="s">
        <v>157</v>
      </c>
      <c r="C86" s="130">
        <v>2018</v>
      </c>
      <c r="D86" s="131">
        <v>16515</v>
      </c>
      <c r="E86" s="132">
        <v>45.080230093854077</v>
      </c>
      <c r="F86" s="132">
        <v>54.91976990614593</v>
      </c>
      <c r="G86" s="133">
        <v>39.993218614902105</v>
      </c>
    </row>
    <row r="87" spans="2:7" s="87" customFormat="1" ht="16.5" customHeight="1" x14ac:dyDescent="0.25">
      <c r="B87" s="25" t="s">
        <v>158</v>
      </c>
      <c r="C87" s="130">
        <v>2018</v>
      </c>
      <c r="D87" s="131">
        <v>215705</v>
      </c>
      <c r="E87" s="132">
        <v>55.279200760297634</v>
      </c>
      <c r="F87" s="132">
        <v>44.723117220277693</v>
      </c>
      <c r="G87" s="133">
        <v>193.34049555307746</v>
      </c>
    </row>
    <row r="88" spans="2:7" ht="8.25" customHeight="1" x14ac:dyDescent="0.25">
      <c r="B88" s="16" t="s">
        <v>159</v>
      </c>
      <c r="C88" s="134">
        <v>2018</v>
      </c>
      <c r="D88" s="135">
        <v>79930</v>
      </c>
      <c r="E88" s="136">
        <v>57.813086450644313</v>
      </c>
      <c r="F88" s="136">
        <v>42.186913549355687</v>
      </c>
      <c r="G88" s="120">
        <v>1364.455844631733</v>
      </c>
    </row>
    <row r="89" spans="2:7" ht="8.25" customHeight="1" x14ac:dyDescent="0.25">
      <c r="B89" s="16" t="s">
        <v>160</v>
      </c>
      <c r="C89" s="134">
        <v>2018</v>
      </c>
      <c r="D89" s="135">
        <v>39155</v>
      </c>
      <c r="E89" s="136">
        <v>55.70169837824033</v>
      </c>
      <c r="F89" s="136">
        <v>44.285531860554208</v>
      </c>
      <c r="G89" s="120">
        <v>425.7116004296455</v>
      </c>
    </row>
    <row r="90" spans="2:7" ht="8.25" customHeight="1" x14ac:dyDescent="0.25">
      <c r="B90" s="16" t="s">
        <v>112</v>
      </c>
      <c r="C90" s="134">
        <v>2018</v>
      </c>
      <c r="D90" s="135">
        <v>20695</v>
      </c>
      <c r="E90" s="136">
        <v>64.000966417008939</v>
      </c>
      <c r="F90" s="136">
        <v>36.023194008214546</v>
      </c>
      <c r="G90" s="120">
        <v>521.28489942960073</v>
      </c>
    </row>
    <row r="91" spans="2:7" ht="8.25" customHeight="1" x14ac:dyDescent="0.25">
      <c r="B91" s="16" t="s">
        <v>134</v>
      </c>
      <c r="C91" s="134">
        <v>2018</v>
      </c>
      <c r="D91" s="135">
        <v>10150</v>
      </c>
      <c r="E91" s="136">
        <v>50.49261083743842</v>
      </c>
      <c r="F91" s="136">
        <v>49.50738916256158</v>
      </c>
      <c r="G91" s="120">
        <v>83.345375722543338</v>
      </c>
    </row>
    <row r="92" spans="2:7" ht="8.25" customHeight="1" x14ac:dyDescent="0.25">
      <c r="B92" s="16" t="s">
        <v>116</v>
      </c>
      <c r="C92" s="134">
        <v>2018</v>
      </c>
      <c r="D92" s="135">
        <v>8655</v>
      </c>
      <c r="E92" s="136">
        <v>45.753899480069329</v>
      </c>
      <c r="F92" s="136">
        <v>54.246100519930671</v>
      </c>
      <c r="G92" s="120">
        <v>-10.459342023587837</v>
      </c>
    </row>
    <row r="93" spans="2:7" s="87" customFormat="1" ht="16.5" customHeight="1" x14ac:dyDescent="0.25">
      <c r="B93" s="25" t="s">
        <v>137</v>
      </c>
      <c r="C93" s="130">
        <v>2018</v>
      </c>
      <c r="D93" s="131">
        <v>1015</v>
      </c>
      <c r="E93" s="132">
        <v>55.172413793103445</v>
      </c>
      <c r="F93" s="132">
        <v>44.827586206896555</v>
      </c>
      <c r="G93" s="133">
        <v>52.173913043478279</v>
      </c>
    </row>
    <row r="94" spans="2:7" ht="8.25" customHeight="1" x14ac:dyDescent="0.25">
      <c r="B94" s="16" t="s">
        <v>162</v>
      </c>
      <c r="C94" s="134">
        <v>2018</v>
      </c>
      <c r="D94" s="135">
        <v>3290</v>
      </c>
      <c r="E94" s="136">
        <v>56.838905775075986</v>
      </c>
      <c r="F94" s="136">
        <v>43.161094224924014</v>
      </c>
      <c r="G94" s="120">
        <v>103.08641975308643</v>
      </c>
    </row>
    <row r="95" spans="2:7" ht="8.25" customHeight="1" x14ac:dyDescent="0.25">
      <c r="B95" s="16" t="s">
        <v>163</v>
      </c>
      <c r="C95" s="134">
        <v>2018</v>
      </c>
      <c r="D95" s="135">
        <v>8600</v>
      </c>
      <c r="E95" s="136">
        <v>59.476744186046517</v>
      </c>
      <c r="F95" s="136">
        <v>40.465116279069768</v>
      </c>
      <c r="G95" s="120">
        <v>25.639152666179683</v>
      </c>
    </row>
    <row r="96" spans="2:7" s="87" customFormat="1" ht="16.5" customHeight="1" x14ac:dyDescent="0.25">
      <c r="B96" s="25" t="s">
        <v>164</v>
      </c>
      <c r="C96" s="130">
        <v>2018</v>
      </c>
      <c r="D96" s="131">
        <v>813080</v>
      </c>
      <c r="E96" s="132">
        <v>54.698184680474249</v>
      </c>
      <c r="F96" s="132">
        <v>45.301815319525758</v>
      </c>
      <c r="G96" s="133">
        <v>76.18735996324915</v>
      </c>
    </row>
    <row r="97" spans="2:7" s="87" customFormat="1" ht="16.5" customHeight="1" x14ac:dyDescent="0.25">
      <c r="B97" s="25" t="s">
        <v>152</v>
      </c>
      <c r="C97" s="25">
        <v>2017</v>
      </c>
      <c r="D97" s="90">
        <v>509435</v>
      </c>
      <c r="E97" s="37">
        <v>53.742872005260736</v>
      </c>
      <c r="F97" s="37">
        <v>46.257127994739271</v>
      </c>
      <c r="G97" s="38">
        <v>44.416505553445177</v>
      </c>
    </row>
    <row r="98" spans="2:7" ht="8.25" customHeight="1" x14ac:dyDescent="0.25">
      <c r="B98" s="16" t="s">
        <v>59</v>
      </c>
      <c r="C98" s="16">
        <v>2017</v>
      </c>
      <c r="D98" s="91">
        <v>89675</v>
      </c>
      <c r="E98" s="23">
        <v>51.2071368831893</v>
      </c>
      <c r="F98" s="23">
        <v>48.78728742681907</v>
      </c>
      <c r="G98" s="24">
        <v>-19.644617287048149</v>
      </c>
    </row>
    <row r="99" spans="2:7" ht="8.25" customHeight="1" x14ac:dyDescent="0.25">
      <c r="B99" s="16" t="s">
        <v>49</v>
      </c>
      <c r="C99" s="16">
        <v>2017</v>
      </c>
      <c r="D99" s="91">
        <v>94210</v>
      </c>
      <c r="E99" s="23">
        <v>55.264833881753525</v>
      </c>
      <c r="F99" s="23">
        <v>44.735166118246475</v>
      </c>
      <c r="G99" s="24">
        <v>190.65498411131335</v>
      </c>
    </row>
    <row r="100" spans="2:7" ht="8.25" customHeight="1" x14ac:dyDescent="0.25">
      <c r="B100" s="16" t="s">
        <v>153</v>
      </c>
      <c r="C100" s="16">
        <v>2017</v>
      </c>
      <c r="D100" s="91">
        <v>18770</v>
      </c>
      <c r="E100" s="23">
        <v>50.452850293020781</v>
      </c>
      <c r="F100" s="23">
        <v>49.547149706979219</v>
      </c>
      <c r="G100" s="24">
        <v>-49.807466039148572</v>
      </c>
    </row>
    <row r="101" spans="2:7" ht="8.25" customHeight="1" x14ac:dyDescent="0.25">
      <c r="B101" s="16" t="s">
        <v>46</v>
      </c>
      <c r="C101" s="16">
        <v>2017</v>
      </c>
      <c r="D101" s="91">
        <v>30230</v>
      </c>
      <c r="E101" s="23">
        <v>56.235527621567982</v>
      </c>
      <c r="F101" s="23">
        <v>43.764472378432025</v>
      </c>
      <c r="G101" s="24">
        <v>35.354168532282614</v>
      </c>
    </row>
    <row r="102" spans="2:7" ht="8.25" customHeight="1" x14ac:dyDescent="0.25">
      <c r="B102" s="16" t="s">
        <v>51</v>
      </c>
      <c r="C102" s="16">
        <v>2017</v>
      </c>
      <c r="D102" s="91">
        <v>43860</v>
      </c>
      <c r="E102" s="23">
        <v>61.616507067943459</v>
      </c>
      <c r="F102" s="23">
        <v>38.394892840857274</v>
      </c>
      <c r="G102" s="24">
        <v>1196.8657599053815</v>
      </c>
    </row>
    <row r="103" spans="2:7" ht="8.25" customHeight="1" x14ac:dyDescent="0.25">
      <c r="B103" s="16" t="s">
        <v>37</v>
      </c>
      <c r="C103" s="16">
        <v>2017</v>
      </c>
      <c r="D103" s="91">
        <v>28090</v>
      </c>
      <c r="E103" s="23">
        <v>61.302954788180855</v>
      </c>
      <c r="F103" s="23">
        <v>38.697045211819152</v>
      </c>
      <c r="G103" s="24">
        <v>17.32030238483064</v>
      </c>
    </row>
    <row r="104" spans="2:7" ht="8.25" customHeight="1" x14ac:dyDescent="0.25">
      <c r="B104" s="16" t="s">
        <v>56</v>
      </c>
      <c r="C104" s="16">
        <v>2017</v>
      </c>
      <c r="D104" s="91">
        <v>21365</v>
      </c>
      <c r="E104" s="23">
        <v>37.186988064591617</v>
      </c>
      <c r="F104" s="23">
        <v>62.813011935408383</v>
      </c>
      <c r="G104" s="24">
        <v>16.921140480490337</v>
      </c>
    </row>
    <row r="105" spans="2:7" ht="8.25" customHeight="1" x14ac:dyDescent="0.25">
      <c r="B105" s="16" t="s">
        <v>34</v>
      </c>
      <c r="C105" s="16">
        <v>2017</v>
      </c>
      <c r="D105" s="91">
        <v>18580</v>
      </c>
      <c r="E105" s="23">
        <v>56.862217438105489</v>
      </c>
      <c r="F105" s="23">
        <v>43.137782561894511</v>
      </c>
      <c r="G105" s="24">
        <v>15.353572980691624</v>
      </c>
    </row>
    <row r="106" spans="2:7" ht="8.25" customHeight="1" x14ac:dyDescent="0.25">
      <c r="B106" s="16" t="s">
        <v>27</v>
      </c>
      <c r="C106" s="16">
        <v>2017</v>
      </c>
      <c r="D106" s="91">
        <v>23270</v>
      </c>
      <c r="E106" s="23">
        <v>55.887408680704773</v>
      </c>
      <c r="F106" s="23">
        <v>44.112591319295227</v>
      </c>
      <c r="G106" s="24">
        <v>1120.8814270724031</v>
      </c>
    </row>
    <row r="107" spans="2:7" ht="8.25" customHeight="1" x14ac:dyDescent="0.25">
      <c r="B107" s="16" t="s">
        <v>57</v>
      </c>
      <c r="C107" s="16">
        <v>2017</v>
      </c>
      <c r="D107" s="91">
        <v>11785</v>
      </c>
      <c r="E107" s="23">
        <v>52.948663555366991</v>
      </c>
      <c r="F107" s="23">
        <v>47.093763258379298</v>
      </c>
      <c r="G107" s="24">
        <v>25.693259385665527</v>
      </c>
    </row>
    <row r="108" spans="2:7" ht="8.25" customHeight="1" x14ac:dyDescent="0.25">
      <c r="B108" s="16" t="s">
        <v>62</v>
      </c>
      <c r="C108" s="16">
        <v>2017</v>
      </c>
      <c r="D108" s="91">
        <v>10595</v>
      </c>
      <c r="E108" s="23">
        <v>36.621047663992449</v>
      </c>
      <c r="F108" s="23">
        <v>63.378952336007558</v>
      </c>
      <c r="G108" s="24">
        <v>-8.7581811918704773</v>
      </c>
    </row>
    <row r="109" spans="2:7" ht="8.25" customHeight="1" x14ac:dyDescent="0.25">
      <c r="B109" s="16" t="s">
        <v>154</v>
      </c>
      <c r="C109" s="16">
        <v>2017</v>
      </c>
      <c r="D109" s="91">
        <v>9425</v>
      </c>
      <c r="E109" s="23">
        <v>69.071618037135281</v>
      </c>
      <c r="F109" s="23">
        <v>30.875331564986734</v>
      </c>
      <c r="G109" s="24">
        <v>-9.0426558579424778</v>
      </c>
    </row>
    <row r="110" spans="2:7" ht="8.25" customHeight="1" x14ac:dyDescent="0.25">
      <c r="B110" s="16" t="s">
        <v>50</v>
      </c>
      <c r="C110" s="16">
        <v>2017</v>
      </c>
      <c r="D110" s="91">
        <v>8745</v>
      </c>
      <c r="E110" s="23">
        <v>54.030874785591763</v>
      </c>
      <c r="F110" s="23">
        <v>46.026300743281872</v>
      </c>
      <c r="G110" s="24">
        <v>20.653973509933763</v>
      </c>
    </row>
    <row r="111" spans="2:7" ht="8.25" customHeight="1" x14ac:dyDescent="0.25">
      <c r="B111" s="16" t="s">
        <v>32</v>
      </c>
      <c r="C111" s="16">
        <v>2017</v>
      </c>
      <c r="D111" s="91">
        <v>10455</v>
      </c>
      <c r="E111" s="23">
        <v>56.336681013868962</v>
      </c>
      <c r="F111" s="23">
        <v>43.663318986131038</v>
      </c>
      <c r="G111" s="24">
        <v>61.691927002783785</v>
      </c>
    </row>
    <row r="112" spans="2:7" ht="8.25" customHeight="1" x14ac:dyDescent="0.25">
      <c r="B112" s="16" t="s">
        <v>61</v>
      </c>
      <c r="C112" s="16">
        <v>2017</v>
      </c>
      <c r="D112" s="91">
        <v>9130</v>
      </c>
      <c r="E112" s="23">
        <v>62.376779846659367</v>
      </c>
      <c r="F112" s="23">
        <v>37.62322015334064</v>
      </c>
      <c r="G112" s="24">
        <v>299.21294271972016</v>
      </c>
    </row>
    <row r="113" spans="2:7" s="87" customFormat="1" ht="16.5" customHeight="1" x14ac:dyDescent="0.25">
      <c r="B113" s="25" t="s">
        <v>155</v>
      </c>
      <c r="C113" s="25">
        <v>2017</v>
      </c>
      <c r="D113" s="90">
        <v>324745</v>
      </c>
      <c r="E113" s="37">
        <v>55.865371291320884</v>
      </c>
      <c r="F113" s="37">
        <v>44.139247717439837</v>
      </c>
      <c r="G113" s="38">
        <v>94.197603214849522</v>
      </c>
    </row>
    <row r="114" spans="2:7" s="87" customFormat="1" ht="16.5" customHeight="1" x14ac:dyDescent="0.25">
      <c r="B114" s="25" t="s">
        <v>156</v>
      </c>
      <c r="C114" s="25">
        <v>2017</v>
      </c>
      <c r="D114" s="90">
        <v>36290</v>
      </c>
      <c r="E114" s="37">
        <v>67.001928906034721</v>
      </c>
      <c r="F114" s="37">
        <v>32.998071093965279</v>
      </c>
      <c r="G114" s="38">
        <v>154.32756324900132</v>
      </c>
    </row>
    <row r="115" spans="2:7" s="87" customFormat="1" ht="16.5" customHeight="1" x14ac:dyDescent="0.25">
      <c r="B115" s="25" t="s">
        <v>157</v>
      </c>
      <c r="C115" s="25">
        <v>2017</v>
      </c>
      <c r="D115" s="90">
        <v>15560</v>
      </c>
      <c r="E115" s="37">
        <v>44.826478149100254</v>
      </c>
      <c r="F115" s="37">
        <v>55.173521850899746</v>
      </c>
      <c r="G115" s="38">
        <v>31.897940154276512</v>
      </c>
    </row>
    <row r="116" spans="2:7" s="87" customFormat="1" ht="16.5" customHeight="1" x14ac:dyDescent="0.25">
      <c r="B116" s="25" t="s">
        <v>158</v>
      </c>
      <c r="C116" s="25">
        <v>2017</v>
      </c>
      <c r="D116" s="90">
        <v>203165</v>
      </c>
      <c r="E116" s="37">
        <v>55.797012280658578</v>
      </c>
      <c r="F116" s="37">
        <v>44.202987719341422</v>
      </c>
      <c r="G116" s="38">
        <v>176.28715968123589</v>
      </c>
    </row>
    <row r="117" spans="2:7" ht="8.25" customHeight="1" x14ac:dyDescent="0.25">
      <c r="B117" s="16" t="s">
        <v>159</v>
      </c>
      <c r="C117" s="16">
        <v>2017</v>
      </c>
      <c r="D117" s="91">
        <v>74755</v>
      </c>
      <c r="E117" s="23">
        <v>58.731857400842756</v>
      </c>
      <c r="F117" s="23">
        <v>41.268142599157251</v>
      </c>
      <c r="G117" s="24">
        <v>1269.6408941004031</v>
      </c>
    </row>
    <row r="118" spans="2:7" ht="8.25" customHeight="1" x14ac:dyDescent="0.25">
      <c r="B118" s="16" t="s">
        <v>160</v>
      </c>
      <c r="C118" s="16">
        <v>2017</v>
      </c>
      <c r="D118" s="91">
        <v>36340</v>
      </c>
      <c r="E118" s="23">
        <v>56.480462300495326</v>
      </c>
      <c r="F118" s="23">
        <v>43.519537699504681</v>
      </c>
      <c r="G118" s="24">
        <v>387.91621911922664</v>
      </c>
    </row>
    <row r="119" spans="2:7" ht="8.25" customHeight="1" x14ac:dyDescent="0.25">
      <c r="B119" s="16" t="s">
        <v>112</v>
      </c>
      <c r="C119" s="16">
        <v>2017</v>
      </c>
      <c r="D119" s="91">
        <v>20080</v>
      </c>
      <c r="E119" s="23">
        <v>64.591633466135463</v>
      </c>
      <c r="F119" s="23">
        <v>35.433266932270918</v>
      </c>
      <c r="G119" s="24">
        <v>502.82197538276796</v>
      </c>
    </row>
    <row r="120" spans="2:7" ht="8.25" customHeight="1" x14ac:dyDescent="0.25">
      <c r="B120" s="16" t="s">
        <v>134</v>
      </c>
      <c r="C120" s="16">
        <v>2017</v>
      </c>
      <c r="D120" s="91">
        <v>9670</v>
      </c>
      <c r="E120" s="23">
        <v>49.844881075491209</v>
      </c>
      <c r="F120" s="23">
        <v>50.155118924508791</v>
      </c>
      <c r="G120" s="24">
        <v>74.674855491329481</v>
      </c>
    </row>
    <row r="121" spans="2:7" ht="8.25" customHeight="1" x14ac:dyDescent="0.25">
      <c r="B121" s="16" t="s">
        <v>116</v>
      </c>
      <c r="C121" s="16">
        <v>2017</v>
      </c>
      <c r="D121" s="91">
        <v>8560</v>
      </c>
      <c r="E121" s="23">
        <v>45.852803738317753</v>
      </c>
      <c r="F121" s="23">
        <v>54.205607476635507</v>
      </c>
      <c r="G121" s="24">
        <v>-11.442168425408653</v>
      </c>
    </row>
    <row r="122" spans="2:7" s="87" customFormat="1" ht="16.5" customHeight="1" x14ac:dyDescent="0.25">
      <c r="B122" s="25" t="s">
        <v>137</v>
      </c>
      <c r="C122" s="25">
        <v>2017</v>
      </c>
      <c r="D122" s="90">
        <v>1015</v>
      </c>
      <c r="E122" s="37">
        <v>55.172413793103445</v>
      </c>
      <c r="F122" s="37">
        <v>44.827586206896555</v>
      </c>
      <c r="G122" s="38">
        <v>52.173913043478279</v>
      </c>
    </row>
    <row r="123" spans="2:7" ht="8.25" customHeight="1" x14ac:dyDescent="0.25">
      <c r="B123" s="16" t="s">
        <v>162</v>
      </c>
      <c r="C123" s="16">
        <v>2017</v>
      </c>
      <c r="D123" s="91">
        <v>3290</v>
      </c>
      <c r="E123" s="23">
        <v>56.838905775075986</v>
      </c>
      <c r="F123" s="23">
        <v>43.161094224924014</v>
      </c>
      <c r="G123" s="24">
        <v>103.08641975308643</v>
      </c>
    </row>
    <row r="124" spans="2:7" ht="8.25" customHeight="1" x14ac:dyDescent="0.25">
      <c r="B124" s="16" t="s">
        <v>163</v>
      </c>
      <c r="C124" s="16">
        <v>2017</v>
      </c>
      <c r="D124" s="91">
        <v>8600</v>
      </c>
      <c r="E124" s="23">
        <v>59.476744186046517</v>
      </c>
      <c r="F124" s="23">
        <v>40.465116279069768</v>
      </c>
      <c r="G124" s="24">
        <v>25.639152666179683</v>
      </c>
    </row>
    <row r="125" spans="2:7" s="87" customFormat="1" ht="16.5" customHeight="1" x14ac:dyDescent="0.25">
      <c r="B125" s="25" t="s">
        <v>164</v>
      </c>
      <c r="C125" s="25">
        <v>2017</v>
      </c>
      <c r="D125" s="90">
        <v>813080</v>
      </c>
      <c r="E125" s="37">
        <v>54.698184680474249</v>
      </c>
      <c r="F125" s="37">
        <v>45.301815319525758</v>
      </c>
      <c r="G125" s="38">
        <v>76.18735996324915</v>
      </c>
    </row>
    <row r="126" spans="2:7" s="87" customFormat="1" ht="16.5" customHeight="1" x14ac:dyDescent="0.25">
      <c r="B126" s="25" t="s">
        <v>152</v>
      </c>
      <c r="C126" s="25">
        <v>2016</v>
      </c>
      <c r="D126" s="90">
        <v>494310</v>
      </c>
      <c r="E126" s="37">
        <v>53.550403592887051</v>
      </c>
      <c r="F126" s="37">
        <v>46.449596407112949</v>
      </c>
      <c r="G126" s="38">
        <v>40.128814981545219</v>
      </c>
    </row>
    <row r="127" spans="2:7" ht="8.25" customHeight="1" x14ac:dyDescent="0.25">
      <c r="B127" s="16" t="s">
        <v>59</v>
      </c>
      <c r="C127" s="16">
        <v>2016</v>
      </c>
      <c r="D127" s="91">
        <v>90185</v>
      </c>
      <c r="E127" s="23">
        <v>51.10051560680823</v>
      </c>
      <c r="F127" s="23">
        <v>48.905028552420028</v>
      </c>
      <c r="G127" s="24">
        <v>-19.187619849818091</v>
      </c>
    </row>
    <row r="128" spans="2:7" ht="8.25" customHeight="1" x14ac:dyDescent="0.25">
      <c r="B128" s="16" t="s">
        <v>49</v>
      </c>
      <c r="C128" s="16">
        <v>2016</v>
      </c>
      <c r="D128" s="91">
        <v>90175</v>
      </c>
      <c r="E128" s="23">
        <v>55.176046576102024</v>
      </c>
      <c r="F128" s="23">
        <v>44.823953423897976</v>
      </c>
      <c r="G128" s="24">
        <v>178.2062752599266</v>
      </c>
    </row>
    <row r="129" spans="2:7" ht="8.25" customHeight="1" x14ac:dyDescent="0.25">
      <c r="B129" s="16" t="s">
        <v>153</v>
      </c>
      <c r="C129" s="16">
        <v>2016</v>
      </c>
      <c r="D129" s="91">
        <v>18620</v>
      </c>
      <c r="E129" s="23">
        <v>49.946294307196567</v>
      </c>
      <c r="F129" s="23">
        <v>50.05370569280344</v>
      </c>
      <c r="G129" s="24">
        <v>-50.208578457589049</v>
      </c>
    </row>
    <row r="130" spans="2:7" ht="8.25" customHeight="1" x14ac:dyDescent="0.25">
      <c r="B130" s="16" t="s">
        <v>46</v>
      </c>
      <c r="C130" s="16">
        <v>2016</v>
      </c>
      <c r="D130" s="91">
        <v>30465</v>
      </c>
      <c r="E130" s="23">
        <v>56.244871163630393</v>
      </c>
      <c r="F130" s="23">
        <v>43.771541112752338</v>
      </c>
      <c r="G130" s="24">
        <v>36.406375929076745</v>
      </c>
    </row>
    <row r="131" spans="2:7" ht="8.25" customHeight="1" x14ac:dyDescent="0.25">
      <c r="B131" s="16" t="s">
        <v>51</v>
      </c>
      <c r="C131" s="16">
        <v>2016</v>
      </c>
      <c r="D131" s="91">
        <v>37250</v>
      </c>
      <c r="E131" s="23">
        <v>61.838926174496642</v>
      </c>
      <c r="F131" s="23">
        <v>38.161073825503358</v>
      </c>
      <c r="G131" s="24">
        <v>1001.4192785334124</v>
      </c>
    </row>
    <row r="132" spans="2:7" ht="8.25" customHeight="1" x14ac:dyDescent="0.25">
      <c r="B132" s="16" t="s">
        <v>37</v>
      </c>
      <c r="C132" s="16">
        <v>2016</v>
      </c>
      <c r="D132" s="91">
        <v>27765</v>
      </c>
      <c r="E132" s="23">
        <v>61.606338915901318</v>
      </c>
      <c r="F132" s="23">
        <v>38.411669367909241</v>
      </c>
      <c r="G132" s="24">
        <v>15.962911915800021</v>
      </c>
    </row>
    <row r="133" spans="2:7" ht="8.25" customHeight="1" x14ac:dyDescent="0.25">
      <c r="B133" s="16" t="s">
        <v>56</v>
      </c>
      <c r="C133" s="16">
        <v>2016</v>
      </c>
      <c r="D133" s="91">
        <v>21275</v>
      </c>
      <c r="E133" s="23">
        <v>37.414806110458279</v>
      </c>
      <c r="F133" s="23">
        <v>62.585193889541713</v>
      </c>
      <c r="G133" s="24">
        <v>16.428610518250977</v>
      </c>
    </row>
    <row r="134" spans="2:7" ht="8.25" customHeight="1" x14ac:dyDescent="0.25">
      <c r="B134" s="16" t="s">
        <v>34</v>
      </c>
      <c r="C134" s="16">
        <v>2016</v>
      </c>
      <c r="D134" s="91">
        <v>18300</v>
      </c>
      <c r="E134" s="23">
        <v>56.994535519125691</v>
      </c>
      <c r="F134" s="23">
        <v>43.032786885245898</v>
      </c>
      <c r="G134" s="24">
        <v>13.615198360961074</v>
      </c>
    </row>
    <row r="135" spans="2:7" ht="8.25" customHeight="1" x14ac:dyDescent="0.25">
      <c r="B135" s="16" t="s">
        <v>27</v>
      </c>
      <c r="C135" s="16">
        <v>2016</v>
      </c>
      <c r="D135" s="91">
        <v>20670</v>
      </c>
      <c r="E135" s="23">
        <v>55.853894533139815</v>
      </c>
      <c r="F135" s="23">
        <v>44.146105466860185</v>
      </c>
      <c r="G135" s="24">
        <v>984.47009443861498</v>
      </c>
    </row>
    <row r="136" spans="2:7" ht="8.25" customHeight="1" x14ac:dyDescent="0.25">
      <c r="B136" s="16" t="s">
        <v>57</v>
      </c>
      <c r="C136" s="16">
        <v>2016</v>
      </c>
      <c r="D136" s="91">
        <v>11770</v>
      </c>
      <c r="E136" s="23">
        <v>52.973661852166522</v>
      </c>
      <c r="F136" s="23">
        <v>47.026338147833471</v>
      </c>
      <c r="G136" s="24">
        <v>25.533276450511948</v>
      </c>
    </row>
    <row r="137" spans="2:7" ht="8.25" customHeight="1" x14ac:dyDescent="0.25">
      <c r="B137" s="16" t="s">
        <v>62</v>
      </c>
      <c r="C137" s="16">
        <v>2016</v>
      </c>
      <c r="D137" s="91">
        <v>10390</v>
      </c>
      <c r="E137" s="23">
        <v>36.284889316650627</v>
      </c>
      <c r="F137" s="23">
        <v>63.666987487969209</v>
      </c>
      <c r="G137" s="24">
        <v>-10.523596279710645</v>
      </c>
    </row>
    <row r="138" spans="2:7" ht="8.25" customHeight="1" x14ac:dyDescent="0.25">
      <c r="B138" s="16" t="s">
        <v>154</v>
      </c>
      <c r="C138" s="16">
        <v>2016</v>
      </c>
      <c r="D138" s="91">
        <v>10025</v>
      </c>
      <c r="E138" s="23">
        <v>68.379052369077314</v>
      </c>
      <c r="F138" s="23">
        <v>31.620947630922693</v>
      </c>
      <c r="G138" s="24">
        <v>-3.2522679019494376</v>
      </c>
    </row>
    <row r="139" spans="2:7" ht="8.25" customHeight="1" x14ac:dyDescent="0.25">
      <c r="B139" s="16" t="s">
        <v>50</v>
      </c>
      <c r="C139" s="16">
        <v>2016</v>
      </c>
      <c r="D139" s="91">
        <v>8940</v>
      </c>
      <c r="E139" s="23">
        <v>54.697986577181211</v>
      </c>
      <c r="F139" s="23">
        <v>45.246085011185684</v>
      </c>
      <c r="G139" s="24">
        <v>23.344370860927157</v>
      </c>
    </row>
    <row r="140" spans="2:7" ht="8.25" customHeight="1" x14ac:dyDescent="0.25">
      <c r="B140" s="16" t="s">
        <v>32</v>
      </c>
      <c r="C140" s="16">
        <v>2016</v>
      </c>
      <c r="D140" s="91">
        <v>9605</v>
      </c>
      <c r="E140" s="23">
        <v>55.023425299323272</v>
      </c>
      <c r="F140" s="23">
        <v>44.976574700676728</v>
      </c>
      <c r="G140" s="24">
        <v>48.54624188060626</v>
      </c>
    </row>
    <row r="141" spans="2:7" ht="8.25" customHeight="1" x14ac:dyDescent="0.25">
      <c r="B141" s="16" t="s">
        <v>61</v>
      </c>
      <c r="C141" s="16">
        <v>2016</v>
      </c>
      <c r="D141" s="91">
        <v>8955</v>
      </c>
      <c r="E141" s="23">
        <v>63.204913456169741</v>
      </c>
      <c r="F141" s="23">
        <v>36.795086543830266</v>
      </c>
      <c r="G141" s="24">
        <v>291.5609969392217</v>
      </c>
    </row>
    <row r="142" spans="2:7" s="87" customFormat="1" ht="16.5" customHeight="1" x14ac:dyDescent="0.25">
      <c r="B142" s="25" t="s">
        <v>155</v>
      </c>
      <c r="C142" s="25">
        <v>2016</v>
      </c>
      <c r="D142" s="90">
        <v>309960</v>
      </c>
      <c r="E142" s="37">
        <v>55.713640469738039</v>
      </c>
      <c r="F142" s="37">
        <v>44.289585753000388</v>
      </c>
      <c r="G142" s="38">
        <v>85.356168970961107</v>
      </c>
    </row>
    <row r="143" spans="2:7" s="87" customFormat="1" ht="16.5" customHeight="1" x14ac:dyDescent="0.25">
      <c r="B143" s="25" t="s">
        <v>156</v>
      </c>
      <c r="C143" s="25">
        <v>2016</v>
      </c>
      <c r="D143" s="90">
        <v>34265</v>
      </c>
      <c r="E143" s="37">
        <v>69.137603969064642</v>
      </c>
      <c r="F143" s="37">
        <v>30.847803881511748</v>
      </c>
      <c r="G143" s="38">
        <v>140.13595907211439</v>
      </c>
    </row>
    <row r="144" spans="2:7" s="87" customFormat="1" ht="16.5" customHeight="1" x14ac:dyDescent="0.25">
      <c r="B144" s="25" t="s">
        <v>157</v>
      </c>
      <c r="C144" s="25">
        <v>2016</v>
      </c>
      <c r="D144" s="90">
        <v>15115</v>
      </c>
      <c r="E144" s="37">
        <v>44.889182930863377</v>
      </c>
      <c r="F144" s="37">
        <v>55.110817069136623</v>
      </c>
      <c r="G144" s="38">
        <v>28.125794693566149</v>
      </c>
    </row>
    <row r="145" spans="2:7" s="87" customFormat="1" ht="16.5" customHeight="1" x14ac:dyDescent="0.25">
      <c r="B145" s="25" t="s">
        <v>158</v>
      </c>
      <c r="C145" s="25">
        <v>2016</v>
      </c>
      <c r="D145" s="90">
        <v>189460</v>
      </c>
      <c r="E145" s="37">
        <v>56.779795207431647</v>
      </c>
      <c r="F145" s="37">
        <v>43.220204792568353</v>
      </c>
      <c r="G145" s="38">
        <v>157.64952266978543</v>
      </c>
    </row>
    <row r="146" spans="2:7" ht="8.25" customHeight="1" x14ac:dyDescent="0.25">
      <c r="B146" s="16" t="s">
        <v>159</v>
      </c>
      <c r="C146" s="16">
        <v>2016</v>
      </c>
      <c r="D146" s="91">
        <v>68005</v>
      </c>
      <c r="E146" s="23">
        <v>60.414675391515324</v>
      </c>
      <c r="F146" s="23">
        <v>39.585324608484669</v>
      </c>
      <c r="G146" s="24">
        <v>1145.9692194943204</v>
      </c>
    </row>
    <row r="147" spans="2:7" ht="8.25" customHeight="1" x14ac:dyDescent="0.25">
      <c r="B147" s="16" t="s">
        <v>160</v>
      </c>
      <c r="C147" s="16">
        <v>2016</v>
      </c>
      <c r="D147" s="91">
        <v>32755</v>
      </c>
      <c r="E147" s="23">
        <v>58.021676079987785</v>
      </c>
      <c r="F147" s="23">
        <v>41.978323920012208</v>
      </c>
      <c r="G147" s="24">
        <v>339.78249194414605</v>
      </c>
    </row>
    <row r="148" spans="2:7" ht="8.25" customHeight="1" x14ac:dyDescent="0.25">
      <c r="B148" s="16" t="s">
        <v>112</v>
      </c>
      <c r="C148" s="16">
        <v>2016</v>
      </c>
      <c r="D148" s="91">
        <v>19775</v>
      </c>
      <c r="E148" s="23">
        <v>65.233881163084703</v>
      </c>
      <c r="F148" s="23">
        <v>34.766118836915297</v>
      </c>
      <c r="G148" s="24">
        <v>493.6655658961273</v>
      </c>
    </row>
    <row r="149" spans="2:7" ht="8.25" customHeight="1" x14ac:dyDescent="0.25">
      <c r="B149" s="16" t="s">
        <v>134</v>
      </c>
      <c r="C149" s="16">
        <v>2016</v>
      </c>
      <c r="D149" s="91">
        <v>8990</v>
      </c>
      <c r="E149" s="23">
        <v>49.276974416017801</v>
      </c>
      <c r="F149" s="23">
        <v>50.667408231368185</v>
      </c>
      <c r="G149" s="24">
        <v>62.391618497109846</v>
      </c>
    </row>
    <row r="150" spans="2:7" ht="8.25" customHeight="1" x14ac:dyDescent="0.25">
      <c r="B150" s="16" t="s">
        <v>116</v>
      </c>
      <c r="C150" s="16">
        <v>2016</v>
      </c>
      <c r="D150" s="91">
        <v>8360</v>
      </c>
      <c r="E150" s="23">
        <v>46.411483253588514</v>
      </c>
      <c r="F150" s="23">
        <v>53.588516746411486</v>
      </c>
      <c r="G150" s="24">
        <v>-13.511276639768255</v>
      </c>
    </row>
    <row r="151" spans="2:7" s="87" customFormat="1" ht="16.5" customHeight="1" x14ac:dyDescent="0.25">
      <c r="B151" s="25" t="s">
        <v>137</v>
      </c>
      <c r="C151" s="25">
        <v>2016</v>
      </c>
      <c r="D151" s="90">
        <v>945</v>
      </c>
      <c r="E151" s="37">
        <v>55.026455026455025</v>
      </c>
      <c r="F151" s="37">
        <v>44.973544973544968</v>
      </c>
      <c r="G151" s="38">
        <v>41.679160419790094</v>
      </c>
    </row>
    <row r="152" spans="2:7" ht="8.25" customHeight="1" x14ac:dyDescent="0.25">
      <c r="B152" s="16" t="s">
        <v>162</v>
      </c>
      <c r="C152" s="16">
        <v>2016</v>
      </c>
      <c r="D152" s="91">
        <v>2630</v>
      </c>
      <c r="E152" s="23">
        <v>58.935361216730044</v>
      </c>
      <c r="F152" s="23">
        <v>41.064638783269963</v>
      </c>
      <c r="G152" s="24">
        <v>62.345679012345698</v>
      </c>
    </row>
    <row r="153" spans="2:7" ht="8.25" customHeight="1" x14ac:dyDescent="0.25">
      <c r="B153" s="16" t="s">
        <v>163</v>
      </c>
      <c r="C153" s="16">
        <v>2016</v>
      </c>
      <c r="D153" s="91">
        <v>8460</v>
      </c>
      <c r="E153" s="23">
        <v>61.288416075650119</v>
      </c>
      <c r="F153" s="23">
        <v>38.711583924349881</v>
      </c>
      <c r="G153" s="24">
        <v>23.593864134404669</v>
      </c>
    </row>
    <row r="154" spans="2:7" s="87" customFormat="1" ht="16.5" customHeight="1" x14ac:dyDescent="0.25">
      <c r="B154" s="25" t="s">
        <v>164</v>
      </c>
      <c r="C154" s="25">
        <v>2016</v>
      </c>
      <c r="D154" s="90">
        <v>745185</v>
      </c>
      <c r="E154" s="37">
        <v>55.021236337285373</v>
      </c>
      <c r="F154" s="37">
        <v>44.978763662714627</v>
      </c>
      <c r="G154" s="38">
        <v>61.47510433685963</v>
      </c>
    </row>
    <row r="155" spans="2:7" s="87" customFormat="1" ht="16.5" customHeight="1" x14ac:dyDescent="0.25">
      <c r="B155" s="25" t="s">
        <v>152</v>
      </c>
      <c r="C155" s="25">
        <v>2015</v>
      </c>
      <c r="D155" s="90">
        <v>478323</v>
      </c>
      <c r="E155" s="37">
        <v>53.37982911129091</v>
      </c>
      <c r="F155" s="37">
        <v>46.620170888709097</v>
      </c>
      <c r="G155" s="38">
        <v>35.596761482506224</v>
      </c>
    </row>
    <row r="156" spans="2:7" ht="8.25" customHeight="1" x14ac:dyDescent="0.25">
      <c r="B156" s="16" t="s">
        <v>59</v>
      </c>
      <c r="C156" s="16">
        <v>2015</v>
      </c>
      <c r="D156" s="91">
        <v>90914</v>
      </c>
      <c r="E156" s="23">
        <v>51.10104054381064</v>
      </c>
      <c r="F156" s="23">
        <v>48.898959456189367</v>
      </c>
      <c r="G156" s="24">
        <v>-18.534382336601013</v>
      </c>
    </row>
    <row r="157" spans="2:7" ht="8.25" customHeight="1" x14ac:dyDescent="0.25">
      <c r="B157" s="16" t="s">
        <v>49</v>
      </c>
      <c r="C157" s="16">
        <v>2015</v>
      </c>
      <c r="D157" s="91">
        <v>83950</v>
      </c>
      <c r="E157" s="23">
        <v>55.118522930315663</v>
      </c>
      <c r="F157" s="23">
        <v>44.881477069684337</v>
      </c>
      <c r="G157" s="24">
        <v>159.00101811001758</v>
      </c>
    </row>
    <row r="158" spans="2:7" ht="8.25" customHeight="1" x14ac:dyDescent="0.25">
      <c r="B158" s="16" t="s">
        <v>153</v>
      </c>
      <c r="C158" s="16">
        <v>2015</v>
      </c>
      <c r="D158" s="91">
        <v>45555</v>
      </c>
      <c r="E158" s="23">
        <v>51.019646581055866</v>
      </c>
      <c r="F158" s="23">
        <v>48.980353418944134</v>
      </c>
      <c r="G158" s="24">
        <v>21.817841480372234</v>
      </c>
    </row>
    <row r="159" spans="2:7" ht="8.25" customHeight="1" x14ac:dyDescent="0.25">
      <c r="B159" s="16" t="s">
        <v>46</v>
      </c>
      <c r="C159" s="16">
        <v>2015</v>
      </c>
      <c r="D159" s="91">
        <v>30377</v>
      </c>
      <c r="E159" s="23">
        <v>56.325509431477762</v>
      </c>
      <c r="F159" s="23">
        <v>43.674490568522238</v>
      </c>
      <c r="G159" s="24">
        <v>36.012357840064475</v>
      </c>
    </row>
    <row r="160" spans="2:7" ht="8.25" customHeight="1" x14ac:dyDescent="0.25">
      <c r="B160" s="16" t="s">
        <v>51</v>
      </c>
      <c r="C160" s="16">
        <v>2015</v>
      </c>
      <c r="D160" s="91">
        <v>29065</v>
      </c>
      <c r="E160" s="23">
        <v>61.493204885601237</v>
      </c>
      <c r="F160" s="23">
        <v>38.506795114398763</v>
      </c>
      <c r="G160" s="24">
        <v>759.40272028385573</v>
      </c>
    </row>
    <row r="161" spans="2:7" ht="8.25" customHeight="1" x14ac:dyDescent="0.25">
      <c r="B161" s="16" t="s">
        <v>37</v>
      </c>
      <c r="C161" s="16">
        <v>2015</v>
      </c>
      <c r="D161" s="91">
        <v>26951</v>
      </c>
      <c r="E161" s="23">
        <v>61.852992467811951</v>
      </c>
      <c r="F161" s="23">
        <v>38.147007532188042</v>
      </c>
      <c r="G161" s="24">
        <v>12.563170864135655</v>
      </c>
    </row>
    <row r="162" spans="2:7" ht="8.25" customHeight="1" x14ac:dyDescent="0.25">
      <c r="B162" s="16" t="s">
        <v>56</v>
      </c>
      <c r="C162" s="16">
        <v>2015</v>
      </c>
      <c r="D162" s="91">
        <v>20388</v>
      </c>
      <c r="E162" s="23">
        <v>37.316068275456146</v>
      </c>
      <c r="F162" s="23">
        <v>62.683931724543854</v>
      </c>
      <c r="G162" s="24">
        <v>11.574454112625185</v>
      </c>
    </row>
    <row r="163" spans="2:7" ht="8.25" customHeight="1" x14ac:dyDescent="0.25">
      <c r="B163" s="16" t="s">
        <v>34</v>
      </c>
      <c r="C163" s="16">
        <v>2015</v>
      </c>
      <c r="D163" s="91">
        <v>17522</v>
      </c>
      <c r="E163" s="23">
        <v>57.088231936993495</v>
      </c>
      <c r="F163" s="23">
        <v>42.911768063006505</v>
      </c>
      <c r="G163" s="24">
        <v>8.7850003104240386</v>
      </c>
    </row>
    <row r="164" spans="2:7" ht="8.25" customHeight="1" x14ac:dyDescent="0.25">
      <c r="B164" s="16" t="s">
        <v>27</v>
      </c>
      <c r="C164" s="16">
        <v>2015</v>
      </c>
      <c r="D164" s="91">
        <v>17304</v>
      </c>
      <c r="E164" s="23">
        <v>56.582293111419325</v>
      </c>
      <c r="F164" s="23">
        <v>43.417706888580675</v>
      </c>
      <c r="G164" s="24">
        <v>807.86988457502628</v>
      </c>
    </row>
    <row r="165" spans="2:7" ht="8.25" customHeight="1" x14ac:dyDescent="0.25">
      <c r="B165" s="16" t="s">
        <v>57</v>
      </c>
      <c r="C165" s="16">
        <v>2015</v>
      </c>
      <c r="D165" s="91">
        <v>11532</v>
      </c>
      <c r="E165" s="23">
        <v>52.670828997571974</v>
      </c>
      <c r="F165" s="23">
        <v>47.329171002428026</v>
      </c>
      <c r="G165" s="24">
        <v>22.994880546075084</v>
      </c>
    </row>
    <row r="166" spans="2:7" ht="8.25" customHeight="1" x14ac:dyDescent="0.25">
      <c r="B166" s="16" t="s">
        <v>62</v>
      </c>
      <c r="C166" s="16">
        <v>2015</v>
      </c>
      <c r="D166" s="91">
        <v>10295</v>
      </c>
      <c r="E166" s="23">
        <v>36.279747450218551</v>
      </c>
      <c r="F166" s="23">
        <v>63.720252549781442</v>
      </c>
      <c r="G166" s="24">
        <v>-11.341715466758526</v>
      </c>
    </row>
    <row r="167" spans="2:7" ht="8.25" customHeight="1" x14ac:dyDescent="0.25">
      <c r="B167" s="16" t="s">
        <v>154</v>
      </c>
      <c r="C167" s="16">
        <v>2015</v>
      </c>
      <c r="D167" s="91">
        <v>10250</v>
      </c>
      <c r="E167" s="23">
        <v>68.048780487804876</v>
      </c>
      <c r="F167" s="23">
        <v>31.951219512195124</v>
      </c>
      <c r="G167" s="24">
        <v>-1.0808724184520362</v>
      </c>
    </row>
    <row r="168" spans="2:7" ht="8.25" customHeight="1" x14ac:dyDescent="0.25">
      <c r="B168" s="16" t="s">
        <v>50</v>
      </c>
      <c r="C168" s="16">
        <v>2015</v>
      </c>
      <c r="D168" s="91">
        <v>8700</v>
      </c>
      <c r="E168" s="23">
        <v>54.068965517241374</v>
      </c>
      <c r="F168" s="23">
        <v>45.931034482758619</v>
      </c>
      <c r="G168" s="24">
        <v>20.033112582781456</v>
      </c>
    </row>
    <row r="169" spans="2:7" ht="8.25" customHeight="1" x14ac:dyDescent="0.25">
      <c r="B169" s="16" t="s">
        <v>32</v>
      </c>
      <c r="C169" s="16">
        <v>2015</v>
      </c>
      <c r="D169" s="91">
        <v>8505</v>
      </c>
      <c r="E169" s="23">
        <v>54.462081128747798</v>
      </c>
      <c r="F169" s="23">
        <v>45.537918871252202</v>
      </c>
      <c r="G169" s="24">
        <v>31.53417878131766</v>
      </c>
    </row>
    <row r="170" spans="2:7" ht="8.25" customHeight="1" x14ac:dyDescent="0.25">
      <c r="B170" s="16" t="s">
        <v>61</v>
      </c>
      <c r="C170" s="16">
        <v>2015</v>
      </c>
      <c r="D170" s="91">
        <v>8435</v>
      </c>
      <c r="E170" s="23">
        <v>64.516893894487254</v>
      </c>
      <c r="F170" s="23">
        <v>35.483106105512746</v>
      </c>
      <c r="G170" s="24">
        <v>268.82378662002623</v>
      </c>
    </row>
    <row r="171" spans="2:7" s="87" customFormat="1" ht="16.5" customHeight="1" x14ac:dyDescent="0.25">
      <c r="B171" s="25" t="s">
        <v>155</v>
      </c>
      <c r="C171" s="25">
        <v>2015</v>
      </c>
      <c r="D171" s="90">
        <v>285857</v>
      </c>
      <c r="E171" s="37">
        <v>56.468444012215905</v>
      </c>
      <c r="F171" s="37">
        <v>43.531555987784103</v>
      </c>
      <c r="G171" s="38">
        <v>95.558063964426211</v>
      </c>
    </row>
    <row r="172" spans="2:7" s="87" customFormat="1" ht="16.5" customHeight="1" x14ac:dyDescent="0.25">
      <c r="B172" s="25" t="s">
        <v>156</v>
      </c>
      <c r="C172" s="25">
        <v>2015</v>
      </c>
      <c r="D172" s="90">
        <v>29314</v>
      </c>
      <c r="E172" s="37">
        <v>69.219485570034806</v>
      </c>
      <c r="F172" s="37">
        <v>30.780514429965205</v>
      </c>
      <c r="G172" s="38">
        <v>105.43836288457493</v>
      </c>
    </row>
    <row r="173" spans="2:7" s="87" customFormat="1" ht="16.5" customHeight="1" x14ac:dyDescent="0.25">
      <c r="B173" s="25" t="s">
        <v>157</v>
      </c>
      <c r="C173" s="25">
        <v>2015</v>
      </c>
      <c r="D173" s="90">
        <v>14766</v>
      </c>
      <c r="E173" s="37">
        <v>45.02912095354192</v>
      </c>
      <c r="F173" s="37">
        <v>54.97087904645808</v>
      </c>
      <c r="G173" s="38">
        <v>25.167415444604568</v>
      </c>
    </row>
    <row r="174" spans="2:7" s="87" customFormat="1" ht="16.5" customHeight="1" x14ac:dyDescent="0.25">
      <c r="B174" s="25" t="s">
        <v>158</v>
      </c>
      <c r="C174" s="25">
        <v>2015</v>
      </c>
      <c r="D174" s="90">
        <v>130614</v>
      </c>
      <c r="E174" s="37">
        <v>55.426677079026753</v>
      </c>
      <c r="F174" s="37">
        <v>44.573322920973254</v>
      </c>
      <c r="G174" s="38">
        <v>77.623956265129053</v>
      </c>
    </row>
    <row r="175" spans="2:7" ht="8.25" customHeight="1" x14ac:dyDescent="0.25">
      <c r="B175" s="16" t="s">
        <v>159</v>
      </c>
      <c r="C175" s="16">
        <v>2015</v>
      </c>
      <c r="D175" s="91">
        <v>41324</v>
      </c>
      <c r="E175" s="23">
        <v>61.676023618236378</v>
      </c>
      <c r="F175" s="23">
        <v>38.323976381763622</v>
      </c>
      <c r="G175" s="24">
        <v>657.1271528032247</v>
      </c>
    </row>
    <row r="176" spans="2:7" ht="8.25" customHeight="1" x14ac:dyDescent="0.25">
      <c r="B176" s="16" t="s">
        <v>160</v>
      </c>
      <c r="C176" s="16">
        <v>2015</v>
      </c>
      <c r="D176" s="91">
        <v>17474</v>
      </c>
      <c r="E176" s="23">
        <v>60.260959139292659</v>
      </c>
      <c r="F176" s="23">
        <v>39.739040860707334</v>
      </c>
      <c r="G176" s="24">
        <v>134.61331901181524</v>
      </c>
    </row>
    <row r="177" spans="2:7" ht="8.25" customHeight="1" x14ac:dyDescent="0.25">
      <c r="B177" s="16" t="s">
        <v>112</v>
      </c>
      <c r="C177" s="16">
        <v>2015</v>
      </c>
      <c r="D177" s="91">
        <v>9085</v>
      </c>
      <c r="E177" s="23">
        <v>64.105668684645025</v>
      </c>
      <c r="F177" s="23">
        <v>35.894331315354982</v>
      </c>
      <c r="G177" s="24">
        <v>172.74091864305015</v>
      </c>
    </row>
    <row r="178" spans="2:7" ht="8.25" customHeight="1" x14ac:dyDescent="0.25">
      <c r="B178" s="16" t="s">
        <v>134</v>
      </c>
      <c r="C178" s="16">
        <v>2015</v>
      </c>
      <c r="D178" s="91">
        <v>8348</v>
      </c>
      <c r="E178" s="23">
        <v>49.40105414470532</v>
      </c>
      <c r="F178" s="23">
        <v>50.598945855294687</v>
      </c>
      <c r="G178" s="24">
        <v>50.794797687861283</v>
      </c>
    </row>
    <row r="179" spans="2:7" ht="8.25" customHeight="1" x14ac:dyDescent="0.25">
      <c r="B179" s="16" t="s">
        <v>116</v>
      </c>
      <c r="C179" s="16">
        <v>2015</v>
      </c>
      <c r="D179" s="91">
        <v>8165</v>
      </c>
      <c r="E179" s="23">
        <v>46.932026944274341</v>
      </c>
      <c r="F179" s="23">
        <v>53.067973055725659</v>
      </c>
      <c r="G179" s="24">
        <v>-15.528657148768875</v>
      </c>
    </row>
    <row r="180" spans="2:7" s="87" customFormat="1" ht="16.5" customHeight="1" x14ac:dyDescent="0.25">
      <c r="B180" s="25" t="s">
        <v>137</v>
      </c>
      <c r="C180" s="25">
        <v>2015</v>
      </c>
      <c r="D180" s="90">
        <v>952</v>
      </c>
      <c r="E180" s="37">
        <v>55.77731092436975</v>
      </c>
      <c r="F180" s="37">
        <v>44.22268907563025</v>
      </c>
      <c r="G180" s="38">
        <v>42.728635682158924</v>
      </c>
    </row>
    <row r="181" spans="2:7" ht="8.25" customHeight="1" x14ac:dyDescent="0.25">
      <c r="B181" s="16" t="s">
        <v>162</v>
      </c>
      <c r="C181" s="16">
        <v>2015</v>
      </c>
      <c r="D181" s="91">
        <v>2082</v>
      </c>
      <c r="E181" s="23">
        <v>58.357348703170032</v>
      </c>
      <c r="F181" s="23">
        <v>41.642651296829968</v>
      </c>
      <c r="G181" s="24">
        <v>28.518518518518519</v>
      </c>
    </row>
    <row r="182" spans="2:7" ht="8.25" customHeight="1" x14ac:dyDescent="0.25">
      <c r="B182" s="16" t="s">
        <v>163</v>
      </c>
      <c r="C182" s="16">
        <v>2015</v>
      </c>
      <c r="D182" s="91">
        <v>7766</v>
      </c>
      <c r="E182" s="23">
        <v>60.545969611125415</v>
      </c>
      <c r="F182" s="23">
        <v>39.454030388874585</v>
      </c>
      <c r="G182" s="24">
        <v>13.455076698319935</v>
      </c>
    </row>
    <row r="183" spans="2:7" s="87" customFormat="1" ht="16.5" customHeight="1" x14ac:dyDescent="0.25">
      <c r="B183" s="25" t="s">
        <v>164</v>
      </c>
      <c r="C183" s="25">
        <v>2015</v>
      </c>
      <c r="D183" s="90">
        <v>663817</v>
      </c>
      <c r="E183" s="37">
        <v>54.399179291883158</v>
      </c>
      <c r="F183" s="37">
        <v>45.600820708116849</v>
      </c>
      <c r="G183" s="38">
        <v>43.843366862700051</v>
      </c>
    </row>
    <row r="184" spans="2:7" s="87" customFormat="1" ht="16.5" customHeight="1" x14ac:dyDescent="0.25">
      <c r="B184" s="25" t="s">
        <v>152</v>
      </c>
      <c r="C184" s="25">
        <v>2014</v>
      </c>
      <c r="D184" s="90">
        <v>438357</v>
      </c>
      <c r="E184" s="37">
        <v>53.017289560791767</v>
      </c>
      <c r="F184" s="37">
        <v>46.982710439208226</v>
      </c>
      <c r="G184" s="38">
        <v>24.267052960420003</v>
      </c>
    </row>
    <row r="185" spans="2:7" ht="8.25" customHeight="1" x14ac:dyDescent="0.25">
      <c r="B185" s="16" t="s">
        <v>59</v>
      </c>
      <c r="C185" s="16">
        <v>2014</v>
      </c>
      <c r="D185" s="91">
        <v>92271</v>
      </c>
      <c r="E185" s="23">
        <v>51.111400114879004</v>
      </c>
      <c r="F185" s="23">
        <v>48.888599885121003</v>
      </c>
      <c r="G185" s="24">
        <v>-17.318410724206529</v>
      </c>
    </row>
    <row r="186" spans="2:7" ht="8.25" customHeight="1" x14ac:dyDescent="0.25">
      <c r="B186" s="16" t="s">
        <v>49</v>
      </c>
      <c r="C186" s="16">
        <v>2014</v>
      </c>
      <c r="D186" s="91">
        <v>75160</v>
      </c>
      <c r="E186" s="23">
        <v>54.860298030867483</v>
      </c>
      <c r="F186" s="23">
        <v>45.139701969132517</v>
      </c>
      <c r="G186" s="24">
        <v>131.88226945978468</v>
      </c>
    </row>
    <row r="187" spans="2:7" ht="8.25" customHeight="1" x14ac:dyDescent="0.25">
      <c r="B187" s="16" t="s">
        <v>153</v>
      </c>
      <c r="C187" s="16">
        <v>2014</v>
      </c>
      <c r="D187" s="91">
        <v>38734</v>
      </c>
      <c r="E187" s="23">
        <v>50.534414209738209</v>
      </c>
      <c r="F187" s="23">
        <v>49.465585790261784</v>
      </c>
      <c r="G187" s="24">
        <v>3.5779227724890319</v>
      </c>
    </row>
    <row r="188" spans="2:7" ht="8.25" customHeight="1" x14ac:dyDescent="0.25">
      <c r="B188" s="16" t="s">
        <v>46</v>
      </c>
      <c r="C188" s="16">
        <v>2014</v>
      </c>
      <c r="D188" s="91">
        <v>30232</v>
      </c>
      <c r="E188" s="23">
        <v>56.205345329452236</v>
      </c>
      <c r="F188" s="23">
        <v>43.794654670547764</v>
      </c>
      <c r="G188" s="24">
        <v>35.363123488851102</v>
      </c>
    </row>
    <row r="189" spans="2:7" ht="8.25" customHeight="1" x14ac:dyDescent="0.25">
      <c r="B189" s="16" t="s">
        <v>37</v>
      </c>
      <c r="C189" s="16">
        <v>2014</v>
      </c>
      <c r="D189" s="91">
        <v>25773</v>
      </c>
      <c r="E189" s="23">
        <v>62.03003142823885</v>
      </c>
      <c r="F189" s="23">
        <v>37.96996857176115</v>
      </c>
      <c r="G189" s="24">
        <v>7.6431524871569962</v>
      </c>
    </row>
    <row r="190" spans="2:7" ht="8.25" customHeight="1" x14ac:dyDescent="0.25">
      <c r="B190" s="16" t="s">
        <v>51</v>
      </c>
      <c r="C190" s="16">
        <v>2014</v>
      </c>
      <c r="D190" s="91">
        <v>21893</v>
      </c>
      <c r="E190" s="23">
        <v>61.471703284154756</v>
      </c>
      <c r="F190" s="23">
        <v>38.528296715845244</v>
      </c>
      <c r="G190" s="24">
        <v>547.33885274985209</v>
      </c>
    </row>
    <row r="191" spans="2:7" ht="8.25" customHeight="1" x14ac:dyDescent="0.25">
      <c r="B191" s="16" t="s">
        <v>56</v>
      </c>
      <c r="C191" s="16">
        <v>2014</v>
      </c>
      <c r="D191" s="91">
        <v>19594</v>
      </c>
      <c r="E191" s="23">
        <v>37.368582219046651</v>
      </c>
      <c r="F191" s="23">
        <v>62.631417780953356</v>
      </c>
      <c r="G191" s="24">
        <v>7.2292453346467482</v>
      </c>
    </row>
    <row r="192" spans="2:7" ht="8.25" customHeight="1" x14ac:dyDescent="0.25">
      <c r="B192" s="16" t="s">
        <v>34</v>
      </c>
      <c r="C192" s="16">
        <v>2014</v>
      </c>
      <c r="D192" s="91">
        <v>16895</v>
      </c>
      <c r="E192" s="23">
        <v>57.005031074282329</v>
      </c>
      <c r="F192" s="23">
        <v>42.994968925717671</v>
      </c>
      <c r="G192" s="24">
        <v>4.8922828583845472</v>
      </c>
    </row>
    <row r="193" spans="2:7" ht="8.25" customHeight="1" x14ac:dyDescent="0.25">
      <c r="B193" s="16" t="s">
        <v>27</v>
      </c>
      <c r="C193" s="16">
        <v>2014</v>
      </c>
      <c r="D193" s="91">
        <v>13006</v>
      </c>
      <c r="E193" s="23">
        <v>56.366292480393668</v>
      </c>
      <c r="F193" s="23">
        <v>43.633707519606332</v>
      </c>
      <c r="G193" s="24">
        <v>582.37145855194126</v>
      </c>
    </row>
    <row r="194" spans="2:7" ht="8.25" customHeight="1" x14ac:dyDescent="0.25">
      <c r="B194" s="16" t="s">
        <v>57</v>
      </c>
      <c r="C194" s="16">
        <v>2014</v>
      </c>
      <c r="D194" s="91">
        <v>10942</v>
      </c>
      <c r="E194" s="23">
        <v>52.568086273076219</v>
      </c>
      <c r="F194" s="23">
        <v>47.431913726923781</v>
      </c>
      <c r="G194" s="24">
        <v>16.702218430034122</v>
      </c>
    </row>
    <row r="195" spans="2:7" ht="8.25" customHeight="1" x14ac:dyDescent="0.25">
      <c r="B195" s="16" t="s">
        <v>62</v>
      </c>
      <c r="C195" s="16">
        <v>2014</v>
      </c>
      <c r="D195" s="91">
        <v>10200</v>
      </c>
      <c r="E195" s="23">
        <v>36.637254901960787</v>
      </c>
      <c r="F195" s="23">
        <v>63.36274509803922</v>
      </c>
      <c r="G195" s="24">
        <v>-12.159834653806413</v>
      </c>
    </row>
    <row r="196" spans="2:7" ht="8.25" customHeight="1" x14ac:dyDescent="0.25">
      <c r="B196" s="16" t="s">
        <v>154</v>
      </c>
      <c r="C196" s="16">
        <v>2014</v>
      </c>
      <c r="D196" s="91">
        <v>10157</v>
      </c>
      <c r="E196" s="23">
        <v>67.894063207640059</v>
      </c>
      <c r="F196" s="23">
        <v>32.105936792359948</v>
      </c>
      <c r="G196" s="24">
        <v>-1.9783825516309577</v>
      </c>
    </row>
    <row r="197" spans="2:7" ht="8.25" customHeight="1" x14ac:dyDescent="0.25">
      <c r="B197" s="16" t="s">
        <v>50</v>
      </c>
      <c r="C197" s="16">
        <v>2014</v>
      </c>
      <c r="D197" s="91">
        <v>8582</v>
      </c>
      <c r="E197" s="23">
        <v>54.742484269401068</v>
      </c>
      <c r="F197" s="23">
        <v>45.257515730598932</v>
      </c>
      <c r="G197" s="24">
        <v>18.405077262693155</v>
      </c>
    </row>
    <row r="198" spans="2:7" ht="8.25" customHeight="1" x14ac:dyDescent="0.25">
      <c r="B198" s="16" t="s">
        <v>61</v>
      </c>
      <c r="C198" s="16">
        <v>2014</v>
      </c>
      <c r="D198" s="91">
        <v>7503</v>
      </c>
      <c r="E198" s="23">
        <v>65.413834466213515</v>
      </c>
      <c r="F198" s="23">
        <v>34.586165533786485</v>
      </c>
      <c r="G198" s="24">
        <v>228.07170966331438</v>
      </c>
    </row>
    <row r="199" spans="2:7" ht="8.25" customHeight="1" x14ac:dyDescent="0.25">
      <c r="B199" s="16" t="s">
        <v>32</v>
      </c>
      <c r="C199" s="16">
        <v>2014</v>
      </c>
      <c r="D199" s="91">
        <v>7429</v>
      </c>
      <c r="E199" s="23">
        <v>53.896890564005929</v>
      </c>
      <c r="F199" s="23">
        <v>46.103109435994078</v>
      </c>
      <c r="G199" s="24">
        <v>14.893287967831739</v>
      </c>
    </row>
    <row r="200" spans="2:7" ht="8.25" customHeight="1" x14ac:dyDescent="0.25">
      <c r="B200" s="16" t="s">
        <v>48</v>
      </c>
      <c r="C200" s="16">
        <v>2014</v>
      </c>
      <c r="D200" s="91">
        <v>6510</v>
      </c>
      <c r="E200" s="23">
        <v>52.995391705069125</v>
      </c>
      <c r="F200" s="23">
        <v>47.004608294930875</v>
      </c>
      <c r="G200" s="24">
        <v>4.6287367405978728</v>
      </c>
    </row>
    <row r="201" spans="2:7" s="87" customFormat="1" ht="16.5" customHeight="1" x14ac:dyDescent="0.25">
      <c r="B201" s="25" t="s">
        <v>155</v>
      </c>
      <c r="C201" s="25">
        <v>2014</v>
      </c>
      <c r="D201" s="90">
        <v>258650</v>
      </c>
      <c r="E201" s="37">
        <v>56.217282041368641</v>
      </c>
      <c r="F201" s="37">
        <v>43.782717958631359</v>
      </c>
      <c r="G201" s="38">
        <v>76.945442107063457</v>
      </c>
    </row>
    <row r="202" spans="2:7" s="87" customFormat="1" ht="16.5" customHeight="1" x14ac:dyDescent="0.25">
      <c r="B202" s="25" t="s">
        <v>156</v>
      </c>
      <c r="C202" s="25">
        <v>2014</v>
      </c>
      <c r="D202" s="90">
        <v>20797</v>
      </c>
      <c r="E202" s="37">
        <v>63.735154108765691</v>
      </c>
      <c r="F202" s="37">
        <v>36.264845891234316</v>
      </c>
      <c r="G202" s="38">
        <v>45.749526946527425</v>
      </c>
    </row>
    <row r="203" spans="2:7" s="87" customFormat="1" ht="16.5" customHeight="1" x14ac:dyDescent="0.25">
      <c r="B203" s="25" t="s">
        <v>157</v>
      </c>
      <c r="C203" s="25">
        <v>2014</v>
      </c>
      <c r="D203" s="90">
        <v>14015</v>
      </c>
      <c r="E203" s="37">
        <v>44.338209061719589</v>
      </c>
      <c r="F203" s="37">
        <v>55.661790938280411</v>
      </c>
      <c r="G203" s="38">
        <v>18.80139018394506</v>
      </c>
    </row>
    <row r="204" spans="2:7" s="87" customFormat="1" ht="16.5" customHeight="1" x14ac:dyDescent="0.25">
      <c r="B204" s="25" t="s">
        <v>158</v>
      </c>
      <c r="C204" s="25">
        <v>2014</v>
      </c>
      <c r="D204" s="90">
        <v>89132</v>
      </c>
      <c r="E204" s="37">
        <v>51.05349369474488</v>
      </c>
      <c r="F204" s="37">
        <v>48.946506305255127</v>
      </c>
      <c r="G204" s="38">
        <v>21.211956373922263</v>
      </c>
    </row>
    <row r="205" spans="2:7" ht="8.25" customHeight="1" x14ac:dyDescent="0.25">
      <c r="B205" s="16" t="s">
        <v>159</v>
      </c>
      <c r="C205" s="16">
        <v>2014</v>
      </c>
      <c r="D205" s="91">
        <v>16986</v>
      </c>
      <c r="E205" s="23">
        <v>57.04697986577181</v>
      </c>
      <c r="F205" s="23">
        <v>42.95302013422819</v>
      </c>
      <c r="G205" s="24">
        <v>211.2128984976182</v>
      </c>
    </row>
    <row r="206" spans="2:7" ht="8.25" customHeight="1" x14ac:dyDescent="0.25">
      <c r="B206" s="16" t="s">
        <v>119</v>
      </c>
      <c r="C206" s="16">
        <v>2014</v>
      </c>
      <c r="D206" s="91">
        <v>10070</v>
      </c>
      <c r="E206" s="23">
        <v>54.865938430983121</v>
      </c>
      <c r="F206" s="23">
        <v>45.134061569016879</v>
      </c>
      <c r="G206" s="24">
        <v>35.204081632653043</v>
      </c>
    </row>
    <row r="207" spans="2:7" ht="8.25" customHeight="1" x14ac:dyDescent="0.25">
      <c r="B207" s="16" t="s">
        <v>116</v>
      </c>
      <c r="C207" s="16">
        <v>2014</v>
      </c>
      <c r="D207" s="91">
        <v>8051</v>
      </c>
      <c r="E207" s="23">
        <v>47.310893056763135</v>
      </c>
      <c r="F207" s="23">
        <v>52.689106943236865</v>
      </c>
      <c r="G207" s="24">
        <v>-16.708048830953857</v>
      </c>
    </row>
    <row r="208" spans="2:7" ht="8.25" customHeight="1" x14ac:dyDescent="0.25">
      <c r="B208" s="16" t="s">
        <v>134</v>
      </c>
      <c r="C208" s="16">
        <v>2014</v>
      </c>
      <c r="D208" s="91">
        <v>7487</v>
      </c>
      <c r="E208" s="23">
        <v>50.687858955522898</v>
      </c>
      <c r="F208" s="23">
        <v>49.312141044477094</v>
      </c>
      <c r="G208" s="24">
        <v>35.242052023121374</v>
      </c>
    </row>
    <row r="209" spans="2:7" s="87" customFormat="1" ht="16.5" customHeight="1" x14ac:dyDescent="0.25">
      <c r="B209" s="25" t="s">
        <v>166</v>
      </c>
      <c r="C209" s="25">
        <v>2014</v>
      </c>
      <c r="D209" s="90">
        <v>969</v>
      </c>
      <c r="E209" s="37">
        <v>56.140350877192979</v>
      </c>
      <c r="F209" s="37">
        <v>43.859649122807014</v>
      </c>
      <c r="G209" s="38">
        <v>45.277361319340315</v>
      </c>
    </row>
    <row r="210" spans="2:7" ht="8.25" customHeight="1" x14ac:dyDescent="0.25">
      <c r="B210" s="16" t="s">
        <v>162</v>
      </c>
      <c r="C210" s="16">
        <v>2014</v>
      </c>
      <c r="D210" s="91">
        <v>1814</v>
      </c>
      <c r="E210" s="23">
        <v>58.04851157662624</v>
      </c>
      <c r="F210" s="23">
        <v>41.95148842337376</v>
      </c>
      <c r="G210" s="24">
        <v>11.975308641975317</v>
      </c>
    </row>
    <row r="211" spans="2:7" ht="8.25" customHeight="1" x14ac:dyDescent="0.25">
      <c r="B211" s="16" t="s">
        <v>163</v>
      </c>
      <c r="C211" s="16">
        <v>2014</v>
      </c>
      <c r="D211" s="91">
        <v>5799</v>
      </c>
      <c r="E211" s="23">
        <v>58.458354888773925</v>
      </c>
      <c r="F211" s="23">
        <v>41.541645111226075</v>
      </c>
      <c r="G211" s="24">
        <v>-15.281227173119063</v>
      </c>
    </row>
    <row r="212" spans="2:7" s="87" customFormat="1" ht="16.5" customHeight="1" x14ac:dyDescent="0.25">
      <c r="B212" s="25" t="s">
        <v>164</v>
      </c>
      <c r="C212" s="25">
        <v>2014</v>
      </c>
      <c r="D212" s="90">
        <v>570883</v>
      </c>
      <c r="E212" s="37">
        <v>52.964617969005914</v>
      </c>
      <c r="F212" s="37">
        <v>47.035382030994093</v>
      </c>
      <c r="G212" s="38">
        <v>23.705377844615001</v>
      </c>
    </row>
    <row r="213" spans="2:7" s="87" customFormat="1" ht="16.5" customHeight="1" x14ac:dyDescent="0.25">
      <c r="B213" s="25" t="s">
        <v>152</v>
      </c>
      <c r="C213" s="25">
        <v>2013</v>
      </c>
      <c r="D213" s="90">
        <v>408277</v>
      </c>
      <c r="E213" s="37">
        <v>52.719844615297951</v>
      </c>
      <c r="F213" s="37">
        <v>47.280155384702056</v>
      </c>
      <c r="G213" s="38">
        <v>15.739864041229865</v>
      </c>
    </row>
    <row r="214" spans="2:7" ht="8.25" customHeight="1" x14ac:dyDescent="0.25">
      <c r="B214" s="16" t="s">
        <v>59</v>
      </c>
      <c r="C214" s="16">
        <v>2013</v>
      </c>
      <c r="D214" s="91">
        <v>93726</v>
      </c>
      <c r="E214" s="23">
        <v>51.174700723385193</v>
      </c>
      <c r="F214" s="23">
        <v>48.825299276614814</v>
      </c>
      <c r="G214" s="24">
        <v>-16.014623917991372</v>
      </c>
    </row>
    <row r="215" spans="2:7" ht="8.25" customHeight="1" x14ac:dyDescent="0.25">
      <c r="B215" s="16" t="s">
        <v>49</v>
      </c>
      <c r="C215" s="16">
        <v>2013</v>
      </c>
      <c r="D215" s="91">
        <v>65850</v>
      </c>
      <c r="E215" s="23">
        <v>54.309794988610484</v>
      </c>
      <c r="F215" s="23">
        <v>45.690205011389523</v>
      </c>
      <c r="G215" s="24">
        <v>103.15922623638664</v>
      </c>
    </row>
    <row r="216" spans="2:7" ht="8.25" customHeight="1" x14ac:dyDescent="0.25">
      <c r="B216" s="16" t="s">
        <v>153</v>
      </c>
      <c r="C216" s="16">
        <v>2013</v>
      </c>
      <c r="D216" s="91">
        <v>34926</v>
      </c>
      <c r="E216" s="23">
        <v>50.690030349882612</v>
      </c>
      <c r="F216" s="23">
        <v>49.309969650117388</v>
      </c>
      <c r="G216" s="24">
        <v>-6.604984490319822</v>
      </c>
    </row>
    <row r="217" spans="2:7" ht="8.25" customHeight="1" x14ac:dyDescent="0.25">
      <c r="B217" s="16" t="s">
        <v>46</v>
      </c>
      <c r="C217" s="16">
        <v>2013</v>
      </c>
      <c r="D217" s="91">
        <v>30260</v>
      </c>
      <c r="E217" s="23">
        <v>56.245869134170526</v>
      </c>
      <c r="F217" s="23">
        <v>43.754130865829474</v>
      </c>
      <c r="G217" s="24">
        <v>35.488492880809531</v>
      </c>
    </row>
    <row r="218" spans="2:7" ht="8.25" customHeight="1" x14ac:dyDescent="0.25">
      <c r="B218" s="16" t="s">
        <v>37</v>
      </c>
      <c r="C218" s="16">
        <v>2013</v>
      </c>
      <c r="D218" s="91">
        <v>24509</v>
      </c>
      <c r="E218" s="23">
        <v>62.352605165449425</v>
      </c>
      <c r="F218" s="23">
        <v>37.647394834550575</v>
      </c>
      <c r="G218" s="24">
        <v>2.3639477091425505</v>
      </c>
    </row>
    <row r="219" spans="2:7" ht="8.25" customHeight="1" x14ac:dyDescent="0.25">
      <c r="B219" s="16" t="s">
        <v>56</v>
      </c>
      <c r="C219" s="16">
        <v>2013</v>
      </c>
      <c r="D219" s="91">
        <v>19399</v>
      </c>
      <c r="E219" s="23">
        <v>37.527707613794526</v>
      </c>
      <c r="F219" s="23">
        <v>62.472292386205474</v>
      </c>
      <c r="G219" s="24">
        <v>6.162097083128117</v>
      </c>
    </row>
    <row r="220" spans="2:7" ht="8.25" customHeight="1" x14ac:dyDescent="0.25">
      <c r="B220" s="16" t="s">
        <v>34</v>
      </c>
      <c r="C220" s="16">
        <v>2013</v>
      </c>
      <c r="D220" s="91">
        <v>16257</v>
      </c>
      <c r="E220" s="23">
        <v>56.695577289782861</v>
      </c>
      <c r="F220" s="23">
        <v>43.304422710217139</v>
      </c>
      <c r="G220" s="24">
        <v>0.93127211771279406</v>
      </c>
    </row>
    <row r="221" spans="2:7" ht="8.25" customHeight="1" x14ac:dyDescent="0.25">
      <c r="B221" s="16" t="s">
        <v>51</v>
      </c>
      <c r="C221" s="16">
        <v>2013</v>
      </c>
      <c r="D221" s="91">
        <v>15614</v>
      </c>
      <c r="E221" s="23">
        <v>60.83642884590752</v>
      </c>
      <c r="F221" s="23">
        <v>39.16357115409248</v>
      </c>
      <c r="G221" s="24">
        <v>361.67947959787108</v>
      </c>
    </row>
    <row r="222" spans="2:7" ht="8.25" customHeight="1" x14ac:dyDescent="0.25">
      <c r="B222" s="16" t="s">
        <v>57</v>
      </c>
      <c r="C222" s="16">
        <v>2013</v>
      </c>
      <c r="D222" s="91">
        <v>10389</v>
      </c>
      <c r="E222" s="23">
        <v>52.112811627683129</v>
      </c>
      <c r="F222" s="23">
        <v>47.887188372316878</v>
      </c>
      <c r="G222" s="24">
        <v>10.804180887372013</v>
      </c>
    </row>
    <row r="223" spans="2:7" ht="8.25" customHeight="1" x14ac:dyDescent="0.25">
      <c r="B223" s="16" t="s">
        <v>154</v>
      </c>
      <c r="C223" s="16">
        <v>2013</v>
      </c>
      <c r="D223" s="91">
        <v>10242</v>
      </c>
      <c r="E223" s="23">
        <v>67.564928724858433</v>
      </c>
      <c r="F223" s="23">
        <v>32.435071275141574</v>
      </c>
      <c r="G223" s="24">
        <v>-1.1580775911986194</v>
      </c>
    </row>
    <row r="224" spans="2:7" ht="8.25" customHeight="1" x14ac:dyDescent="0.25">
      <c r="B224" s="16" t="s">
        <v>62</v>
      </c>
      <c r="C224" s="16">
        <v>2013</v>
      </c>
      <c r="D224" s="91">
        <v>9884</v>
      </c>
      <c r="E224" s="23">
        <v>36.715904492108457</v>
      </c>
      <c r="F224" s="23">
        <v>63.28409550789155</v>
      </c>
      <c r="G224" s="24">
        <v>-14.881157423355148</v>
      </c>
    </row>
    <row r="225" spans="2:7" ht="8.25" customHeight="1" x14ac:dyDescent="0.25">
      <c r="B225" s="16" t="s">
        <v>27</v>
      </c>
      <c r="C225" s="16">
        <v>2013</v>
      </c>
      <c r="D225" s="91">
        <v>9641</v>
      </c>
      <c r="E225" s="23">
        <v>56.59163987138264</v>
      </c>
      <c r="F225" s="23">
        <v>43.40836012861736</v>
      </c>
      <c r="G225" s="24">
        <v>405.82371458551938</v>
      </c>
    </row>
    <row r="226" spans="2:7" ht="8.25" customHeight="1" x14ac:dyDescent="0.25">
      <c r="B226" s="16" t="s">
        <v>50</v>
      </c>
      <c r="C226" s="16">
        <v>2013</v>
      </c>
      <c r="D226" s="91">
        <v>8255</v>
      </c>
      <c r="E226" s="23">
        <v>55.118110236220474</v>
      </c>
      <c r="F226" s="23">
        <v>44.881889763779526</v>
      </c>
      <c r="G226" s="24">
        <v>13.893487858719638</v>
      </c>
    </row>
    <row r="227" spans="2:7" ht="8.25" customHeight="1" x14ac:dyDescent="0.25">
      <c r="B227" s="16" t="s">
        <v>32</v>
      </c>
      <c r="C227" s="16">
        <v>2013</v>
      </c>
      <c r="D227" s="91">
        <v>6823</v>
      </c>
      <c r="E227" s="23">
        <v>51.985929942840393</v>
      </c>
      <c r="F227" s="23">
        <v>48.014070057159607</v>
      </c>
      <c r="G227" s="24">
        <v>5.5211877513145566</v>
      </c>
    </row>
    <row r="228" spans="2:7" ht="8.25" customHeight="1" x14ac:dyDescent="0.25">
      <c r="B228" s="16" t="s">
        <v>61</v>
      </c>
      <c r="C228" s="16">
        <v>2013</v>
      </c>
      <c r="D228" s="91">
        <v>6680</v>
      </c>
      <c r="E228" s="23">
        <v>67.06586826347305</v>
      </c>
      <c r="F228" s="23">
        <v>32.934131736526943</v>
      </c>
      <c r="G228" s="24">
        <v>192.08570179274159</v>
      </c>
    </row>
    <row r="229" spans="2:7" ht="8.25" customHeight="1" x14ac:dyDescent="0.25">
      <c r="B229" s="16" t="s">
        <v>48</v>
      </c>
      <c r="C229" s="16">
        <v>2013</v>
      </c>
      <c r="D229" s="91">
        <v>6438</v>
      </c>
      <c r="E229" s="23">
        <v>52.516309412861141</v>
      </c>
      <c r="F229" s="23">
        <v>47.483690587138859</v>
      </c>
      <c r="G229" s="24">
        <v>3.4715525554483975</v>
      </c>
    </row>
    <row r="230" spans="2:7" s="87" customFormat="1" ht="16.5" customHeight="1" x14ac:dyDescent="0.25">
      <c r="B230" s="25" t="s">
        <v>165</v>
      </c>
      <c r="C230" s="25">
        <v>2013</v>
      </c>
      <c r="D230" s="90">
        <v>233984</v>
      </c>
      <c r="E230" s="37">
        <v>55.908096280087527</v>
      </c>
      <c r="F230" s="37">
        <v>44.091903719912473</v>
      </c>
      <c r="G230" s="38">
        <v>60.071147597058314</v>
      </c>
    </row>
    <row r="231" spans="2:7" s="87" customFormat="1" ht="16.5" customHeight="1" x14ac:dyDescent="0.25">
      <c r="B231" s="25" t="s">
        <v>156</v>
      </c>
      <c r="C231" s="25">
        <v>2013</v>
      </c>
      <c r="D231" s="90">
        <v>17408</v>
      </c>
      <c r="E231" s="37">
        <v>62.195542279411761</v>
      </c>
      <c r="F231" s="37">
        <v>37.804457720588239</v>
      </c>
      <c r="G231" s="38">
        <v>21.998738524073175</v>
      </c>
    </row>
    <row r="232" spans="2:7" s="87" customFormat="1" ht="16.5" customHeight="1" x14ac:dyDescent="0.25">
      <c r="B232" s="25" t="s">
        <v>157</v>
      </c>
      <c r="C232" s="25">
        <v>2013</v>
      </c>
      <c r="D232" s="90">
        <v>13537</v>
      </c>
      <c r="E232" s="37">
        <v>44.11612617271183</v>
      </c>
      <c r="F232" s="37">
        <v>55.883873827288177</v>
      </c>
      <c r="G232" s="38">
        <v>14.749512587946072</v>
      </c>
    </row>
    <row r="233" spans="2:7" s="87" customFormat="1" ht="16.5" customHeight="1" x14ac:dyDescent="0.25">
      <c r="B233" s="25" t="s">
        <v>158</v>
      </c>
      <c r="C233" s="25">
        <v>2013</v>
      </c>
      <c r="D233" s="90">
        <v>78630</v>
      </c>
      <c r="E233" s="37">
        <v>49.98982576624698</v>
      </c>
      <c r="F233" s="37">
        <v>50.010174233753027</v>
      </c>
      <c r="G233" s="38">
        <v>6.9301275600402619</v>
      </c>
    </row>
    <row r="234" spans="2:7" ht="8.25" customHeight="1" x14ac:dyDescent="0.25">
      <c r="B234" s="16" t="s">
        <v>159</v>
      </c>
      <c r="C234" s="16">
        <v>2013</v>
      </c>
      <c r="D234" s="91">
        <v>9582</v>
      </c>
      <c r="E234" s="23">
        <v>54.790231684408262</v>
      </c>
      <c r="F234" s="23">
        <v>45.209768315591738</v>
      </c>
      <c r="G234" s="24">
        <v>75.558812751923767</v>
      </c>
    </row>
    <row r="235" spans="2:7" ht="8.25" customHeight="1" x14ac:dyDescent="0.25">
      <c r="B235" s="16" t="s">
        <v>119</v>
      </c>
      <c r="C235" s="16">
        <v>2013</v>
      </c>
      <c r="D235" s="91">
        <v>9544</v>
      </c>
      <c r="E235" s="23">
        <v>54.494970662196138</v>
      </c>
      <c r="F235" s="23">
        <v>45.505029337803855</v>
      </c>
      <c r="G235" s="24">
        <v>28.14178302900109</v>
      </c>
    </row>
    <row r="236" spans="2:7" ht="8.25" customHeight="1" x14ac:dyDescent="0.25">
      <c r="B236" s="16" t="s">
        <v>116</v>
      </c>
      <c r="C236" s="16">
        <v>2013</v>
      </c>
      <c r="D236" s="91">
        <v>8076</v>
      </c>
      <c r="E236" s="23">
        <v>47.99405646359584</v>
      </c>
      <c r="F236" s="23">
        <v>52.005943536404168</v>
      </c>
      <c r="G236" s="24">
        <v>-16.449410304158903</v>
      </c>
    </row>
    <row r="237" spans="2:7" ht="8.25" customHeight="1" x14ac:dyDescent="0.25">
      <c r="B237" s="16" t="s">
        <v>134</v>
      </c>
      <c r="C237" s="16">
        <v>2013</v>
      </c>
      <c r="D237" s="91">
        <v>6880</v>
      </c>
      <c r="E237" s="23">
        <v>50.843023255813961</v>
      </c>
      <c r="F237" s="23">
        <v>49.156976744186046</v>
      </c>
      <c r="G237" s="24">
        <v>24.27745664739885</v>
      </c>
    </row>
    <row r="238" spans="2:7" s="87" customFormat="1" ht="16.5" customHeight="1" x14ac:dyDescent="0.25">
      <c r="B238" s="25" t="s">
        <v>166</v>
      </c>
      <c r="C238" s="25">
        <v>2013</v>
      </c>
      <c r="D238" s="90">
        <v>982</v>
      </c>
      <c r="E238" s="37">
        <v>55.70264765784114</v>
      </c>
      <c r="F238" s="37">
        <v>44.29735234215886</v>
      </c>
      <c r="G238" s="38">
        <v>47.226386806596707</v>
      </c>
    </row>
    <row r="239" spans="2:7" ht="8.25" customHeight="1" x14ac:dyDescent="0.25">
      <c r="B239" s="16" t="s">
        <v>162</v>
      </c>
      <c r="C239" s="16">
        <v>2013</v>
      </c>
      <c r="D239" s="91">
        <v>1707</v>
      </c>
      <c r="E239" s="23">
        <v>59.636789689513769</v>
      </c>
      <c r="F239" s="23">
        <v>40.363210310486231</v>
      </c>
      <c r="G239" s="24">
        <v>5.3703703703703809</v>
      </c>
    </row>
    <row r="240" spans="2:7" ht="8.25" customHeight="1" x14ac:dyDescent="0.25">
      <c r="B240" s="16" t="s">
        <v>163</v>
      </c>
      <c r="C240" s="16">
        <v>2013</v>
      </c>
      <c r="D240" s="91">
        <v>5148</v>
      </c>
      <c r="E240" s="23">
        <v>58.275058275058278</v>
      </c>
      <c r="F240" s="23">
        <v>41.724941724941729</v>
      </c>
      <c r="G240" s="24">
        <v>-24.791818845872911</v>
      </c>
    </row>
    <row r="241" spans="2:7" s="87" customFormat="1" ht="16.5" customHeight="1" x14ac:dyDescent="0.25">
      <c r="B241" s="25" t="s">
        <v>164</v>
      </c>
      <c r="C241" s="25">
        <v>2013</v>
      </c>
      <c r="D241" s="90">
        <v>525689</v>
      </c>
      <c r="E241" s="37">
        <v>52.486165774821238</v>
      </c>
      <c r="F241" s="37">
        <v>47.513834225178762</v>
      </c>
      <c r="G241" s="38">
        <v>13.912231356964242</v>
      </c>
    </row>
    <row r="242" spans="2:7" s="87" customFormat="1" ht="16.5" customHeight="1" x14ac:dyDescent="0.25">
      <c r="B242" s="25" t="s">
        <v>152</v>
      </c>
      <c r="C242" s="25">
        <v>2012</v>
      </c>
      <c r="D242" s="90">
        <v>383378</v>
      </c>
      <c r="E242" s="37">
        <v>52.333988909118411</v>
      </c>
      <c r="F242" s="37">
        <v>47.666011090881582</v>
      </c>
      <c r="G242" s="38">
        <v>8.6814040379414621</v>
      </c>
    </row>
    <row r="243" spans="2:7" ht="8.25" customHeight="1" x14ac:dyDescent="0.25">
      <c r="B243" s="16" t="s">
        <v>59</v>
      </c>
      <c r="C243" s="16">
        <v>2012</v>
      </c>
      <c r="D243" s="91">
        <v>95470</v>
      </c>
      <c r="E243" s="23">
        <v>51.327118466533996</v>
      </c>
      <c r="F243" s="23">
        <v>48.672881533466011</v>
      </c>
      <c r="G243" s="24">
        <v>-14.451871897345839</v>
      </c>
    </row>
    <row r="244" spans="2:7" ht="8.25" customHeight="1" x14ac:dyDescent="0.25">
      <c r="B244" s="16" t="s">
        <v>49</v>
      </c>
      <c r="C244" s="16">
        <v>2012</v>
      </c>
      <c r="D244" s="91">
        <v>56054</v>
      </c>
      <c r="E244" s="23">
        <v>53.104149570057444</v>
      </c>
      <c r="F244" s="23">
        <v>46.895850429942556</v>
      </c>
      <c r="G244" s="24">
        <v>72.936784623453548</v>
      </c>
    </row>
    <row r="245" spans="2:7" ht="8.25" customHeight="1" x14ac:dyDescent="0.25">
      <c r="B245" s="16" t="s">
        <v>322</v>
      </c>
      <c r="C245" s="16">
        <v>2012</v>
      </c>
      <c r="D245" s="91">
        <v>33752</v>
      </c>
      <c r="E245" s="23">
        <v>50.681441099786682</v>
      </c>
      <c r="F245" s="23">
        <v>49.318558900213318</v>
      </c>
      <c r="G245" s="24">
        <v>-9.7443576853139433</v>
      </c>
    </row>
    <row r="246" spans="2:7" ht="8.25" customHeight="1" x14ac:dyDescent="0.25">
      <c r="B246" s="16" t="s">
        <v>46</v>
      </c>
      <c r="C246" s="16">
        <v>2012</v>
      </c>
      <c r="D246" s="91">
        <v>30048</v>
      </c>
      <c r="E246" s="23">
        <v>56.269968051118212</v>
      </c>
      <c r="F246" s="23">
        <v>43.730031948881788</v>
      </c>
      <c r="G246" s="24">
        <v>34.539267484552681</v>
      </c>
    </row>
    <row r="247" spans="2:7" ht="8.25" customHeight="1" x14ac:dyDescent="0.25">
      <c r="B247" s="16" t="s">
        <v>37</v>
      </c>
      <c r="C247" s="16">
        <v>2012</v>
      </c>
      <c r="D247" s="91">
        <v>23272</v>
      </c>
      <c r="E247" s="23">
        <v>62.564455139223099</v>
      </c>
      <c r="F247" s="23">
        <v>37.435544860776901</v>
      </c>
      <c r="G247" s="24">
        <v>-2.8024892452909</v>
      </c>
    </row>
    <row r="248" spans="2:7" ht="8.25" customHeight="1" x14ac:dyDescent="0.25">
      <c r="B248" s="16" t="s">
        <v>56</v>
      </c>
      <c r="C248" s="16">
        <v>2012</v>
      </c>
      <c r="D248" s="91">
        <v>18118</v>
      </c>
      <c r="E248" s="23">
        <v>37.172977149795784</v>
      </c>
      <c r="F248" s="23">
        <v>62.827022850204216</v>
      </c>
      <c r="G248" s="24">
        <v>-0.84824604607891274</v>
      </c>
    </row>
    <row r="249" spans="2:7" ht="8.25" customHeight="1" x14ac:dyDescent="0.25">
      <c r="B249" s="16" t="s">
        <v>34</v>
      </c>
      <c r="C249" s="16">
        <v>2012</v>
      </c>
      <c r="D249" s="91">
        <v>15427</v>
      </c>
      <c r="E249" s="23">
        <v>56.634472029558566</v>
      </c>
      <c r="F249" s="23">
        <v>43.365527970441434</v>
      </c>
      <c r="G249" s="24">
        <v>-4.2217669336313435</v>
      </c>
    </row>
    <row r="250" spans="2:7" ht="8.25" customHeight="1" x14ac:dyDescent="0.25">
      <c r="B250" s="16" t="s">
        <v>51</v>
      </c>
      <c r="C250" s="16">
        <v>2012</v>
      </c>
      <c r="D250" s="91">
        <v>12237</v>
      </c>
      <c r="E250" s="23">
        <v>59.851270736291575</v>
      </c>
      <c r="F250" s="23">
        <v>40.148729263708425</v>
      </c>
      <c r="G250" s="24">
        <v>261.82732111176819</v>
      </c>
    </row>
    <row r="251" spans="2:7" ht="8.25" customHeight="1" x14ac:dyDescent="0.25">
      <c r="B251" s="16" t="s">
        <v>154</v>
      </c>
      <c r="C251" s="16">
        <v>2012</v>
      </c>
      <c r="D251" s="91">
        <v>10052</v>
      </c>
      <c r="E251" s="23">
        <v>67.399522483087949</v>
      </c>
      <c r="F251" s="23">
        <v>32.600477516912058</v>
      </c>
      <c r="G251" s="24">
        <v>-2.9917004439297443</v>
      </c>
    </row>
    <row r="252" spans="2:7" ht="8.25" customHeight="1" x14ac:dyDescent="0.25">
      <c r="B252" s="16" t="s">
        <v>62</v>
      </c>
      <c r="C252" s="16">
        <v>2012</v>
      </c>
      <c r="D252" s="91">
        <v>9974</v>
      </c>
      <c r="E252" s="23">
        <v>37.266893924202925</v>
      </c>
      <c r="F252" s="23">
        <v>62.733106075797075</v>
      </c>
      <c r="G252" s="24">
        <v>-14.106097140888735</v>
      </c>
    </row>
    <row r="253" spans="2:7" ht="8.25" customHeight="1" x14ac:dyDescent="0.25">
      <c r="B253" s="16" t="s">
        <v>57</v>
      </c>
      <c r="C253" s="16">
        <v>2012</v>
      </c>
      <c r="D253" s="91">
        <v>9238</v>
      </c>
      <c r="E253" s="23">
        <v>51.95929854946958</v>
      </c>
      <c r="F253" s="23">
        <v>48.040701450530413</v>
      </c>
      <c r="G253" s="24">
        <v>-1.471843003412971</v>
      </c>
    </row>
    <row r="254" spans="2:7" ht="8.25" customHeight="1" x14ac:dyDescent="0.25">
      <c r="B254" s="16" t="s">
        <v>27</v>
      </c>
      <c r="C254" s="16">
        <v>2012</v>
      </c>
      <c r="D254" s="91">
        <v>7755</v>
      </c>
      <c r="E254" s="23">
        <v>56.118633139909733</v>
      </c>
      <c r="F254" s="23">
        <v>43.881366860090267</v>
      </c>
      <c r="G254" s="24">
        <v>306.87303252885624</v>
      </c>
    </row>
    <row r="255" spans="2:7" ht="8.25" customHeight="1" x14ac:dyDescent="0.25">
      <c r="B255" s="16" t="s">
        <v>50</v>
      </c>
      <c r="C255" s="16">
        <v>2012</v>
      </c>
      <c r="D255" s="91">
        <v>7436</v>
      </c>
      <c r="E255" s="23">
        <v>53.953738569123189</v>
      </c>
      <c r="F255" s="23">
        <v>46.046261430876818</v>
      </c>
      <c r="G255" s="24">
        <v>2.5938189845474682</v>
      </c>
    </row>
    <row r="256" spans="2:7" ht="8.25" customHeight="1" x14ac:dyDescent="0.25">
      <c r="B256" s="16" t="s">
        <v>32</v>
      </c>
      <c r="C256" s="16">
        <v>2012</v>
      </c>
      <c r="D256" s="91">
        <v>6495</v>
      </c>
      <c r="E256" s="23">
        <v>51.439568899153201</v>
      </c>
      <c r="F256" s="23">
        <v>48.560431100846806</v>
      </c>
      <c r="G256" s="24">
        <v>0.44849984534486964</v>
      </c>
    </row>
    <row r="257" spans="2:7" ht="8.25" customHeight="1" x14ac:dyDescent="0.25">
      <c r="B257" s="16" t="s">
        <v>48</v>
      </c>
      <c r="C257" s="16">
        <v>2012</v>
      </c>
      <c r="D257" s="91">
        <v>6309</v>
      </c>
      <c r="E257" s="23">
        <v>52.797590743382472</v>
      </c>
      <c r="F257" s="23">
        <v>47.202409256617528</v>
      </c>
      <c r="G257" s="24">
        <v>1.3982642237222649</v>
      </c>
    </row>
    <row r="258" spans="2:7" ht="8.25" customHeight="1" x14ac:dyDescent="0.25">
      <c r="B258" s="16" t="s">
        <v>24</v>
      </c>
      <c r="C258" s="16">
        <v>2012</v>
      </c>
      <c r="D258" s="91">
        <v>5935</v>
      </c>
      <c r="E258" s="23">
        <v>51.979780960404376</v>
      </c>
      <c r="F258" s="23">
        <v>48.020219039595617</v>
      </c>
      <c r="G258" s="24">
        <v>-8.1695806900820003</v>
      </c>
    </row>
    <row r="259" spans="2:7" s="87" customFormat="1" ht="16.5" customHeight="1" x14ac:dyDescent="0.25">
      <c r="B259" s="25" t="s">
        <v>165</v>
      </c>
      <c r="C259" s="25">
        <v>2012</v>
      </c>
      <c r="D259" s="90">
        <v>204205</v>
      </c>
      <c r="E259" s="37">
        <v>55.527533605935211</v>
      </c>
      <c r="F259" s="37">
        <v>44.472466394064789</v>
      </c>
      <c r="G259" s="38">
        <v>39.698990935522488</v>
      </c>
    </row>
    <row r="260" spans="2:7" s="87" customFormat="1" ht="16.5" customHeight="1" x14ac:dyDescent="0.25">
      <c r="B260" s="25" t="s">
        <v>156</v>
      </c>
      <c r="C260" s="25">
        <v>2012</v>
      </c>
      <c r="D260" s="90">
        <v>14464</v>
      </c>
      <c r="E260" s="37">
        <v>60.702433628318587</v>
      </c>
      <c r="F260" s="37">
        <v>39.297566371681413</v>
      </c>
      <c r="G260" s="38">
        <v>1.3665989207372746</v>
      </c>
    </row>
    <row r="261" spans="2:7" s="87" customFormat="1" ht="16.5" customHeight="1" x14ac:dyDescent="0.25">
      <c r="B261" s="25" t="s">
        <v>157</v>
      </c>
      <c r="C261" s="25">
        <v>2012</v>
      </c>
      <c r="D261" s="90">
        <v>12960</v>
      </c>
      <c r="E261" s="37">
        <v>43.348765432098766</v>
      </c>
      <c r="F261" s="37">
        <v>56.651234567901234</v>
      </c>
      <c r="G261" s="38">
        <v>9.8584385860811921</v>
      </c>
    </row>
    <row r="262" spans="2:7" s="87" customFormat="1" ht="16.5" customHeight="1" x14ac:dyDescent="0.25">
      <c r="B262" s="25" t="s">
        <v>158</v>
      </c>
      <c r="C262" s="25">
        <v>2012</v>
      </c>
      <c r="D262" s="90">
        <v>73247</v>
      </c>
      <c r="E262" s="37">
        <v>49.367209578549293</v>
      </c>
      <c r="F262" s="37">
        <v>50.632790421450714</v>
      </c>
      <c r="G262" s="38">
        <v>-0.39029564555171703</v>
      </c>
    </row>
    <row r="263" spans="2:7" ht="8.25" customHeight="1" x14ac:dyDescent="0.25">
      <c r="B263" s="16" t="s">
        <v>119</v>
      </c>
      <c r="C263" s="16">
        <v>2012</v>
      </c>
      <c r="D263" s="91">
        <v>9379</v>
      </c>
      <c r="E263" s="23">
        <v>54.963215694636958</v>
      </c>
      <c r="F263" s="23">
        <v>45.036784305363042</v>
      </c>
      <c r="G263" s="24">
        <v>25.92642320085929</v>
      </c>
    </row>
    <row r="264" spans="2:7" ht="8.25" customHeight="1" x14ac:dyDescent="0.25">
      <c r="B264" s="16" t="s">
        <v>116</v>
      </c>
      <c r="C264" s="16">
        <v>2012</v>
      </c>
      <c r="D264" s="91">
        <v>8303</v>
      </c>
      <c r="E264" s="23">
        <v>48.343972058292181</v>
      </c>
      <c r="F264" s="23">
        <v>51.656027941707819</v>
      </c>
      <c r="G264" s="24">
        <v>-14.100972480860747</v>
      </c>
    </row>
    <row r="265" spans="2:7" ht="8.25" customHeight="1" x14ac:dyDescent="0.25">
      <c r="B265" s="16" t="s">
        <v>159</v>
      </c>
      <c r="C265" s="16">
        <v>2012</v>
      </c>
      <c r="D265" s="91">
        <v>7200</v>
      </c>
      <c r="E265" s="23">
        <v>54.125</v>
      </c>
      <c r="F265" s="23">
        <v>45.875</v>
      </c>
      <c r="G265" s="24">
        <v>31.916452913154984</v>
      </c>
    </row>
    <row r="266" spans="2:7" ht="8.25" customHeight="1" x14ac:dyDescent="0.25">
      <c r="B266" s="16" t="s">
        <v>134</v>
      </c>
      <c r="C266" s="16">
        <v>2012</v>
      </c>
      <c r="D266" s="91">
        <v>6161</v>
      </c>
      <c r="E266" s="23">
        <v>50.754747605908136</v>
      </c>
      <c r="F266" s="23">
        <v>49.245252394091871</v>
      </c>
      <c r="G266" s="24">
        <v>11.289739884393057</v>
      </c>
    </row>
    <row r="267" spans="2:7" s="87" customFormat="1" ht="16.5" customHeight="1" x14ac:dyDescent="0.25">
      <c r="B267" s="25" t="s">
        <v>166</v>
      </c>
      <c r="C267" s="25">
        <v>2012</v>
      </c>
      <c r="D267" s="90">
        <v>924</v>
      </c>
      <c r="E267" s="37">
        <v>56.060606060606055</v>
      </c>
      <c r="F267" s="37">
        <v>43.939393939393938</v>
      </c>
      <c r="G267" s="38">
        <v>38.530734632683675</v>
      </c>
    </row>
    <row r="268" spans="2:7" ht="8.25" customHeight="1" x14ac:dyDescent="0.25">
      <c r="B268" s="16" t="s">
        <v>162</v>
      </c>
      <c r="C268" s="16">
        <v>2012</v>
      </c>
      <c r="D268" s="91">
        <v>1694</v>
      </c>
      <c r="E268" s="23">
        <v>58.382526564344751</v>
      </c>
      <c r="F268" s="23">
        <v>41.617473435655256</v>
      </c>
      <c r="G268" s="24">
        <v>4.5679012345678984</v>
      </c>
    </row>
    <row r="269" spans="2:7" ht="8.25" customHeight="1" x14ac:dyDescent="0.25">
      <c r="B269" s="16" t="s">
        <v>163</v>
      </c>
      <c r="C269" s="16">
        <v>2012</v>
      </c>
      <c r="D269" s="91">
        <v>5405</v>
      </c>
      <c r="E269" s="23">
        <v>58.334875115633679</v>
      </c>
      <c r="F269" s="23">
        <v>41.665124884366328</v>
      </c>
      <c r="G269" s="24">
        <v>-21.037253469685908</v>
      </c>
    </row>
    <row r="270" spans="2:7" s="87" customFormat="1" ht="16.5" customHeight="1" x14ac:dyDescent="0.25">
      <c r="B270" s="25" t="s">
        <v>164</v>
      </c>
      <c r="C270" s="25">
        <v>2012</v>
      </c>
      <c r="D270" s="90">
        <v>492072</v>
      </c>
      <c r="E270" s="37">
        <v>51.995439691752431</v>
      </c>
      <c r="F270" s="37">
        <v>48.004560308247576</v>
      </c>
      <c r="G270" s="38">
        <v>6.6277200175086648</v>
      </c>
    </row>
    <row r="271" spans="2:7" ht="8.25" customHeight="1" x14ac:dyDescent="0.25">
      <c r="B271" s="14"/>
      <c r="C271" s="14"/>
      <c r="D271" s="14"/>
      <c r="E271" s="14"/>
      <c r="F271" s="14"/>
    </row>
    <row r="272" spans="2:7" ht="8.25" customHeight="1" x14ac:dyDescent="0.25">
      <c r="B272" s="14" t="s">
        <v>167</v>
      </c>
      <c r="C272" s="14"/>
      <c r="D272" s="14"/>
      <c r="E272" s="14"/>
      <c r="F272" s="14"/>
    </row>
    <row r="273" spans="2:6" ht="8.25" customHeight="1" x14ac:dyDescent="0.25">
      <c r="B273" s="14" t="s">
        <v>168</v>
      </c>
      <c r="C273" s="14"/>
      <c r="D273" s="14"/>
      <c r="E273" s="14"/>
      <c r="F273" s="14"/>
    </row>
    <row r="274" spans="2:6" ht="8.25" customHeight="1" x14ac:dyDescent="0.25">
      <c r="B274" s="14"/>
      <c r="C274" s="14"/>
      <c r="D274" s="14"/>
      <c r="E274" s="14"/>
      <c r="F274" s="14"/>
    </row>
    <row r="275" spans="2:6" ht="8.25" customHeight="1" x14ac:dyDescent="0.25">
      <c r="B275" s="14" t="s">
        <v>144</v>
      </c>
      <c r="C275" s="14"/>
      <c r="D275" s="14"/>
      <c r="E275" s="14"/>
      <c r="F275" s="14"/>
    </row>
  </sheetData>
  <autoFilter ref="A9:I270" xr:uid="{8ADAB8B0-DCF9-4A0D-A786-BD7E86AED484}"/>
  <mergeCells count="7">
    <mergeCell ref="G5:G7"/>
    <mergeCell ref="E8:G8"/>
    <mergeCell ref="B5:B8"/>
    <mergeCell ref="C5:C8"/>
    <mergeCell ref="D5:D7"/>
    <mergeCell ref="E5:E7"/>
    <mergeCell ref="F5:F7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R184"/>
  <sheetViews>
    <sheetView workbookViewId="0"/>
  </sheetViews>
  <sheetFormatPr baseColWidth="10" defaultRowHeight="15" x14ac:dyDescent="0.25"/>
  <cols>
    <col min="1" max="1" width="5.7109375" style="1" customWidth="1"/>
    <col min="2" max="6" width="5.85546875" customWidth="1"/>
    <col min="7" max="7" width="28.42578125" customWidth="1"/>
    <col min="8" max="8" width="9.42578125" customWidth="1"/>
    <col min="9" max="13" width="7.28515625" customWidth="1"/>
    <col min="14" max="14" width="14" customWidth="1"/>
    <col min="15" max="15" width="7.28515625" customWidth="1"/>
    <col min="16" max="16" width="7.28515625" style="40" customWidth="1"/>
    <col min="17" max="17" width="7.28515625" customWidth="1"/>
    <col min="18" max="18" width="22.5703125" hidden="1" customWidth="1"/>
  </cols>
  <sheetData>
    <row r="1" spans="1:18" ht="15" customHeight="1" x14ac:dyDescent="0.25">
      <c r="G1" s="2" t="s">
        <v>326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s="4" customFormat="1" ht="12" x14ac:dyDescent="0.2">
      <c r="A3" s="3"/>
      <c r="G3" s="186"/>
      <c r="H3" s="186"/>
      <c r="I3" s="186"/>
      <c r="J3" s="186"/>
      <c r="O3" s="5"/>
      <c r="P3" s="6"/>
    </row>
    <row r="4" spans="1:18" s="4" customFormat="1" ht="6" customHeight="1" x14ac:dyDescent="0.2">
      <c r="A4" s="3"/>
      <c r="G4" s="7"/>
      <c r="H4" s="7"/>
      <c r="I4" s="7"/>
      <c r="J4" s="7"/>
      <c r="O4" s="5"/>
      <c r="P4" s="6"/>
    </row>
    <row r="5" spans="1:18" ht="15" customHeight="1" x14ac:dyDescent="0.25">
      <c r="G5" s="8" t="s">
        <v>0</v>
      </c>
      <c r="H5" s="8"/>
      <c r="I5" s="9"/>
      <c r="J5" s="9"/>
      <c r="K5" s="9"/>
      <c r="L5" s="9"/>
      <c r="M5" s="9"/>
      <c r="N5" s="9"/>
      <c r="O5" s="9"/>
      <c r="P5" s="10"/>
    </row>
    <row r="6" spans="1:18" s="12" customFormat="1" ht="15.95" customHeight="1" x14ac:dyDescent="0.25">
      <c r="A6" s="11"/>
      <c r="G6" s="181" t="s">
        <v>1</v>
      </c>
      <c r="H6" s="181"/>
      <c r="I6" s="181"/>
      <c r="J6" s="181"/>
      <c r="K6" s="181"/>
      <c r="L6" s="181"/>
      <c r="M6" s="181"/>
      <c r="N6" s="181"/>
      <c r="O6" s="181"/>
      <c r="P6" s="181"/>
    </row>
    <row r="7" spans="1:18" ht="8.25" customHeight="1" x14ac:dyDescent="0.25"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8" ht="16.5" customHeight="1" x14ac:dyDescent="0.25">
      <c r="B8" s="14"/>
      <c r="C8" s="14"/>
      <c r="D8" s="14"/>
      <c r="E8" s="14"/>
      <c r="F8" s="14"/>
      <c r="G8" s="182" t="s">
        <v>2</v>
      </c>
      <c r="H8" s="183" t="s">
        <v>3</v>
      </c>
      <c r="I8" s="183"/>
      <c r="J8" s="183" t="s">
        <v>4</v>
      </c>
      <c r="K8" s="183"/>
      <c r="L8" s="183" t="s">
        <v>5</v>
      </c>
      <c r="M8" s="183"/>
      <c r="N8" s="180" t="s">
        <v>6</v>
      </c>
      <c r="O8" s="13"/>
      <c r="P8" s="13"/>
    </row>
    <row r="9" spans="1:18" ht="16.5" customHeight="1" x14ac:dyDescent="0.25">
      <c r="B9" s="14"/>
      <c r="C9" s="14"/>
      <c r="D9" s="14"/>
      <c r="E9" s="14"/>
      <c r="F9" s="14"/>
      <c r="G9" s="182"/>
      <c r="H9" s="15">
        <v>38717</v>
      </c>
      <c r="I9" s="15">
        <v>42735</v>
      </c>
      <c r="J9" s="15">
        <v>38717</v>
      </c>
      <c r="K9" s="15">
        <v>42735</v>
      </c>
      <c r="L9" s="15">
        <v>38717</v>
      </c>
      <c r="M9" s="15">
        <v>42735</v>
      </c>
      <c r="N9" s="180"/>
      <c r="O9" s="13"/>
      <c r="P9" s="13"/>
    </row>
    <row r="10" spans="1:18" ht="8.25" customHeight="1" x14ac:dyDescent="0.25">
      <c r="B10" s="14"/>
      <c r="C10" s="14"/>
      <c r="D10" s="14"/>
      <c r="E10" s="14"/>
      <c r="F10" s="14"/>
      <c r="G10" s="182"/>
      <c r="H10" s="183" t="s">
        <v>7</v>
      </c>
      <c r="I10" s="183"/>
      <c r="J10" s="183" t="s">
        <v>8</v>
      </c>
      <c r="K10" s="183"/>
      <c r="L10" s="183"/>
      <c r="M10" s="183"/>
      <c r="N10" s="184"/>
      <c r="O10" s="13"/>
      <c r="P10" s="13"/>
    </row>
    <row r="11" spans="1:18" ht="8.25" customHeight="1" x14ac:dyDescent="0.25">
      <c r="B11" s="16">
        <v>0</v>
      </c>
      <c r="C11" s="16"/>
      <c r="D11" s="16"/>
      <c r="E11" s="16"/>
      <c r="F11" s="14"/>
      <c r="G11" s="17"/>
      <c r="H11" s="18"/>
      <c r="I11" s="18"/>
      <c r="J11" s="18"/>
      <c r="K11" s="18"/>
      <c r="L11" s="18"/>
      <c r="M11" s="18"/>
      <c r="N11" s="18"/>
      <c r="O11" s="13"/>
      <c r="P11" s="13"/>
    </row>
    <row r="12" spans="1:18" s="22" customFormat="1" ht="8.25" customHeight="1" x14ac:dyDescent="0.25">
      <c r="A12" s="19"/>
      <c r="B12" s="16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20" t="s">
        <v>14</v>
      </c>
      <c r="H12" s="20" t="s">
        <v>15</v>
      </c>
      <c r="I12" s="20" t="s">
        <v>16</v>
      </c>
      <c r="J12" s="20" t="s">
        <v>17</v>
      </c>
      <c r="K12" s="20" t="s">
        <v>18</v>
      </c>
      <c r="L12" s="20" t="s">
        <v>19</v>
      </c>
      <c r="M12" s="20" t="s">
        <v>20</v>
      </c>
      <c r="N12" s="20" t="s">
        <v>21</v>
      </c>
      <c r="O12" s="21"/>
      <c r="P12" s="21"/>
    </row>
    <row r="13" spans="1:18" s="22" customFormat="1" ht="8.25" customHeight="1" x14ac:dyDescent="0.25">
      <c r="A13" s="19"/>
      <c r="B13" s="16">
        <v>1</v>
      </c>
      <c r="C13" s="16"/>
      <c r="D13" s="16"/>
      <c r="E13" s="16">
        <v>27</v>
      </c>
      <c r="F13" s="16">
        <v>121</v>
      </c>
      <c r="G13" s="16" t="s">
        <v>22</v>
      </c>
      <c r="H13" s="16">
        <v>913</v>
      </c>
      <c r="I13" s="16">
        <v>5015</v>
      </c>
      <c r="J13" s="23">
        <v>58.5</v>
      </c>
      <c r="K13" s="23">
        <v>55.633100697906301</v>
      </c>
      <c r="L13" s="23">
        <v>41.5</v>
      </c>
      <c r="M13" s="23">
        <v>44.366899302093699</v>
      </c>
      <c r="N13" s="24">
        <v>449.28806133625409</v>
      </c>
      <c r="O13" s="21"/>
      <c r="P13" s="21"/>
      <c r="R13" s="25" t="s">
        <v>23</v>
      </c>
    </row>
    <row r="14" spans="1:18" s="22" customFormat="1" ht="8.25" customHeight="1" x14ac:dyDescent="0.25">
      <c r="A14" s="19"/>
      <c r="B14" s="16">
        <v>2</v>
      </c>
      <c r="C14" s="16"/>
      <c r="D14" s="16"/>
      <c r="E14" s="16">
        <v>22</v>
      </c>
      <c r="F14" s="16">
        <v>122</v>
      </c>
      <c r="G14" s="16" t="s">
        <v>24</v>
      </c>
      <c r="H14" s="16">
        <v>6463</v>
      </c>
      <c r="I14" s="16">
        <v>6865</v>
      </c>
      <c r="J14" s="23">
        <v>51.6</v>
      </c>
      <c r="K14" s="23">
        <v>53.168244719592103</v>
      </c>
      <c r="L14" s="23">
        <v>48.4</v>
      </c>
      <c r="M14" s="23">
        <v>46.904588492352502</v>
      </c>
      <c r="N14" s="24">
        <v>6.2200216617669835</v>
      </c>
      <c r="O14" s="21"/>
      <c r="P14" s="21"/>
      <c r="R14" s="16" t="s">
        <v>22</v>
      </c>
    </row>
    <row r="15" spans="1:18" s="22" customFormat="1" ht="8.25" customHeight="1" x14ac:dyDescent="0.25">
      <c r="A15" s="19"/>
      <c r="B15" s="16">
        <v>4</v>
      </c>
      <c r="C15" s="16"/>
      <c r="D15" s="16"/>
      <c r="E15" s="16">
        <v>59</v>
      </c>
      <c r="F15" s="16">
        <v>124</v>
      </c>
      <c r="G15" s="16" t="s">
        <v>25</v>
      </c>
      <c r="H15" s="16">
        <v>982</v>
      </c>
      <c r="I15" s="16">
        <v>1305</v>
      </c>
      <c r="J15" s="23">
        <v>46.6</v>
      </c>
      <c r="K15" s="23">
        <v>50.191570881226099</v>
      </c>
      <c r="L15" s="23">
        <v>53.4</v>
      </c>
      <c r="M15" s="23">
        <v>49.808429118773901</v>
      </c>
      <c r="N15" s="24">
        <v>32.892057026476571</v>
      </c>
      <c r="O15" s="21"/>
      <c r="P15" s="21"/>
      <c r="R15" s="16" t="s">
        <v>24</v>
      </c>
    </row>
    <row r="16" spans="1:18" s="22" customFormat="1" ht="8.25" customHeight="1" x14ac:dyDescent="0.25">
      <c r="A16" s="19"/>
      <c r="B16" s="16">
        <v>5</v>
      </c>
      <c r="C16" s="16" t="s">
        <v>26</v>
      </c>
      <c r="D16" s="16"/>
      <c r="E16" s="16">
        <v>9</v>
      </c>
      <c r="F16" s="16">
        <v>125</v>
      </c>
      <c r="G16" s="16" t="s">
        <v>27</v>
      </c>
      <c r="H16" s="16">
        <v>1906</v>
      </c>
      <c r="I16" s="16">
        <v>20670</v>
      </c>
      <c r="J16" s="23">
        <v>41.9</v>
      </c>
      <c r="K16" s="23">
        <v>55.853894533139801</v>
      </c>
      <c r="L16" s="23">
        <v>58.1</v>
      </c>
      <c r="M16" s="23">
        <v>44.146105466860199</v>
      </c>
      <c r="N16" s="24">
        <v>984.47009443861498</v>
      </c>
      <c r="O16" s="21"/>
      <c r="P16" s="21"/>
      <c r="R16" s="16" t="s">
        <v>25</v>
      </c>
    </row>
    <row r="17" spans="1:18" s="22" customFormat="1" ht="8.25" customHeight="1" x14ac:dyDescent="0.25">
      <c r="A17" s="19"/>
      <c r="B17" s="16">
        <v>6</v>
      </c>
      <c r="C17" s="16"/>
      <c r="D17" s="16"/>
      <c r="E17" s="16">
        <v>56</v>
      </c>
      <c r="F17" s="16">
        <v>126</v>
      </c>
      <c r="G17" s="16" t="s">
        <v>28</v>
      </c>
      <c r="H17" s="16">
        <v>1576</v>
      </c>
      <c r="I17" s="16">
        <v>1430</v>
      </c>
      <c r="J17" s="23">
        <v>38.799999999999997</v>
      </c>
      <c r="K17" s="23">
        <v>40.559440559440603</v>
      </c>
      <c r="L17" s="23">
        <v>61.2</v>
      </c>
      <c r="M17" s="23">
        <v>59.790209790209801</v>
      </c>
      <c r="N17" s="24">
        <v>-9.2639593908629418</v>
      </c>
      <c r="O17" s="21"/>
      <c r="P17" s="21"/>
      <c r="R17" s="16" t="s">
        <v>27</v>
      </c>
    </row>
    <row r="18" spans="1:18" s="22" customFormat="1" ht="8.25" customHeight="1" x14ac:dyDescent="0.25">
      <c r="A18" s="19"/>
      <c r="B18" s="16">
        <v>7</v>
      </c>
      <c r="C18" s="16"/>
      <c r="D18" s="16"/>
      <c r="E18" s="16">
        <v>78</v>
      </c>
      <c r="F18" s="16">
        <v>127</v>
      </c>
      <c r="G18" s="16" t="s">
        <v>29</v>
      </c>
      <c r="H18" s="16">
        <v>305</v>
      </c>
      <c r="I18" s="16">
        <v>490</v>
      </c>
      <c r="J18" s="23">
        <v>26.6</v>
      </c>
      <c r="K18" s="23">
        <v>34.6938775510204</v>
      </c>
      <c r="L18" s="23">
        <v>73.400000000000006</v>
      </c>
      <c r="M18" s="23">
        <v>65.306122448979593</v>
      </c>
      <c r="N18" s="24">
        <v>60.655737704918032</v>
      </c>
      <c r="O18" s="21"/>
      <c r="P18" s="21"/>
      <c r="R18" s="16" t="s">
        <v>28</v>
      </c>
    </row>
    <row r="19" spans="1:18" s="22" customFormat="1" ht="8.25" customHeight="1" x14ac:dyDescent="0.25">
      <c r="A19" s="19"/>
      <c r="B19" s="16">
        <v>8</v>
      </c>
      <c r="C19" s="16"/>
      <c r="D19" s="16"/>
      <c r="E19" s="16">
        <v>66</v>
      </c>
      <c r="F19" s="16">
        <v>128</v>
      </c>
      <c r="G19" s="16" t="s">
        <v>30</v>
      </c>
      <c r="H19" s="16">
        <v>1110</v>
      </c>
      <c r="I19" s="16">
        <v>1040</v>
      </c>
      <c r="J19" s="23">
        <v>25.9</v>
      </c>
      <c r="K19" s="23">
        <v>26.923076923076898</v>
      </c>
      <c r="L19" s="23">
        <v>74.099999999999994</v>
      </c>
      <c r="M19" s="23">
        <v>73.557692307692307</v>
      </c>
      <c r="N19" s="24">
        <v>-6.3063063063063085</v>
      </c>
      <c r="O19" s="21"/>
      <c r="P19" s="21"/>
      <c r="R19" s="16" t="s">
        <v>29</v>
      </c>
    </row>
    <row r="20" spans="1:18" s="22" customFormat="1" ht="8.25" customHeight="1" x14ac:dyDescent="0.25">
      <c r="A20" s="19"/>
      <c r="B20" s="16">
        <v>9</v>
      </c>
      <c r="C20" s="16"/>
      <c r="D20" s="16"/>
      <c r="E20" s="16">
        <v>29</v>
      </c>
      <c r="F20" s="16">
        <v>129</v>
      </c>
      <c r="G20" s="16" t="s">
        <v>31</v>
      </c>
      <c r="H20" s="16">
        <v>3892</v>
      </c>
      <c r="I20" s="16">
        <v>4775</v>
      </c>
      <c r="J20" s="23">
        <v>42.6</v>
      </c>
      <c r="K20" s="23">
        <v>46.073298429319401</v>
      </c>
      <c r="L20" s="23">
        <v>57.4</v>
      </c>
      <c r="M20" s="23">
        <v>53.821989528795797</v>
      </c>
      <c r="N20" s="24">
        <v>22.687564234326828</v>
      </c>
      <c r="O20" s="21"/>
      <c r="P20" s="21"/>
      <c r="R20" s="16" t="s">
        <v>30</v>
      </c>
    </row>
    <row r="21" spans="1:18" s="22" customFormat="1" ht="8.25" customHeight="1" x14ac:dyDescent="0.25">
      <c r="A21" s="19"/>
      <c r="B21" s="16">
        <v>10</v>
      </c>
      <c r="C21" s="16" t="s">
        <v>26</v>
      </c>
      <c r="D21" s="16"/>
      <c r="E21" s="16">
        <v>15</v>
      </c>
      <c r="F21" s="16">
        <v>130</v>
      </c>
      <c r="G21" s="16" t="s">
        <v>32</v>
      </c>
      <c r="H21" s="16">
        <v>6466</v>
      </c>
      <c r="I21" s="16">
        <v>9605</v>
      </c>
      <c r="J21" s="23">
        <v>50.3</v>
      </c>
      <c r="K21" s="23">
        <v>55.0234252993233</v>
      </c>
      <c r="L21" s="23">
        <v>49.7</v>
      </c>
      <c r="M21" s="23">
        <v>44.9765747006767</v>
      </c>
      <c r="N21" s="24">
        <v>48.546241880606253</v>
      </c>
      <c r="O21" s="21"/>
      <c r="P21" s="21"/>
      <c r="R21" s="16" t="s">
        <v>31</v>
      </c>
    </row>
    <row r="22" spans="1:18" s="22" customFormat="1" ht="8.25" customHeight="1" x14ac:dyDescent="0.25">
      <c r="A22" s="19"/>
      <c r="B22" s="16">
        <v>11</v>
      </c>
      <c r="C22" s="16"/>
      <c r="D22" s="16"/>
      <c r="E22" s="16">
        <v>69</v>
      </c>
      <c r="F22" s="16">
        <v>131</v>
      </c>
      <c r="G22" s="16" t="s">
        <v>33</v>
      </c>
      <c r="H22" s="16">
        <v>433</v>
      </c>
      <c r="I22" s="16">
        <v>885</v>
      </c>
      <c r="J22" s="23">
        <v>50.6</v>
      </c>
      <c r="K22" s="23">
        <v>57.062146892655399</v>
      </c>
      <c r="L22" s="23">
        <v>49.4</v>
      </c>
      <c r="M22" s="23">
        <v>42.937853107344601</v>
      </c>
      <c r="N22" s="24">
        <v>104.3879907621247</v>
      </c>
      <c r="O22" s="21"/>
      <c r="P22" s="21"/>
      <c r="R22" s="16" t="s">
        <v>32</v>
      </c>
    </row>
    <row r="23" spans="1:18" s="22" customFormat="1" ht="8.25" customHeight="1" x14ac:dyDescent="0.25">
      <c r="A23" s="19"/>
      <c r="B23" s="16">
        <v>12</v>
      </c>
      <c r="C23" s="16" t="s">
        <v>26</v>
      </c>
      <c r="D23" s="16"/>
      <c r="E23" s="16">
        <v>11</v>
      </c>
      <c r="F23" s="16">
        <v>134</v>
      </c>
      <c r="G23" s="16" t="s">
        <v>34</v>
      </c>
      <c r="H23" s="16">
        <v>16107</v>
      </c>
      <c r="I23" s="16">
        <v>18300</v>
      </c>
      <c r="J23" s="23">
        <v>55.9</v>
      </c>
      <c r="K23" s="23">
        <v>56.994535519125698</v>
      </c>
      <c r="L23" s="23">
        <v>44.1</v>
      </c>
      <c r="M23" s="23">
        <v>43.032786885245898</v>
      </c>
      <c r="N23" s="24">
        <v>13.615198360961077</v>
      </c>
      <c r="O23" s="21"/>
      <c r="P23" s="21"/>
      <c r="R23" s="16" t="s">
        <v>33</v>
      </c>
    </row>
    <row r="24" spans="1:18" s="22" customFormat="1" ht="8.25" customHeight="1" x14ac:dyDescent="0.25">
      <c r="A24" s="19"/>
      <c r="B24" s="16">
        <v>13</v>
      </c>
      <c r="C24" s="16"/>
      <c r="D24" s="16"/>
      <c r="E24" s="16">
        <v>72</v>
      </c>
      <c r="F24" s="16">
        <v>135</v>
      </c>
      <c r="G24" s="16" t="s">
        <v>35</v>
      </c>
      <c r="H24" s="16">
        <v>500</v>
      </c>
      <c r="I24" s="16">
        <v>680</v>
      </c>
      <c r="J24" s="23">
        <v>54</v>
      </c>
      <c r="K24" s="23">
        <v>59.558823529411796</v>
      </c>
      <c r="L24" s="23">
        <v>46</v>
      </c>
      <c r="M24" s="23">
        <v>40.441176470588204</v>
      </c>
      <c r="N24" s="24">
        <v>36.000000000000007</v>
      </c>
      <c r="O24" s="21"/>
      <c r="P24" s="21"/>
      <c r="R24" s="16" t="s">
        <v>34</v>
      </c>
    </row>
    <row r="25" spans="1:18" s="22" customFormat="1" ht="8.25" customHeight="1" x14ac:dyDescent="0.25">
      <c r="A25" s="19"/>
      <c r="B25" s="16">
        <v>14</v>
      </c>
      <c r="C25" s="16"/>
      <c r="D25" s="16"/>
      <c r="E25" s="16">
        <v>96</v>
      </c>
      <c r="F25" s="16">
        <v>136</v>
      </c>
      <c r="G25" s="16" t="s">
        <v>36</v>
      </c>
      <c r="H25" s="16">
        <v>141</v>
      </c>
      <c r="I25" s="16">
        <v>140</v>
      </c>
      <c r="J25" s="23">
        <v>53.9</v>
      </c>
      <c r="K25" s="23">
        <v>57.142857142857103</v>
      </c>
      <c r="L25" s="23">
        <v>46.1</v>
      </c>
      <c r="M25" s="23">
        <v>42.857142857142897</v>
      </c>
      <c r="N25" s="24">
        <v>-0.70921985815602939</v>
      </c>
      <c r="O25" s="21"/>
      <c r="P25" s="21"/>
      <c r="R25" s="16" t="s">
        <v>35</v>
      </c>
    </row>
    <row r="26" spans="1:18" s="22" customFormat="1" ht="8.25" customHeight="1" x14ac:dyDescent="0.25">
      <c r="A26" s="19"/>
      <c r="B26" s="16">
        <v>15</v>
      </c>
      <c r="C26" s="16" t="s">
        <v>26</v>
      </c>
      <c r="D26" s="16"/>
      <c r="E26" s="16">
        <v>7</v>
      </c>
      <c r="F26" s="16">
        <v>137</v>
      </c>
      <c r="G26" s="16" t="s">
        <v>37</v>
      </c>
      <c r="H26" s="16">
        <v>23943</v>
      </c>
      <c r="I26" s="16">
        <v>27765</v>
      </c>
      <c r="J26" s="23">
        <v>62.4</v>
      </c>
      <c r="K26" s="23">
        <v>61.606338915901297</v>
      </c>
      <c r="L26" s="23">
        <v>37.6</v>
      </c>
      <c r="M26" s="23">
        <v>38.411669367909198</v>
      </c>
      <c r="N26" s="24">
        <v>15.962911915800015</v>
      </c>
      <c r="O26" s="21"/>
      <c r="P26" s="21"/>
      <c r="R26" s="16" t="s">
        <v>36</v>
      </c>
    </row>
    <row r="27" spans="1:18" s="22" customFormat="1" ht="8.25" customHeight="1" x14ac:dyDescent="0.25">
      <c r="A27" s="19"/>
      <c r="B27" s="16">
        <v>16</v>
      </c>
      <c r="C27" s="16"/>
      <c r="D27" s="16"/>
      <c r="E27" s="16">
        <v>48</v>
      </c>
      <c r="F27" s="16">
        <v>132</v>
      </c>
      <c r="G27" s="16" t="s">
        <v>38</v>
      </c>
      <c r="H27" s="16">
        <v>37396</v>
      </c>
      <c r="I27" s="16">
        <v>1845</v>
      </c>
      <c r="J27" s="23">
        <v>52.7</v>
      </c>
      <c r="K27" s="23">
        <v>53.929539295392999</v>
      </c>
      <c r="L27" s="23">
        <v>47.3</v>
      </c>
      <c r="M27" s="23">
        <v>46.070460704607001</v>
      </c>
      <c r="N27" s="24">
        <v>-95.066317253182149</v>
      </c>
      <c r="O27" s="21"/>
      <c r="P27" s="21"/>
      <c r="R27" s="16" t="s">
        <v>37</v>
      </c>
    </row>
    <row r="28" spans="1:18" s="22" customFormat="1" ht="8.25" customHeight="1" x14ac:dyDescent="0.25">
      <c r="A28" s="19"/>
      <c r="B28" s="16">
        <v>17</v>
      </c>
      <c r="C28" s="16"/>
      <c r="D28" s="16"/>
      <c r="E28" s="16">
        <v>30</v>
      </c>
      <c r="F28" s="16">
        <v>139</v>
      </c>
      <c r="G28" s="16" t="s">
        <v>39</v>
      </c>
      <c r="H28" s="16">
        <v>1050</v>
      </c>
      <c r="I28" s="16">
        <v>4725</v>
      </c>
      <c r="J28" s="23">
        <v>38.5</v>
      </c>
      <c r="K28" s="23">
        <v>53.756613756613802</v>
      </c>
      <c r="L28" s="23">
        <v>61.5</v>
      </c>
      <c r="M28" s="23">
        <v>46.243386243386198</v>
      </c>
      <c r="N28" s="24">
        <v>350</v>
      </c>
      <c r="O28" s="21"/>
      <c r="P28" s="21"/>
      <c r="R28" s="16" t="s">
        <v>38</v>
      </c>
    </row>
    <row r="29" spans="1:18" s="22" customFormat="1" ht="8.25" customHeight="1" x14ac:dyDescent="0.25">
      <c r="A29" s="19"/>
      <c r="B29" s="16">
        <v>18</v>
      </c>
      <c r="C29" s="16"/>
      <c r="D29" s="16"/>
      <c r="E29" s="16">
        <v>24</v>
      </c>
      <c r="F29" s="16">
        <v>142</v>
      </c>
      <c r="G29" s="16" t="s">
        <v>40</v>
      </c>
      <c r="H29" s="16">
        <v>2052</v>
      </c>
      <c r="I29" s="16">
        <v>6200</v>
      </c>
      <c r="J29" s="23">
        <v>26.4</v>
      </c>
      <c r="K29" s="23">
        <v>46.129032258064498</v>
      </c>
      <c r="L29" s="23">
        <v>73.599999999999994</v>
      </c>
      <c r="M29" s="23">
        <v>53.870967741935502</v>
      </c>
      <c r="N29" s="24">
        <v>202.14424951267057</v>
      </c>
      <c r="O29" s="21"/>
      <c r="P29" s="21"/>
      <c r="R29" s="16" t="s">
        <v>39</v>
      </c>
    </row>
    <row r="30" spans="1:18" s="22" customFormat="1" ht="8.25" customHeight="1" x14ac:dyDescent="0.25">
      <c r="A30" s="19"/>
      <c r="B30" s="16">
        <v>19</v>
      </c>
      <c r="C30" s="16"/>
      <c r="D30" s="16"/>
      <c r="E30" s="16">
        <v>95</v>
      </c>
      <c r="F30" s="16">
        <v>143</v>
      </c>
      <c r="G30" s="16" t="s">
        <v>41</v>
      </c>
      <c r="H30" s="16">
        <v>150</v>
      </c>
      <c r="I30" s="16">
        <v>210</v>
      </c>
      <c r="J30" s="23">
        <v>50.7</v>
      </c>
      <c r="K30" s="23">
        <v>47.619047619047599</v>
      </c>
      <c r="L30" s="23">
        <v>49.3</v>
      </c>
      <c r="M30" s="23">
        <v>54.761904761904802</v>
      </c>
      <c r="N30" s="24">
        <v>39.999999999999993</v>
      </c>
      <c r="O30" s="21"/>
      <c r="P30" s="21"/>
      <c r="R30" s="16" t="s">
        <v>40</v>
      </c>
    </row>
    <row r="31" spans="1:18" s="22" customFormat="1" ht="8.25" customHeight="1" x14ac:dyDescent="0.25">
      <c r="A31" s="19"/>
      <c r="B31" s="16">
        <v>20</v>
      </c>
      <c r="C31" s="16"/>
      <c r="D31" s="16"/>
      <c r="E31" s="16">
        <v>25</v>
      </c>
      <c r="F31" s="16">
        <v>144</v>
      </c>
      <c r="G31" s="16" t="s">
        <v>42</v>
      </c>
      <c r="H31" s="16">
        <v>2634</v>
      </c>
      <c r="I31" s="16">
        <v>5060</v>
      </c>
      <c r="J31" s="23">
        <v>53.6</v>
      </c>
      <c r="K31" s="23">
        <v>51.778656126482197</v>
      </c>
      <c r="L31" s="23">
        <v>46.4</v>
      </c>
      <c r="M31" s="23">
        <v>48.221343873517803</v>
      </c>
      <c r="N31" s="24">
        <v>92.103264996203492</v>
      </c>
      <c r="O31" s="21"/>
      <c r="P31" s="21"/>
      <c r="R31" s="16" t="s">
        <v>41</v>
      </c>
    </row>
    <row r="32" spans="1:18" s="22" customFormat="1" ht="8.25" customHeight="1" x14ac:dyDescent="0.25">
      <c r="A32" s="19"/>
      <c r="B32" s="16">
        <v>21</v>
      </c>
      <c r="C32" s="16"/>
      <c r="D32" s="16"/>
      <c r="E32" s="16">
        <v>105</v>
      </c>
      <c r="F32" s="16">
        <v>145</v>
      </c>
      <c r="G32" s="16" t="s">
        <v>43</v>
      </c>
      <c r="H32" s="16">
        <v>30</v>
      </c>
      <c r="I32" s="16">
        <v>40</v>
      </c>
      <c r="J32" s="23">
        <v>43.3</v>
      </c>
      <c r="K32" s="23">
        <v>37.5</v>
      </c>
      <c r="L32" s="23">
        <v>56.7</v>
      </c>
      <c r="M32" s="23">
        <v>62.5</v>
      </c>
      <c r="N32" s="24">
        <v>33.333333333333329</v>
      </c>
      <c r="O32" s="21"/>
      <c r="P32" s="21"/>
      <c r="R32" s="16" t="s">
        <v>42</v>
      </c>
    </row>
    <row r="33" spans="1:18" s="22" customFormat="1" ht="8.25" customHeight="1" x14ac:dyDescent="0.25">
      <c r="A33" s="19"/>
      <c r="B33" s="16">
        <v>22</v>
      </c>
      <c r="C33" s="16"/>
      <c r="D33" s="16"/>
      <c r="E33" s="16">
        <v>63</v>
      </c>
      <c r="F33" s="16">
        <v>146</v>
      </c>
      <c r="G33" s="16" t="s">
        <v>44</v>
      </c>
      <c r="H33" s="16">
        <v>1087</v>
      </c>
      <c r="I33" s="16">
        <v>1150</v>
      </c>
      <c r="J33" s="23">
        <v>43.1</v>
      </c>
      <c r="K33" s="23">
        <v>39.565217391304301</v>
      </c>
      <c r="L33" s="23">
        <v>56.9</v>
      </c>
      <c r="M33" s="23">
        <v>60.869565217391298</v>
      </c>
      <c r="N33" s="24">
        <v>5.7957681692732299</v>
      </c>
      <c r="O33" s="21"/>
      <c r="P33" s="21"/>
      <c r="R33" s="16" t="s">
        <v>43</v>
      </c>
    </row>
    <row r="34" spans="1:18" s="22" customFormat="1" ht="8.25" customHeight="1" x14ac:dyDescent="0.25">
      <c r="A34" s="19"/>
      <c r="B34" s="16">
        <v>23</v>
      </c>
      <c r="C34" s="16"/>
      <c r="D34" s="16"/>
      <c r="E34" s="16">
        <v>106</v>
      </c>
      <c r="F34" s="16">
        <v>147</v>
      </c>
      <c r="G34" s="16" t="s">
        <v>45</v>
      </c>
      <c r="H34" s="16">
        <v>2</v>
      </c>
      <c r="I34" s="16">
        <v>5</v>
      </c>
      <c r="J34" s="23">
        <v>0</v>
      </c>
      <c r="K34" s="23">
        <v>0</v>
      </c>
      <c r="L34" s="23">
        <v>100</v>
      </c>
      <c r="M34" s="23">
        <v>0</v>
      </c>
      <c r="N34" s="24">
        <v>150</v>
      </c>
      <c r="O34" s="21"/>
      <c r="P34" s="21"/>
      <c r="R34" s="16" t="s">
        <v>44</v>
      </c>
    </row>
    <row r="35" spans="1:18" s="22" customFormat="1" ht="8.25" customHeight="1" x14ac:dyDescent="0.25">
      <c r="A35" s="19"/>
      <c r="B35" s="16">
        <v>24</v>
      </c>
      <c r="C35" s="16" t="s">
        <v>26</v>
      </c>
      <c r="D35" s="16"/>
      <c r="E35" s="16">
        <v>6</v>
      </c>
      <c r="F35" s="16">
        <v>148</v>
      </c>
      <c r="G35" s="16" t="s">
        <v>46</v>
      </c>
      <c r="H35" s="16">
        <v>22334</v>
      </c>
      <c r="I35" s="16">
        <v>30465</v>
      </c>
      <c r="J35" s="23">
        <v>56.6</v>
      </c>
      <c r="K35" s="23">
        <v>56.2448711636304</v>
      </c>
      <c r="L35" s="23">
        <v>43.4</v>
      </c>
      <c r="M35" s="23">
        <v>43.771541112752303</v>
      </c>
      <c r="N35" s="24">
        <v>36.406375929076738</v>
      </c>
      <c r="O35" s="21"/>
      <c r="P35" s="21"/>
      <c r="R35" s="16" t="s">
        <v>45</v>
      </c>
    </row>
    <row r="36" spans="1:18" s="22" customFormat="1" ht="8.25" customHeight="1" x14ac:dyDescent="0.25">
      <c r="A36" s="19"/>
      <c r="B36" s="16">
        <v>25</v>
      </c>
      <c r="C36" s="16"/>
      <c r="D36" s="16"/>
      <c r="E36" s="16">
        <v>79</v>
      </c>
      <c r="F36" s="16">
        <v>149</v>
      </c>
      <c r="G36" s="16" t="s">
        <v>47</v>
      </c>
      <c r="H36" s="16">
        <v>537</v>
      </c>
      <c r="I36" s="16">
        <v>490</v>
      </c>
      <c r="J36" s="23">
        <v>43</v>
      </c>
      <c r="K36" s="23">
        <v>46.938775510204103</v>
      </c>
      <c r="L36" s="23">
        <v>57</v>
      </c>
      <c r="M36" s="23">
        <v>53.061224489795897</v>
      </c>
      <c r="N36" s="24">
        <v>-8.7523277467411518</v>
      </c>
      <c r="O36" s="21"/>
      <c r="P36" s="21"/>
      <c r="R36" s="16" t="s">
        <v>46</v>
      </c>
    </row>
    <row r="37" spans="1:18" s="22" customFormat="1" ht="8.25" customHeight="1" x14ac:dyDescent="0.25">
      <c r="A37" s="19"/>
      <c r="B37" s="16">
        <v>26</v>
      </c>
      <c r="C37" s="16"/>
      <c r="D37" s="16"/>
      <c r="E37" s="16">
        <v>23</v>
      </c>
      <c r="F37" s="16">
        <v>151</v>
      </c>
      <c r="G37" s="16" t="s">
        <v>48</v>
      </c>
      <c r="H37" s="16">
        <v>6222</v>
      </c>
      <c r="I37" s="16">
        <v>6575</v>
      </c>
      <c r="J37" s="23">
        <v>53</v>
      </c>
      <c r="K37" s="23">
        <v>52.699619771863098</v>
      </c>
      <c r="L37" s="23">
        <v>47</v>
      </c>
      <c r="M37" s="23">
        <v>47.300380228136902</v>
      </c>
      <c r="N37" s="24">
        <v>5.6734169077466978</v>
      </c>
      <c r="O37" s="21"/>
      <c r="P37" s="21"/>
      <c r="R37" s="16" t="s">
        <v>47</v>
      </c>
    </row>
    <row r="38" spans="1:18" s="22" customFormat="1" ht="8.25" customHeight="1" x14ac:dyDescent="0.25">
      <c r="A38" s="19"/>
      <c r="B38" s="16">
        <v>27</v>
      </c>
      <c r="C38" s="16" t="s">
        <v>26</v>
      </c>
      <c r="D38" s="16"/>
      <c r="E38" s="16">
        <v>2</v>
      </c>
      <c r="F38" s="16">
        <v>152</v>
      </c>
      <c r="G38" s="16" t="s">
        <v>49</v>
      </c>
      <c r="H38" s="16">
        <v>32413</v>
      </c>
      <c r="I38" s="16">
        <v>90175</v>
      </c>
      <c r="J38" s="23">
        <v>45</v>
      </c>
      <c r="K38" s="23">
        <v>55.176046576102003</v>
      </c>
      <c r="L38" s="23">
        <v>55</v>
      </c>
      <c r="M38" s="23">
        <v>44.823953423897997</v>
      </c>
      <c r="N38" s="24">
        <v>178.20627525992657</v>
      </c>
      <c r="O38" s="21"/>
      <c r="P38" s="21"/>
      <c r="R38" s="16" t="s">
        <v>48</v>
      </c>
    </row>
    <row r="39" spans="1:18" s="22" customFormat="1" ht="8.25" customHeight="1" x14ac:dyDescent="0.25">
      <c r="A39" s="19"/>
      <c r="B39" s="16">
        <v>28</v>
      </c>
      <c r="C39" s="16" t="s">
        <v>26</v>
      </c>
      <c r="D39" s="16"/>
      <c r="E39" s="16">
        <v>18</v>
      </c>
      <c r="F39" s="16">
        <v>153</v>
      </c>
      <c r="G39" s="16" t="s">
        <v>50</v>
      </c>
      <c r="H39" s="16">
        <v>7248</v>
      </c>
      <c r="I39" s="16">
        <v>8940</v>
      </c>
      <c r="J39" s="23">
        <v>53.3</v>
      </c>
      <c r="K39" s="23">
        <v>54.697986577181197</v>
      </c>
      <c r="L39" s="23">
        <v>46.7</v>
      </c>
      <c r="M39" s="23">
        <v>45.246085011185698</v>
      </c>
      <c r="N39" s="24">
        <v>23.344370860927157</v>
      </c>
      <c r="O39" s="21"/>
      <c r="P39" s="21"/>
      <c r="R39" s="16" t="s">
        <v>49</v>
      </c>
    </row>
    <row r="40" spans="1:18" s="22" customFormat="1" ht="8.25" customHeight="1" x14ac:dyDescent="0.25">
      <c r="A40" s="19"/>
      <c r="B40" s="16">
        <v>29</v>
      </c>
      <c r="C40" s="16" t="s">
        <v>26</v>
      </c>
      <c r="D40" s="16"/>
      <c r="E40" s="16">
        <v>4</v>
      </c>
      <c r="F40" s="16">
        <v>154</v>
      </c>
      <c r="G40" s="16" t="s">
        <v>51</v>
      </c>
      <c r="H40" s="16">
        <v>3382</v>
      </c>
      <c r="I40" s="16">
        <v>37250</v>
      </c>
      <c r="J40" s="23">
        <v>41.3</v>
      </c>
      <c r="K40" s="23">
        <v>61.838926174496599</v>
      </c>
      <c r="L40" s="23">
        <v>58.7</v>
      </c>
      <c r="M40" s="23">
        <v>38.161073825503401</v>
      </c>
      <c r="N40" s="24">
        <v>1001.4192785334122</v>
      </c>
      <c r="O40" s="21"/>
      <c r="P40" s="21"/>
      <c r="R40" s="16" t="s">
        <v>50</v>
      </c>
    </row>
    <row r="41" spans="1:18" s="22" customFormat="1" ht="8.25" customHeight="1" x14ac:dyDescent="0.25">
      <c r="A41" s="19"/>
      <c r="B41" s="16">
        <v>30</v>
      </c>
      <c r="C41" s="16"/>
      <c r="D41" s="16"/>
      <c r="E41" s="16">
        <v>40</v>
      </c>
      <c r="F41" s="16">
        <v>155</v>
      </c>
      <c r="G41" s="16" t="s">
        <v>52</v>
      </c>
      <c r="H41" s="16">
        <v>868</v>
      </c>
      <c r="I41" s="16">
        <v>2450</v>
      </c>
      <c r="J41" s="23">
        <v>34</v>
      </c>
      <c r="K41" s="23">
        <v>47.551020408163303</v>
      </c>
      <c r="L41" s="23">
        <v>66</v>
      </c>
      <c r="M41" s="23">
        <v>52.448979591836697</v>
      </c>
      <c r="N41" s="24">
        <v>182.25806451612905</v>
      </c>
      <c r="O41" s="21"/>
      <c r="P41" s="21"/>
      <c r="R41" s="16" t="s">
        <v>51</v>
      </c>
    </row>
    <row r="42" spans="1:18" s="22" customFormat="1" ht="8.25" customHeight="1" x14ac:dyDescent="0.25">
      <c r="A42" s="19"/>
      <c r="B42" s="16">
        <v>31</v>
      </c>
      <c r="C42" s="16"/>
      <c r="D42" s="16"/>
      <c r="E42" s="16">
        <v>51</v>
      </c>
      <c r="F42" s="16">
        <v>157</v>
      </c>
      <c r="G42" s="16" t="s">
        <v>53</v>
      </c>
      <c r="H42" s="16">
        <v>1288</v>
      </c>
      <c r="I42" s="16">
        <v>1470</v>
      </c>
      <c r="J42" s="23">
        <v>41.8</v>
      </c>
      <c r="K42" s="23">
        <v>45.918367346938801</v>
      </c>
      <c r="L42" s="23">
        <v>58.2</v>
      </c>
      <c r="M42" s="23">
        <v>54.081632653061199</v>
      </c>
      <c r="N42" s="24">
        <v>14.130434782608692</v>
      </c>
      <c r="O42" s="21"/>
      <c r="P42" s="21"/>
      <c r="R42" s="16" t="s">
        <v>52</v>
      </c>
    </row>
    <row r="43" spans="1:18" s="22" customFormat="1" ht="8.25" customHeight="1" x14ac:dyDescent="0.25">
      <c r="A43" s="19"/>
      <c r="B43" s="16">
        <v>32</v>
      </c>
      <c r="C43" s="16"/>
      <c r="D43" s="16"/>
      <c r="E43" s="16">
        <v>44</v>
      </c>
      <c r="F43" s="16">
        <v>158</v>
      </c>
      <c r="G43" s="16" t="s">
        <v>54</v>
      </c>
      <c r="H43" s="16">
        <v>2211</v>
      </c>
      <c r="I43" s="16">
        <v>2265</v>
      </c>
      <c r="J43" s="23">
        <v>45.9</v>
      </c>
      <c r="K43" s="23">
        <v>46.578366445916103</v>
      </c>
      <c r="L43" s="23">
        <v>54.1</v>
      </c>
      <c r="M43" s="23">
        <v>53.421633554083897</v>
      </c>
      <c r="N43" s="24">
        <v>2.4423337856173788</v>
      </c>
      <c r="O43" s="21"/>
      <c r="P43" s="21"/>
      <c r="R43" s="16" t="s">
        <v>53</v>
      </c>
    </row>
    <row r="44" spans="1:18" s="22" customFormat="1" ht="8.25" customHeight="1" x14ac:dyDescent="0.25">
      <c r="A44" s="19"/>
      <c r="B44" s="16">
        <v>33</v>
      </c>
      <c r="C44" s="16"/>
      <c r="D44" s="16"/>
      <c r="E44" s="16">
        <v>102</v>
      </c>
      <c r="F44" s="16">
        <v>159</v>
      </c>
      <c r="G44" s="16" t="s">
        <v>55</v>
      </c>
      <c r="H44" s="16">
        <v>341</v>
      </c>
      <c r="I44" s="16">
        <v>85</v>
      </c>
      <c r="J44" s="23">
        <v>42.2</v>
      </c>
      <c r="K44" s="23">
        <v>35.294117647058798</v>
      </c>
      <c r="L44" s="23">
        <v>57.8</v>
      </c>
      <c r="M44" s="23">
        <v>64.705882352941202</v>
      </c>
      <c r="N44" s="24">
        <v>-75.073313782991207</v>
      </c>
      <c r="O44" s="21"/>
      <c r="P44" s="21"/>
      <c r="R44" s="16" t="s">
        <v>54</v>
      </c>
    </row>
    <row r="45" spans="1:18" s="22" customFormat="1" ht="8.25" customHeight="1" x14ac:dyDescent="0.25">
      <c r="A45" s="19"/>
      <c r="B45" s="16">
        <v>34</v>
      </c>
      <c r="C45" s="16" t="s">
        <v>26</v>
      </c>
      <c r="D45" s="16"/>
      <c r="E45" s="16">
        <v>8</v>
      </c>
      <c r="F45" s="16">
        <v>160</v>
      </c>
      <c r="G45" s="16" t="s">
        <v>56</v>
      </c>
      <c r="H45" s="16">
        <v>18273</v>
      </c>
      <c r="I45" s="16">
        <v>21275</v>
      </c>
      <c r="J45" s="23">
        <v>40.700000000000003</v>
      </c>
      <c r="K45" s="23">
        <v>37.414806110458301</v>
      </c>
      <c r="L45" s="23">
        <v>59.3</v>
      </c>
      <c r="M45" s="23">
        <v>62.585193889541699</v>
      </c>
      <c r="N45" s="24">
        <v>16.428610518250974</v>
      </c>
      <c r="O45" s="21"/>
      <c r="P45" s="21"/>
      <c r="R45" s="16" t="s">
        <v>55</v>
      </c>
    </row>
    <row r="46" spans="1:18" s="22" customFormat="1" ht="8.25" customHeight="1" x14ac:dyDescent="0.25">
      <c r="A46" s="19"/>
      <c r="B46" s="16">
        <v>35</v>
      </c>
      <c r="C46" s="16" t="s">
        <v>26</v>
      </c>
      <c r="D46" s="16"/>
      <c r="E46" s="16">
        <v>12</v>
      </c>
      <c r="F46" s="16">
        <v>161</v>
      </c>
      <c r="G46" s="16" t="s">
        <v>57</v>
      </c>
      <c r="H46" s="16">
        <v>9376</v>
      </c>
      <c r="I46" s="16">
        <v>11770</v>
      </c>
      <c r="J46" s="23">
        <v>51.4</v>
      </c>
      <c r="K46" s="23">
        <v>52.973661852166501</v>
      </c>
      <c r="L46" s="23">
        <v>48.6</v>
      </c>
      <c r="M46" s="23">
        <v>47.026338147833499</v>
      </c>
      <c r="N46" s="24">
        <v>25.533276450511956</v>
      </c>
      <c r="O46" s="21"/>
      <c r="P46" s="21"/>
      <c r="R46" s="16" t="s">
        <v>56</v>
      </c>
    </row>
    <row r="47" spans="1:18" s="22" customFormat="1" ht="8.25" customHeight="1" x14ac:dyDescent="0.25">
      <c r="A47" s="19"/>
      <c r="B47" s="16">
        <v>36</v>
      </c>
      <c r="C47" s="16"/>
      <c r="D47" s="16"/>
      <c r="E47" s="16">
        <v>101</v>
      </c>
      <c r="F47" s="16">
        <v>162</v>
      </c>
      <c r="G47" s="16" t="s">
        <v>58</v>
      </c>
      <c r="H47" s="16">
        <v>245</v>
      </c>
      <c r="I47" s="16">
        <v>110</v>
      </c>
      <c r="J47" s="23">
        <v>40.799999999999997</v>
      </c>
      <c r="K47" s="23">
        <v>36.363636363636402</v>
      </c>
      <c r="L47" s="23">
        <v>59.2</v>
      </c>
      <c r="M47" s="23">
        <v>59.090909090909101</v>
      </c>
      <c r="N47" s="24">
        <v>-55.102040816326522</v>
      </c>
      <c r="O47" s="21"/>
      <c r="P47" s="21"/>
      <c r="R47" s="16" t="s">
        <v>57</v>
      </c>
    </row>
    <row r="48" spans="1:18" s="22" customFormat="1" ht="8.25" customHeight="1" x14ac:dyDescent="0.25">
      <c r="A48" s="19"/>
      <c r="B48" s="16">
        <v>37</v>
      </c>
      <c r="C48" s="16" t="s">
        <v>26</v>
      </c>
      <c r="D48" s="16"/>
      <c r="E48" s="16">
        <v>1</v>
      </c>
      <c r="F48" s="16">
        <v>163</v>
      </c>
      <c r="G48" s="16" t="s">
        <v>59</v>
      </c>
      <c r="H48" s="16">
        <v>111598</v>
      </c>
      <c r="I48" s="16">
        <v>90185</v>
      </c>
      <c r="J48" s="23">
        <v>52.5</v>
      </c>
      <c r="K48" s="23">
        <v>51.100515606808202</v>
      </c>
      <c r="L48" s="23">
        <v>47.5</v>
      </c>
      <c r="M48" s="23">
        <v>48.905028552419999</v>
      </c>
      <c r="N48" s="24">
        <v>-19.187619849818095</v>
      </c>
      <c r="O48" s="21"/>
      <c r="P48" s="21"/>
      <c r="R48" s="16" t="s">
        <v>58</v>
      </c>
    </row>
    <row r="49" spans="1:18" s="22" customFormat="1" ht="8.25" customHeight="1" x14ac:dyDescent="0.25">
      <c r="A49" s="19"/>
      <c r="B49" s="16">
        <v>38</v>
      </c>
      <c r="C49" s="16"/>
      <c r="D49" s="16"/>
      <c r="E49" s="16">
        <v>46</v>
      </c>
      <c r="F49" s="16">
        <v>164</v>
      </c>
      <c r="G49" s="16" t="s">
        <v>60</v>
      </c>
      <c r="H49" s="16">
        <v>1352</v>
      </c>
      <c r="I49" s="16">
        <v>2095</v>
      </c>
      <c r="J49" s="23">
        <v>37.4</v>
      </c>
      <c r="K49" s="23">
        <v>44.152744630071602</v>
      </c>
      <c r="L49" s="23">
        <v>62.6</v>
      </c>
      <c r="M49" s="23">
        <v>55.847255369928398</v>
      </c>
      <c r="N49" s="24">
        <v>54.955621301775139</v>
      </c>
      <c r="O49" s="21"/>
      <c r="P49" s="21"/>
      <c r="R49" s="16" t="s">
        <v>59</v>
      </c>
    </row>
    <row r="50" spans="1:18" s="22" customFormat="1" ht="8.25" customHeight="1" x14ac:dyDescent="0.25">
      <c r="A50" s="19"/>
      <c r="B50" s="16">
        <v>39</v>
      </c>
      <c r="C50" s="16" t="s">
        <v>26</v>
      </c>
      <c r="D50" s="16"/>
      <c r="E50" s="16">
        <v>17</v>
      </c>
      <c r="F50" s="16">
        <v>165</v>
      </c>
      <c r="G50" s="16" t="s">
        <v>61</v>
      </c>
      <c r="H50" s="16">
        <v>2287</v>
      </c>
      <c r="I50" s="16">
        <v>8955</v>
      </c>
      <c r="J50" s="23">
        <v>61</v>
      </c>
      <c r="K50" s="23">
        <v>63.204913456169699</v>
      </c>
      <c r="L50" s="23">
        <v>39</v>
      </c>
      <c r="M50" s="23">
        <v>36.795086543830301</v>
      </c>
      <c r="N50" s="24">
        <v>291.5609969392217</v>
      </c>
      <c r="O50" s="21"/>
      <c r="P50" s="21"/>
      <c r="R50" s="16" t="s">
        <v>60</v>
      </c>
    </row>
    <row r="51" spans="1:18" s="22" customFormat="1" ht="8.25" customHeight="1" x14ac:dyDescent="0.25">
      <c r="A51" s="19"/>
      <c r="B51" s="16">
        <v>40</v>
      </c>
      <c r="C51" s="16" t="s">
        <v>26</v>
      </c>
      <c r="D51" s="16"/>
      <c r="E51" s="16">
        <v>13</v>
      </c>
      <c r="F51" s="16">
        <v>166</v>
      </c>
      <c r="G51" s="16" t="s">
        <v>62</v>
      </c>
      <c r="H51" s="16">
        <v>11612</v>
      </c>
      <c r="I51" s="16">
        <v>10390</v>
      </c>
      <c r="J51" s="23">
        <v>39.4</v>
      </c>
      <c r="K51" s="23">
        <v>36.284889316650599</v>
      </c>
      <c r="L51" s="23">
        <v>60.6</v>
      </c>
      <c r="M51" s="23">
        <v>63.666987487969202</v>
      </c>
      <c r="N51" s="24">
        <v>-10.523596279710645</v>
      </c>
      <c r="O51" s="21"/>
      <c r="P51" s="21"/>
      <c r="R51" s="16" t="s">
        <v>61</v>
      </c>
    </row>
    <row r="52" spans="1:18" s="22" customFormat="1" ht="8.25" customHeight="1" x14ac:dyDescent="0.25">
      <c r="A52" s="19"/>
      <c r="B52" s="16">
        <v>41</v>
      </c>
      <c r="C52" s="16" t="s">
        <v>26</v>
      </c>
      <c r="D52" s="16"/>
      <c r="E52" s="16">
        <v>14</v>
      </c>
      <c r="F52" s="16">
        <v>168</v>
      </c>
      <c r="G52" s="16" t="s">
        <v>63</v>
      </c>
      <c r="H52" s="16">
        <v>10362</v>
      </c>
      <c r="I52" s="16">
        <v>10025</v>
      </c>
      <c r="J52" s="23">
        <v>66.599999999999994</v>
      </c>
      <c r="K52" s="23">
        <v>68.3790523690773</v>
      </c>
      <c r="L52" s="23">
        <v>33.4</v>
      </c>
      <c r="M52" s="23">
        <v>31.6209476309227</v>
      </c>
      <c r="N52" s="24">
        <v>-3.2522679019494349</v>
      </c>
      <c r="O52" s="21"/>
      <c r="P52" s="21"/>
      <c r="R52" s="16" t="s">
        <v>62</v>
      </c>
    </row>
    <row r="53" spans="1:18" s="22" customFormat="1" ht="8.25" customHeight="1" x14ac:dyDescent="0.25">
      <c r="A53" s="19"/>
      <c r="B53" s="16">
        <v>42</v>
      </c>
      <c r="C53" s="16"/>
      <c r="D53" s="16"/>
      <c r="E53" s="16">
        <v>47</v>
      </c>
      <c r="F53" s="16">
        <v>169</v>
      </c>
      <c r="G53" s="16" t="s">
        <v>64</v>
      </c>
      <c r="H53" s="16">
        <v>1593</v>
      </c>
      <c r="I53" s="16">
        <v>1895</v>
      </c>
      <c r="J53" s="23">
        <v>30.5</v>
      </c>
      <c r="K53" s="23">
        <v>28.496042216358799</v>
      </c>
      <c r="L53" s="23">
        <v>69.5</v>
      </c>
      <c r="M53" s="23">
        <v>71.767810026385206</v>
      </c>
      <c r="N53" s="24">
        <v>18.957940991839294</v>
      </c>
      <c r="O53" s="21"/>
      <c r="P53" s="21"/>
      <c r="R53" s="16" t="s">
        <v>63</v>
      </c>
    </row>
    <row r="54" spans="1:18" s="22" customFormat="1" ht="8.25" customHeight="1" x14ac:dyDescent="0.25">
      <c r="A54" s="19"/>
      <c r="B54" s="16">
        <v>43</v>
      </c>
      <c r="C54" s="16"/>
      <c r="D54" s="16"/>
      <c r="E54" s="16">
        <v>98</v>
      </c>
      <c r="F54" s="16">
        <v>181</v>
      </c>
      <c r="G54" s="16" t="s">
        <v>65</v>
      </c>
      <c r="H54" s="16">
        <v>50</v>
      </c>
      <c r="I54" s="16">
        <v>125</v>
      </c>
      <c r="J54" s="23">
        <v>60</v>
      </c>
      <c r="K54" s="23">
        <v>56</v>
      </c>
      <c r="L54" s="23">
        <v>40</v>
      </c>
      <c r="M54" s="23">
        <v>44</v>
      </c>
      <c r="N54" s="24">
        <v>150</v>
      </c>
      <c r="O54" s="21"/>
      <c r="P54" s="21"/>
      <c r="R54" s="16" t="s">
        <v>64</v>
      </c>
    </row>
    <row r="55" spans="1:18" s="22" customFormat="1" ht="8.25" customHeight="1" x14ac:dyDescent="0.25">
      <c r="A55" s="19"/>
      <c r="B55" s="16">
        <v>44</v>
      </c>
      <c r="C55" s="16"/>
      <c r="D55" s="16"/>
      <c r="E55" s="16">
        <v>104</v>
      </c>
      <c r="F55" s="16">
        <v>185</v>
      </c>
      <c r="G55" s="16" t="s">
        <v>66</v>
      </c>
      <c r="H55" s="16">
        <v>0</v>
      </c>
      <c r="I55" s="16">
        <v>50</v>
      </c>
      <c r="J55" s="23">
        <v>0</v>
      </c>
      <c r="K55" s="23">
        <v>50</v>
      </c>
      <c r="L55" s="23">
        <v>0</v>
      </c>
      <c r="M55" s="23">
        <v>50</v>
      </c>
      <c r="N55" s="26" t="s">
        <v>67</v>
      </c>
      <c r="O55" s="21"/>
      <c r="P55" s="21"/>
      <c r="R55" s="16" t="s">
        <v>65</v>
      </c>
    </row>
    <row r="56" spans="1:18" s="22" customFormat="1" ht="8.25" customHeight="1" x14ac:dyDescent="0.25">
      <c r="A56" s="19"/>
      <c r="B56" s="16">
        <v>45</v>
      </c>
      <c r="C56" s="16"/>
      <c r="D56" s="16"/>
      <c r="E56" s="16">
        <v>107</v>
      </c>
      <c r="F56" s="16">
        <v>199</v>
      </c>
      <c r="G56" s="16" t="s">
        <v>68</v>
      </c>
      <c r="H56" s="16">
        <v>23</v>
      </c>
      <c r="I56" s="16">
        <v>5</v>
      </c>
      <c r="J56" s="23">
        <v>60.9</v>
      </c>
      <c r="K56" s="23">
        <v>100</v>
      </c>
      <c r="L56" s="23">
        <v>39.1</v>
      </c>
      <c r="M56" s="23">
        <v>0</v>
      </c>
      <c r="N56" s="24">
        <v>-78.260869565217391</v>
      </c>
      <c r="O56" s="21"/>
      <c r="P56" s="21"/>
      <c r="R56" s="16" t="s">
        <v>66</v>
      </c>
    </row>
    <row r="57" spans="1:18" s="22" customFormat="1" ht="8.25" customHeight="1" x14ac:dyDescent="0.25">
      <c r="A57" s="19"/>
      <c r="B57" s="25">
        <v>46</v>
      </c>
      <c r="C57" s="25" t="s">
        <v>26</v>
      </c>
      <c r="D57" s="25" t="s">
        <v>69</v>
      </c>
      <c r="E57" s="25"/>
      <c r="F57" s="25">
        <v>1000</v>
      </c>
      <c r="G57" s="16" t="s">
        <v>70</v>
      </c>
      <c r="H57" s="27">
        <v>352754</v>
      </c>
      <c r="I57" s="27">
        <v>494310</v>
      </c>
      <c r="J57" s="23">
        <v>51.3</v>
      </c>
      <c r="K57" s="23">
        <v>53.550403592887101</v>
      </c>
      <c r="L57" s="23">
        <v>48.7</v>
      </c>
      <c r="M57" s="23">
        <v>46.449596407112899</v>
      </c>
      <c r="N57" s="24">
        <v>40.128814981545212</v>
      </c>
      <c r="O57" s="21"/>
      <c r="P57" s="21"/>
      <c r="R57" s="16" t="s">
        <v>68</v>
      </c>
    </row>
    <row r="58" spans="1:18" s="22" customFormat="1" ht="8.25" customHeight="1" x14ac:dyDescent="0.25">
      <c r="A58" s="19"/>
      <c r="B58" s="16">
        <v>47</v>
      </c>
      <c r="C58" s="16"/>
      <c r="D58" s="16"/>
      <c r="E58" s="16">
        <v>50</v>
      </c>
      <c r="F58" s="16">
        <v>221</v>
      </c>
      <c r="G58" s="16" t="s">
        <v>71</v>
      </c>
      <c r="H58" s="16">
        <v>652</v>
      </c>
      <c r="I58" s="16">
        <v>1690</v>
      </c>
      <c r="J58" s="23">
        <v>78.8</v>
      </c>
      <c r="K58" s="23">
        <v>81.952662721893503</v>
      </c>
      <c r="L58" s="23">
        <v>21.2</v>
      </c>
      <c r="M58" s="23">
        <v>18.0473372781065</v>
      </c>
      <c r="N58" s="24">
        <v>159.20245398773005</v>
      </c>
      <c r="O58" s="21"/>
      <c r="P58" s="21"/>
      <c r="R58" s="25" t="s">
        <v>72</v>
      </c>
    </row>
    <row r="59" spans="1:18" s="22" customFormat="1" ht="8.25" customHeight="1" x14ac:dyDescent="0.25">
      <c r="A59" s="19"/>
      <c r="B59" s="16">
        <v>48</v>
      </c>
      <c r="C59" s="16"/>
      <c r="D59" s="16"/>
      <c r="E59" s="16">
        <v>91</v>
      </c>
      <c r="F59" s="16">
        <v>223</v>
      </c>
      <c r="G59" s="16" t="s">
        <v>73</v>
      </c>
      <c r="H59" s="16">
        <v>478</v>
      </c>
      <c r="I59" s="16">
        <v>280</v>
      </c>
      <c r="J59" s="23">
        <v>61.9</v>
      </c>
      <c r="K59" s="23">
        <v>58.928571428571402</v>
      </c>
      <c r="L59" s="23">
        <v>38.1</v>
      </c>
      <c r="M59" s="23">
        <v>41.071428571428598</v>
      </c>
      <c r="N59" s="24">
        <v>-41.422594142259413</v>
      </c>
      <c r="O59" s="21"/>
      <c r="P59" s="21"/>
      <c r="R59" s="16" t="s">
        <v>71</v>
      </c>
    </row>
    <row r="60" spans="1:18" s="22" customFormat="1" ht="8.25" customHeight="1" x14ac:dyDescent="0.25">
      <c r="A60" s="19"/>
      <c r="B60" s="16">
        <v>49</v>
      </c>
      <c r="C60" s="16"/>
      <c r="D60" s="16"/>
      <c r="E60" s="16">
        <v>34</v>
      </c>
      <c r="F60" s="16">
        <v>224</v>
      </c>
      <c r="G60" s="16" t="s">
        <v>74</v>
      </c>
      <c r="H60" s="16">
        <v>106</v>
      </c>
      <c r="I60" s="16">
        <v>3190</v>
      </c>
      <c r="J60" s="23">
        <v>42.5</v>
      </c>
      <c r="K60" s="23">
        <v>71.943573667711604</v>
      </c>
      <c r="L60" s="23">
        <v>57.5</v>
      </c>
      <c r="M60" s="23">
        <v>27.8996865203762</v>
      </c>
      <c r="N60" s="24">
        <v>2909.433962264151</v>
      </c>
      <c r="O60" s="21"/>
      <c r="P60" s="21"/>
      <c r="R60" s="16" t="s">
        <v>73</v>
      </c>
    </row>
    <row r="61" spans="1:18" s="22" customFormat="1" ht="8.25" customHeight="1" x14ac:dyDescent="0.25">
      <c r="A61" s="19"/>
      <c r="B61" s="16">
        <v>50</v>
      </c>
      <c r="C61" s="16"/>
      <c r="D61" s="16"/>
      <c r="E61" s="16">
        <v>92</v>
      </c>
      <c r="F61" s="16">
        <v>225</v>
      </c>
      <c r="G61" s="16" t="s">
        <v>75</v>
      </c>
      <c r="H61" s="16">
        <v>238</v>
      </c>
      <c r="I61" s="16">
        <v>270</v>
      </c>
      <c r="J61" s="23">
        <v>56.7</v>
      </c>
      <c r="K61" s="23">
        <v>51.851851851851798</v>
      </c>
      <c r="L61" s="23">
        <v>43.3</v>
      </c>
      <c r="M61" s="23">
        <v>48.148148148148103</v>
      </c>
      <c r="N61" s="24">
        <v>13.445378151260501</v>
      </c>
      <c r="O61" s="21"/>
      <c r="P61" s="21"/>
      <c r="R61" s="16" t="s">
        <v>74</v>
      </c>
    </row>
    <row r="62" spans="1:18" s="22" customFormat="1" ht="8.25" customHeight="1" x14ac:dyDescent="0.25">
      <c r="A62" s="19"/>
      <c r="B62" s="16">
        <v>53</v>
      </c>
      <c r="C62" s="16"/>
      <c r="D62" s="16"/>
      <c r="E62" s="16">
        <v>100</v>
      </c>
      <c r="F62" s="16">
        <v>229</v>
      </c>
      <c r="G62" s="16" t="s">
        <v>76</v>
      </c>
      <c r="H62" s="16">
        <v>60</v>
      </c>
      <c r="I62" s="16">
        <v>115</v>
      </c>
      <c r="J62" s="23">
        <v>76.7</v>
      </c>
      <c r="K62" s="23">
        <v>65.2173913043478</v>
      </c>
      <c r="L62" s="23">
        <v>23.3</v>
      </c>
      <c r="M62" s="23">
        <v>34.7826086956522</v>
      </c>
      <c r="N62" s="24">
        <v>91.666666666666671</v>
      </c>
      <c r="O62" s="21"/>
      <c r="P62" s="21"/>
      <c r="R62" s="16" t="s">
        <v>75</v>
      </c>
    </row>
    <row r="63" spans="1:18" s="22" customFormat="1" ht="8.25" customHeight="1" x14ac:dyDescent="0.25">
      <c r="A63" s="19"/>
      <c r="B63" s="16">
        <v>55</v>
      </c>
      <c r="C63" s="16"/>
      <c r="D63" s="16"/>
      <c r="E63" s="16">
        <v>39</v>
      </c>
      <c r="F63" s="16">
        <v>231</v>
      </c>
      <c r="G63" s="16" t="s">
        <v>77</v>
      </c>
      <c r="H63" s="16">
        <v>300</v>
      </c>
      <c r="I63" s="16">
        <v>2630</v>
      </c>
      <c r="J63" s="23">
        <v>79</v>
      </c>
      <c r="K63" s="23">
        <v>81.749049429657802</v>
      </c>
      <c r="L63" s="23">
        <v>21</v>
      </c>
      <c r="M63" s="23">
        <v>18.441064638783299</v>
      </c>
      <c r="N63" s="24">
        <v>776.66666666666674</v>
      </c>
      <c r="O63" s="21"/>
      <c r="P63" s="21"/>
      <c r="R63" s="16" t="s">
        <v>76</v>
      </c>
    </row>
    <row r="64" spans="1:18" s="22" customFormat="1" ht="8.25" customHeight="1" x14ac:dyDescent="0.25">
      <c r="A64" s="19"/>
      <c r="B64" s="16">
        <v>56</v>
      </c>
      <c r="C64" s="16"/>
      <c r="D64" s="16"/>
      <c r="E64" s="16">
        <v>49</v>
      </c>
      <c r="F64" s="16">
        <v>232</v>
      </c>
      <c r="G64" s="16" t="s">
        <v>78</v>
      </c>
      <c r="H64" s="16">
        <v>1016</v>
      </c>
      <c r="I64" s="16">
        <v>1755</v>
      </c>
      <c r="J64" s="23">
        <v>70.7</v>
      </c>
      <c r="K64" s="23">
        <v>62.962962962962997</v>
      </c>
      <c r="L64" s="23">
        <v>29.3</v>
      </c>
      <c r="M64" s="23">
        <v>37.321937321937298</v>
      </c>
      <c r="N64" s="24">
        <v>72.736220472440948</v>
      </c>
      <c r="O64" s="21"/>
      <c r="P64" s="21"/>
      <c r="R64" s="16" t="s">
        <v>77</v>
      </c>
    </row>
    <row r="65" spans="1:18" s="22" customFormat="1" ht="8.25" customHeight="1" x14ac:dyDescent="0.25">
      <c r="A65" s="19"/>
      <c r="B65" s="16">
        <v>59</v>
      </c>
      <c r="C65" s="16"/>
      <c r="D65" s="16"/>
      <c r="E65" s="16">
        <v>75</v>
      </c>
      <c r="F65" s="16">
        <v>237</v>
      </c>
      <c r="G65" s="16" t="s">
        <v>79</v>
      </c>
      <c r="H65" s="16">
        <v>326</v>
      </c>
      <c r="I65" s="16">
        <v>615</v>
      </c>
      <c r="J65" s="23">
        <v>84.7</v>
      </c>
      <c r="K65" s="23">
        <v>77.235772357723604</v>
      </c>
      <c r="L65" s="23">
        <v>15.3</v>
      </c>
      <c r="M65" s="23">
        <v>22.764227642276399</v>
      </c>
      <c r="N65" s="24">
        <v>88.650306748466249</v>
      </c>
      <c r="O65" s="21"/>
      <c r="P65" s="21"/>
      <c r="R65" s="16" t="s">
        <v>78</v>
      </c>
    </row>
    <row r="66" spans="1:18" s="22" customFormat="1" ht="8.25" customHeight="1" x14ac:dyDescent="0.25">
      <c r="A66" s="19"/>
      <c r="B66" s="16">
        <v>60</v>
      </c>
      <c r="C66" s="16"/>
      <c r="D66" s="16"/>
      <c r="E66" s="16">
        <v>42</v>
      </c>
      <c r="F66" s="16">
        <v>238</v>
      </c>
      <c r="G66" s="16" t="s">
        <v>80</v>
      </c>
      <c r="H66" s="16">
        <v>1159</v>
      </c>
      <c r="I66" s="16">
        <v>2370</v>
      </c>
      <c r="J66" s="23">
        <v>48.6</v>
      </c>
      <c r="K66" s="23">
        <v>48.101265822784796</v>
      </c>
      <c r="L66" s="23">
        <v>51.4</v>
      </c>
      <c r="M66" s="23">
        <v>51.898734177215204</v>
      </c>
      <c r="N66" s="24">
        <v>104.48662640207074</v>
      </c>
      <c r="O66" s="21"/>
      <c r="P66" s="21"/>
      <c r="R66" s="16" t="s">
        <v>79</v>
      </c>
    </row>
    <row r="67" spans="1:18" s="22" customFormat="1" ht="8.25" customHeight="1" x14ac:dyDescent="0.25">
      <c r="A67" s="19"/>
      <c r="B67" s="16">
        <v>63</v>
      </c>
      <c r="C67" s="16"/>
      <c r="D67" s="16"/>
      <c r="E67" s="16">
        <v>76</v>
      </c>
      <c r="F67" s="16">
        <v>243</v>
      </c>
      <c r="G67" s="16" t="s">
        <v>81</v>
      </c>
      <c r="H67" s="16">
        <v>391</v>
      </c>
      <c r="I67" s="16">
        <v>610</v>
      </c>
      <c r="J67" s="23">
        <v>30.7</v>
      </c>
      <c r="K67" s="23">
        <v>33.606557377049199</v>
      </c>
      <c r="L67" s="23">
        <v>69.3</v>
      </c>
      <c r="M67" s="23">
        <v>66.393442622950801</v>
      </c>
      <c r="N67" s="24">
        <v>56.010230179028127</v>
      </c>
      <c r="O67" s="21"/>
      <c r="P67" s="21"/>
      <c r="R67" s="16" t="s">
        <v>80</v>
      </c>
    </row>
    <row r="68" spans="1:18" s="22" customFormat="1" ht="8.25" customHeight="1" x14ac:dyDescent="0.25">
      <c r="A68" s="19"/>
      <c r="B68" s="16">
        <v>66</v>
      </c>
      <c r="C68" s="16"/>
      <c r="D68" s="16"/>
      <c r="E68" s="16">
        <v>89</v>
      </c>
      <c r="F68" s="16">
        <v>246</v>
      </c>
      <c r="G68" s="16" t="s">
        <v>82</v>
      </c>
      <c r="H68" s="16">
        <v>622</v>
      </c>
      <c r="I68" s="16">
        <v>285</v>
      </c>
      <c r="J68" s="23">
        <v>52.6</v>
      </c>
      <c r="K68" s="23">
        <v>54.385964912280699</v>
      </c>
      <c r="L68" s="23">
        <v>47.4</v>
      </c>
      <c r="M68" s="23">
        <v>45.614035087719301</v>
      </c>
      <c r="N68" s="24">
        <v>-54.180064308681672</v>
      </c>
      <c r="O68" s="21"/>
      <c r="P68" s="21"/>
      <c r="R68" s="16" t="s">
        <v>81</v>
      </c>
    </row>
    <row r="69" spans="1:18" s="22" customFormat="1" ht="8.25" customHeight="1" x14ac:dyDescent="0.25">
      <c r="A69" s="19"/>
      <c r="B69" s="16">
        <v>67</v>
      </c>
      <c r="C69" s="16"/>
      <c r="D69" s="16"/>
      <c r="E69" s="16">
        <v>86</v>
      </c>
      <c r="F69" s="16">
        <v>247</v>
      </c>
      <c r="G69" s="16" t="s">
        <v>83</v>
      </c>
      <c r="H69" s="16">
        <v>151</v>
      </c>
      <c r="I69" s="16">
        <v>370</v>
      </c>
      <c r="J69" s="23">
        <v>81.5</v>
      </c>
      <c r="K69" s="23">
        <v>82.432432432432407</v>
      </c>
      <c r="L69" s="23">
        <v>18.5</v>
      </c>
      <c r="M69" s="23">
        <v>17.5675675675676</v>
      </c>
      <c r="N69" s="24">
        <v>145.03311258278146</v>
      </c>
      <c r="O69" s="21"/>
      <c r="P69" s="21"/>
      <c r="R69" s="16" t="s">
        <v>82</v>
      </c>
    </row>
    <row r="70" spans="1:18" s="22" customFormat="1" ht="8.25" customHeight="1" x14ac:dyDescent="0.25">
      <c r="A70" s="19"/>
      <c r="B70" s="16">
        <v>71</v>
      </c>
      <c r="C70" s="16"/>
      <c r="D70" s="16"/>
      <c r="E70" s="16">
        <v>45</v>
      </c>
      <c r="F70" s="16">
        <v>252</v>
      </c>
      <c r="G70" s="16" t="s">
        <v>84</v>
      </c>
      <c r="H70" s="16">
        <v>1397</v>
      </c>
      <c r="I70" s="16">
        <v>2185</v>
      </c>
      <c r="J70" s="23">
        <v>63.2</v>
      </c>
      <c r="K70" s="23">
        <v>64.988558352402706</v>
      </c>
      <c r="L70" s="23">
        <v>36.799999999999997</v>
      </c>
      <c r="M70" s="23">
        <v>35.011441647597302</v>
      </c>
      <c r="N70" s="24">
        <v>56.4065855404438</v>
      </c>
      <c r="O70" s="21"/>
      <c r="P70" s="21"/>
      <c r="R70" s="16" t="s">
        <v>83</v>
      </c>
    </row>
    <row r="71" spans="1:18" s="22" customFormat="1" ht="8.25" customHeight="1" x14ac:dyDescent="0.25">
      <c r="A71" s="19"/>
      <c r="B71" s="16">
        <v>77</v>
      </c>
      <c r="C71" s="16"/>
      <c r="D71" s="16"/>
      <c r="E71" s="16">
        <v>103</v>
      </c>
      <c r="F71" s="16">
        <v>258</v>
      </c>
      <c r="G71" s="16" t="s">
        <v>85</v>
      </c>
      <c r="H71" s="16">
        <v>71</v>
      </c>
      <c r="I71" s="16">
        <v>80</v>
      </c>
      <c r="J71" s="23">
        <v>73.2</v>
      </c>
      <c r="K71" s="23">
        <v>68.75</v>
      </c>
      <c r="L71" s="23">
        <v>26.8</v>
      </c>
      <c r="M71" s="23">
        <v>25</v>
      </c>
      <c r="N71" s="24">
        <v>12.676056338028175</v>
      </c>
      <c r="O71" s="21"/>
      <c r="P71" s="21"/>
      <c r="R71" s="16" t="s">
        <v>84</v>
      </c>
    </row>
    <row r="72" spans="1:18" s="22" customFormat="1" ht="8.25" customHeight="1" x14ac:dyDescent="0.25">
      <c r="A72" s="19"/>
      <c r="B72" s="16">
        <v>80</v>
      </c>
      <c r="C72" s="16"/>
      <c r="D72" s="16"/>
      <c r="E72" s="16">
        <v>64</v>
      </c>
      <c r="F72" s="16">
        <v>262</v>
      </c>
      <c r="G72" s="16" t="s">
        <v>86</v>
      </c>
      <c r="H72" s="16">
        <v>1155</v>
      </c>
      <c r="I72" s="16">
        <v>1120</v>
      </c>
      <c r="J72" s="23">
        <v>64.2</v>
      </c>
      <c r="K72" s="23">
        <v>56.25</v>
      </c>
      <c r="L72" s="23">
        <v>35.799999999999997</v>
      </c>
      <c r="M72" s="23">
        <v>44.196428571428598</v>
      </c>
      <c r="N72" s="24">
        <v>-3.0303030303030276</v>
      </c>
      <c r="O72" s="21"/>
      <c r="P72" s="21"/>
      <c r="R72" s="16" t="s">
        <v>85</v>
      </c>
    </row>
    <row r="73" spans="1:18" s="22" customFormat="1" ht="8.25" customHeight="1" x14ac:dyDescent="0.25">
      <c r="A73" s="19"/>
      <c r="B73" s="16">
        <v>81</v>
      </c>
      <c r="C73" s="16"/>
      <c r="D73" s="16"/>
      <c r="E73" s="16">
        <v>83</v>
      </c>
      <c r="F73" s="16">
        <v>263</v>
      </c>
      <c r="G73" s="16" t="s">
        <v>87</v>
      </c>
      <c r="H73" s="16">
        <v>400</v>
      </c>
      <c r="I73" s="16">
        <v>440</v>
      </c>
      <c r="J73" s="23">
        <v>46.5</v>
      </c>
      <c r="K73" s="23">
        <v>45.454545454545503</v>
      </c>
      <c r="L73" s="23">
        <v>53.5</v>
      </c>
      <c r="M73" s="23">
        <v>54.545454545454497</v>
      </c>
      <c r="N73" s="24">
        <v>10.000000000000009</v>
      </c>
      <c r="O73" s="21"/>
      <c r="P73" s="21"/>
      <c r="R73" s="16" t="s">
        <v>86</v>
      </c>
    </row>
    <row r="74" spans="1:18" s="22" customFormat="1" ht="8.25" customHeight="1" x14ac:dyDescent="0.25">
      <c r="A74" s="19"/>
      <c r="B74" s="16">
        <v>85</v>
      </c>
      <c r="C74" s="16"/>
      <c r="D74" s="16"/>
      <c r="E74" s="16">
        <v>94</v>
      </c>
      <c r="F74" s="16">
        <v>269</v>
      </c>
      <c r="G74" s="16" t="s">
        <v>88</v>
      </c>
      <c r="H74" s="16">
        <v>124</v>
      </c>
      <c r="I74" s="16">
        <v>220</v>
      </c>
      <c r="J74" s="23">
        <v>70.2</v>
      </c>
      <c r="K74" s="23">
        <v>63.636363636363598</v>
      </c>
      <c r="L74" s="23">
        <v>29.8</v>
      </c>
      <c r="M74" s="23">
        <v>36.363636363636402</v>
      </c>
      <c r="N74" s="24">
        <v>77.41935483870968</v>
      </c>
      <c r="O74" s="21"/>
      <c r="P74" s="21"/>
      <c r="R74" s="16" t="s">
        <v>87</v>
      </c>
    </row>
    <row r="75" spans="1:18" s="22" customFormat="1" ht="8.25" customHeight="1" x14ac:dyDescent="0.25">
      <c r="A75" s="19"/>
      <c r="B75" s="16">
        <v>87</v>
      </c>
      <c r="C75" s="16"/>
      <c r="D75" s="16"/>
      <c r="E75" s="16">
        <v>97</v>
      </c>
      <c r="F75" s="16">
        <v>272</v>
      </c>
      <c r="G75" s="16" t="s">
        <v>89</v>
      </c>
      <c r="H75" s="16">
        <v>335</v>
      </c>
      <c r="I75" s="16">
        <v>135</v>
      </c>
      <c r="J75" s="23">
        <v>83.3</v>
      </c>
      <c r="K75" s="23">
        <v>74.074074074074105</v>
      </c>
      <c r="L75" s="23">
        <v>16.7</v>
      </c>
      <c r="M75" s="23">
        <v>25.925925925925899</v>
      </c>
      <c r="N75" s="24">
        <v>-59.701492537313428</v>
      </c>
      <c r="O75" s="21"/>
      <c r="P75" s="21"/>
      <c r="R75" s="16" t="s">
        <v>88</v>
      </c>
    </row>
    <row r="76" spans="1:18" s="22" customFormat="1" ht="8.25" customHeight="1" x14ac:dyDescent="0.25">
      <c r="A76" s="19"/>
      <c r="B76" s="16">
        <v>88</v>
      </c>
      <c r="C76" s="16"/>
      <c r="D76" s="16"/>
      <c r="E76" s="16">
        <v>41</v>
      </c>
      <c r="F76" s="16">
        <v>273</v>
      </c>
      <c r="G76" s="16" t="s">
        <v>90</v>
      </c>
      <c r="H76" s="16">
        <v>275</v>
      </c>
      <c r="I76" s="16">
        <v>2435</v>
      </c>
      <c r="J76" s="23">
        <v>58.2</v>
      </c>
      <c r="K76" s="23">
        <v>69.815195071868601</v>
      </c>
      <c r="L76" s="23">
        <v>41.8</v>
      </c>
      <c r="M76" s="23">
        <v>30.390143737166301</v>
      </c>
      <c r="N76" s="24">
        <v>785.4545454545455</v>
      </c>
      <c r="O76" s="21"/>
      <c r="P76" s="21"/>
      <c r="R76" s="16" t="s">
        <v>89</v>
      </c>
    </row>
    <row r="77" spans="1:18" s="22" customFormat="1" ht="8.25" customHeight="1" x14ac:dyDescent="0.25">
      <c r="A77" s="19"/>
      <c r="B77" s="16">
        <v>90</v>
      </c>
      <c r="C77" s="16"/>
      <c r="D77" s="16"/>
      <c r="E77" s="16">
        <v>82</v>
      </c>
      <c r="F77" s="16">
        <v>276</v>
      </c>
      <c r="G77" s="16" t="s">
        <v>91</v>
      </c>
      <c r="H77" s="16">
        <v>210</v>
      </c>
      <c r="I77" s="16">
        <v>460</v>
      </c>
      <c r="J77" s="23">
        <v>77.099999999999994</v>
      </c>
      <c r="K77" s="23">
        <v>89.130434782608702</v>
      </c>
      <c r="L77" s="23">
        <v>22.9</v>
      </c>
      <c r="M77" s="23">
        <v>10.869565217391299</v>
      </c>
      <c r="N77" s="24">
        <v>119.04761904761907</v>
      </c>
      <c r="O77" s="21"/>
      <c r="P77" s="21"/>
      <c r="R77" s="16" t="s">
        <v>90</v>
      </c>
    </row>
    <row r="78" spans="1:18" s="22" customFormat="1" ht="8.25" customHeight="1" x14ac:dyDescent="0.25">
      <c r="A78" s="19"/>
      <c r="B78" s="16">
        <v>93</v>
      </c>
      <c r="C78" s="16"/>
      <c r="D78" s="16"/>
      <c r="E78" s="16">
        <v>77</v>
      </c>
      <c r="F78" s="16">
        <v>283</v>
      </c>
      <c r="G78" s="16" t="s">
        <v>92</v>
      </c>
      <c r="H78" s="16">
        <v>713</v>
      </c>
      <c r="I78" s="16">
        <v>510</v>
      </c>
      <c r="J78" s="23">
        <v>65.400000000000006</v>
      </c>
      <c r="K78" s="23">
        <v>48.039215686274503</v>
      </c>
      <c r="L78" s="23">
        <v>34.6</v>
      </c>
      <c r="M78" s="23">
        <v>51.960784313725497</v>
      </c>
      <c r="N78" s="24">
        <v>-28.471248246844315</v>
      </c>
      <c r="O78" s="21"/>
      <c r="P78" s="21"/>
      <c r="R78" s="16" t="s">
        <v>91</v>
      </c>
    </row>
    <row r="79" spans="1:18" s="22" customFormat="1" ht="8.25" customHeight="1" x14ac:dyDescent="0.25">
      <c r="A79" s="19"/>
      <c r="B79" s="16">
        <v>95</v>
      </c>
      <c r="C79" s="16"/>
      <c r="D79" s="16"/>
      <c r="E79" s="16">
        <v>37</v>
      </c>
      <c r="F79" s="16">
        <v>285</v>
      </c>
      <c r="G79" s="16" t="s">
        <v>93</v>
      </c>
      <c r="H79" s="16">
        <v>2228</v>
      </c>
      <c r="I79" s="16">
        <v>3005</v>
      </c>
      <c r="J79" s="23">
        <v>71.3</v>
      </c>
      <c r="K79" s="23">
        <v>65.890183028286202</v>
      </c>
      <c r="L79" s="23">
        <v>28.7</v>
      </c>
      <c r="M79" s="23">
        <v>34.109816971713798</v>
      </c>
      <c r="N79" s="24">
        <v>34.874326750448837</v>
      </c>
      <c r="O79" s="21"/>
      <c r="P79" s="21"/>
      <c r="R79" s="16" t="s">
        <v>92</v>
      </c>
    </row>
    <row r="80" spans="1:18" s="22" customFormat="1" ht="8.25" customHeight="1" x14ac:dyDescent="0.25">
      <c r="A80" s="19"/>
      <c r="B80" s="16">
        <v>97</v>
      </c>
      <c r="C80" s="16"/>
      <c r="D80" s="16"/>
      <c r="E80" s="16">
        <v>54</v>
      </c>
      <c r="F80" s="16">
        <v>287</v>
      </c>
      <c r="G80" s="16" t="s">
        <v>94</v>
      </c>
      <c r="H80" s="16">
        <v>547</v>
      </c>
      <c r="I80" s="16">
        <v>1450</v>
      </c>
      <c r="J80" s="23">
        <v>68.900000000000006</v>
      </c>
      <c r="K80" s="23">
        <v>66.551724137931004</v>
      </c>
      <c r="L80" s="23">
        <v>31.1</v>
      </c>
      <c r="M80" s="23">
        <v>33.448275862069003</v>
      </c>
      <c r="N80" s="24">
        <v>165.08226691042046</v>
      </c>
      <c r="O80" s="21"/>
      <c r="P80" s="21"/>
      <c r="R80" s="16" t="s">
        <v>93</v>
      </c>
    </row>
    <row r="81" spans="1:18" s="22" customFormat="1" ht="8.25" customHeight="1" x14ac:dyDescent="0.25">
      <c r="A81" s="19"/>
      <c r="B81" s="16">
        <v>100</v>
      </c>
      <c r="C81" s="16"/>
      <c r="D81" s="16"/>
      <c r="E81" s="16">
        <v>36</v>
      </c>
      <c r="F81" s="16">
        <v>299</v>
      </c>
      <c r="G81" s="16" t="s">
        <v>95</v>
      </c>
      <c r="H81" s="16">
        <v>309</v>
      </c>
      <c r="I81" s="16">
        <v>3070</v>
      </c>
      <c r="J81" s="23">
        <v>91.6</v>
      </c>
      <c r="K81" s="23">
        <v>58.3061889250814</v>
      </c>
      <c r="L81" s="23">
        <v>8.4</v>
      </c>
      <c r="M81" s="23">
        <v>41.6938110749186</v>
      </c>
      <c r="N81" s="24">
        <v>893.52750809061479</v>
      </c>
      <c r="O81" s="21"/>
      <c r="P81" s="21"/>
      <c r="R81" s="16" t="s">
        <v>94</v>
      </c>
    </row>
    <row r="82" spans="1:18" s="22" customFormat="1" ht="8.25" customHeight="1" x14ac:dyDescent="0.25">
      <c r="A82" s="19"/>
      <c r="B82" s="25">
        <v>101</v>
      </c>
      <c r="C82" s="25" t="s">
        <v>26</v>
      </c>
      <c r="D82" s="25" t="s">
        <v>69</v>
      </c>
      <c r="E82" s="25"/>
      <c r="F82" s="25">
        <v>2000</v>
      </c>
      <c r="G82" s="16" t="s">
        <v>72</v>
      </c>
      <c r="H82" s="27">
        <v>14269</v>
      </c>
      <c r="I82" s="27">
        <v>34265</v>
      </c>
      <c r="J82" s="23">
        <v>64.7</v>
      </c>
      <c r="K82" s="23">
        <v>69.1376039690646</v>
      </c>
      <c r="L82" s="23">
        <v>35.299999999999997</v>
      </c>
      <c r="M82" s="23">
        <v>30.847803881511702</v>
      </c>
      <c r="N82" s="24">
        <v>140.13595907211439</v>
      </c>
      <c r="O82" s="21"/>
      <c r="R82" s="16" t="s">
        <v>95</v>
      </c>
    </row>
    <row r="83" spans="1:18" s="22" customFormat="1" ht="8.25" customHeight="1" x14ac:dyDescent="0.25">
      <c r="A83" s="19"/>
      <c r="B83" s="16">
        <v>103</v>
      </c>
      <c r="C83" s="16"/>
      <c r="D83" s="16"/>
      <c r="E83" s="16">
        <v>87</v>
      </c>
      <c r="F83" s="16">
        <v>323</v>
      </c>
      <c r="G83" s="16" t="s">
        <v>96</v>
      </c>
      <c r="H83" s="16">
        <v>297</v>
      </c>
      <c r="I83" s="16">
        <v>365</v>
      </c>
      <c r="J83" s="23">
        <v>43.8</v>
      </c>
      <c r="K83" s="23">
        <v>49.315068493150697</v>
      </c>
      <c r="L83" s="23">
        <v>56.2</v>
      </c>
      <c r="M83" s="23">
        <v>50.684931506849303</v>
      </c>
      <c r="N83" s="24">
        <v>22.895622895622903</v>
      </c>
      <c r="O83" s="21"/>
      <c r="P83" s="21"/>
      <c r="R83" s="25" t="s">
        <v>97</v>
      </c>
    </row>
    <row r="84" spans="1:18" s="22" customFormat="1" ht="8.25" customHeight="1" x14ac:dyDescent="0.25">
      <c r="A84" s="19"/>
      <c r="B84" s="16">
        <v>105</v>
      </c>
      <c r="C84" s="16"/>
      <c r="D84" s="16"/>
      <c r="E84" s="16">
        <v>99</v>
      </c>
      <c r="F84" s="16">
        <v>326</v>
      </c>
      <c r="G84" s="16" t="s">
        <v>98</v>
      </c>
      <c r="H84" s="16">
        <v>129</v>
      </c>
      <c r="I84" s="16">
        <v>125</v>
      </c>
      <c r="J84" s="23">
        <v>43.4</v>
      </c>
      <c r="K84" s="23">
        <v>40</v>
      </c>
      <c r="L84" s="23">
        <v>56.6</v>
      </c>
      <c r="M84" s="23">
        <v>60</v>
      </c>
      <c r="N84" s="24">
        <v>-3.1007751937984551</v>
      </c>
      <c r="O84" s="21"/>
      <c r="P84" s="21"/>
      <c r="R84" s="16" t="s">
        <v>96</v>
      </c>
    </row>
    <row r="85" spans="1:18" s="22" customFormat="1" ht="8.25" customHeight="1" x14ac:dyDescent="0.25">
      <c r="A85" s="19"/>
      <c r="B85" s="16">
        <v>106</v>
      </c>
      <c r="C85" s="16"/>
      <c r="D85" s="16"/>
      <c r="E85" s="16">
        <v>38</v>
      </c>
      <c r="F85" s="16">
        <v>327</v>
      </c>
      <c r="G85" s="16" t="s">
        <v>99</v>
      </c>
      <c r="H85" s="16">
        <v>1899</v>
      </c>
      <c r="I85" s="16">
        <v>2715</v>
      </c>
      <c r="J85" s="23">
        <v>28.9</v>
      </c>
      <c r="K85" s="23">
        <v>36.095764272559897</v>
      </c>
      <c r="L85" s="23">
        <v>71.099999999999994</v>
      </c>
      <c r="M85" s="23">
        <v>63.904235727440202</v>
      </c>
      <c r="N85" s="24">
        <v>42.969984202211698</v>
      </c>
      <c r="O85" s="21"/>
      <c r="P85" s="21"/>
      <c r="R85" s="16" t="s">
        <v>98</v>
      </c>
    </row>
    <row r="86" spans="1:18" s="22" customFormat="1" ht="8.25" customHeight="1" x14ac:dyDescent="0.25">
      <c r="A86" s="19"/>
      <c r="B86" s="16">
        <v>109</v>
      </c>
      <c r="C86" s="16"/>
      <c r="D86" s="16"/>
      <c r="E86" s="16">
        <v>80</v>
      </c>
      <c r="F86" s="16">
        <v>332</v>
      </c>
      <c r="G86" s="16" t="s">
        <v>100</v>
      </c>
      <c r="H86" s="16">
        <v>381</v>
      </c>
      <c r="I86" s="16">
        <v>490</v>
      </c>
      <c r="J86" s="23">
        <v>43.3</v>
      </c>
      <c r="K86" s="23">
        <v>51.020408163265301</v>
      </c>
      <c r="L86" s="23">
        <v>56.7</v>
      </c>
      <c r="M86" s="23">
        <v>48.979591836734699</v>
      </c>
      <c r="N86" s="24">
        <v>28.608923884514436</v>
      </c>
      <c r="O86" s="21"/>
      <c r="P86" s="21"/>
      <c r="R86" s="16" t="s">
        <v>99</v>
      </c>
    </row>
    <row r="87" spans="1:18" s="22" customFormat="1" ht="8.25" customHeight="1" x14ac:dyDescent="0.25">
      <c r="A87" s="19"/>
      <c r="B87" s="16">
        <v>112</v>
      </c>
      <c r="C87" s="16"/>
      <c r="D87" s="16"/>
      <c r="E87" s="16">
        <v>84</v>
      </c>
      <c r="F87" s="16">
        <v>335</v>
      </c>
      <c r="G87" s="16" t="s">
        <v>101</v>
      </c>
      <c r="H87" s="16">
        <v>446</v>
      </c>
      <c r="I87" s="16">
        <v>440</v>
      </c>
      <c r="J87" s="23">
        <v>27.8</v>
      </c>
      <c r="K87" s="23">
        <v>37.5</v>
      </c>
      <c r="L87" s="23">
        <v>72.2</v>
      </c>
      <c r="M87" s="23">
        <v>62.5</v>
      </c>
      <c r="N87" s="24">
        <v>-1.3452914798206317</v>
      </c>
      <c r="O87" s="21"/>
      <c r="P87" s="21"/>
      <c r="R87" s="16" t="s">
        <v>100</v>
      </c>
    </row>
    <row r="88" spans="1:18" s="22" customFormat="1" ht="8.25" customHeight="1" x14ac:dyDescent="0.25">
      <c r="A88" s="19"/>
      <c r="B88" s="16">
        <v>119</v>
      </c>
      <c r="C88" s="16"/>
      <c r="D88" s="16"/>
      <c r="E88" s="16">
        <v>68</v>
      </c>
      <c r="F88" s="16">
        <v>348</v>
      </c>
      <c r="G88" s="16" t="s">
        <v>102</v>
      </c>
      <c r="H88" s="16">
        <v>800</v>
      </c>
      <c r="I88" s="16">
        <v>975</v>
      </c>
      <c r="J88" s="23">
        <v>48.4</v>
      </c>
      <c r="K88" s="23">
        <v>47.692307692307701</v>
      </c>
      <c r="L88" s="23">
        <v>51.6</v>
      </c>
      <c r="M88" s="23">
        <v>52.820512820512803</v>
      </c>
      <c r="N88" s="24">
        <v>21.875</v>
      </c>
      <c r="O88" s="21"/>
      <c r="P88" s="21"/>
      <c r="R88" s="16" t="s">
        <v>101</v>
      </c>
    </row>
    <row r="89" spans="1:18" s="22" customFormat="1" ht="8.25" customHeight="1" x14ac:dyDescent="0.25">
      <c r="A89" s="19"/>
      <c r="B89" s="16">
        <v>120</v>
      </c>
      <c r="C89" s="16"/>
      <c r="D89" s="16"/>
      <c r="E89" s="16">
        <v>67</v>
      </c>
      <c r="F89" s="16">
        <v>349</v>
      </c>
      <c r="G89" s="16" t="s">
        <v>103</v>
      </c>
      <c r="H89" s="16">
        <v>629</v>
      </c>
      <c r="I89" s="16">
        <v>1010</v>
      </c>
      <c r="J89" s="23">
        <v>28</v>
      </c>
      <c r="K89" s="23">
        <v>40.594059405940598</v>
      </c>
      <c r="L89" s="23">
        <v>72</v>
      </c>
      <c r="M89" s="23">
        <v>59.405940594059402</v>
      </c>
      <c r="N89" s="24">
        <v>60.572337042925284</v>
      </c>
      <c r="O89" s="21"/>
      <c r="P89" s="21"/>
      <c r="R89" s="16" t="s">
        <v>102</v>
      </c>
    </row>
    <row r="90" spans="1:18" s="22" customFormat="1" ht="8.25" customHeight="1" x14ac:dyDescent="0.25">
      <c r="A90" s="19"/>
      <c r="B90" s="16">
        <v>121</v>
      </c>
      <c r="C90" s="16"/>
      <c r="D90" s="16"/>
      <c r="E90" s="16">
        <v>85</v>
      </c>
      <c r="F90" s="16">
        <v>351</v>
      </c>
      <c r="G90" s="16" t="s">
        <v>104</v>
      </c>
      <c r="H90" s="16">
        <v>453</v>
      </c>
      <c r="I90" s="16">
        <v>420</v>
      </c>
      <c r="J90" s="23">
        <v>26.3</v>
      </c>
      <c r="K90" s="23">
        <v>33.3333333333333</v>
      </c>
      <c r="L90" s="23">
        <v>73.7</v>
      </c>
      <c r="M90" s="23">
        <v>66.6666666666667</v>
      </c>
      <c r="N90" s="24">
        <v>-7.2847682119205341</v>
      </c>
      <c r="O90" s="21"/>
      <c r="P90" s="21"/>
      <c r="R90" s="16" t="s">
        <v>103</v>
      </c>
    </row>
    <row r="91" spans="1:18" s="22" customFormat="1" ht="8.25" customHeight="1" x14ac:dyDescent="0.25">
      <c r="A91" s="19"/>
      <c r="B91" s="16">
        <v>122</v>
      </c>
      <c r="C91" s="16"/>
      <c r="D91" s="16"/>
      <c r="E91" s="16">
        <v>52</v>
      </c>
      <c r="F91" s="16">
        <v>353</v>
      </c>
      <c r="G91" s="16" t="s">
        <v>105</v>
      </c>
      <c r="H91" s="16">
        <v>903</v>
      </c>
      <c r="I91" s="16">
        <v>1455</v>
      </c>
      <c r="J91" s="23">
        <v>40.799999999999997</v>
      </c>
      <c r="K91" s="23">
        <v>46.048109965635703</v>
      </c>
      <c r="L91" s="23">
        <v>59.2</v>
      </c>
      <c r="M91" s="23">
        <v>53.951890034364297</v>
      </c>
      <c r="N91" s="24">
        <v>61.129568106312291</v>
      </c>
      <c r="O91" s="21"/>
      <c r="P91" s="21"/>
      <c r="R91" s="16" t="s">
        <v>104</v>
      </c>
    </row>
    <row r="92" spans="1:18" s="22" customFormat="1" ht="8.25" customHeight="1" x14ac:dyDescent="0.25">
      <c r="A92" s="19"/>
      <c r="B92" s="16">
        <v>127</v>
      </c>
      <c r="C92" s="16"/>
      <c r="D92" s="16"/>
      <c r="E92" s="16">
        <v>73</v>
      </c>
      <c r="F92" s="16">
        <v>361</v>
      </c>
      <c r="G92" s="16" t="s">
        <v>106</v>
      </c>
      <c r="H92" s="16">
        <v>622</v>
      </c>
      <c r="I92" s="16">
        <v>655</v>
      </c>
      <c r="J92" s="23">
        <v>32.299999999999997</v>
      </c>
      <c r="K92" s="23">
        <v>36.641221374045799</v>
      </c>
      <c r="L92" s="23">
        <v>67.7</v>
      </c>
      <c r="M92" s="23">
        <v>63.358778625954201</v>
      </c>
      <c r="N92" s="24">
        <v>5.3054662379421247</v>
      </c>
      <c r="O92" s="21"/>
      <c r="P92" s="21"/>
      <c r="R92" s="16" t="s">
        <v>105</v>
      </c>
    </row>
    <row r="93" spans="1:18" s="22" customFormat="1" ht="8.25" customHeight="1" x14ac:dyDescent="0.25">
      <c r="A93" s="19"/>
      <c r="B93" s="16">
        <v>131</v>
      </c>
      <c r="C93" s="16"/>
      <c r="D93" s="16"/>
      <c r="E93" s="16">
        <v>90</v>
      </c>
      <c r="F93" s="16">
        <v>367</v>
      </c>
      <c r="G93" s="16" t="s">
        <v>107</v>
      </c>
      <c r="H93" s="16">
        <v>211</v>
      </c>
      <c r="I93" s="16">
        <v>285</v>
      </c>
      <c r="J93" s="23">
        <v>35.1</v>
      </c>
      <c r="K93" s="23">
        <v>40.350877192982502</v>
      </c>
      <c r="L93" s="23">
        <v>64.900000000000006</v>
      </c>
      <c r="M93" s="23">
        <v>61.403508771929801</v>
      </c>
      <c r="N93" s="24">
        <v>35.071090047393369</v>
      </c>
      <c r="O93" s="21"/>
      <c r="P93" s="21"/>
      <c r="R93" s="16" t="s">
        <v>106</v>
      </c>
    </row>
    <row r="94" spans="1:18" s="22" customFormat="1" ht="8.25" customHeight="1" x14ac:dyDescent="0.25">
      <c r="A94" s="19"/>
      <c r="B94" s="16">
        <v>132</v>
      </c>
      <c r="C94" s="16"/>
      <c r="D94" s="16"/>
      <c r="E94" s="16">
        <v>26</v>
      </c>
      <c r="F94" s="16">
        <v>368</v>
      </c>
      <c r="G94" s="16" t="s">
        <v>108</v>
      </c>
      <c r="H94" s="16">
        <v>4211</v>
      </c>
      <c r="I94" s="16">
        <v>5060</v>
      </c>
      <c r="J94" s="23">
        <v>50.5</v>
      </c>
      <c r="K94" s="23">
        <v>51.679841897233203</v>
      </c>
      <c r="L94" s="23">
        <v>49.5</v>
      </c>
      <c r="M94" s="23">
        <v>48.320158102766797</v>
      </c>
      <c r="N94" s="24">
        <v>20.16148183329376</v>
      </c>
      <c r="O94" s="21"/>
      <c r="P94" s="21"/>
      <c r="R94" s="16" t="s">
        <v>107</v>
      </c>
    </row>
    <row r="95" spans="1:18" s="22" customFormat="1" ht="8.25" customHeight="1" x14ac:dyDescent="0.25">
      <c r="A95" s="19"/>
      <c r="B95" s="16">
        <v>136</v>
      </c>
      <c r="C95" s="16"/>
      <c r="D95" s="16"/>
      <c r="E95" s="16">
        <v>65</v>
      </c>
      <c r="F95" s="16">
        <v>399</v>
      </c>
      <c r="G95" s="16" t="s">
        <v>109</v>
      </c>
      <c r="H95" s="16">
        <v>4</v>
      </c>
      <c r="I95" s="16">
        <v>1115</v>
      </c>
      <c r="J95" s="23">
        <v>50</v>
      </c>
      <c r="K95" s="23">
        <v>46.188340807174903</v>
      </c>
      <c r="L95" s="23">
        <v>50</v>
      </c>
      <c r="M95" s="23">
        <v>54.260089686098702</v>
      </c>
      <c r="N95" s="24">
        <v>27775</v>
      </c>
      <c r="O95" s="21"/>
      <c r="P95" s="21"/>
      <c r="R95" s="16" t="s">
        <v>108</v>
      </c>
    </row>
    <row r="96" spans="1:18" s="22" customFormat="1" ht="8.25" customHeight="1" x14ac:dyDescent="0.25">
      <c r="A96" s="19"/>
      <c r="B96" s="25">
        <v>137</v>
      </c>
      <c r="C96" s="25" t="s">
        <v>26</v>
      </c>
      <c r="D96" s="25" t="s">
        <v>69</v>
      </c>
      <c r="E96" s="25"/>
      <c r="F96" s="25">
        <v>3000</v>
      </c>
      <c r="G96" s="16" t="s">
        <v>97</v>
      </c>
      <c r="H96" s="27">
        <v>11797</v>
      </c>
      <c r="I96" s="27">
        <v>15115</v>
      </c>
      <c r="J96" s="23">
        <v>40.700000000000003</v>
      </c>
      <c r="K96" s="23">
        <v>44.889182930863399</v>
      </c>
      <c r="L96" s="23">
        <v>59.3</v>
      </c>
      <c r="M96" s="23">
        <v>55.110817069136601</v>
      </c>
      <c r="N96" s="24">
        <v>28.125794693566153</v>
      </c>
      <c r="O96" s="21"/>
      <c r="R96" s="16" t="s">
        <v>109</v>
      </c>
    </row>
    <row r="97" spans="1:18" s="22" customFormat="1" ht="8.25" customHeight="1" x14ac:dyDescent="0.25">
      <c r="A97" s="19"/>
      <c r="B97" s="16">
        <v>139</v>
      </c>
      <c r="C97" s="16"/>
      <c r="D97" s="16"/>
      <c r="E97" s="16">
        <v>62</v>
      </c>
      <c r="F97" s="16">
        <v>422</v>
      </c>
      <c r="G97" s="16" t="s">
        <v>110</v>
      </c>
      <c r="H97" s="16">
        <v>1063</v>
      </c>
      <c r="I97" s="16">
        <v>1255</v>
      </c>
      <c r="J97" s="23">
        <v>49.7</v>
      </c>
      <c r="K97" s="23">
        <v>45.816733067729103</v>
      </c>
      <c r="L97" s="23">
        <v>50.3</v>
      </c>
      <c r="M97" s="23">
        <v>54.581673306772899</v>
      </c>
      <c r="N97" s="24">
        <v>18.062088428974612</v>
      </c>
      <c r="O97" s="21"/>
      <c r="P97" s="21"/>
      <c r="R97" s="25" t="s">
        <v>111</v>
      </c>
    </row>
    <row r="98" spans="1:18" s="22" customFormat="1" ht="8.25" customHeight="1" x14ac:dyDescent="0.25">
      <c r="A98" s="19"/>
      <c r="B98" s="16">
        <v>140</v>
      </c>
      <c r="C98" s="16" t="s">
        <v>26</v>
      </c>
      <c r="D98" s="16"/>
      <c r="E98" s="16">
        <v>10</v>
      </c>
      <c r="F98" s="16">
        <v>423</v>
      </c>
      <c r="G98" s="16" t="s">
        <v>112</v>
      </c>
      <c r="H98" s="16">
        <v>3331</v>
      </c>
      <c r="I98" s="16">
        <v>19775</v>
      </c>
      <c r="J98" s="23">
        <v>52.5</v>
      </c>
      <c r="K98" s="23">
        <v>65.233881163084703</v>
      </c>
      <c r="L98" s="23">
        <v>47.5</v>
      </c>
      <c r="M98" s="23">
        <v>34.766118836915297</v>
      </c>
      <c r="N98" s="24">
        <v>493.6655658961273</v>
      </c>
      <c r="O98" s="21"/>
      <c r="P98" s="21"/>
      <c r="R98" s="16" t="s">
        <v>110</v>
      </c>
    </row>
    <row r="99" spans="1:18" s="22" customFormat="1" ht="8.25" customHeight="1" x14ac:dyDescent="0.25">
      <c r="A99" s="19"/>
      <c r="B99" s="16">
        <v>142</v>
      </c>
      <c r="C99" s="16"/>
      <c r="D99" s="16"/>
      <c r="E99" s="16">
        <v>53</v>
      </c>
      <c r="F99" s="16">
        <v>425</v>
      </c>
      <c r="G99" s="16" t="s">
        <v>113</v>
      </c>
      <c r="H99" s="16">
        <v>1725</v>
      </c>
      <c r="I99" s="16">
        <v>1455</v>
      </c>
      <c r="J99" s="23">
        <v>52.3</v>
      </c>
      <c r="K99" s="23">
        <v>51.890034364261197</v>
      </c>
      <c r="L99" s="23">
        <v>47.7</v>
      </c>
      <c r="M99" s="23">
        <v>48.109965635738803</v>
      </c>
      <c r="N99" s="24">
        <v>-15.652173913043477</v>
      </c>
      <c r="O99" s="21"/>
      <c r="P99" s="21"/>
      <c r="R99" s="16" t="s">
        <v>112</v>
      </c>
    </row>
    <row r="100" spans="1:18" s="22" customFormat="1" ht="8.25" customHeight="1" x14ac:dyDescent="0.25">
      <c r="A100" s="19"/>
      <c r="B100" s="16">
        <v>145</v>
      </c>
      <c r="C100" s="16"/>
      <c r="D100" s="16"/>
      <c r="E100" s="16">
        <v>43</v>
      </c>
      <c r="F100" s="16">
        <v>430</v>
      </c>
      <c r="G100" s="16" t="s">
        <v>114</v>
      </c>
      <c r="H100" s="16">
        <v>1197</v>
      </c>
      <c r="I100" s="16">
        <v>2285</v>
      </c>
      <c r="J100" s="23">
        <v>37.1</v>
      </c>
      <c r="K100" s="23">
        <v>49.452954048140001</v>
      </c>
      <c r="L100" s="23">
        <v>62.9</v>
      </c>
      <c r="M100" s="23">
        <v>50.328227571116003</v>
      </c>
      <c r="N100" s="24">
        <v>90.893901420217205</v>
      </c>
      <c r="O100" s="21"/>
      <c r="P100" s="21"/>
      <c r="R100" s="16" t="s">
        <v>113</v>
      </c>
    </row>
    <row r="101" spans="1:18" s="22" customFormat="1" ht="8.25" customHeight="1" x14ac:dyDescent="0.25">
      <c r="A101" s="19"/>
      <c r="B101" s="16">
        <v>146</v>
      </c>
      <c r="C101" s="16"/>
      <c r="D101" s="16"/>
      <c r="E101" s="16">
        <v>60</v>
      </c>
      <c r="F101" s="16">
        <v>431</v>
      </c>
      <c r="G101" s="16" t="s">
        <v>115</v>
      </c>
      <c r="H101" s="16">
        <v>2178</v>
      </c>
      <c r="I101" s="16">
        <v>1305</v>
      </c>
      <c r="J101" s="23">
        <v>49</v>
      </c>
      <c r="K101" s="23">
        <v>47.1264367816092</v>
      </c>
      <c r="L101" s="23">
        <v>51</v>
      </c>
      <c r="M101" s="23">
        <v>52.8735632183908</v>
      </c>
      <c r="N101" s="24">
        <v>-40.082644628099175</v>
      </c>
      <c r="O101" s="21"/>
      <c r="P101" s="21"/>
      <c r="R101" s="16" t="s">
        <v>114</v>
      </c>
    </row>
    <row r="102" spans="1:18" s="22" customFormat="1" ht="8.25" customHeight="1" x14ac:dyDescent="0.25">
      <c r="A102" s="19"/>
      <c r="B102" s="16">
        <v>147</v>
      </c>
      <c r="C102" s="16" t="s">
        <v>26</v>
      </c>
      <c r="D102" s="16"/>
      <c r="E102" s="16">
        <v>19</v>
      </c>
      <c r="F102" s="16">
        <v>432</v>
      </c>
      <c r="G102" s="16" t="s">
        <v>116</v>
      </c>
      <c r="H102" s="16">
        <v>9666</v>
      </c>
      <c r="I102" s="16">
        <v>8360</v>
      </c>
      <c r="J102" s="23">
        <v>51.5</v>
      </c>
      <c r="K102" s="23">
        <v>46.4114832535885</v>
      </c>
      <c r="L102" s="23">
        <v>48.5</v>
      </c>
      <c r="M102" s="23">
        <v>53.5885167464115</v>
      </c>
      <c r="N102" s="24">
        <v>-13.511276639768255</v>
      </c>
      <c r="O102" s="21"/>
      <c r="P102" s="21"/>
      <c r="R102" s="16" t="s">
        <v>115</v>
      </c>
    </row>
    <row r="103" spans="1:18" s="22" customFormat="1" ht="8.25" customHeight="1" x14ac:dyDescent="0.25">
      <c r="A103" s="19"/>
      <c r="B103" s="16">
        <v>149</v>
      </c>
      <c r="C103" s="16"/>
      <c r="D103" s="16"/>
      <c r="E103" s="16">
        <v>31</v>
      </c>
      <c r="F103" s="16">
        <v>436</v>
      </c>
      <c r="G103" s="16" t="s">
        <v>117</v>
      </c>
      <c r="H103" s="16">
        <v>1875</v>
      </c>
      <c r="I103" s="16">
        <v>4525</v>
      </c>
      <c r="J103" s="23">
        <v>63.7</v>
      </c>
      <c r="K103" s="23">
        <v>59.668508287292802</v>
      </c>
      <c r="L103" s="23">
        <v>36.299999999999997</v>
      </c>
      <c r="M103" s="23">
        <v>40.331491712707198</v>
      </c>
      <c r="N103" s="24">
        <v>141.33333333333334</v>
      </c>
      <c r="O103" s="21"/>
      <c r="P103" s="21"/>
      <c r="R103" s="16" t="s">
        <v>116</v>
      </c>
    </row>
    <row r="104" spans="1:18" s="22" customFormat="1" ht="8.25" customHeight="1" x14ac:dyDescent="0.25">
      <c r="A104" s="19"/>
      <c r="B104" s="16">
        <v>150</v>
      </c>
      <c r="C104" s="16"/>
      <c r="D104" s="16"/>
      <c r="E104" s="16">
        <v>61</v>
      </c>
      <c r="F104" s="16">
        <v>437</v>
      </c>
      <c r="G104" s="16" t="s">
        <v>118</v>
      </c>
      <c r="H104" s="16">
        <v>803</v>
      </c>
      <c r="I104" s="16">
        <v>1265</v>
      </c>
      <c r="J104" s="23">
        <v>43.6</v>
      </c>
      <c r="K104" s="23">
        <v>41.897233201581003</v>
      </c>
      <c r="L104" s="23">
        <v>56.4</v>
      </c>
      <c r="M104" s="23">
        <v>58.102766798418997</v>
      </c>
      <c r="N104" s="24">
        <v>57.534246575342472</v>
      </c>
      <c r="O104" s="21"/>
      <c r="P104" s="21"/>
      <c r="R104" s="16" t="s">
        <v>117</v>
      </c>
    </row>
    <row r="105" spans="1:18" s="22" customFormat="1" ht="8.25" customHeight="1" x14ac:dyDescent="0.25">
      <c r="A105" s="19"/>
      <c r="B105" s="16">
        <v>151</v>
      </c>
      <c r="C105" s="16" t="s">
        <v>26</v>
      </c>
      <c r="D105" s="16"/>
      <c r="E105" s="16">
        <v>5</v>
      </c>
      <c r="F105" s="16">
        <v>438</v>
      </c>
      <c r="G105" s="16" t="s">
        <v>119</v>
      </c>
      <c r="H105" s="16">
        <v>7448</v>
      </c>
      <c r="I105" s="16">
        <v>32755</v>
      </c>
      <c r="J105" s="23">
        <v>58.2</v>
      </c>
      <c r="K105" s="23">
        <v>58.021676079987799</v>
      </c>
      <c r="L105" s="23">
        <v>41.8</v>
      </c>
      <c r="M105" s="23">
        <v>41.978323920012201</v>
      </c>
      <c r="N105" s="24">
        <v>339.78249194414605</v>
      </c>
      <c r="O105" s="21"/>
      <c r="P105" s="21"/>
      <c r="R105" s="16" t="s">
        <v>118</v>
      </c>
    </row>
    <row r="106" spans="1:18" s="22" customFormat="1" ht="8.25" customHeight="1" x14ac:dyDescent="0.25">
      <c r="A106" s="19"/>
      <c r="B106" s="16">
        <v>152</v>
      </c>
      <c r="C106" s="16" t="s">
        <v>26</v>
      </c>
      <c r="D106" s="16"/>
      <c r="E106" s="16">
        <v>20</v>
      </c>
      <c r="F106" s="16">
        <v>439</v>
      </c>
      <c r="G106" s="16" t="s">
        <v>120</v>
      </c>
      <c r="H106" s="16">
        <v>5520</v>
      </c>
      <c r="I106" s="16">
        <v>8340</v>
      </c>
      <c r="J106" s="23">
        <v>56.2</v>
      </c>
      <c r="K106" s="23">
        <v>60.131894484412499</v>
      </c>
      <c r="L106" s="23">
        <v>43.8</v>
      </c>
      <c r="M106" s="23">
        <v>39.928057553956798</v>
      </c>
      <c r="N106" s="24">
        <v>51.086956521739133</v>
      </c>
      <c r="O106" s="21"/>
      <c r="P106" s="21"/>
      <c r="R106" s="16" t="s">
        <v>119</v>
      </c>
    </row>
    <row r="107" spans="1:18" s="22" customFormat="1" ht="8.25" customHeight="1" x14ac:dyDescent="0.25">
      <c r="A107" s="19"/>
      <c r="B107" s="16">
        <v>153</v>
      </c>
      <c r="C107" s="16"/>
      <c r="D107" s="16"/>
      <c r="E107" s="16">
        <v>71</v>
      </c>
      <c r="F107" s="16">
        <v>441</v>
      </c>
      <c r="G107" s="16" t="s">
        <v>121</v>
      </c>
      <c r="H107" s="16">
        <v>628</v>
      </c>
      <c r="I107" s="16">
        <v>695</v>
      </c>
      <c r="J107" s="23">
        <v>65.8</v>
      </c>
      <c r="K107" s="23">
        <v>58.9928057553957</v>
      </c>
      <c r="L107" s="23">
        <v>34.200000000000003</v>
      </c>
      <c r="M107" s="23">
        <v>41.0071942446043</v>
      </c>
      <c r="N107" s="24">
        <v>10.66878980891719</v>
      </c>
      <c r="O107" s="21"/>
      <c r="P107" s="21"/>
      <c r="R107" s="16" t="s">
        <v>120</v>
      </c>
    </row>
    <row r="108" spans="1:18" s="22" customFormat="1" ht="8.25" customHeight="1" x14ac:dyDescent="0.25">
      <c r="A108" s="19"/>
      <c r="B108" s="16">
        <v>154</v>
      </c>
      <c r="C108" s="16"/>
      <c r="D108" s="16"/>
      <c r="E108" s="16">
        <v>57</v>
      </c>
      <c r="F108" s="16">
        <v>442</v>
      </c>
      <c r="G108" s="16" t="s">
        <v>122</v>
      </c>
      <c r="H108" s="16">
        <v>1005</v>
      </c>
      <c r="I108" s="16">
        <v>1350</v>
      </c>
      <c r="J108" s="23">
        <v>38.1</v>
      </c>
      <c r="K108" s="23">
        <v>38.8888888888889</v>
      </c>
      <c r="L108" s="23">
        <v>61.9</v>
      </c>
      <c r="M108" s="23">
        <v>61.1111111111111</v>
      </c>
      <c r="N108" s="24">
        <v>34.328358208955237</v>
      </c>
      <c r="O108" s="21"/>
      <c r="P108" s="21"/>
      <c r="R108" s="16" t="s">
        <v>121</v>
      </c>
    </row>
    <row r="109" spans="1:18" s="22" customFormat="1" ht="8.25" customHeight="1" x14ac:dyDescent="0.25">
      <c r="A109" s="19"/>
      <c r="B109" s="16">
        <v>155</v>
      </c>
      <c r="C109" s="16"/>
      <c r="D109" s="16"/>
      <c r="E109" s="16">
        <v>28</v>
      </c>
      <c r="F109" s="16">
        <v>444</v>
      </c>
      <c r="G109" s="16" t="s">
        <v>123</v>
      </c>
      <c r="H109" s="16">
        <v>6071</v>
      </c>
      <c r="I109" s="16">
        <v>4785</v>
      </c>
      <c r="J109" s="23">
        <v>45.8</v>
      </c>
      <c r="K109" s="23">
        <v>46.185997910135796</v>
      </c>
      <c r="L109" s="23">
        <v>54.2</v>
      </c>
      <c r="M109" s="23">
        <v>53.814002089864204</v>
      </c>
      <c r="N109" s="24">
        <v>-21.182671718003622</v>
      </c>
      <c r="O109" s="21"/>
      <c r="P109" s="21"/>
      <c r="R109" s="16" t="s">
        <v>122</v>
      </c>
    </row>
    <row r="110" spans="1:18" s="22" customFormat="1" ht="8.25" customHeight="1" x14ac:dyDescent="0.25">
      <c r="A110" s="19"/>
      <c r="B110" s="16">
        <v>156</v>
      </c>
      <c r="C110" s="16"/>
      <c r="D110" s="16"/>
      <c r="E110" s="16">
        <v>70</v>
      </c>
      <c r="F110" s="16">
        <v>445</v>
      </c>
      <c r="G110" s="16" t="s">
        <v>124</v>
      </c>
      <c r="H110" s="16">
        <v>420</v>
      </c>
      <c r="I110" s="16">
        <v>785</v>
      </c>
      <c r="J110" s="23">
        <v>65.2</v>
      </c>
      <c r="K110" s="23">
        <v>58.5987261146497</v>
      </c>
      <c r="L110" s="23">
        <v>34.799999999999997</v>
      </c>
      <c r="M110" s="23">
        <v>40.764331210191102</v>
      </c>
      <c r="N110" s="24">
        <v>86.904761904761912</v>
      </c>
      <c r="O110" s="21"/>
      <c r="P110" s="21"/>
      <c r="R110" s="16" t="s">
        <v>123</v>
      </c>
    </row>
    <row r="111" spans="1:18" s="22" customFormat="1" ht="8.25" customHeight="1" x14ac:dyDescent="0.25">
      <c r="A111" s="19"/>
      <c r="B111" s="16">
        <v>161</v>
      </c>
      <c r="C111" s="16"/>
      <c r="D111" s="16"/>
      <c r="E111" s="16">
        <v>21</v>
      </c>
      <c r="F111" s="16">
        <v>451</v>
      </c>
      <c r="G111" s="16" t="s">
        <v>125</v>
      </c>
      <c r="H111" s="16">
        <v>7530</v>
      </c>
      <c r="I111" s="16">
        <v>6875</v>
      </c>
      <c r="J111" s="23">
        <v>55.1</v>
      </c>
      <c r="K111" s="23">
        <v>58.3272727272727</v>
      </c>
      <c r="L111" s="23">
        <v>44.9</v>
      </c>
      <c r="M111" s="23">
        <v>41.6</v>
      </c>
      <c r="N111" s="24">
        <v>-8.698539176626829</v>
      </c>
      <c r="O111" s="21"/>
      <c r="P111" s="21"/>
      <c r="R111" s="16" t="s">
        <v>124</v>
      </c>
    </row>
    <row r="112" spans="1:18" s="22" customFormat="1" ht="8.25" customHeight="1" x14ac:dyDescent="0.25">
      <c r="A112" s="19"/>
      <c r="B112" s="16">
        <v>165</v>
      </c>
      <c r="C112" s="16"/>
      <c r="D112" s="16"/>
      <c r="E112" s="16">
        <v>74</v>
      </c>
      <c r="F112" s="16">
        <v>458</v>
      </c>
      <c r="G112" s="16" t="s">
        <v>126</v>
      </c>
      <c r="H112" s="16">
        <v>248</v>
      </c>
      <c r="I112" s="16">
        <v>630</v>
      </c>
      <c r="J112" s="23">
        <v>72.599999999999994</v>
      </c>
      <c r="K112" s="23">
        <v>55.5555555555556</v>
      </c>
      <c r="L112" s="23">
        <v>27.4</v>
      </c>
      <c r="M112" s="23">
        <v>44.4444444444444</v>
      </c>
      <c r="N112" s="24">
        <v>154.03225806451616</v>
      </c>
      <c r="O112" s="21"/>
      <c r="P112" s="21"/>
      <c r="R112" s="16" t="s">
        <v>125</v>
      </c>
    </row>
    <row r="113" spans="1:18" s="22" customFormat="1" ht="8.25" customHeight="1" x14ac:dyDescent="0.25">
      <c r="A113" s="19"/>
      <c r="B113" s="16">
        <v>166</v>
      </c>
      <c r="C113" s="16"/>
      <c r="D113" s="16"/>
      <c r="E113" s="16">
        <v>93</v>
      </c>
      <c r="F113" s="16">
        <v>460</v>
      </c>
      <c r="G113" s="16" t="s">
        <v>127</v>
      </c>
      <c r="H113" s="16">
        <v>180</v>
      </c>
      <c r="I113" s="16">
        <v>270</v>
      </c>
      <c r="J113" s="23">
        <v>65.599999999999994</v>
      </c>
      <c r="K113" s="23">
        <v>68.518518518518505</v>
      </c>
      <c r="L113" s="23">
        <v>34.4</v>
      </c>
      <c r="M113" s="23">
        <v>31.481481481481499</v>
      </c>
      <c r="N113" s="24">
        <v>50</v>
      </c>
      <c r="O113" s="21"/>
      <c r="P113" s="21"/>
      <c r="R113" s="16" t="s">
        <v>126</v>
      </c>
    </row>
    <row r="114" spans="1:18" s="22" customFormat="1" ht="8.25" customHeight="1" x14ac:dyDescent="0.25">
      <c r="A114" s="19"/>
      <c r="B114" s="16">
        <v>167</v>
      </c>
      <c r="C114" s="16"/>
      <c r="D114" s="16"/>
      <c r="E114" s="16">
        <v>33</v>
      </c>
      <c r="F114" s="16">
        <v>461</v>
      </c>
      <c r="G114" s="16" t="s">
        <v>128</v>
      </c>
      <c r="H114" s="16">
        <v>1514</v>
      </c>
      <c r="I114" s="16">
        <v>4055</v>
      </c>
      <c r="J114" s="23">
        <v>60.9</v>
      </c>
      <c r="K114" s="23">
        <v>76.448828606658495</v>
      </c>
      <c r="L114" s="23">
        <v>39.1</v>
      </c>
      <c r="M114" s="23">
        <v>23.551171393341601</v>
      </c>
      <c r="N114" s="24">
        <v>167.83355350066049</v>
      </c>
      <c r="O114" s="21"/>
      <c r="P114" s="21"/>
      <c r="R114" s="16" t="s">
        <v>127</v>
      </c>
    </row>
    <row r="115" spans="1:18" s="22" customFormat="1" ht="8.25" customHeight="1" x14ac:dyDescent="0.25">
      <c r="A115" s="19"/>
      <c r="B115" s="16">
        <v>168</v>
      </c>
      <c r="C115" s="16"/>
      <c r="D115" s="16"/>
      <c r="E115" s="16">
        <v>55</v>
      </c>
      <c r="F115" s="16">
        <v>462</v>
      </c>
      <c r="G115" s="16" t="s">
        <v>129</v>
      </c>
      <c r="H115" s="16">
        <v>1689</v>
      </c>
      <c r="I115" s="16">
        <v>1440</v>
      </c>
      <c r="J115" s="23">
        <v>30.6</v>
      </c>
      <c r="K115" s="23">
        <v>20.4861111111111</v>
      </c>
      <c r="L115" s="23">
        <v>69.400000000000006</v>
      </c>
      <c r="M115" s="23">
        <v>79.1666666666667</v>
      </c>
      <c r="N115" s="24">
        <v>-14.742451154529313</v>
      </c>
      <c r="O115" s="21"/>
      <c r="P115" s="21"/>
      <c r="R115" s="16" t="s">
        <v>128</v>
      </c>
    </row>
    <row r="116" spans="1:18" s="22" customFormat="1" ht="8.25" customHeight="1" x14ac:dyDescent="0.25">
      <c r="A116" s="19"/>
      <c r="B116" s="16">
        <v>169</v>
      </c>
      <c r="C116" s="16"/>
      <c r="D116" s="16"/>
      <c r="E116" s="16">
        <v>88</v>
      </c>
      <c r="F116" s="16">
        <v>465</v>
      </c>
      <c r="G116" s="16" t="s">
        <v>130</v>
      </c>
      <c r="H116" s="16">
        <v>210</v>
      </c>
      <c r="I116" s="16">
        <v>350</v>
      </c>
      <c r="J116" s="23">
        <v>34.799999999999997</v>
      </c>
      <c r="K116" s="23">
        <v>27.1428571428571</v>
      </c>
      <c r="L116" s="23">
        <v>65.2</v>
      </c>
      <c r="M116" s="23">
        <v>72.857142857142804</v>
      </c>
      <c r="N116" s="24">
        <v>66.666666666666671</v>
      </c>
      <c r="O116" s="21"/>
      <c r="P116" s="21"/>
      <c r="R116" s="16" t="s">
        <v>129</v>
      </c>
    </row>
    <row r="117" spans="1:18" s="22" customFormat="1" ht="8.25" customHeight="1" x14ac:dyDescent="0.25">
      <c r="A117" s="19"/>
      <c r="B117" s="16">
        <v>170</v>
      </c>
      <c r="C117" s="16"/>
      <c r="D117" s="16"/>
      <c r="E117" s="16">
        <v>58</v>
      </c>
      <c r="F117" s="16">
        <v>467</v>
      </c>
      <c r="G117" s="16" t="s">
        <v>131</v>
      </c>
      <c r="H117" s="16">
        <v>822</v>
      </c>
      <c r="I117" s="16">
        <v>1315</v>
      </c>
      <c r="J117" s="23">
        <v>41.6</v>
      </c>
      <c r="K117" s="23">
        <v>40.304182509505701</v>
      </c>
      <c r="L117" s="23">
        <v>58.4</v>
      </c>
      <c r="M117" s="23">
        <v>59.695817490494299</v>
      </c>
      <c r="N117" s="24">
        <v>59.975669099756686</v>
      </c>
      <c r="O117" s="21"/>
      <c r="P117" s="21"/>
      <c r="R117" s="16" t="s">
        <v>130</v>
      </c>
    </row>
    <row r="118" spans="1:18" s="22" customFormat="1" ht="8.25" customHeight="1" x14ac:dyDescent="0.25">
      <c r="A118" s="19"/>
      <c r="B118" s="16">
        <v>176</v>
      </c>
      <c r="C118" s="16" t="s">
        <v>26</v>
      </c>
      <c r="D118" s="16"/>
      <c r="E118" s="16">
        <v>3</v>
      </c>
      <c r="F118" s="16">
        <v>475</v>
      </c>
      <c r="G118" s="16" t="s">
        <v>132</v>
      </c>
      <c r="H118" s="16">
        <v>5458</v>
      </c>
      <c r="I118" s="16">
        <v>68005</v>
      </c>
      <c r="J118" s="23">
        <v>54.9</v>
      </c>
      <c r="K118" s="23">
        <v>60.414675391515303</v>
      </c>
      <c r="L118" s="23">
        <v>45.1</v>
      </c>
      <c r="M118" s="23">
        <v>39.585324608484697</v>
      </c>
      <c r="N118" s="24">
        <v>1145.9692194943204</v>
      </c>
      <c r="O118" s="21"/>
      <c r="P118" s="21"/>
      <c r="R118" s="16" t="s">
        <v>131</v>
      </c>
    </row>
    <row r="119" spans="1:18" s="22" customFormat="1" ht="8.25" customHeight="1" x14ac:dyDescent="0.25">
      <c r="A119" s="19"/>
      <c r="B119" s="16">
        <v>177</v>
      </c>
      <c r="C119" s="16"/>
      <c r="D119" s="16"/>
      <c r="E119" s="16">
        <v>32</v>
      </c>
      <c r="F119" s="16">
        <v>476</v>
      </c>
      <c r="G119" s="16" t="s">
        <v>133</v>
      </c>
      <c r="H119" s="16">
        <v>3803</v>
      </c>
      <c r="I119" s="16">
        <v>4175</v>
      </c>
      <c r="J119" s="23">
        <v>12.7</v>
      </c>
      <c r="K119" s="23">
        <v>10.4191616766467</v>
      </c>
      <c r="L119" s="23">
        <v>87.3</v>
      </c>
      <c r="M119" s="23">
        <v>89.580838323353305</v>
      </c>
      <c r="N119" s="24">
        <v>9.7817512490139258</v>
      </c>
      <c r="O119" s="21"/>
      <c r="P119" s="21"/>
      <c r="R119" s="16" t="s">
        <v>132</v>
      </c>
    </row>
    <row r="120" spans="1:18" s="22" customFormat="1" ht="8.25" customHeight="1" x14ac:dyDescent="0.25">
      <c r="A120" s="19"/>
      <c r="B120" s="16">
        <v>179</v>
      </c>
      <c r="C120" s="16" t="s">
        <v>26</v>
      </c>
      <c r="D120" s="16"/>
      <c r="E120" s="16">
        <v>16</v>
      </c>
      <c r="F120" s="16">
        <v>479</v>
      </c>
      <c r="G120" s="16" t="s">
        <v>134</v>
      </c>
      <c r="H120" s="16">
        <v>5536</v>
      </c>
      <c r="I120" s="16">
        <v>8990</v>
      </c>
      <c r="J120" s="23">
        <v>54.4</v>
      </c>
      <c r="K120" s="23">
        <v>49.276974416017801</v>
      </c>
      <c r="L120" s="23">
        <v>45.6</v>
      </c>
      <c r="M120" s="23">
        <v>50.667408231368199</v>
      </c>
      <c r="N120" s="24">
        <v>62.391618497109832</v>
      </c>
      <c r="O120" s="21"/>
      <c r="P120" s="21"/>
      <c r="R120" s="16" t="s">
        <v>133</v>
      </c>
    </row>
    <row r="121" spans="1:18" s="22" customFormat="1" ht="8.25" customHeight="1" x14ac:dyDescent="0.25">
      <c r="A121" s="19"/>
      <c r="B121" s="16">
        <v>180</v>
      </c>
      <c r="C121" s="16"/>
      <c r="D121" s="16"/>
      <c r="E121" s="16">
        <v>81</v>
      </c>
      <c r="F121" s="16">
        <v>482</v>
      </c>
      <c r="G121" s="16" t="s">
        <v>135</v>
      </c>
      <c r="H121" s="16">
        <v>400</v>
      </c>
      <c r="I121" s="16">
        <v>475</v>
      </c>
      <c r="J121" s="23">
        <v>51.5</v>
      </c>
      <c r="K121" s="23">
        <v>50.526315789473699</v>
      </c>
      <c r="L121" s="23">
        <v>48.5</v>
      </c>
      <c r="M121" s="23">
        <v>50.526315789473699</v>
      </c>
      <c r="N121" s="24">
        <v>18.75</v>
      </c>
      <c r="O121" s="21"/>
      <c r="P121" s="21"/>
      <c r="R121" s="16" t="s">
        <v>134</v>
      </c>
    </row>
    <row r="122" spans="1:18" s="22" customFormat="1" ht="8.25" customHeight="1" x14ac:dyDescent="0.25">
      <c r="A122" s="19"/>
      <c r="B122" s="16">
        <v>181</v>
      </c>
      <c r="C122" s="16"/>
      <c r="D122" s="16"/>
      <c r="E122" s="16">
        <v>35</v>
      </c>
      <c r="F122" s="16">
        <v>499</v>
      </c>
      <c r="G122" s="16" t="s">
        <v>136</v>
      </c>
      <c r="H122" s="16">
        <v>628</v>
      </c>
      <c r="I122" s="16">
        <v>3120</v>
      </c>
      <c r="J122" s="23">
        <v>57.8</v>
      </c>
      <c r="K122" s="23">
        <v>50.320512820512803</v>
      </c>
      <c r="L122" s="23">
        <v>42.2</v>
      </c>
      <c r="M122" s="23">
        <v>49.679487179487197</v>
      </c>
      <c r="N122" s="24">
        <v>396.81528662420379</v>
      </c>
      <c r="O122" s="21"/>
      <c r="P122" s="21"/>
      <c r="R122" s="16" t="s">
        <v>135</v>
      </c>
    </row>
    <row r="123" spans="1:18" s="22" customFormat="1" ht="8.25" customHeight="1" x14ac:dyDescent="0.25">
      <c r="A123" s="19"/>
      <c r="B123" s="25">
        <v>182</v>
      </c>
      <c r="C123" s="25" t="s">
        <v>26</v>
      </c>
      <c r="D123" s="25" t="s">
        <v>69</v>
      </c>
      <c r="E123" s="25"/>
      <c r="F123" s="25">
        <v>4000</v>
      </c>
      <c r="G123" s="16" t="s">
        <v>111</v>
      </c>
      <c r="H123" s="27">
        <v>73534</v>
      </c>
      <c r="I123" s="27">
        <v>189460</v>
      </c>
      <c r="J123" s="23">
        <v>50.4</v>
      </c>
      <c r="K123" s="23">
        <v>56.779795207431597</v>
      </c>
      <c r="L123" s="23">
        <v>49.6</v>
      </c>
      <c r="M123" s="23">
        <v>43.220204792568403</v>
      </c>
      <c r="N123" s="24">
        <v>157.64952266978543</v>
      </c>
      <c r="O123" s="21"/>
      <c r="P123" s="21"/>
      <c r="R123" s="16" t="s">
        <v>136</v>
      </c>
    </row>
    <row r="124" spans="1:18" s="22" customFormat="1" ht="8.25" customHeight="1" x14ac:dyDescent="0.25">
      <c r="A124" s="19"/>
      <c r="B124" s="25">
        <v>191</v>
      </c>
      <c r="C124" s="25" t="s">
        <v>26</v>
      </c>
      <c r="D124" s="25" t="s">
        <v>69</v>
      </c>
      <c r="E124" s="25"/>
      <c r="F124" s="25">
        <v>5000</v>
      </c>
      <c r="G124" s="16" t="s">
        <v>137</v>
      </c>
      <c r="H124" s="27">
        <v>667</v>
      </c>
      <c r="I124" s="27">
        <v>945</v>
      </c>
      <c r="J124" s="23">
        <v>47.1</v>
      </c>
      <c r="K124" s="23">
        <v>55.026455026454997</v>
      </c>
      <c r="L124" s="23">
        <v>52.9</v>
      </c>
      <c r="M124" s="23">
        <v>44.973544973545003</v>
      </c>
      <c r="N124" s="24">
        <v>41.679160419790094</v>
      </c>
      <c r="O124" s="21"/>
      <c r="P124" s="21"/>
    </row>
    <row r="125" spans="1:18" s="22" customFormat="1" ht="8.25" customHeight="1" x14ac:dyDescent="0.25">
      <c r="A125" s="19"/>
      <c r="B125" s="16">
        <v>192</v>
      </c>
      <c r="C125" s="16" t="s">
        <v>26</v>
      </c>
      <c r="D125" s="16" t="s">
        <v>138</v>
      </c>
      <c r="E125" s="16"/>
      <c r="F125" s="16">
        <v>997</v>
      </c>
      <c r="G125" s="16" t="s">
        <v>139</v>
      </c>
      <c r="H125" s="16">
        <v>1620</v>
      </c>
      <c r="I125" s="16">
        <v>2630</v>
      </c>
      <c r="J125" s="23">
        <v>57.2</v>
      </c>
      <c r="K125" s="23">
        <v>58.935361216730001</v>
      </c>
      <c r="L125" s="23">
        <v>42.8</v>
      </c>
      <c r="M125" s="23">
        <v>41.064638783269999</v>
      </c>
      <c r="N125" s="24">
        <v>62.345679012345691</v>
      </c>
      <c r="O125" s="21"/>
      <c r="P125" s="21"/>
      <c r="R125" s="25" t="s">
        <v>137</v>
      </c>
    </row>
    <row r="126" spans="1:18" s="22" customFormat="1" ht="8.25" customHeight="1" x14ac:dyDescent="0.25">
      <c r="A126" s="19"/>
      <c r="B126" s="16">
        <v>195</v>
      </c>
      <c r="C126" s="16" t="s">
        <v>26</v>
      </c>
      <c r="D126" s="16" t="s">
        <v>138</v>
      </c>
      <c r="E126" s="16"/>
      <c r="F126" s="16">
        <v>998</v>
      </c>
      <c r="G126" s="16" t="s">
        <v>140</v>
      </c>
      <c r="H126" s="16">
        <v>6845</v>
      </c>
      <c r="I126" s="16">
        <v>8410</v>
      </c>
      <c r="J126" s="23">
        <v>56.303871439006599</v>
      </c>
      <c r="K126" s="23">
        <v>61.355529131985698</v>
      </c>
      <c r="L126" s="23">
        <v>43.696128560993401</v>
      </c>
      <c r="M126" s="23">
        <v>38.644470868014302</v>
      </c>
      <c r="N126" s="24">
        <v>22.863403944485029</v>
      </c>
      <c r="O126" s="21"/>
      <c r="P126" s="21"/>
      <c r="R126" s="16" t="s">
        <v>139</v>
      </c>
    </row>
    <row r="127" spans="1:18" s="34" customFormat="1" ht="16.5" customHeight="1" x14ac:dyDescent="0.25">
      <c r="A127" s="28"/>
      <c r="B127" s="29">
        <v>196</v>
      </c>
      <c r="C127" s="29" t="s">
        <v>26</v>
      </c>
      <c r="D127" s="29" t="s">
        <v>69</v>
      </c>
      <c r="E127" s="29"/>
      <c r="F127" s="29">
        <v>9999</v>
      </c>
      <c r="G127" s="29" t="s">
        <v>141</v>
      </c>
      <c r="H127" s="30">
        <v>461486</v>
      </c>
      <c r="I127" s="30">
        <v>745185</v>
      </c>
      <c r="J127" s="31">
        <v>51.4</v>
      </c>
      <c r="K127" s="31">
        <v>55.021236337285401</v>
      </c>
      <c r="L127" s="31">
        <v>48.6</v>
      </c>
      <c r="M127" s="31">
        <v>44.978763662714599</v>
      </c>
      <c r="N127" s="32">
        <v>61.47510433685963</v>
      </c>
      <c r="O127" s="33"/>
      <c r="P127" s="33"/>
      <c r="R127" s="35" t="s">
        <v>140</v>
      </c>
    </row>
    <row r="128" spans="1:18" ht="8.25" customHeight="1" x14ac:dyDescent="0.25">
      <c r="B128" s="25"/>
      <c r="C128" s="25"/>
      <c r="D128" s="25"/>
      <c r="E128" s="25"/>
      <c r="F128" s="25"/>
      <c r="G128" s="25"/>
      <c r="H128" s="36"/>
      <c r="I128" s="36"/>
      <c r="J128" s="37"/>
      <c r="K128" s="37"/>
      <c r="L128" s="37"/>
      <c r="M128" s="37"/>
      <c r="N128" s="38"/>
      <c r="O128" s="13"/>
      <c r="P128" s="13"/>
      <c r="R128" s="16"/>
    </row>
    <row r="129" spans="2:18" ht="8.25" customHeight="1" x14ac:dyDescent="0.25">
      <c r="B129" s="25"/>
      <c r="C129" s="25"/>
      <c r="D129" s="25"/>
      <c r="E129" s="25"/>
      <c r="F129" s="25"/>
      <c r="G129" s="39" t="s">
        <v>142</v>
      </c>
      <c r="H129" s="36"/>
      <c r="I129" s="36"/>
      <c r="J129" s="37"/>
      <c r="K129" s="37"/>
      <c r="L129" s="37"/>
      <c r="M129" s="37"/>
      <c r="N129" s="38"/>
      <c r="O129" s="13"/>
      <c r="P129" s="13"/>
      <c r="R129" s="16"/>
    </row>
    <row r="130" spans="2:18" ht="8.25" customHeight="1" x14ac:dyDescent="0.25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R130" s="25" t="s">
        <v>143</v>
      </c>
    </row>
    <row r="131" spans="2:18" ht="8.25" customHeight="1" x14ac:dyDescent="0.25">
      <c r="G131" s="21" t="s">
        <v>144</v>
      </c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2:18" ht="8.25" customHeight="1" x14ac:dyDescent="0.2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2:18" ht="8.25" customHeight="1" x14ac:dyDescent="0.2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2:18" ht="8.25" customHeight="1" x14ac:dyDescent="0.2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2:18" ht="8.25" customHeight="1" x14ac:dyDescent="0.2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2:18" ht="8.25" customHeight="1" x14ac:dyDescent="0.2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2:18" ht="8.25" customHeight="1" x14ac:dyDescent="0.2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2:18" ht="8.25" customHeight="1" x14ac:dyDescent="0.2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2:18" ht="8.25" customHeight="1" x14ac:dyDescent="0.2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2:18" ht="8.25" customHeight="1" x14ac:dyDescent="0.2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2:18" ht="8.25" customHeight="1" x14ac:dyDescent="0.2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2:18" ht="8.25" customHeight="1" x14ac:dyDescent="0.2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2:18" ht="8.25" customHeight="1" x14ac:dyDescent="0.2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2:18" ht="8.25" customHeight="1" x14ac:dyDescent="0.2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ht="8.25" customHeight="1" x14ac:dyDescent="0.2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ht="8.25" customHeight="1" x14ac:dyDescent="0.2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ht="8.25" customHeight="1" x14ac:dyDescent="0.2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ht="8.25" customHeight="1" x14ac:dyDescent="0.2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ht="8.25" customHeight="1" x14ac:dyDescent="0.2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ht="8.25" customHeight="1" x14ac:dyDescent="0.2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ht="8.25" customHeight="1" x14ac:dyDescent="0.2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ht="8.25" customHeight="1" x14ac:dyDescent="0.2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ht="8.25" customHeight="1" x14ac:dyDescent="0.2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ht="8.25" customHeight="1" x14ac:dyDescent="0.2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ht="8.25" customHeight="1" x14ac:dyDescent="0.2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ht="8.25" customHeight="1" x14ac:dyDescent="0.2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ht="8.25" customHeight="1" x14ac:dyDescent="0.2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ht="8.25" customHeight="1" x14ac:dyDescent="0.2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ht="8.25" customHeight="1" x14ac:dyDescent="0.2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ht="8.25" customHeight="1" x14ac:dyDescent="0.2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ht="8.25" customHeight="1" x14ac:dyDescent="0.2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ht="8.25" customHeight="1" x14ac:dyDescent="0.2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ht="8.25" customHeight="1" x14ac:dyDescent="0.2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ht="8.25" customHeight="1" x14ac:dyDescent="0.2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ht="8.25" customHeight="1" x14ac:dyDescent="0.2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ht="8.25" customHeight="1" x14ac:dyDescent="0.2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ht="8.25" customHeight="1" x14ac:dyDescent="0.2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ht="8.25" customHeight="1" x14ac:dyDescent="0.2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ht="8.25" customHeight="1" x14ac:dyDescent="0.2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ht="8.25" customHeight="1" x14ac:dyDescent="0.2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ht="8.25" customHeight="1" x14ac:dyDescent="0.2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ht="8.25" customHeight="1" x14ac:dyDescent="0.2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ht="8.25" customHeight="1" x14ac:dyDescent="0.2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ht="8.25" customHeight="1" x14ac:dyDescent="0.2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ht="8.25" customHeight="1" x14ac:dyDescent="0.2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ht="8.25" customHeight="1" x14ac:dyDescent="0.2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ht="8.25" customHeight="1" x14ac:dyDescent="0.2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ht="8.25" customHeight="1" x14ac:dyDescent="0.2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ht="8.25" customHeight="1" x14ac:dyDescent="0.2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ht="8.25" customHeight="1" x14ac:dyDescent="0.2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ht="8.25" customHeight="1" x14ac:dyDescent="0.2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ht="8.25" customHeight="1" x14ac:dyDescent="0.2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ht="8.25" customHeight="1" x14ac:dyDescent="0.2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ht="8.25" customHeight="1" x14ac:dyDescent="0.2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</sheetData>
  <mergeCells count="9">
    <mergeCell ref="G3:J3"/>
    <mergeCell ref="G6:P6"/>
    <mergeCell ref="G8:G10"/>
    <mergeCell ref="H8:I8"/>
    <mergeCell ref="J8:K8"/>
    <mergeCell ref="L8:M8"/>
    <mergeCell ref="N8:N9"/>
    <mergeCell ref="H10:I10"/>
    <mergeCell ref="J10:N10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Label3">
          <controlPr defaultSize="0" autoLine="0" r:id="rId5">
            <anchor moveWithCells="1">
              <from>
                <xdr:col>15</xdr:col>
                <xdr:colOff>85725</xdr:colOff>
                <xdr:row>184</xdr:row>
                <xdr:rowOff>0</xdr:rowOff>
              </from>
              <to>
                <xdr:col>16</xdr:col>
                <xdr:colOff>38100</xdr:colOff>
                <xdr:row>184</xdr:row>
                <xdr:rowOff>180975</xdr:rowOff>
              </to>
            </anchor>
          </controlPr>
        </control>
      </mc:Choice>
      <mc:Fallback>
        <control shapeId="1027" r:id="rId4" name="Label3"/>
      </mc:Fallback>
    </mc:AlternateContent>
    <mc:AlternateContent xmlns:mc="http://schemas.openxmlformats.org/markup-compatibility/2006">
      <mc:Choice Requires="x14">
        <control shapeId="1028" r:id="rId6" name="Label4">
          <controlPr defaultSize="0" autoLine="0" r:id="rId7">
            <anchor moveWithCells="1">
              <from>
                <xdr:col>6</xdr:col>
                <xdr:colOff>0</xdr:colOff>
                <xdr:row>184</xdr:row>
                <xdr:rowOff>0</xdr:rowOff>
              </from>
              <to>
                <xdr:col>6</xdr:col>
                <xdr:colOff>714375</xdr:colOff>
                <xdr:row>184</xdr:row>
                <xdr:rowOff>180975</xdr:rowOff>
              </to>
            </anchor>
          </controlPr>
        </control>
      </mc:Choice>
      <mc:Fallback>
        <control shapeId="1028" r:id="rId6" name="Label4"/>
      </mc:Fallback>
    </mc:AlternateContent>
  </controls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P104"/>
  <sheetViews>
    <sheetView workbookViewId="0"/>
  </sheetViews>
  <sheetFormatPr baseColWidth="10" defaultRowHeight="15" x14ac:dyDescent="0.25"/>
  <cols>
    <col min="1" max="1" width="22" customWidth="1"/>
    <col min="3" max="5" width="11.42578125" style="71"/>
  </cols>
  <sheetData>
    <row r="1" spans="1:16" x14ac:dyDescent="0.25">
      <c r="A1" s="8" t="s">
        <v>145</v>
      </c>
      <c r="B1" s="9"/>
      <c r="C1" s="68"/>
      <c r="D1" s="69"/>
      <c r="E1" s="69"/>
    </row>
    <row r="2" spans="1:16" x14ac:dyDescent="0.25">
      <c r="A2" s="42" t="s">
        <v>146</v>
      </c>
      <c r="B2" s="42"/>
      <c r="C2" s="70"/>
      <c r="D2" s="70"/>
      <c r="E2" s="70"/>
    </row>
    <row r="3" spans="1:16" x14ac:dyDescent="0.25">
      <c r="A3" s="43"/>
      <c r="B3" s="43"/>
      <c r="D3" s="72"/>
      <c r="E3" s="72"/>
      <c r="F3" s="43"/>
      <c r="G3" s="43"/>
    </row>
    <row r="4" spans="1:16" x14ac:dyDescent="0.25">
      <c r="A4" s="21"/>
      <c r="B4" s="21"/>
      <c r="C4" s="73"/>
      <c r="D4" s="73"/>
      <c r="E4" s="73"/>
      <c r="F4" s="22"/>
      <c r="G4" s="22"/>
    </row>
    <row r="5" spans="1:16" ht="15" customHeight="1" x14ac:dyDescent="0.25">
      <c r="A5" s="163" t="s">
        <v>147</v>
      </c>
      <c r="B5" s="166" t="s">
        <v>148</v>
      </c>
      <c r="C5" s="169" t="s">
        <v>3</v>
      </c>
      <c r="D5" s="170" t="s">
        <v>149</v>
      </c>
      <c r="E5" s="163" t="s">
        <v>150</v>
      </c>
      <c r="F5" s="166" t="s">
        <v>151</v>
      </c>
      <c r="G5" s="41" t="s">
        <v>4</v>
      </c>
      <c r="H5" s="41" t="s">
        <v>324</v>
      </c>
      <c r="I5" s="88"/>
      <c r="J5" s="163" t="s">
        <v>147</v>
      </c>
      <c r="K5" s="166" t="s">
        <v>148</v>
      </c>
      <c r="L5" s="169" t="s">
        <v>3</v>
      </c>
      <c r="M5" s="170" t="s">
        <v>149</v>
      </c>
      <c r="N5" s="163" t="s">
        <v>150</v>
      </c>
      <c r="O5" s="41" t="s">
        <v>4</v>
      </c>
      <c r="P5" s="41" t="s">
        <v>5</v>
      </c>
    </row>
    <row r="6" spans="1:16" x14ac:dyDescent="0.25">
      <c r="A6" s="164"/>
      <c r="B6" s="167"/>
      <c r="C6" s="169"/>
      <c r="D6" s="171"/>
      <c r="E6" s="164"/>
      <c r="F6" s="167"/>
      <c r="G6" s="15">
        <v>43465</v>
      </c>
      <c r="H6" s="15">
        <v>43465</v>
      </c>
      <c r="I6" s="89"/>
      <c r="J6" s="164"/>
      <c r="K6" s="167"/>
      <c r="L6" s="169"/>
      <c r="M6" s="171"/>
      <c r="N6" s="164"/>
      <c r="O6" s="15">
        <v>38717</v>
      </c>
      <c r="P6" s="15">
        <v>38717</v>
      </c>
    </row>
    <row r="7" spans="1:16" x14ac:dyDescent="0.25">
      <c r="A7" s="164"/>
      <c r="B7" s="167"/>
      <c r="C7" s="169"/>
      <c r="D7" s="172"/>
      <c r="E7" s="165"/>
      <c r="F7" s="168"/>
      <c r="G7" s="189" t="s">
        <v>8</v>
      </c>
      <c r="H7" s="189"/>
      <c r="J7" s="164"/>
      <c r="K7" s="167"/>
      <c r="L7" s="169"/>
      <c r="M7" s="172"/>
      <c r="N7" s="187"/>
      <c r="O7" s="183" t="s">
        <v>8</v>
      </c>
      <c r="P7" s="183"/>
    </row>
    <row r="8" spans="1:16" x14ac:dyDescent="0.25">
      <c r="A8" s="165"/>
      <c r="B8" s="168"/>
      <c r="C8" s="44" t="s">
        <v>7</v>
      </c>
      <c r="D8" s="173" t="s">
        <v>7</v>
      </c>
      <c r="E8" s="174"/>
      <c r="F8" s="45" t="s">
        <v>8</v>
      </c>
      <c r="G8" s="189"/>
      <c r="H8" s="189"/>
      <c r="J8" s="165"/>
      <c r="K8" s="168"/>
      <c r="L8" s="44" t="s">
        <v>7</v>
      </c>
      <c r="M8" s="173" t="s">
        <v>7</v>
      </c>
      <c r="N8" s="174"/>
      <c r="O8" s="183"/>
      <c r="P8" s="183"/>
    </row>
    <row r="9" spans="1:16" x14ac:dyDescent="0.25">
      <c r="A9" s="84" t="s">
        <v>14</v>
      </c>
      <c r="B9" s="20" t="s">
        <v>15</v>
      </c>
      <c r="C9" s="84" t="s">
        <v>16</v>
      </c>
      <c r="D9" s="84" t="s">
        <v>17</v>
      </c>
      <c r="E9" s="84" t="s">
        <v>18</v>
      </c>
      <c r="F9" s="84" t="s">
        <v>19</v>
      </c>
      <c r="G9" s="84"/>
      <c r="J9" s="46" t="s">
        <v>152</v>
      </c>
      <c r="K9" s="80">
        <v>2005</v>
      </c>
      <c r="L9" s="66">
        <v>352754</v>
      </c>
      <c r="M9" s="66">
        <v>181041</v>
      </c>
      <c r="N9" s="66">
        <v>171713</v>
      </c>
      <c r="O9" s="85">
        <f>M9/L9*100</f>
        <v>51.322167856353154</v>
      </c>
      <c r="P9" s="85">
        <f>N9/L9*100</f>
        <v>48.677832143646846</v>
      </c>
    </row>
    <row r="10" spans="1:16" x14ac:dyDescent="0.25">
      <c r="A10" s="46" t="s">
        <v>152</v>
      </c>
      <c r="B10" s="55">
        <v>2018</v>
      </c>
      <c r="C10" s="74">
        <v>528900</v>
      </c>
      <c r="D10" s="74">
        <v>284965</v>
      </c>
      <c r="E10" s="74">
        <v>243935</v>
      </c>
      <c r="F10" s="83">
        <f t="shared" ref="F10:F39" si="0">C10/L9*100-100</f>
        <v>49.934515271265525</v>
      </c>
      <c r="G10" s="77">
        <f>D10/C10*100</f>
        <v>53.878805067120439</v>
      </c>
      <c r="H10" s="23">
        <f>E10/C10*100</f>
        <v>46.121194932879561</v>
      </c>
      <c r="J10" s="47" t="s">
        <v>59</v>
      </c>
      <c r="K10" s="80">
        <v>2005</v>
      </c>
      <c r="L10" s="66">
        <v>111598</v>
      </c>
      <c r="M10" s="66">
        <v>58627</v>
      </c>
      <c r="N10" s="66">
        <v>52971</v>
      </c>
      <c r="O10" s="85">
        <f t="shared" ref="O10:O37" si="1">M10/L10*100</f>
        <v>52.534095593110983</v>
      </c>
      <c r="P10" s="85">
        <f t="shared" ref="P10:P38" si="2">N10/L10*100</f>
        <v>47.465904406889017</v>
      </c>
    </row>
    <row r="11" spans="1:16" x14ac:dyDescent="0.25">
      <c r="A11" s="47" t="s">
        <v>59</v>
      </c>
      <c r="B11" s="55">
        <v>2018</v>
      </c>
      <c r="C11" s="74">
        <v>89275</v>
      </c>
      <c r="D11" s="74">
        <v>45730</v>
      </c>
      <c r="E11" s="74">
        <v>43545</v>
      </c>
      <c r="F11" s="83">
        <f t="shared" si="0"/>
        <v>-20.003046649581535</v>
      </c>
      <c r="G11" s="77">
        <f t="shared" ref="G11:G74" si="3">D11/C11*100</f>
        <v>51.223746849621953</v>
      </c>
      <c r="H11" s="23">
        <f t="shared" ref="H11:H74" si="4">E11/C11*100</f>
        <v>48.776253150378047</v>
      </c>
      <c r="J11" s="47" t="s">
        <v>49</v>
      </c>
      <c r="K11" s="80">
        <v>2005</v>
      </c>
      <c r="L11" s="66">
        <v>32413</v>
      </c>
      <c r="M11" s="66">
        <v>14573</v>
      </c>
      <c r="N11" s="66">
        <v>17840</v>
      </c>
      <c r="O11" s="85">
        <f t="shared" si="1"/>
        <v>44.960355412951593</v>
      </c>
      <c r="P11" s="85">
        <f t="shared" si="2"/>
        <v>55.039644587048407</v>
      </c>
    </row>
    <row r="12" spans="1:16" x14ac:dyDescent="0.25">
      <c r="A12" s="47" t="s">
        <v>49</v>
      </c>
      <c r="B12" s="55">
        <v>2018</v>
      </c>
      <c r="C12" s="74">
        <v>97145</v>
      </c>
      <c r="D12" s="74">
        <v>53740</v>
      </c>
      <c r="E12" s="74">
        <v>43405</v>
      </c>
      <c r="F12" s="83">
        <f t="shared" si="0"/>
        <v>199.70999290408173</v>
      </c>
      <c r="G12" s="77">
        <f t="shared" si="3"/>
        <v>55.319367955118636</v>
      </c>
      <c r="H12" s="23">
        <f t="shared" si="4"/>
        <v>44.680632044881364</v>
      </c>
      <c r="J12" s="47" t="s">
        <v>153</v>
      </c>
      <c r="K12" s="80">
        <v>2005</v>
      </c>
      <c r="L12" s="66">
        <v>37396</v>
      </c>
      <c r="M12" s="66">
        <v>19716</v>
      </c>
      <c r="N12" s="66">
        <v>17680</v>
      </c>
      <c r="O12" s="85">
        <f t="shared" si="1"/>
        <v>52.722216279816024</v>
      </c>
      <c r="P12" s="85">
        <f t="shared" si="2"/>
        <v>47.277783720183976</v>
      </c>
    </row>
    <row r="13" spans="1:16" x14ac:dyDescent="0.25">
      <c r="A13" s="47" t="s">
        <v>153</v>
      </c>
      <c r="B13" s="55">
        <v>2018</v>
      </c>
      <c r="C13" s="74">
        <v>18830</v>
      </c>
      <c r="D13" s="74">
        <v>9530</v>
      </c>
      <c r="E13" s="74">
        <v>9295</v>
      </c>
      <c r="F13" s="83">
        <f t="shared" si="0"/>
        <v>-49.647021071772379</v>
      </c>
      <c r="G13" s="77">
        <f t="shared" si="3"/>
        <v>50.610727562400427</v>
      </c>
      <c r="H13" s="23">
        <f t="shared" si="4"/>
        <v>49.362719065321301</v>
      </c>
      <c r="J13" s="47" t="s">
        <v>46</v>
      </c>
      <c r="K13" s="80">
        <v>2005</v>
      </c>
      <c r="L13" s="66">
        <v>22334</v>
      </c>
      <c r="M13" s="66">
        <v>12637</v>
      </c>
      <c r="N13" s="66">
        <v>9697</v>
      </c>
      <c r="O13" s="85">
        <f t="shared" si="1"/>
        <v>56.58189307781857</v>
      </c>
      <c r="P13" s="85">
        <f t="shared" si="2"/>
        <v>43.41810692218143</v>
      </c>
    </row>
    <row r="14" spans="1:16" x14ac:dyDescent="0.25">
      <c r="A14" s="47" t="s">
        <v>46</v>
      </c>
      <c r="B14" s="55">
        <v>2018</v>
      </c>
      <c r="C14" s="74">
        <v>29910</v>
      </c>
      <c r="D14" s="74">
        <v>16895</v>
      </c>
      <c r="E14" s="74">
        <v>13015</v>
      </c>
      <c r="F14" s="83">
        <f t="shared" si="0"/>
        <v>33.921375481328909</v>
      </c>
      <c r="G14" s="77">
        <f t="shared" si="3"/>
        <v>56.486125041792043</v>
      </c>
      <c r="H14" s="23">
        <f t="shared" si="4"/>
        <v>43.513874958207957</v>
      </c>
      <c r="J14" s="47" t="s">
        <v>51</v>
      </c>
      <c r="K14" s="80">
        <v>2005</v>
      </c>
      <c r="L14" s="66">
        <v>3382</v>
      </c>
      <c r="M14" s="66">
        <v>1398</v>
      </c>
      <c r="N14" s="66">
        <v>1984</v>
      </c>
      <c r="O14" s="85">
        <f t="shared" si="1"/>
        <v>41.336487285629801</v>
      </c>
      <c r="P14" s="85">
        <f t="shared" si="2"/>
        <v>58.663512714370192</v>
      </c>
    </row>
    <row r="15" spans="1:16" x14ac:dyDescent="0.25">
      <c r="A15" s="47" t="s">
        <v>51</v>
      </c>
      <c r="B15" s="55">
        <v>2018</v>
      </c>
      <c r="C15" s="74">
        <v>52635</v>
      </c>
      <c r="D15" s="74">
        <v>32360</v>
      </c>
      <c r="E15" s="74">
        <v>20275</v>
      </c>
      <c r="F15" s="83">
        <f t="shared" si="0"/>
        <v>1456.3276167947959</v>
      </c>
      <c r="G15" s="77">
        <f t="shared" si="3"/>
        <v>61.480003799753014</v>
      </c>
      <c r="H15" s="23">
        <f t="shared" si="4"/>
        <v>38.519996200246986</v>
      </c>
      <c r="J15" s="47" t="s">
        <v>37</v>
      </c>
      <c r="K15" s="80">
        <v>2005</v>
      </c>
      <c r="L15" s="66">
        <v>23943</v>
      </c>
      <c r="M15" s="66">
        <v>14941</v>
      </c>
      <c r="N15" s="66">
        <v>9002</v>
      </c>
      <c r="O15" s="85">
        <f t="shared" si="1"/>
        <v>62.402372300881261</v>
      </c>
      <c r="P15" s="85">
        <f t="shared" si="2"/>
        <v>37.597627699118739</v>
      </c>
    </row>
    <row r="16" spans="1:16" x14ac:dyDescent="0.25">
      <c r="A16" s="47" t="s">
        <v>37</v>
      </c>
      <c r="B16" s="55">
        <v>2018</v>
      </c>
      <c r="C16" s="74">
        <v>28535</v>
      </c>
      <c r="D16" s="74">
        <v>17455</v>
      </c>
      <c r="E16" s="74">
        <v>11075</v>
      </c>
      <c r="F16" s="83">
        <f t="shared" si="0"/>
        <v>19.178883180887937</v>
      </c>
      <c r="G16" s="77">
        <f t="shared" si="3"/>
        <v>61.17049237778167</v>
      </c>
      <c r="H16" s="23">
        <f t="shared" si="4"/>
        <v>38.811985281233575</v>
      </c>
      <c r="J16" s="47" t="s">
        <v>56</v>
      </c>
      <c r="K16" s="80">
        <v>2005</v>
      </c>
      <c r="L16" s="66">
        <v>18273</v>
      </c>
      <c r="M16" s="66">
        <v>7443</v>
      </c>
      <c r="N16" s="66">
        <v>10830</v>
      </c>
      <c r="O16" s="85">
        <f t="shared" si="1"/>
        <v>40.732227877195868</v>
      </c>
      <c r="P16" s="85">
        <f t="shared" si="2"/>
        <v>59.267772122804139</v>
      </c>
    </row>
    <row r="17" spans="1:16" x14ac:dyDescent="0.25">
      <c r="A17" s="47" t="s">
        <v>56</v>
      </c>
      <c r="B17" s="55">
        <v>2018</v>
      </c>
      <c r="C17" s="74">
        <v>21820</v>
      </c>
      <c r="D17" s="74">
        <v>8080</v>
      </c>
      <c r="E17" s="74">
        <v>13740</v>
      </c>
      <c r="F17" s="83">
        <f t="shared" si="0"/>
        <v>19.411153067367167</v>
      </c>
      <c r="G17" s="77">
        <f t="shared" si="3"/>
        <v>37.030247479376719</v>
      </c>
      <c r="H17" s="23">
        <f t="shared" si="4"/>
        <v>62.969752520623281</v>
      </c>
      <c r="J17" s="47" t="s">
        <v>34</v>
      </c>
      <c r="K17" s="80">
        <v>2005</v>
      </c>
      <c r="L17" s="66">
        <v>16107</v>
      </c>
      <c r="M17" s="66">
        <v>8996</v>
      </c>
      <c r="N17" s="66">
        <v>7111</v>
      </c>
      <c r="O17" s="85">
        <f t="shared" si="1"/>
        <v>55.85149313962873</v>
      </c>
      <c r="P17" s="85">
        <f t="shared" si="2"/>
        <v>44.14850686037127</v>
      </c>
    </row>
    <row r="18" spans="1:16" x14ac:dyDescent="0.25">
      <c r="A18" s="47" t="s">
        <v>34</v>
      </c>
      <c r="B18" s="55">
        <v>2018</v>
      </c>
      <c r="C18" s="74">
        <v>18790</v>
      </c>
      <c r="D18" s="74">
        <v>10720</v>
      </c>
      <c r="E18" s="74">
        <v>8070</v>
      </c>
      <c r="F18" s="83">
        <f t="shared" si="0"/>
        <v>16.657353945489533</v>
      </c>
      <c r="G18" s="77">
        <f t="shared" si="3"/>
        <v>57.051623203831824</v>
      </c>
      <c r="H18" s="23">
        <f t="shared" si="4"/>
        <v>42.948376796168176</v>
      </c>
      <c r="J18" s="47" t="s">
        <v>27</v>
      </c>
      <c r="K18" s="80">
        <v>2005</v>
      </c>
      <c r="L18" s="66">
        <v>1906</v>
      </c>
      <c r="M18" s="66">
        <v>798</v>
      </c>
      <c r="N18" s="66">
        <v>1108</v>
      </c>
      <c r="O18" s="85">
        <f t="shared" si="1"/>
        <v>41.867785939139559</v>
      </c>
      <c r="P18" s="85">
        <f t="shared" si="2"/>
        <v>58.132214060860441</v>
      </c>
    </row>
    <row r="19" spans="1:16" x14ac:dyDescent="0.25">
      <c r="A19" s="47" t="s">
        <v>27</v>
      </c>
      <c r="B19" s="55">
        <v>2018</v>
      </c>
      <c r="C19" s="74">
        <v>25990</v>
      </c>
      <c r="D19" s="74">
        <v>14455</v>
      </c>
      <c r="E19" s="74">
        <v>11535</v>
      </c>
      <c r="F19" s="83">
        <f t="shared" si="0"/>
        <v>1263.5886673662119</v>
      </c>
      <c r="G19" s="77">
        <f t="shared" si="3"/>
        <v>55.61754520969604</v>
      </c>
      <c r="H19" s="23">
        <f t="shared" si="4"/>
        <v>44.382454790303967</v>
      </c>
      <c r="J19" s="47" t="s">
        <v>57</v>
      </c>
      <c r="K19" s="80">
        <v>2005</v>
      </c>
      <c r="L19" s="66">
        <v>9376</v>
      </c>
      <c r="M19" s="66">
        <v>4820</v>
      </c>
      <c r="N19" s="66">
        <v>4556</v>
      </c>
      <c r="O19" s="85">
        <f t="shared" si="1"/>
        <v>51.407849829351534</v>
      </c>
      <c r="P19" s="85">
        <f t="shared" si="2"/>
        <v>48.592150170648466</v>
      </c>
    </row>
    <row r="20" spans="1:16" x14ac:dyDescent="0.25">
      <c r="A20" s="47" t="s">
        <v>57</v>
      </c>
      <c r="B20" s="55">
        <v>2018</v>
      </c>
      <c r="C20" s="74">
        <v>11845</v>
      </c>
      <c r="D20" s="74">
        <v>6245</v>
      </c>
      <c r="E20" s="74">
        <v>5600</v>
      </c>
      <c r="F20" s="83">
        <f t="shared" si="0"/>
        <v>26.333191126279857</v>
      </c>
      <c r="G20" s="77">
        <f t="shared" si="3"/>
        <v>52.722667792317438</v>
      </c>
      <c r="H20" s="23">
        <f t="shared" si="4"/>
        <v>47.277332207682562</v>
      </c>
      <c r="J20" s="47" t="s">
        <v>62</v>
      </c>
      <c r="K20" s="80">
        <v>2005</v>
      </c>
      <c r="L20" s="66">
        <v>11612</v>
      </c>
      <c r="M20" s="66">
        <v>4577</v>
      </c>
      <c r="N20" s="66">
        <v>7035</v>
      </c>
      <c r="O20" s="85">
        <f t="shared" si="1"/>
        <v>39.416121253875303</v>
      </c>
      <c r="P20" s="85">
        <f t="shared" si="2"/>
        <v>60.583878746124697</v>
      </c>
    </row>
    <row r="21" spans="1:16" x14ac:dyDescent="0.25">
      <c r="A21" s="47" t="s">
        <v>62</v>
      </c>
      <c r="B21" s="55">
        <v>2018</v>
      </c>
      <c r="C21" s="74">
        <v>11030</v>
      </c>
      <c r="D21" s="74">
        <v>4050</v>
      </c>
      <c r="E21" s="74">
        <v>6980</v>
      </c>
      <c r="F21" s="83">
        <f t="shared" si="0"/>
        <v>-5.0120564932828131</v>
      </c>
      <c r="G21" s="77">
        <f t="shared" si="3"/>
        <v>36.718041704442427</v>
      </c>
      <c r="H21" s="23">
        <f t="shared" si="4"/>
        <v>63.281958295557573</v>
      </c>
      <c r="J21" s="47" t="s">
        <v>154</v>
      </c>
      <c r="K21" s="80">
        <v>2005</v>
      </c>
      <c r="L21" s="66">
        <v>10362</v>
      </c>
      <c r="M21" s="66">
        <v>6901</v>
      </c>
      <c r="N21" s="66">
        <v>3461</v>
      </c>
      <c r="O21" s="85">
        <f t="shared" si="1"/>
        <v>66.599112140513412</v>
      </c>
      <c r="P21" s="85">
        <f t="shared" si="2"/>
        <v>33.400887859486581</v>
      </c>
    </row>
    <row r="22" spans="1:16" x14ac:dyDescent="0.25">
      <c r="A22" s="47" t="s">
        <v>154</v>
      </c>
      <c r="B22" s="55">
        <v>2018</v>
      </c>
      <c r="C22" s="74">
        <v>8915</v>
      </c>
      <c r="D22" s="74">
        <v>6170</v>
      </c>
      <c r="E22" s="74">
        <v>2745</v>
      </c>
      <c r="F22" s="83">
        <f t="shared" si="0"/>
        <v>-13.964485620536564</v>
      </c>
      <c r="G22" s="77">
        <f t="shared" si="3"/>
        <v>69.209197980931009</v>
      </c>
      <c r="H22" s="23">
        <f t="shared" si="4"/>
        <v>30.790802019068984</v>
      </c>
      <c r="J22" s="47" t="s">
        <v>50</v>
      </c>
      <c r="K22" s="80">
        <v>2005</v>
      </c>
      <c r="L22" s="66">
        <v>7248</v>
      </c>
      <c r="M22" s="66">
        <v>3862</v>
      </c>
      <c r="N22" s="66">
        <v>3386</v>
      </c>
      <c r="O22" s="85">
        <f t="shared" si="1"/>
        <v>53.283664459161152</v>
      </c>
      <c r="P22" s="85">
        <f t="shared" si="2"/>
        <v>46.716335540838855</v>
      </c>
    </row>
    <row r="23" spans="1:16" x14ac:dyDescent="0.25">
      <c r="A23" s="47" t="s">
        <v>50</v>
      </c>
      <c r="B23" s="55">
        <v>2018</v>
      </c>
      <c r="C23" s="74">
        <v>8725</v>
      </c>
      <c r="D23" s="74">
        <v>4705</v>
      </c>
      <c r="E23" s="74">
        <v>4020</v>
      </c>
      <c r="F23" s="83">
        <f t="shared" si="0"/>
        <v>20.378035320088301</v>
      </c>
      <c r="G23" s="77">
        <f t="shared" si="3"/>
        <v>53.92550143266476</v>
      </c>
      <c r="H23" s="23">
        <f t="shared" si="4"/>
        <v>46.07449856733524</v>
      </c>
      <c r="J23" s="47" t="s">
        <v>32</v>
      </c>
      <c r="K23" s="80">
        <v>2005</v>
      </c>
      <c r="L23" s="66">
        <v>6466</v>
      </c>
      <c r="M23" s="66">
        <v>3253</v>
      </c>
      <c r="N23" s="66">
        <v>3213</v>
      </c>
      <c r="O23" s="85">
        <f t="shared" si="1"/>
        <v>50.309310238168884</v>
      </c>
      <c r="P23" s="85">
        <f t="shared" si="2"/>
        <v>49.690689761831116</v>
      </c>
    </row>
    <row r="24" spans="1:16" x14ac:dyDescent="0.25">
      <c r="A24" s="47" t="s">
        <v>32</v>
      </c>
      <c r="B24" s="55">
        <v>2018</v>
      </c>
      <c r="C24" s="74">
        <v>11405</v>
      </c>
      <c r="D24" s="74">
        <v>6470</v>
      </c>
      <c r="E24" s="74">
        <v>4930</v>
      </c>
      <c r="F24" s="83">
        <f t="shared" si="0"/>
        <v>76.38416331580575</v>
      </c>
      <c r="G24" s="77">
        <f t="shared" si="3"/>
        <v>56.729504603244195</v>
      </c>
      <c r="H24" s="23">
        <f t="shared" si="4"/>
        <v>43.226654975887769</v>
      </c>
      <c r="J24" s="47" t="s">
        <v>61</v>
      </c>
      <c r="K24" s="80">
        <v>2005</v>
      </c>
      <c r="L24" s="66">
        <v>2287</v>
      </c>
      <c r="M24" s="66">
        <v>1394</v>
      </c>
      <c r="N24" s="66">
        <v>893</v>
      </c>
      <c r="O24" s="85">
        <f t="shared" si="1"/>
        <v>60.953213817227812</v>
      </c>
      <c r="P24" s="85">
        <f t="shared" si="2"/>
        <v>39.046786182772195</v>
      </c>
    </row>
    <row r="25" spans="1:16" x14ac:dyDescent="0.25">
      <c r="A25" s="47" t="s">
        <v>61</v>
      </c>
      <c r="B25" s="55">
        <v>2018</v>
      </c>
      <c r="C25" s="74">
        <v>9430</v>
      </c>
      <c r="D25" s="74">
        <v>5760</v>
      </c>
      <c r="E25" s="74">
        <v>3670</v>
      </c>
      <c r="F25" s="83">
        <f t="shared" si="0"/>
        <v>312.33056405771754</v>
      </c>
      <c r="G25" s="77">
        <f t="shared" si="3"/>
        <v>61.081654294803819</v>
      </c>
      <c r="H25" s="23">
        <f t="shared" si="4"/>
        <v>38.918345705196181</v>
      </c>
      <c r="J25" s="48" t="s">
        <v>155</v>
      </c>
      <c r="K25" s="80">
        <v>2005</v>
      </c>
      <c r="L25" s="82">
        <f>'2005_A6_Rohdaten'!B22+'2005_A6_Rohdaten'!B24+'2005_A6_Rohdaten'!B25+'2005_A6_Rohdaten'!B26+'2005_A6_Rohdaten'!B27+'2005_A6_Rohdaten'!B28+'2005_A6_Rohdaten'!B29+'2005_A6_Rohdaten'!B43+'2005_A6_Rohdaten'!B32+'2005_A6_Rohdaten'!B30+'2005_A6_Rohdaten'!B34+'2005_A6_Rohdaten'!B35+'2005_A6_Rohdaten'!B36+'2005_A6_Rohdaten'!B37+'2005_A6_Rohdaten'!B45+'2005_A6_Rohdaten'!B46+'2005_A6_Rohdaten'!B47+'2005_A6_Rohdaten'!B48+'2005_A6_Rohdaten'!B50+'2005_A6_Rohdaten'!B55+'2005_A6_Rohdaten'!B56+'2005_A6_Rohdaten'!B58+'2005_A6_Rohdaten'!B59+'2005_A6_Rohdaten'!B60+'2005_A6_Rohdaten'!B62+'2005_A6_Rohdaten'!B64+'2005_A6_Rohdaten'!B66</f>
        <v>167224</v>
      </c>
      <c r="M25" s="82">
        <f>'2005_A6_Rohdaten'!C22+'2005_A6_Rohdaten'!C24+'2005_A6_Rohdaten'!C25+'2005_A6_Rohdaten'!C26+'2005_A6_Rohdaten'!C27+'2005_A6_Rohdaten'!C28+'2005_A6_Rohdaten'!C29+'2005_A6_Rohdaten'!C43+'2005_A6_Rohdaten'!C32+'2005_A6_Rohdaten'!C30+'2005_A6_Rohdaten'!C34+'2005_A6_Rohdaten'!C35+'2005_A6_Rohdaten'!C36+'2005_A6_Rohdaten'!C37+'2005_A6_Rohdaten'!C45+'2005_A6_Rohdaten'!C46+'2005_A6_Rohdaten'!C47+'2005_A6_Rohdaten'!C48+'2005_A6_Rohdaten'!C50+'2005_A6_Rohdaten'!C55+'2005_A6_Rohdaten'!C56+'2005_A6_Rohdaten'!C58+'2005_A6_Rohdaten'!C59+'2005_A6_Rohdaten'!C60+'2005_A6_Rohdaten'!C62+'2005_A6_Rohdaten'!C64+'2005_A6_Rohdaten'!C66</f>
        <v>86131</v>
      </c>
      <c r="N25" s="82">
        <f>'2005_A6_Rohdaten'!D22+'2005_A6_Rohdaten'!D24+'2005_A6_Rohdaten'!D25+'2005_A6_Rohdaten'!D26+'2005_A6_Rohdaten'!D27+'2005_A6_Rohdaten'!D28+'2005_A6_Rohdaten'!D29+'2005_A6_Rohdaten'!D43+'2005_A6_Rohdaten'!D32+'2005_A6_Rohdaten'!D30+'2005_A6_Rohdaten'!D34+'2005_A6_Rohdaten'!D35+'2005_A6_Rohdaten'!D36+'2005_A6_Rohdaten'!D37+'2005_A6_Rohdaten'!D45+'2005_A6_Rohdaten'!D46+'2005_A6_Rohdaten'!D47+'2005_A6_Rohdaten'!D48+'2005_A6_Rohdaten'!D50+'2005_A6_Rohdaten'!D55+'2005_A6_Rohdaten'!D56+'2005_A6_Rohdaten'!D58+'2005_A6_Rohdaten'!D59+'2005_A6_Rohdaten'!D60+'2005_A6_Rohdaten'!D62+'2005_A6_Rohdaten'!D64+'2005_A6_Rohdaten'!D66</f>
        <v>81093</v>
      </c>
      <c r="O25" s="85">
        <f t="shared" si="1"/>
        <v>51.50636272305411</v>
      </c>
      <c r="P25" s="85">
        <f t="shared" si="2"/>
        <v>48.493637276945897</v>
      </c>
    </row>
    <row r="26" spans="1:16" x14ac:dyDescent="0.25">
      <c r="A26" s="48" t="s">
        <v>155</v>
      </c>
      <c r="B26" s="55">
        <v>2018</v>
      </c>
      <c r="C26" s="75">
        <f>'2018_A6_Rohdaten'!G22</f>
        <v>339980</v>
      </c>
      <c r="D26" s="75">
        <f>'2017_A6_Rohdaten'!C22+'2017_A6_Rohdaten'!C24+'2017_A6_Rohdaten'!C25+'2017_A6_Rohdaten'!C26+'2017_A6_Rohdaten'!C27+'2017_A6_Rohdaten'!C28+'2017_A6_Rohdaten'!C29+'2017_A6_Rohdaten'!C43+'2017_A6_Rohdaten'!C32+'2017_A6_Rohdaten'!C30+'2018_A6_Rohdaten'!D34+'2018_A6_Rohdaten'!D35+'2018_A6_Rohdaten'!D36+'2018_A6_Rohdaten'!D37+'2018_A6_Rohdaten'!D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182580</v>
      </c>
      <c r="E26" s="75">
        <f>'2017_A6_Rohdaten'!D22+'2017_A6_Rohdaten'!D24+'2017_A6_Rohdaten'!D25+'2017_A6_Rohdaten'!D26+'2017_A6_Rohdaten'!D27+'2017_A6_Rohdaten'!D28+'2017_A6_Rohdaten'!D29+'2017_A6_Rohdaten'!D43+'2017_A6_Rohdaten'!D32+'2017_A6_Rohdaten'!D30+'2018_A6_Rohdaten'!E34+'2018_A6_Rohdaten'!E35+'2018_A6_Rohdaten'!E36+'2018_A6_Rohdaten'!E37+'2018_A6_Rohdaten'!E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144065</v>
      </c>
      <c r="F26" s="83">
        <f t="shared" si="0"/>
        <v>103.30813758790606</v>
      </c>
      <c r="G26" s="77">
        <f t="shared" si="3"/>
        <v>53.703159009353499</v>
      </c>
      <c r="H26" s="23">
        <f t="shared" si="4"/>
        <v>42.374551444202602</v>
      </c>
      <c r="J26" s="46" t="s">
        <v>156</v>
      </c>
      <c r="K26" s="80">
        <v>2005</v>
      </c>
      <c r="L26" s="66">
        <v>14269</v>
      </c>
      <c r="M26" s="66">
        <v>9229</v>
      </c>
      <c r="N26" s="66">
        <v>5040</v>
      </c>
      <c r="O26" s="85">
        <f t="shared" si="1"/>
        <v>64.678674048636907</v>
      </c>
      <c r="P26" s="85">
        <f t="shared" si="2"/>
        <v>35.3213259513631</v>
      </c>
    </row>
    <row r="27" spans="1:16" x14ac:dyDescent="0.25">
      <c r="A27" s="46" t="s">
        <v>156</v>
      </c>
      <c r="B27" s="55">
        <v>2018</v>
      </c>
      <c r="C27" s="74">
        <v>39055</v>
      </c>
      <c r="D27" s="74">
        <v>25545</v>
      </c>
      <c r="E27" s="74">
        <v>13510</v>
      </c>
      <c r="F27" s="83">
        <f t="shared" si="0"/>
        <v>173.70523512509635</v>
      </c>
      <c r="G27" s="77">
        <f t="shared" si="3"/>
        <v>65.407758289591598</v>
      </c>
      <c r="H27" s="23">
        <f t="shared" si="4"/>
        <v>34.592241710408402</v>
      </c>
      <c r="J27" s="46" t="s">
        <v>157</v>
      </c>
      <c r="K27" s="80">
        <v>2005</v>
      </c>
      <c r="L27" s="66">
        <v>11797</v>
      </c>
      <c r="M27" s="66">
        <v>4801</v>
      </c>
      <c r="N27" s="66">
        <v>6996</v>
      </c>
      <c r="O27" s="85">
        <f t="shared" si="1"/>
        <v>40.696787318809868</v>
      </c>
      <c r="P27" s="85">
        <f t="shared" si="2"/>
        <v>59.303212681190132</v>
      </c>
    </row>
    <row r="28" spans="1:16" x14ac:dyDescent="0.25">
      <c r="A28" s="46" t="s">
        <v>157</v>
      </c>
      <c r="B28" s="55">
        <v>2018</v>
      </c>
      <c r="C28" s="74">
        <v>16515</v>
      </c>
      <c r="D28" s="74">
        <v>7445</v>
      </c>
      <c r="E28" s="74">
        <v>9070</v>
      </c>
      <c r="F28" s="83">
        <f t="shared" si="0"/>
        <v>39.993218614902105</v>
      </c>
      <c r="G28" s="77">
        <f t="shared" si="3"/>
        <v>45.080230093854077</v>
      </c>
      <c r="H28" s="23">
        <f t="shared" si="4"/>
        <v>54.91976990614593</v>
      </c>
      <c r="J28" s="49" t="s">
        <v>158</v>
      </c>
      <c r="K28" s="80">
        <v>2005</v>
      </c>
      <c r="L28" s="66">
        <v>73534</v>
      </c>
      <c r="M28" s="66">
        <v>37079</v>
      </c>
      <c r="N28" s="66">
        <v>36455</v>
      </c>
      <c r="O28" s="85">
        <f t="shared" si="1"/>
        <v>50.424293524084099</v>
      </c>
      <c r="P28" s="85">
        <f t="shared" si="2"/>
        <v>49.575706475915901</v>
      </c>
    </row>
    <row r="29" spans="1:16" x14ac:dyDescent="0.25">
      <c r="A29" s="49" t="s">
        <v>158</v>
      </c>
      <c r="B29" s="55">
        <v>2018</v>
      </c>
      <c r="C29" s="74">
        <v>215705</v>
      </c>
      <c r="D29" s="74">
        <v>119240</v>
      </c>
      <c r="E29" s="74">
        <v>96470</v>
      </c>
      <c r="F29" s="83">
        <f t="shared" si="0"/>
        <v>193.34049555307746</v>
      </c>
      <c r="G29" s="77">
        <f t="shared" si="3"/>
        <v>55.279200760297634</v>
      </c>
      <c r="H29" s="23">
        <f t="shared" si="4"/>
        <v>44.723117220277693</v>
      </c>
      <c r="J29" s="47" t="s">
        <v>159</v>
      </c>
      <c r="K29" s="80">
        <v>2005</v>
      </c>
      <c r="L29" s="66">
        <v>5458</v>
      </c>
      <c r="M29" s="66">
        <v>2997</v>
      </c>
      <c r="N29" s="66">
        <v>2461</v>
      </c>
      <c r="O29" s="85">
        <f t="shared" si="1"/>
        <v>54.910223525100768</v>
      </c>
      <c r="P29" s="85">
        <f t="shared" si="2"/>
        <v>45.089776474899232</v>
      </c>
    </row>
    <row r="30" spans="1:16" x14ac:dyDescent="0.25">
      <c r="A30" s="47" t="s">
        <v>159</v>
      </c>
      <c r="B30" s="55">
        <v>2018</v>
      </c>
      <c r="C30" s="74">
        <v>79930</v>
      </c>
      <c r="D30" s="74">
        <v>46210</v>
      </c>
      <c r="E30" s="74">
        <v>33720</v>
      </c>
      <c r="F30" s="83">
        <f t="shared" si="0"/>
        <v>1364.455844631733</v>
      </c>
      <c r="G30" s="77">
        <f t="shared" si="3"/>
        <v>57.813086450644313</v>
      </c>
      <c r="H30" s="23">
        <f t="shared" si="4"/>
        <v>42.186913549355687</v>
      </c>
      <c r="J30" s="47" t="s">
        <v>160</v>
      </c>
      <c r="K30" s="80">
        <v>2005</v>
      </c>
      <c r="L30" s="66">
        <v>7448</v>
      </c>
      <c r="M30" s="66">
        <v>4333</v>
      </c>
      <c r="N30" s="66">
        <v>3115</v>
      </c>
      <c r="O30" s="85">
        <f t="shared" si="1"/>
        <v>58.176691729323302</v>
      </c>
      <c r="P30" s="85">
        <f t="shared" si="2"/>
        <v>41.823308270676691</v>
      </c>
    </row>
    <row r="31" spans="1:16" x14ac:dyDescent="0.25">
      <c r="A31" s="47" t="s">
        <v>160</v>
      </c>
      <c r="B31" s="55">
        <v>2018</v>
      </c>
      <c r="C31" s="74">
        <v>39155</v>
      </c>
      <c r="D31" s="74">
        <v>21810</v>
      </c>
      <c r="E31" s="74">
        <v>17340</v>
      </c>
      <c r="F31" s="83">
        <f t="shared" si="0"/>
        <v>425.7116004296455</v>
      </c>
      <c r="G31" s="77">
        <f t="shared" si="3"/>
        <v>55.70169837824033</v>
      </c>
      <c r="H31" s="23">
        <f t="shared" si="4"/>
        <v>44.285531860554208</v>
      </c>
      <c r="J31" s="47" t="s">
        <v>112</v>
      </c>
      <c r="K31" s="80">
        <v>2005</v>
      </c>
      <c r="L31" s="66">
        <v>3331</v>
      </c>
      <c r="M31" s="66">
        <v>1750</v>
      </c>
      <c r="N31" s="66">
        <v>1581</v>
      </c>
      <c r="O31" s="85">
        <f t="shared" si="1"/>
        <v>52.536775743020115</v>
      </c>
      <c r="P31" s="85">
        <f t="shared" si="2"/>
        <v>47.463224256979885</v>
      </c>
    </row>
    <row r="32" spans="1:16" x14ac:dyDescent="0.25">
      <c r="A32" s="47" t="s">
        <v>112</v>
      </c>
      <c r="B32" s="55">
        <v>2018</v>
      </c>
      <c r="C32" s="74">
        <v>20695</v>
      </c>
      <c r="D32" s="74">
        <v>13245</v>
      </c>
      <c r="E32" s="74">
        <v>7455</v>
      </c>
      <c r="F32" s="83">
        <f t="shared" si="0"/>
        <v>521.28489942960073</v>
      </c>
      <c r="G32" s="77">
        <f t="shared" si="3"/>
        <v>64.000966417008939</v>
      </c>
      <c r="H32" s="23">
        <f t="shared" si="4"/>
        <v>36.023194008214546</v>
      </c>
      <c r="J32" s="47" t="s">
        <v>134</v>
      </c>
      <c r="K32" s="80">
        <v>2005</v>
      </c>
      <c r="L32" s="66">
        <v>5536</v>
      </c>
      <c r="M32" s="66">
        <v>3011</v>
      </c>
      <c r="N32" s="66">
        <v>2525</v>
      </c>
      <c r="O32" s="85">
        <f t="shared" si="1"/>
        <v>54.389450867052027</v>
      </c>
      <c r="P32" s="85">
        <f t="shared" si="2"/>
        <v>45.610549132947973</v>
      </c>
    </row>
    <row r="33" spans="1:16" x14ac:dyDescent="0.25">
      <c r="A33" s="47" t="s">
        <v>134</v>
      </c>
      <c r="B33" s="55">
        <v>2018</v>
      </c>
      <c r="C33" s="74">
        <v>10150</v>
      </c>
      <c r="D33" s="74">
        <v>5125</v>
      </c>
      <c r="E33" s="74">
        <v>5025</v>
      </c>
      <c r="F33" s="83">
        <f t="shared" si="0"/>
        <v>83.345375722543338</v>
      </c>
      <c r="G33" s="77">
        <f t="shared" si="3"/>
        <v>50.49261083743842</v>
      </c>
      <c r="H33" s="23">
        <f t="shared" si="4"/>
        <v>49.50738916256158</v>
      </c>
      <c r="J33" s="47" t="s">
        <v>116</v>
      </c>
      <c r="K33" s="80">
        <v>2005</v>
      </c>
      <c r="L33" s="66">
        <v>9666</v>
      </c>
      <c r="M33" s="66">
        <v>4982</v>
      </c>
      <c r="N33" s="66">
        <v>4684</v>
      </c>
      <c r="O33" s="85">
        <f t="shared" si="1"/>
        <v>51.541485619697916</v>
      </c>
      <c r="P33" s="85">
        <f t="shared" si="2"/>
        <v>48.458514380302091</v>
      </c>
    </row>
    <row r="34" spans="1:16" x14ac:dyDescent="0.25">
      <c r="A34" s="47" t="s">
        <v>116</v>
      </c>
      <c r="B34" s="55">
        <v>2018</v>
      </c>
      <c r="C34" s="74">
        <v>8655</v>
      </c>
      <c r="D34" s="74">
        <v>3960</v>
      </c>
      <c r="E34" s="74">
        <v>4695</v>
      </c>
      <c r="F34" s="83">
        <f t="shared" si="0"/>
        <v>-10.459342023587837</v>
      </c>
      <c r="G34" s="77">
        <f t="shared" si="3"/>
        <v>45.753899480069329</v>
      </c>
      <c r="H34" s="23">
        <f t="shared" si="4"/>
        <v>54.246100519930671</v>
      </c>
      <c r="J34" s="46" t="s">
        <v>137</v>
      </c>
      <c r="K34" s="80">
        <v>2005</v>
      </c>
      <c r="L34" s="66">
        <v>667</v>
      </c>
      <c r="M34" s="66">
        <v>314</v>
      </c>
      <c r="N34" s="66">
        <v>353</v>
      </c>
      <c r="O34" s="85">
        <f t="shared" si="1"/>
        <v>47.07646176911544</v>
      </c>
      <c r="P34" s="85">
        <f t="shared" si="2"/>
        <v>52.92353823088456</v>
      </c>
    </row>
    <row r="35" spans="1:16" x14ac:dyDescent="0.25">
      <c r="A35" s="46" t="s">
        <v>137</v>
      </c>
      <c r="B35" s="55">
        <v>2018</v>
      </c>
      <c r="C35" s="74">
        <v>1015</v>
      </c>
      <c r="D35" s="74">
        <v>560</v>
      </c>
      <c r="E35" s="74">
        <v>455</v>
      </c>
      <c r="F35" s="83">
        <f t="shared" si="0"/>
        <v>52.173913043478279</v>
      </c>
      <c r="G35" s="77">
        <f t="shared" si="3"/>
        <v>55.172413793103445</v>
      </c>
      <c r="H35" s="23">
        <f t="shared" si="4"/>
        <v>44.827586206896555</v>
      </c>
      <c r="J35" s="46" t="s">
        <v>161</v>
      </c>
      <c r="K35" s="80">
        <v>2005</v>
      </c>
      <c r="L35" s="67">
        <f>L36+L37</f>
        <v>8465</v>
      </c>
      <c r="M35" s="67">
        <f>M36+M37</f>
        <v>4780</v>
      </c>
      <c r="N35" s="67">
        <f>N36+N37</f>
        <v>3685</v>
      </c>
      <c r="O35" s="85">
        <f t="shared" si="1"/>
        <v>56.46780862374483</v>
      </c>
      <c r="P35" s="85">
        <f t="shared" si="2"/>
        <v>43.53219137625517</v>
      </c>
    </row>
    <row r="36" spans="1:16" x14ac:dyDescent="0.25">
      <c r="A36" s="46" t="s">
        <v>161</v>
      </c>
      <c r="B36" s="55">
        <v>2018</v>
      </c>
      <c r="C36" s="76">
        <f>C37+C38</f>
        <v>11890</v>
      </c>
      <c r="D36" s="76">
        <f t="shared" ref="D36:E36" si="5">D37+D38</f>
        <v>6985</v>
      </c>
      <c r="E36" s="76">
        <f t="shared" si="5"/>
        <v>4900</v>
      </c>
      <c r="F36" s="83">
        <f t="shared" si="0"/>
        <v>40.460720614294161</v>
      </c>
      <c r="G36" s="77">
        <f t="shared" si="3"/>
        <v>58.746846089150552</v>
      </c>
      <c r="H36" s="23">
        <f t="shared" si="4"/>
        <v>41.211101766190076</v>
      </c>
      <c r="J36" s="50" t="s">
        <v>162</v>
      </c>
      <c r="K36" s="80">
        <v>2005</v>
      </c>
      <c r="L36" s="66">
        <v>1620</v>
      </c>
      <c r="M36" s="66">
        <v>926</v>
      </c>
      <c r="N36" s="66">
        <v>694</v>
      </c>
      <c r="O36" s="85">
        <f t="shared" si="1"/>
        <v>57.160493827160494</v>
      </c>
      <c r="P36" s="85">
        <f t="shared" si="2"/>
        <v>42.839506172839506</v>
      </c>
    </row>
    <row r="37" spans="1:16" x14ac:dyDescent="0.25">
      <c r="A37" s="50" t="s">
        <v>162</v>
      </c>
      <c r="B37" s="55">
        <v>2018</v>
      </c>
      <c r="C37" s="74">
        <v>3290</v>
      </c>
      <c r="D37" s="74">
        <v>1870</v>
      </c>
      <c r="E37" s="74">
        <v>1420</v>
      </c>
      <c r="F37" s="83">
        <f t="shared" si="0"/>
        <v>103.08641975308643</v>
      </c>
      <c r="G37" s="77">
        <f t="shared" si="3"/>
        <v>56.838905775075986</v>
      </c>
      <c r="H37" s="23">
        <f t="shared" si="4"/>
        <v>43.161094224924014</v>
      </c>
      <c r="J37" s="51" t="s">
        <v>163</v>
      </c>
      <c r="K37" s="80">
        <v>2005</v>
      </c>
      <c r="L37" s="66">
        <v>6845</v>
      </c>
      <c r="M37" s="66">
        <v>3854</v>
      </c>
      <c r="N37" s="66">
        <v>2991</v>
      </c>
      <c r="O37" s="85">
        <f t="shared" si="1"/>
        <v>56.303871439006571</v>
      </c>
      <c r="P37" s="85">
        <f t="shared" si="2"/>
        <v>43.696128560993422</v>
      </c>
    </row>
    <row r="38" spans="1:16" x14ac:dyDescent="0.25">
      <c r="A38" s="51" t="s">
        <v>163</v>
      </c>
      <c r="B38" s="55">
        <v>2018</v>
      </c>
      <c r="C38" s="74">
        <v>8600</v>
      </c>
      <c r="D38" s="74">
        <v>5115</v>
      </c>
      <c r="E38" s="74">
        <v>3480</v>
      </c>
      <c r="F38" s="83">
        <f t="shared" si="0"/>
        <v>25.639152666179683</v>
      </c>
      <c r="G38" s="77">
        <f t="shared" si="3"/>
        <v>59.476744186046517</v>
      </c>
      <c r="H38" s="23">
        <f t="shared" si="4"/>
        <v>40.465116279069768</v>
      </c>
      <c r="J38" s="46" t="s">
        <v>164</v>
      </c>
      <c r="K38" s="80">
        <v>2005</v>
      </c>
      <c r="L38" s="66">
        <v>461486</v>
      </c>
      <c r="M38" s="66">
        <v>237244</v>
      </c>
      <c r="N38" s="66">
        <v>224242</v>
      </c>
      <c r="O38" s="85">
        <f>M38/L38*100</f>
        <v>51.408710123384026</v>
      </c>
      <c r="P38" s="85">
        <f t="shared" si="2"/>
        <v>48.591289876615974</v>
      </c>
    </row>
    <row r="39" spans="1:16" x14ac:dyDescent="0.25">
      <c r="A39" s="46" t="s">
        <v>164</v>
      </c>
      <c r="B39" s="55">
        <v>2018</v>
      </c>
      <c r="C39" s="74">
        <f>C36+C35+C27+C28+C29+C10</f>
        <v>813080</v>
      </c>
      <c r="D39" s="74">
        <f t="shared" ref="D39:E39" si="6">D36+D35+D27+D28+D29+D10</f>
        <v>444740</v>
      </c>
      <c r="E39" s="74">
        <f t="shared" si="6"/>
        <v>368340</v>
      </c>
      <c r="F39" s="83">
        <f t="shared" si="0"/>
        <v>76.18735996324915</v>
      </c>
      <c r="G39" s="77">
        <f t="shared" si="3"/>
        <v>54.698184680474249</v>
      </c>
      <c r="H39" s="23">
        <f t="shared" si="4"/>
        <v>45.301815319525758</v>
      </c>
    </row>
    <row r="40" spans="1:16" x14ac:dyDescent="0.25">
      <c r="A40" s="46" t="s">
        <v>152</v>
      </c>
      <c r="B40" s="55">
        <v>2017</v>
      </c>
      <c r="C40" s="74">
        <v>509435</v>
      </c>
      <c r="D40" s="74">
        <v>273785</v>
      </c>
      <c r="E40" s="74">
        <v>235650</v>
      </c>
      <c r="F40" s="83">
        <f t="shared" ref="F40:F69" si="7">C40/L9*100-100</f>
        <v>44.416505553445177</v>
      </c>
      <c r="G40" s="77">
        <f t="shared" si="3"/>
        <v>53.742872005260736</v>
      </c>
      <c r="H40" s="23">
        <f t="shared" si="4"/>
        <v>46.257127994739271</v>
      </c>
    </row>
    <row r="41" spans="1:16" x14ac:dyDescent="0.25">
      <c r="A41" s="47" t="s">
        <v>59</v>
      </c>
      <c r="B41" s="55">
        <v>2017</v>
      </c>
      <c r="C41" s="74">
        <v>89675</v>
      </c>
      <c r="D41" s="74">
        <v>45920</v>
      </c>
      <c r="E41" s="74">
        <v>43750</v>
      </c>
      <c r="F41" s="83">
        <f t="shared" si="7"/>
        <v>-19.644617287048149</v>
      </c>
      <c r="G41" s="77">
        <f t="shared" si="3"/>
        <v>51.2071368831893</v>
      </c>
      <c r="H41" s="23">
        <f t="shared" si="4"/>
        <v>48.78728742681907</v>
      </c>
    </row>
    <row r="42" spans="1:16" x14ac:dyDescent="0.25">
      <c r="A42" s="47" t="s">
        <v>49</v>
      </c>
      <c r="B42" s="55">
        <v>2017</v>
      </c>
      <c r="C42" s="74">
        <v>94210</v>
      </c>
      <c r="D42" s="74">
        <v>52065</v>
      </c>
      <c r="E42" s="74">
        <v>42145</v>
      </c>
      <c r="F42" s="83">
        <f t="shared" si="7"/>
        <v>190.65498411131335</v>
      </c>
      <c r="G42" s="77">
        <f t="shared" si="3"/>
        <v>55.264833881753525</v>
      </c>
      <c r="H42" s="23">
        <f t="shared" si="4"/>
        <v>44.735166118246475</v>
      </c>
    </row>
    <row r="43" spans="1:16" x14ac:dyDescent="0.25">
      <c r="A43" s="47" t="s">
        <v>153</v>
      </c>
      <c r="B43" s="55">
        <v>2017</v>
      </c>
      <c r="C43" s="74">
        <v>18770</v>
      </c>
      <c r="D43" s="74">
        <v>9470</v>
      </c>
      <c r="E43" s="74">
        <v>9300</v>
      </c>
      <c r="F43" s="83">
        <f t="shared" si="7"/>
        <v>-49.807466039148572</v>
      </c>
      <c r="G43" s="77">
        <f t="shared" si="3"/>
        <v>50.452850293020781</v>
      </c>
      <c r="H43" s="23">
        <f t="shared" si="4"/>
        <v>49.547149706979219</v>
      </c>
    </row>
    <row r="44" spans="1:16" x14ac:dyDescent="0.25">
      <c r="A44" s="47" t="s">
        <v>46</v>
      </c>
      <c r="B44" s="55">
        <v>2017</v>
      </c>
      <c r="C44" s="74">
        <v>30230</v>
      </c>
      <c r="D44" s="74">
        <v>17000</v>
      </c>
      <c r="E44" s="74">
        <v>13230</v>
      </c>
      <c r="F44" s="83">
        <f t="shared" si="7"/>
        <v>35.354168532282614</v>
      </c>
      <c r="G44" s="77">
        <f t="shared" si="3"/>
        <v>56.235527621567982</v>
      </c>
      <c r="H44" s="23">
        <f t="shared" si="4"/>
        <v>43.764472378432025</v>
      </c>
    </row>
    <row r="45" spans="1:16" x14ac:dyDescent="0.25">
      <c r="A45" s="47" t="s">
        <v>51</v>
      </c>
      <c r="B45" s="55">
        <v>2017</v>
      </c>
      <c r="C45" s="74">
        <v>43860</v>
      </c>
      <c r="D45" s="74">
        <v>27025</v>
      </c>
      <c r="E45" s="74">
        <v>16840</v>
      </c>
      <c r="F45" s="83">
        <f t="shared" si="7"/>
        <v>1196.8657599053815</v>
      </c>
      <c r="G45" s="77">
        <f t="shared" si="3"/>
        <v>61.616507067943459</v>
      </c>
      <c r="H45" s="23">
        <f t="shared" si="4"/>
        <v>38.394892840857274</v>
      </c>
    </row>
    <row r="46" spans="1:16" x14ac:dyDescent="0.25">
      <c r="A46" s="47" t="s">
        <v>37</v>
      </c>
      <c r="B46" s="55">
        <v>2017</v>
      </c>
      <c r="C46" s="74">
        <v>28090</v>
      </c>
      <c r="D46" s="74">
        <v>17220</v>
      </c>
      <c r="E46" s="74">
        <v>10870</v>
      </c>
      <c r="F46" s="83">
        <f t="shared" si="7"/>
        <v>17.32030238483064</v>
      </c>
      <c r="G46" s="77">
        <f t="shared" si="3"/>
        <v>61.302954788180855</v>
      </c>
      <c r="H46" s="23">
        <f t="shared" si="4"/>
        <v>38.697045211819152</v>
      </c>
    </row>
    <row r="47" spans="1:16" x14ac:dyDescent="0.25">
      <c r="A47" s="47" t="s">
        <v>56</v>
      </c>
      <c r="B47" s="55">
        <v>2017</v>
      </c>
      <c r="C47" s="74">
        <v>21365</v>
      </c>
      <c r="D47" s="74">
        <v>7945</v>
      </c>
      <c r="E47" s="74">
        <v>13420</v>
      </c>
      <c r="F47" s="83">
        <f t="shared" si="7"/>
        <v>16.921140480490337</v>
      </c>
      <c r="G47" s="77">
        <f t="shared" si="3"/>
        <v>37.186988064591617</v>
      </c>
      <c r="H47" s="23">
        <f t="shared" si="4"/>
        <v>62.813011935408383</v>
      </c>
    </row>
    <row r="48" spans="1:16" x14ac:dyDescent="0.25">
      <c r="A48" s="47" t="s">
        <v>34</v>
      </c>
      <c r="B48" s="55">
        <v>2017</v>
      </c>
      <c r="C48" s="74">
        <v>18580</v>
      </c>
      <c r="D48" s="74">
        <v>10565</v>
      </c>
      <c r="E48" s="74">
        <v>8015</v>
      </c>
      <c r="F48" s="83">
        <f t="shared" si="7"/>
        <v>15.353572980691624</v>
      </c>
      <c r="G48" s="77">
        <f t="shared" si="3"/>
        <v>56.862217438105489</v>
      </c>
      <c r="H48" s="23">
        <f t="shared" si="4"/>
        <v>43.137782561894511</v>
      </c>
    </row>
    <row r="49" spans="1:8" x14ac:dyDescent="0.25">
      <c r="A49" s="47" t="s">
        <v>27</v>
      </c>
      <c r="B49" s="55">
        <v>2017</v>
      </c>
      <c r="C49" s="74">
        <v>23270</v>
      </c>
      <c r="D49" s="74">
        <v>13005</v>
      </c>
      <c r="E49" s="74">
        <v>10265</v>
      </c>
      <c r="F49" s="83">
        <f t="shared" si="7"/>
        <v>1120.8814270724031</v>
      </c>
      <c r="G49" s="77">
        <f t="shared" si="3"/>
        <v>55.887408680704773</v>
      </c>
      <c r="H49" s="23">
        <f t="shared" si="4"/>
        <v>44.112591319295227</v>
      </c>
    </row>
    <row r="50" spans="1:8" x14ac:dyDescent="0.25">
      <c r="A50" s="47" t="s">
        <v>57</v>
      </c>
      <c r="B50" s="55">
        <v>2017</v>
      </c>
      <c r="C50" s="74">
        <v>11785</v>
      </c>
      <c r="D50" s="74">
        <v>6240</v>
      </c>
      <c r="E50" s="74">
        <v>5550</v>
      </c>
      <c r="F50" s="83">
        <f t="shared" si="7"/>
        <v>25.693259385665527</v>
      </c>
      <c r="G50" s="77">
        <f t="shared" si="3"/>
        <v>52.948663555366991</v>
      </c>
      <c r="H50" s="23">
        <f t="shared" si="4"/>
        <v>47.093763258379298</v>
      </c>
    </row>
    <row r="51" spans="1:8" x14ac:dyDescent="0.25">
      <c r="A51" s="47" t="s">
        <v>62</v>
      </c>
      <c r="B51" s="55">
        <v>2017</v>
      </c>
      <c r="C51" s="74">
        <v>10595</v>
      </c>
      <c r="D51" s="74">
        <v>3880</v>
      </c>
      <c r="E51" s="74">
        <v>6715</v>
      </c>
      <c r="F51" s="83">
        <f t="shared" si="7"/>
        <v>-8.7581811918704773</v>
      </c>
      <c r="G51" s="77">
        <f t="shared" si="3"/>
        <v>36.621047663992449</v>
      </c>
      <c r="H51" s="23">
        <f t="shared" si="4"/>
        <v>63.378952336007558</v>
      </c>
    </row>
    <row r="52" spans="1:8" x14ac:dyDescent="0.25">
      <c r="A52" s="47" t="s">
        <v>154</v>
      </c>
      <c r="B52" s="55">
        <v>2017</v>
      </c>
      <c r="C52" s="74">
        <v>9425</v>
      </c>
      <c r="D52" s="74">
        <v>6510</v>
      </c>
      <c r="E52" s="74">
        <v>2910</v>
      </c>
      <c r="F52" s="83">
        <f t="shared" si="7"/>
        <v>-9.0426558579424778</v>
      </c>
      <c r="G52" s="77">
        <f t="shared" si="3"/>
        <v>69.071618037135281</v>
      </c>
      <c r="H52" s="23">
        <f t="shared" si="4"/>
        <v>30.875331564986734</v>
      </c>
    </row>
    <row r="53" spans="1:8" x14ac:dyDescent="0.25">
      <c r="A53" s="47" t="s">
        <v>50</v>
      </c>
      <c r="B53" s="55">
        <v>2017</v>
      </c>
      <c r="C53" s="74">
        <v>8745</v>
      </c>
      <c r="D53" s="74">
        <v>4725</v>
      </c>
      <c r="E53" s="74">
        <v>4025</v>
      </c>
      <c r="F53" s="83">
        <f t="shared" si="7"/>
        <v>20.653973509933763</v>
      </c>
      <c r="G53" s="77">
        <f t="shared" si="3"/>
        <v>54.030874785591763</v>
      </c>
      <c r="H53" s="23">
        <f t="shared" si="4"/>
        <v>46.026300743281872</v>
      </c>
    </row>
    <row r="54" spans="1:8" x14ac:dyDescent="0.25">
      <c r="A54" s="47" t="s">
        <v>32</v>
      </c>
      <c r="B54" s="55">
        <v>2017</v>
      </c>
      <c r="C54" s="74">
        <v>10455</v>
      </c>
      <c r="D54" s="74">
        <v>5890</v>
      </c>
      <c r="E54" s="74">
        <v>4565</v>
      </c>
      <c r="F54" s="83">
        <f t="shared" si="7"/>
        <v>61.691927002783785</v>
      </c>
      <c r="G54" s="77">
        <f t="shared" si="3"/>
        <v>56.336681013868962</v>
      </c>
      <c r="H54" s="23">
        <f t="shared" si="4"/>
        <v>43.663318986131038</v>
      </c>
    </row>
    <row r="55" spans="1:8" x14ac:dyDescent="0.25">
      <c r="A55" s="47" t="s">
        <v>61</v>
      </c>
      <c r="B55" s="55">
        <v>2017</v>
      </c>
      <c r="C55" s="74">
        <v>9130</v>
      </c>
      <c r="D55" s="74">
        <v>5695</v>
      </c>
      <c r="E55" s="74">
        <v>3435</v>
      </c>
      <c r="F55" s="83">
        <f t="shared" si="7"/>
        <v>299.21294271972016</v>
      </c>
      <c r="G55" s="77">
        <f t="shared" si="3"/>
        <v>62.376779846659367</v>
      </c>
      <c r="H55" s="23">
        <f t="shared" si="4"/>
        <v>37.62322015334064</v>
      </c>
    </row>
    <row r="56" spans="1:8" x14ac:dyDescent="0.25">
      <c r="A56" s="48" t="s">
        <v>155</v>
      </c>
      <c r="B56" s="55">
        <v>2017</v>
      </c>
      <c r="C56" s="75">
        <f>'2017_A6_Rohdaten'!B22+'2017_A6_Rohdaten'!B24+'2017_A6_Rohdaten'!B25+'2017_A6_Rohdaten'!B26+'2017_A6_Rohdaten'!B27+'2017_A6_Rohdaten'!B28+'2017_A6_Rohdaten'!B29+'2017_A6_Rohdaten'!B43+'2017_A6_Rohdaten'!B32+'2017_A6_Rohdaten'!B30+'2017_A6_Rohdaten'!B34+'2017_A6_Rohdaten'!B35+'2017_A6_Rohdaten'!B36+'2017_A6_Rohdaten'!B37+'2017_A6_Rohdaten'!B38+'2017_A6_Rohdaten'!B45+'2017_A6_Rohdaten'!B46+'2017_A6_Rohdaten'!B47+'2017_A6_Rohdaten'!B48+'2017_A6_Rohdaten'!B50+'2017_A6_Rohdaten'!B55+'2017_A6_Rohdaten'!B56+'2017_A6_Rohdaten'!B58+'2017_A6_Rohdaten'!B59+'2017_A6_Rohdaten'!B60+'2017_A6_Rohdaten'!B62+'2017_A6_Rohdaten'!B64+'2017_A6_Rohdaten'!B66</f>
        <v>324745</v>
      </c>
      <c r="D56" s="75">
        <f>'2017_A6_Rohdaten'!C22+'2017_A6_Rohdaten'!C24+'2017_A6_Rohdaten'!C25+'2017_A6_Rohdaten'!C26+'2017_A6_Rohdaten'!C27+'2017_A6_Rohdaten'!C28+'2017_A6_Rohdaten'!C29+'2017_A6_Rohdaten'!C43+'2017_A6_Rohdaten'!C32+'2017_A6_Rohdaten'!C30+'2017_A6_Rohdaten'!C34+'2017_A6_Rohdaten'!C35+'2017_A6_Rohdaten'!C36+'2017_A6_Rohdaten'!C37+'2017_A6_Rohdaten'!C38+'2017_A6_Rohdaten'!C45+'2017_A6_Rohdaten'!C46+'2017_A6_Rohdaten'!C47+'2017_A6_Rohdaten'!C48+'2017_A6_Rohdaten'!C50+'2017_A6_Rohdaten'!C55+'2017_A6_Rohdaten'!C56+'2017_A6_Rohdaten'!C58+'2017_A6_Rohdaten'!C59+'2017_A6_Rohdaten'!C60+'2017_A6_Rohdaten'!C62+'2017_A6_Rohdaten'!C64+'2017_A6_Rohdaten'!C66</f>
        <v>181420</v>
      </c>
      <c r="E56" s="75">
        <f>'2017_A6_Rohdaten'!D22+'2017_A6_Rohdaten'!D24+'2017_A6_Rohdaten'!D25+'2017_A6_Rohdaten'!D26+'2017_A6_Rohdaten'!D27+'2017_A6_Rohdaten'!D28+'2017_A6_Rohdaten'!D29+'2017_A6_Rohdaten'!D43+'2017_A6_Rohdaten'!D32+'2017_A6_Rohdaten'!D30+'2017_A6_Rohdaten'!D34+'2017_A6_Rohdaten'!D35+'2017_A6_Rohdaten'!D36+'2017_A6_Rohdaten'!D37+'2017_A6_Rohdaten'!D38+'2017_A6_Rohdaten'!D45+'2017_A6_Rohdaten'!D46+'2017_A6_Rohdaten'!D47+'2017_A6_Rohdaten'!D48+'2017_A6_Rohdaten'!D50+'2017_A6_Rohdaten'!D55+'2017_A6_Rohdaten'!D56+'2017_A6_Rohdaten'!D58+'2017_A6_Rohdaten'!D59+'2017_A6_Rohdaten'!D60+'2017_A6_Rohdaten'!D62+'2017_A6_Rohdaten'!D64+'2017_A6_Rohdaten'!D66</f>
        <v>143340</v>
      </c>
      <c r="F56" s="83">
        <f t="shared" si="7"/>
        <v>94.197603214849522</v>
      </c>
      <c r="G56" s="77">
        <f t="shared" si="3"/>
        <v>55.865371291320884</v>
      </c>
      <c r="H56" s="23">
        <f t="shared" si="4"/>
        <v>44.139247717439837</v>
      </c>
    </row>
    <row r="57" spans="1:8" x14ac:dyDescent="0.25">
      <c r="A57" s="46" t="s">
        <v>156</v>
      </c>
      <c r="B57" s="55">
        <v>2017</v>
      </c>
      <c r="C57" s="74">
        <v>36290</v>
      </c>
      <c r="D57" s="74">
        <v>24315</v>
      </c>
      <c r="E57" s="74">
        <v>11975</v>
      </c>
      <c r="F57" s="83">
        <f t="shared" si="7"/>
        <v>154.32756324900132</v>
      </c>
      <c r="G57" s="77">
        <f t="shared" si="3"/>
        <v>67.001928906034721</v>
      </c>
      <c r="H57" s="23">
        <f t="shared" si="4"/>
        <v>32.998071093965279</v>
      </c>
    </row>
    <row r="58" spans="1:8" x14ac:dyDescent="0.25">
      <c r="A58" s="46" t="s">
        <v>157</v>
      </c>
      <c r="B58" s="55">
        <v>2017</v>
      </c>
      <c r="C58" s="74">
        <v>15560</v>
      </c>
      <c r="D58" s="74">
        <v>6975</v>
      </c>
      <c r="E58" s="74">
        <v>8585</v>
      </c>
      <c r="F58" s="83">
        <f t="shared" si="7"/>
        <v>31.897940154276512</v>
      </c>
      <c r="G58" s="77">
        <f t="shared" si="3"/>
        <v>44.826478149100254</v>
      </c>
      <c r="H58" s="23">
        <f t="shared" si="4"/>
        <v>55.173521850899746</v>
      </c>
    </row>
    <row r="59" spans="1:8" x14ac:dyDescent="0.25">
      <c r="A59" s="49" t="s">
        <v>158</v>
      </c>
      <c r="B59" s="55">
        <v>2017</v>
      </c>
      <c r="C59" s="74">
        <v>203165</v>
      </c>
      <c r="D59" s="74">
        <v>113360</v>
      </c>
      <c r="E59" s="74">
        <v>89805</v>
      </c>
      <c r="F59" s="83">
        <f t="shared" si="7"/>
        <v>176.28715968123589</v>
      </c>
      <c r="G59" s="77">
        <f t="shared" si="3"/>
        <v>55.797012280658578</v>
      </c>
      <c r="H59" s="23">
        <f t="shared" si="4"/>
        <v>44.202987719341422</v>
      </c>
    </row>
    <row r="60" spans="1:8" x14ac:dyDescent="0.25">
      <c r="A60" s="47" t="s">
        <v>159</v>
      </c>
      <c r="B60" s="55">
        <v>2017</v>
      </c>
      <c r="C60" s="74">
        <v>74755</v>
      </c>
      <c r="D60" s="74">
        <v>43905</v>
      </c>
      <c r="E60" s="74">
        <v>30850</v>
      </c>
      <c r="F60" s="83">
        <f t="shared" si="7"/>
        <v>1269.6408941004031</v>
      </c>
      <c r="G60" s="77">
        <f t="shared" si="3"/>
        <v>58.731857400842756</v>
      </c>
      <c r="H60" s="23">
        <f t="shared" si="4"/>
        <v>41.268142599157251</v>
      </c>
    </row>
    <row r="61" spans="1:8" x14ac:dyDescent="0.25">
      <c r="A61" s="47" t="s">
        <v>160</v>
      </c>
      <c r="B61" s="55">
        <v>2017</v>
      </c>
      <c r="C61" s="74">
        <v>36340</v>
      </c>
      <c r="D61" s="74">
        <v>20525</v>
      </c>
      <c r="E61" s="74">
        <v>15815</v>
      </c>
      <c r="F61" s="83">
        <f t="shared" si="7"/>
        <v>387.91621911922664</v>
      </c>
      <c r="G61" s="77">
        <f t="shared" si="3"/>
        <v>56.480462300495326</v>
      </c>
      <c r="H61" s="23">
        <f t="shared" si="4"/>
        <v>43.519537699504681</v>
      </c>
    </row>
    <row r="62" spans="1:8" x14ac:dyDescent="0.25">
      <c r="A62" s="47" t="s">
        <v>112</v>
      </c>
      <c r="B62" s="55">
        <v>2017</v>
      </c>
      <c r="C62" s="74">
        <v>20080</v>
      </c>
      <c r="D62" s="74">
        <v>12970</v>
      </c>
      <c r="E62" s="74">
        <v>7115</v>
      </c>
      <c r="F62" s="83">
        <f t="shared" si="7"/>
        <v>502.82197538276796</v>
      </c>
      <c r="G62" s="77">
        <f t="shared" si="3"/>
        <v>64.591633466135463</v>
      </c>
      <c r="H62" s="23">
        <f t="shared" si="4"/>
        <v>35.433266932270918</v>
      </c>
    </row>
    <row r="63" spans="1:8" x14ac:dyDescent="0.25">
      <c r="A63" s="47" t="s">
        <v>134</v>
      </c>
      <c r="B63" s="55">
        <v>2017</v>
      </c>
      <c r="C63" s="74">
        <v>9670</v>
      </c>
      <c r="D63" s="74">
        <v>4820</v>
      </c>
      <c r="E63" s="74">
        <v>4850</v>
      </c>
      <c r="F63" s="83">
        <f t="shared" si="7"/>
        <v>74.674855491329481</v>
      </c>
      <c r="G63" s="77">
        <f t="shared" si="3"/>
        <v>49.844881075491209</v>
      </c>
      <c r="H63" s="23">
        <f t="shared" si="4"/>
        <v>50.155118924508791</v>
      </c>
    </row>
    <row r="64" spans="1:8" x14ac:dyDescent="0.25">
      <c r="A64" s="47" t="s">
        <v>116</v>
      </c>
      <c r="B64" s="55">
        <v>2017</v>
      </c>
      <c r="C64" s="74">
        <v>8560</v>
      </c>
      <c r="D64" s="74">
        <v>3925</v>
      </c>
      <c r="E64" s="74">
        <v>4640</v>
      </c>
      <c r="F64" s="83">
        <f t="shared" si="7"/>
        <v>-11.442168425408653</v>
      </c>
      <c r="G64" s="77">
        <f t="shared" si="3"/>
        <v>45.852803738317753</v>
      </c>
      <c r="H64" s="23">
        <f t="shared" si="4"/>
        <v>54.205607476635507</v>
      </c>
    </row>
    <row r="65" spans="1:8" x14ac:dyDescent="0.25">
      <c r="A65" s="46" t="s">
        <v>137</v>
      </c>
      <c r="B65" s="55">
        <v>2017</v>
      </c>
      <c r="C65" s="74">
        <v>1015</v>
      </c>
      <c r="D65" s="74">
        <v>560</v>
      </c>
      <c r="E65" s="74">
        <v>455</v>
      </c>
      <c r="F65" s="83">
        <f t="shared" si="7"/>
        <v>52.173913043478279</v>
      </c>
      <c r="G65" s="77">
        <f t="shared" si="3"/>
        <v>55.172413793103445</v>
      </c>
      <c r="H65" s="23">
        <f t="shared" si="4"/>
        <v>44.827586206896555</v>
      </c>
    </row>
    <row r="66" spans="1:8" x14ac:dyDescent="0.25">
      <c r="A66" s="46" t="s">
        <v>161</v>
      </c>
      <c r="B66" s="55">
        <v>2017</v>
      </c>
      <c r="C66" s="75">
        <f>C67+C68</f>
        <v>11890</v>
      </c>
      <c r="D66" s="75">
        <f t="shared" ref="D66:E66" si="8">D67+D68</f>
        <v>6985</v>
      </c>
      <c r="E66" s="75">
        <f t="shared" si="8"/>
        <v>4900</v>
      </c>
      <c r="F66" s="83">
        <f t="shared" si="7"/>
        <v>40.460720614294161</v>
      </c>
      <c r="G66" s="77">
        <f t="shared" si="3"/>
        <v>58.746846089150552</v>
      </c>
      <c r="H66" s="23">
        <f t="shared" si="4"/>
        <v>41.211101766190076</v>
      </c>
    </row>
    <row r="67" spans="1:8" x14ac:dyDescent="0.25">
      <c r="A67" s="50" t="s">
        <v>162</v>
      </c>
      <c r="B67" s="55">
        <v>2017</v>
      </c>
      <c r="C67" s="74">
        <v>3290</v>
      </c>
      <c r="D67" s="74">
        <v>1870</v>
      </c>
      <c r="E67" s="74">
        <v>1420</v>
      </c>
      <c r="F67" s="83">
        <f t="shared" si="7"/>
        <v>103.08641975308643</v>
      </c>
      <c r="G67" s="77">
        <f t="shared" si="3"/>
        <v>56.838905775075986</v>
      </c>
      <c r="H67" s="23">
        <f t="shared" si="4"/>
        <v>43.161094224924014</v>
      </c>
    </row>
    <row r="68" spans="1:8" x14ac:dyDescent="0.25">
      <c r="A68" s="51" t="s">
        <v>163</v>
      </c>
      <c r="B68" s="55">
        <v>2017</v>
      </c>
      <c r="C68" s="74">
        <v>8600</v>
      </c>
      <c r="D68" s="74">
        <v>5115</v>
      </c>
      <c r="E68" s="74">
        <v>3480</v>
      </c>
      <c r="F68" s="83">
        <f t="shared" si="7"/>
        <v>25.639152666179683</v>
      </c>
      <c r="G68" s="77">
        <f t="shared" si="3"/>
        <v>59.476744186046517</v>
      </c>
      <c r="H68" s="23">
        <f t="shared" si="4"/>
        <v>40.465116279069768</v>
      </c>
    </row>
    <row r="69" spans="1:8" x14ac:dyDescent="0.25">
      <c r="A69" s="46" t="s">
        <v>164</v>
      </c>
      <c r="B69" s="55">
        <v>2017</v>
      </c>
      <c r="C69" s="74">
        <v>813080</v>
      </c>
      <c r="D69" s="74">
        <v>444740</v>
      </c>
      <c r="E69" s="74">
        <v>368340</v>
      </c>
      <c r="F69" s="83">
        <f t="shared" si="7"/>
        <v>76.18735996324915</v>
      </c>
      <c r="G69" s="77">
        <f t="shared" si="3"/>
        <v>54.698184680474249</v>
      </c>
      <c r="H69" s="23">
        <f t="shared" si="4"/>
        <v>45.301815319525758</v>
      </c>
    </row>
    <row r="70" spans="1:8" x14ac:dyDescent="0.25">
      <c r="A70" s="46" t="s">
        <v>152</v>
      </c>
      <c r="B70" s="55">
        <v>2016</v>
      </c>
      <c r="C70" s="74">
        <v>494310</v>
      </c>
      <c r="D70" s="74">
        <v>264705</v>
      </c>
      <c r="E70" s="74">
        <v>229605</v>
      </c>
      <c r="F70" s="83">
        <f t="shared" ref="F70:F99" si="9">C70/L9*100-100</f>
        <v>40.128814981545219</v>
      </c>
      <c r="G70" s="77">
        <f t="shared" si="3"/>
        <v>53.550403592887051</v>
      </c>
      <c r="H70" s="23">
        <f t="shared" si="4"/>
        <v>46.449596407112949</v>
      </c>
    </row>
    <row r="71" spans="1:8" x14ac:dyDescent="0.25">
      <c r="A71" s="47" t="s">
        <v>59</v>
      </c>
      <c r="B71" s="55">
        <v>2016</v>
      </c>
      <c r="C71" s="74">
        <v>90185</v>
      </c>
      <c r="D71" s="74">
        <v>46085</v>
      </c>
      <c r="E71" s="74">
        <v>44105</v>
      </c>
      <c r="F71" s="83">
        <f t="shared" si="9"/>
        <v>-19.187619849818091</v>
      </c>
      <c r="G71" s="77">
        <f t="shared" si="3"/>
        <v>51.10051560680823</v>
      </c>
      <c r="H71" s="23">
        <f t="shared" si="4"/>
        <v>48.905028552420028</v>
      </c>
    </row>
    <row r="72" spans="1:8" x14ac:dyDescent="0.25">
      <c r="A72" s="47" t="s">
        <v>49</v>
      </c>
      <c r="B72" s="55">
        <v>2016</v>
      </c>
      <c r="C72" s="74">
        <v>90175</v>
      </c>
      <c r="D72" s="74">
        <v>49755</v>
      </c>
      <c r="E72" s="74">
        <v>40420</v>
      </c>
      <c r="F72" s="83">
        <f t="shared" si="9"/>
        <v>178.2062752599266</v>
      </c>
      <c r="G72" s="77">
        <f t="shared" si="3"/>
        <v>55.176046576102024</v>
      </c>
      <c r="H72" s="23">
        <f t="shared" si="4"/>
        <v>44.823953423897976</v>
      </c>
    </row>
    <row r="73" spans="1:8" x14ac:dyDescent="0.25">
      <c r="A73" s="47" t="s">
        <v>153</v>
      </c>
      <c r="B73" s="55">
        <v>2016</v>
      </c>
      <c r="C73" s="74">
        <v>18620</v>
      </c>
      <c r="D73" s="74">
        <v>9300</v>
      </c>
      <c r="E73" s="74">
        <v>9320</v>
      </c>
      <c r="F73" s="83">
        <f t="shared" si="9"/>
        <v>-50.208578457589049</v>
      </c>
      <c r="G73" s="77">
        <f t="shared" si="3"/>
        <v>49.946294307196567</v>
      </c>
      <c r="H73" s="23">
        <f t="shared" si="4"/>
        <v>50.05370569280344</v>
      </c>
    </row>
    <row r="74" spans="1:8" x14ac:dyDescent="0.25">
      <c r="A74" s="47" t="s">
        <v>46</v>
      </c>
      <c r="B74" s="55">
        <v>2016</v>
      </c>
      <c r="C74" s="74">
        <v>30465</v>
      </c>
      <c r="D74" s="74">
        <v>17135</v>
      </c>
      <c r="E74" s="74">
        <v>13335</v>
      </c>
      <c r="F74" s="83">
        <f t="shared" si="9"/>
        <v>36.406375929076745</v>
      </c>
      <c r="G74" s="77">
        <f t="shared" si="3"/>
        <v>56.244871163630393</v>
      </c>
      <c r="H74" s="23">
        <f t="shared" si="4"/>
        <v>43.771541112752338</v>
      </c>
    </row>
    <row r="75" spans="1:8" x14ac:dyDescent="0.25">
      <c r="A75" s="47" t="s">
        <v>51</v>
      </c>
      <c r="B75" s="55">
        <v>2016</v>
      </c>
      <c r="C75" s="74">
        <v>37250</v>
      </c>
      <c r="D75" s="74">
        <v>23035</v>
      </c>
      <c r="E75" s="74">
        <v>14215</v>
      </c>
      <c r="F75" s="83">
        <f t="shared" si="9"/>
        <v>1001.4192785334124</v>
      </c>
      <c r="G75" s="77">
        <f t="shared" ref="G75:G99" si="10">D75/C75*100</f>
        <v>61.838926174496642</v>
      </c>
      <c r="H75" s="23">
        <f t="shared" ref="H75:H99" si="11">E75/C75*100</f>
        <v>38.161073825503358</v>
      </c>
    </row>
    <row r="76" spans="1:8" x14ac:dyDescent="0.25">
      <c r="A76" s="47" t="s">
        <v>37</v>
      </c>
      <c r="B76" s="55">
        <v>2016</v>
      </c>
      <c r="C76" s="74">
        <v>27765</v>
      </c>
      <c r="D76" s="74">
        <v>17105</v>
      </c>
      <c r="E76" s="74">
        <v>10665</v>
      </c>
      <c r="F76" s="83">
        <f t="shared" si="9"/>
        <v>15.962911915800021</v>
      </c>
      <c r="G76" s="77">
        <f t="shared" si="10"/>
        <v>61.606338915901318</v>
      </c>
      <c r="H76" s="23">
        <f t="shared" si="11"/>
        <v>38.411669367909241</v>
      </c>
    </row>
    <row r="77" spans="1:8" x14ac:dyDescent="0.25">
      <c r="A77" s="47" t="s">
        <v>56</v>
      </c>
      <c r="B77" s="55">
        <v>2016</v>
      </c>
      <c r="C77" s="74">
        <v>21275</v>
      </c>
      <c r="D77" s="74">
        <v>7960</v>
      </c>
      <c r="E77" s="74">
        <v>13315</v>
      </c>
      <c r="F77" s="83">
        <f t="shared" si="9"/>
        <v>16.428610518250977</v>
      </c>
      <c r="G77" s="77">
        <f t="shared" si="10"/>
        <v>37.414806110458279</v>
      </c>
      <c r="H77" s="23">
        <f t="shared" si="11"/>
        <v>62.585193889541713</v>
      </c>
    </row>
    <row r="78" spans="1:8" x14ac:dyDescent="0.25">
      <c r="A78" s="47" t="s">
        <v>34</v>
      </c>
      <c r="B78" s="55">
        <v>2016</v>
      </c>
      <c r="C78" s="74">
        <v>18300</v>
      </c>
      <c r="D78" s="74">
        <v>10430</v>
      </c>
      <c r="E78" s="74">
        <v>7875</v>
      </c>
      <c r="F78" s="83">
        <f t="shared" si="9"/>
        <v>13.615198360961074</v>
      </c>
      <c r="G78" s="77">
        <f t="shared" si="10"/>
        <v>56.994535519125691</v>
      </c>
      <c r="H78" s="23">
        <f t="shared" si="11"/>
        <v>43.032786885245898</v>
      </c>
    </row>
    <row r="79" spans="1:8" x14ac:dyDescent="0.25">
      <c r="A79" s="47" t="s">
        <v>27</v>
      </c>
      <c r="B79" s="55">
        <v>2016</v>
      </c>
      <c r="C79" s="74">
        <v>20670</v>
      </c>
      <c r="D79" s="74">
        <v>11545</v>
      </c>
      <c r="E79" s="74">
        <v>9125</v>
      </c>
      <c r="F79" s="83">
        <f t="shared" si="9"/>
        <v>984.47009443861498</v>
      </c>
      <c r="G79" s="77">
        <f t="shared" si="10"/>
        <v>55.853894533139815</v>
      </c>
      <c r="H79" s="23">
        <f t="shared" si="11"/>
        <v>44.146105466860185</v>
      </c>
    </row>
    <row r="80" spans="1:8" x14ac:dyDescent="0.25">
      <c r="A80" s="47" t="s">
        <v>57</v>
      </c>
      <c r="B80" s="55">
        <v>2016</v>
      </c>
      <c r="C80" s="74">
        <v>11770</v>
      </c>
      <c r="D80" s="74">
        <v>6235</v>
      </c>
      <c r="E80" s="74">
        <v>5535</v>
      </c>
      <c r="F80" s="83">
        <f t="shared" si="9"/>
        <v>25.533276450511948</v>
      </c>
      <c r="G80" s="77">
        <f t="shared" si="10"/>
        <v>52.973661852166522</v>
      </c>
      <c r="H80" s="23">
        <f t="shared" si="11"/>
        <v>47.026338147833471</v>
      </c>
    </row>
    <row r="81" spans="1:8" x14ac:dyDescent="0.25">
      <c r="A81" s="47" t="s">
        <v>62</v>
      </c>
      <c r="B81" s="55">
        <v>2016</v>
      </c>
      <c r="C81" s="74">
        <v>10390</v>
      </c>
      <c r="D81" s="74">
        <v>3770</v>
      </c>
      <c r="E81" s="74">
        <v>6615</v>
      </c>
      <c r="F81" s="83">
        <f t="shared" si="9"/>
        <v>-10.523596279710645</v>
      </c>
      <c r="G81" s="77">
        <f t="shared" si="10"/>
        <v>36.284889316650627</v>
      </c>
      <c r="H81" s="23">
        <f t="shared" si="11"/>
        <v>63.666987487969209</v>
      </c>
    </row>
    <row r="82" spans="1:8" x14ac:dyDescent="0.25">
      <c r="A82" s="47" t="s">
        <v>154</v>
      </c>
      <c r="B82" s="55">
        <v>2016</v>
      </c>
      <c r="C82" s="74">
        <v>10025</v>
      </c>
      <c r="D82" s="74">
        <v>6855</v>
      </c>
      <c r="E82" s="74">
        <v>3170</v>
      </c>
      <c r="F82" s="83">
        <f t="shared" si="9"/>
        <v>-3.2522679019494376</v>
      </c>
      <c r="G82" s="77">
        <f t="shared" si="10"/>
        <v>68.379052369077314</v>
      </c>
      <c r="H82" s="23">
        <f t="shared" si="11"/>
        <v>31.620947630922693</v>
      </c>
    </row>
    <row r="83" spans="1:8" x14ac:dyDescent="0.25">
      <c r="A83" s="47" t="s">
        <v>50</v>
      </c>
      <c r="B83" s="55">
        <v>2016</v>
      </c>
      <c r="C83" s="74">
        <v>8940</v>
      </c>
      <c r="D83" s="74">
        <v>4890</v>
      </c>
      <c r="E83" s="74">
        <v>4045</v>
      </c>
      <c r="F83" s="83">
        <f t="shared" si="9"/>
        <v>23.344370860927157</v>
      </c>
      <c r="G83" s="77">
        <f t="shared" si="10"/>
        <v>54.697986577181211</v>
      </c>
      <c r="H83" s="23">
        <f t="shared" si="11"/>
        <v>45.246085011185684</v>
      </c>
    </row>
    <row r="84" spans="1:8" x14ac:dyDescent="0.25">
      <c r="A84" s="47" t="s">
        <v>32</v>
      </c>
      <c r="B84" s="55">
        <v>2016</v>
      </c>
      <c r="C84" s="74">
        <v>9605</v>
      </c>
      <c r="D84" s="74">
        <v>5285</v>
      </c>
      <c r="E84" s="74">
        <v>4320</v>
      </c>
      <c r="F84" s="83">
        <f t="shared" si="9"/>
        <v>48.54624188060626</v>
      </c>
      <c r="G84" s="77">
        <f t="shared" si="10"/>
        <v>55.023425299323272</v>
      </c>
      <c r="H84" s="23">
        <f t="shared" si="11"/>
        <v>44.976574700676728</v>
      </c>
    </row>
    <row r="85" spans="1:8" x14ac:dyDescent="0.25">
      <c r="A85" s="47" t="s">
        <v>61</v>
      </c>
      <c r="B85" s="55">
        <v>2016</v>
      </c>
      <c r="C85" s="74">
        <v>8955</v>
      </c>
      <c r="D85" s="74">
        <v>5660</v>
      </c>
      <c r="E85" s="74">
        <v>3295</v>
      </c>
      <c r="F85" s="83">
        <f t="shared" si="9"/>
        <v>291.5609969392217</v>
      </c>
      <c r="G85" s="77">
        <f t="shared" si="10"/>
        <v>63.204913456169741</v>
      </c>
      <c r="H85" s="23">
        <f t="shared" si="11"/>
        <v>36.795086543830266</v>
      </c>
    </row>
    <row r="86" spans="1:8" x14ac:dyDescent="0.25">
      <c r="A86" s="48" t="s">
        <v>155</v>
      </c>
      <c r="B86" s="55">
        <v>2016</v>
      </c>
      <c r="C86" s="75">
        <f>'2016_A6_Rohdaten'!B22+'2016_A6_Rohdaten'!B24+'2016_A6_Rohdaten'!B25+'2016_A6_Rohdaten'!B26+'2016_A6_Rohdaten'!B27+'2016_A6_Rohdaten'!B28+'2016_A6_Rohdaten'!B29+'2016_A6_Rohdaten'!B43+'2016_A6_Rohdaten'!B32+'2016_A6_Rohdaten'!B30+'2016_A6_Rohdaten'!B34+'2016_A6_Rohdaten'!B35+'2016_A6_Rohdaten'!B36+'2016_A6_Rohdaten'!B37+'2016_A6_Rohdaten'!B38+'2016_A6_Rohdaten'!B45+'2016_A6_Rohdaten'!B46+'2016_A6_Rohdaten'!B47+'2016_A6_Rohdaten'!B48+'2016_A6_Rohdaten'!B50+'2016_A6_Rohdaten'!B55+'2016_A6_Rohdaten'!B56+'2016_A6_Rohdaten'!B58+'2016_A6_Rohdaten'!B59+'2016_A6_Rohdaten'!B60+'2016_A6_Rohdaten'!B62+'2016_A6_Rohdaten'!B64+'2016_A6_Rohdaten'!B66</f>
        <v>309960</v>
      </c>
      <c r="D86" s="75">
        <f>'2016_A6_Rohdaten'!C22+'2016_A6_Rohdaten'!C24+'2016_A6_Rohdaten'!C25+'2016_A6_Rohdaten'!C26+'2016_A6_Rohdaten'!C27+'2016_A6_Rohdaten'!C28+'2016_A6_Rohdaten'!C29+'2016_A6_Rohdaten'!C43+'2016_A6_Rohdaten'!C32+'2016_A6_Rohdaten'!C30+'2016_A6_Rohdaten'!C34+'2016_A6_Rohdaten'!C35+'2016_A6_Rohdaten'!C36+'2016_A6_Rohdaten'!C37+'2016_A6_Rohdaten'!C38+'2016_A6_Rohdaten'!C45+'2016_A6_Rohdaten'!C46+'2016_A6_Rohdaten'!C47+'2016_A6_Rohdaten'!C48+'2016_A6_Rohdaten'!C50+'2016_A6_Rohdaten'!C55+'2016_A6_Rohdaten'!C56+'2016_A6_Rohdaten'!C58+'2016_A6_Rohdaten'!C59+'2016_A6_Rohdaten'!C60+'2016_A6_Rohdaten'!C62+'2016_A6_Rohdaten'!C64+'2016_A6_Rohdaten'!C66</f>
        <v>172690</v>
      </c>
      <c r="E86" s="75">
        <f>'2016_A6_Rohdaten'!D22+'2016_A6_Rohdaten'!D24+'2016_A6_Rohdaten'!D25+'2016_A6_Rohdaten'!D26+'2016_A6_Rohdaten'!D27+'2016_A6_Rohdaten'!D28+'2016_A6_Rohdaten'!D29+'2016_A6_Rohdaten'!D43+'2016_A6_Rohdaten'!D32+'2016_A6_Rohdaten'!D30+'2016_A6_Rohdaten'!D34+'2016_A6_Rohdaten'!D35+'2016_A6_Rohdaten'!D36+'2016_A6_Rohdaten'!D37+'2016_A6_Rohdaten'!D38+'2016_A6_Rohdaten'!D45+'2016_A6_Rohdaten'!D46+'2016_A6_Rohdaten'!D47+'2016_A6_Rohdaten'!D48+'2016_A6_Rohdaten'!D50+'2016_A6_Rohdaten'!D55+'2016_A6_Rohdaten'!D56+'2016_A6_Rohdaten'!D58+'2016_A6_Rohdaten'!D59+'2016_A6_Rohdaten'!D60+'2016_A6_Rohdaten'!D62+'2016_A6_Rohdaten'!D64+'2016_A6_Rohdaten'!D66</f>
        <v>137280</v>
      </c>
      <c r="F86" s="83">
        <f t="shared" si="9"/>
        <v>85.356168970961107</v>
      </c>
      <c r="G86" s="77">
        <f t="shared" si="10"/>
        <v>55.713640469738039</v>
      </c>
      <c r="H86" s="23">
        <f t="shared" si="11"/>
        <v>44.289585753000388</v>
      </c>
    </row>
    <row r="87" spans="1:8" x14ac:dyDescent="0.25">
      <c r="A87" s="46" t="s">
        <v>156</v>
      </c>
      <c r="B87" s="55">
        <v>2016</v>
      </c>
      <c r="C87" s="74">
        <v>34265</v>
      </c>
      <c r="D87" s="74">
        <v>23690</v>
      </c>
      <c r="E87" s="74">
        <v>10570</v>
      </c>
      <c r="F87" s="83">
        <f t="shared" si="9"/>
        <v>140.13595907211439</v>
      </c>
      <c r="G87" s="77">
        <f t="shared" si="10"/>
        <v>69.137603969064642</v>
      </c>
      <c r="H87" s="23">
        <f t="shared" si="11"/>
        <v>30.847803881511748</v>
      </c>
    </row>
    <row r="88" spans="1:8" x14ac:dyDescent="0.25">
      <c r="A88" s="46" t="s">
        <v>157</v>
      </c>
      <c r="B88" s="55">
        <v>2016</v>
      </c>
      <c r="C88" s="74">
        <v>15115</v>
      </c>
      <c r="D88" s="74">
        <v>6785</v>
      </c>
      <c r="E88" s="74">
        <v>8330</v>
      </c>
      <c r="F88" s="83">
        <f t="shared" si="9"/>
        <v>28.125794693566149</v>
      </c>
      <c r="G88" s="77">
        <f t="shared" si="10"/>
        <v>44.889182930863377</v>
      </c>
      <c r="H88" s="23">
        <f t="shared" si="11"/>
        <v>55.110817069136623</v>
      </c>
    </row>
    <row r="89" spans="1:8" x14ac:dyDescent="0.25">
      <c r="A89" s="49" t="s">
        <v>158</v>
      </c>
      <c r="B89" s="55">
        <v>2016</v>
      </c>
      <c r="C89" s="74">
        <v>189460</v>
      </c>
      <c r="D89" s="74">
        <v>107575</v>
      </c>
      <c r="E89" s="74">
        <v>81885</v>
      </c>
      <c r="F89" s="83">
        <f t="shared" si="9"/>
        <v>157.64952266978543</v>
      </c>
      <c r="G89" s="77">
        <f t="shared" si="10"/>
        <v>56.779795207431647</v>
      </c>
      <c r="H89" s="23">
        <f t="shared" si="11"/>
        <v>43.220204792568353</v>
      </c>
    </row>
    <row r="90" spans="1:8" x14ac:dyDescent="0.25">
      <c r="A90" s="47" t="s">
        <v>159</v>
      </c>
      <c r="B90" s="55">
        <v>2016</v>
      </c>
      <c r="C90" s="74">
        <v>68005</v>
      </c>
      <c r="D90" s="74">
        <v>41085</v>
      </c>
      <c r="E90" s="74">
        <v>26920</v>
      </c>
      <c r="F90" s="83">
        <f t="shared" si="9"/>
        <v>1145.9692194943204</v>
      </c>
      <c r="G90" s="77">
        <f t="shared" si="10"/>
        <v>60.414675391515324</v>
      </c>
      <c r="H90" s="23">
        <f t="shared" si="11"/>
        <v>39.585324608484669</v>
      </c>
    </row>
    <row r="91" spans="1:8" x14ac:dyDescent="0.25">
      <c r="A91" s="47" t="s">
        <v>160</v>
      </c>
      <c r="B91" s="55">
        <v>2016</v>
      </c>
      <c r="C91" s="74">
        <v>32755</v>
      </c>
      <c r="D91" s="74">
        <v>19005</v>
      </c>
      <c r="E91" s="74">
        <v>13750</v>
      </c>
      <c r="F91" s="83">
        <f t="shared" si="9"/>
        <v>339.78249194414605</v>
      </c>
      <c r="G91" s="77">
        <f t="shared" si="10"/>
        <v>58.021676079987785</v>
      </c>
      <c r="H91" s="23">
        <f t="shared" si="11"/>
        <v>41.978323920012208</v>
      </c>
    </row>
    <row r="92" spans="1:8" x14ac:dyDescent="0.25">
      <c r="A92" s="47" t="s">
        <v>112</v>
      </c>
      <c r="B92" s="55">
        <v>2016</v>
      </c>
      <c r="C92" s="74">
        <v>19775</v>
      </c>
      <c r="D92" s="74">
        <v>12900</v>
      </c>
      <c r="E92" s="74">
        <v>6875</v>
      </c>
      <c r="F92" s="83">
        <f t="shared" si="9"/>
        <v>493.6655658961273</v>
      </c>
      <c r="G92" s="77">
        <f t="shared" si="10"/>
        <v>65.233881163084703</v>
      </c>
      <c r="H92" s="23">
        <f t="shared" si="11"/>
        <v>34.766118836915297</v>
      </c>
    </row>
    <row r="93" spans="1:8" x14ac:dyDescent="0.25">
      <c r="A93" s="47" t="s">
        <v>134</v>
      </c>
      <c r="B93" s="55">
        <v>2016</v>
      </c>
      <c r="C93" s="74">
        <v>8990</v>
      </c>
      <c r="D93" s="74">
        <v>4430</v>
      </c>
      <c r="E93" s="74">
        <v>4555</v>
      </c>
      <c r="F93" s="83">
        <f t="shared" si="9"/>
        <v>62.391618497109846</v>
      </c>
      <c r="G93" s="77">
        <f t="shared" si="10"/>
        <v>49.276974416017801</v>
      </c>
      <c r="H93" s="23">
        <f t="shared" si="11"/>
        <v>50.667408231368185</v>
      </c>
    </row>
    <row r="94" spans="1:8" x14ac:dyDescent="0.25">
      <c r="A94" s="47" t="s">
        <v>116</v>
      </c>
      <c r="B94" s="55">
        <v>2016</v>
      </c>
      <c r="C94" s="74">
        <v>8360</v>
      </c>
      <c r="D94" s="74">
        <v>3880</v>
      </c>
      <c r="E94" s="74">
        <v>4480</v>
      </c>
      <c r="F94" s="83">
        <f t="shared" si="9"/>
        <v>-13.511276639768255</v>
      </c>
      <c r="G94" s="77">
        <f t="shared" si="10"/>
        <v>46.411483253588514</v>
      </c>
      <c r="H94" s="23">
        <f t="shared" si="11"/>
        <v>53.588516746411486</v>
      </c>
    </row>
    <row r="95" spans="1:8" x14ac:dyDescent="0.25">
      <c r="A95" s="46" t="s">
        <v>137</v>
      </c>
      <c r="B95" s="55">
        <v>2016</v>
      </c>
      <c r="C95" s="74">
        <v>945</v>
      </c>
      <c r="D95" s="74">
        <v>520</v>
      </c>
      <c r="E95" s="74">
        <v>425</v>
      </c>
      <c r="F95" s="83">
        <f t="shared" si="9"/>
        <v>41.679160419790094</v>
      </c>
      <c r="G95" s="77">
        <f t="shared" si="10"/>
        <v>55.026455026455025</v>
      </c>
      <c r="H95" s="23">
        <f t="shared" si="11"/>
        <v>44.973544973544968</v>
      </c>
    </row>
    <row r="96" spans="1:8" x14ac:dyDescent="0.25">
      <c r="A96" s="46" t="s">
        <v>161</v>
      </c>
      <c r="B96" s="55">
        <v>2016</v>
      </c>
      <c r="C96" s="75">
        <f>C97+C98</f>
        <v>11090</v>
      </c>
      <c r="D96" s="75">
        <f>D97+D98</f>
        <v>6735</v>
      </c>
      <c r="E96" s="75">
        <f t="shared" ref="E96" si="12">E97+E98</f>
        <v>4355</v>
      </c>
      <c r="F96" s="83">
        <f t="shared" si="9"/>
        <v>31.010041346721806</v>
      </c>
      <c r="G96" s="77">
        <f t="shared" si="10"/>
        <v>60.730387736699733</v>
      </c>
      <c r="H96" s="23">
        <f t="shared" si="11"/>
        <v>39.269612263300267</v>
      </c>
    </row>
    <row r="97" spans="1:8" x14ac:dyDescent="0.25">
      <c r="A97" s="50" t="s">
        <v>162</v>
      </c>
      <c r="B97" s="55">
        <v>2016</v>
      </c>
      <c r="C97" s="74">
        <v>2630</v>
      </c>
      <c r="D97" s="74">
        <v>1550</v>
      </c>
      <c r="E97" s="74">
        <v>1080</v>
      </c>
      <c r="F97" s="83">
        <f t="shared" si="9"/>
        <v>62.345679012345698</v>
      </c>
      <c r="G97" s="77">
        <f t="shared" si="10"/>
        <v>58.935361216730044</v>
      </c>
      <c r="H97" s="23">
        <f t="shared" si="11"/>
        <v>41.064638783269963</v>
      </c>
    </row>
    <row r="98" spans="1:8" x14ac:dyDescent="0.25">
      <c r="A98" s="51" t="s">
        <v>163</v>
      </c>
      <c r="B98" s="55">
        <v>2016</v>
      </c>
      <c r="C98" s="74">
        <v>8460</v>
      </c>
      <c r="D98" s="74">
        <v>5185</v>
      </c>
      <c r="E98" s="74">
        <v>3275</v>
      </c>
      <c r="F98" s="83">
        <f t="shared" si="9"/>
        <v>23.593864134404669</v>
      </c>
      <c r="G98" s="77">
        <f t="shared" si="10"/>
        <v>61.288416075650119</v>
      </c>
      <c r="H98" s="23">
        <f t="shared" si="11"/>
        <v>38.711583924349881</v>
      </c>
    </row>
    <row r="99" spans="1:8" x14ac:dyDescent="0.25">
      <c r="A99" s="46" t="s">
        <v>164</v>
      </c>
      <c r="B99" s="55">
        <v>2016</v>
      </c>
      <c r="C99" s="74">
        <v>745185</v>
      </c>
      <c r="D99" s="74">
        <v>410010</v>
      </c>
      <c r="E99" s="74">
        <v>335175</v>
      </c>
      <c r="F99" s="83">
        <f t="shared" si="9"/>
        <v>61.47510433685963</v>
      </c>
      <c r="G99" s="77">
        <f t="shared" si="10"/>
        <v>55.021236337285373</v>
      </c>
      <c r="H99" s="23">
        <f t="shared" si="11"/>
        <v>44.978763662714627</v>
      </c>
    </row>
    <row r="100" spans="1:8" x14ac:dyDescent="0.25">
      <c r="A100" s="52"/>
      <c r="B100" s="29"/>
      <c r="C100" s="78"/>
      <c r="D100" s="79"/>
      <c r="E100" s="79"/>
      <c r="F100" s="53"/>
      <c r="G100" s="53"/>
    </row>
    <row r="101" spans="1:8" x14ac:dyDescent="0.25">
      <c r="A101" s="188" t="s">
        <v>167</v>
      </c>
      <c r="B101" s="188"/>
      <c r="C101" s="188"/>
      <c r="D101" s="188"/>
      <c r="E101" s="188"/>
      <c r="F101" s="188"/>
      <c r="G101" s="54"/>
    </row>
    <row r="102" spans="1:8" x14ac:dyDescent="0.25">
      <c r="A102" s="188" t="s">
        <v>168</v>
      </c>
      <c r="B102" s="188"/>
      <c r="C102" s="188"/>
      <c r="D102" s="188"/>
      <c r="E102" s="188"/>
      <c r="F102" s="188"/>
      <c r="G102" s="54"/>
    </row>
    <row r="103" spans="1:8" x14ac:dyDescent="0.25">
      <c r="A103" s="49"/>
      <c r="B103" s="29"/>
      <c r="C103" s="78"/>
      <c r="D103" s="79"/>
      <c r="E103" s="79"/>
      <c r="F103" s="53"/>
      <c r="G103" s="53"/>
    </row>
    <row r="104" spans="1:8" x14ac:dyDescent="0.25">
      <c r="A104" s="50" t="s">
        <v>144</v>
      </c>
      <c r="B104" s="21"/>
      <c r="C104" s="73"/>
      <c r="D104" s="73"/>
      <c r="E104" s="73"/>
      <c r="F104" s="22"/>
      <c r="G104" s="22"/>
    </row>
  </sheetData>
  <mergeCells count="17">
    <mergeCell ref="A102:F102"/>
    <mergeCell ref="J5:J8"/>
    <mergeCell ref="K5:K8"/>
    <mergeCell ref="L5:L7"/>
    <mergeCell ref="A5:A8"/>
    <mergeCell ref="B5:B8"/>
    <mergeCell ref="C5:C7"/>
    <mergeCell ref="D5:D7"/>
    <mergeCell ref="E5:E7"/>
    <mergeCell ref="F5:F7"/>
    <mergeCell ref="D8:E8"/>
    <mergeCell ref="G7:H8"/>
    <mergeCell ref="O7:P8"/>
    <mergeCell ref="N5:N7"/>
    <mergeCell ref="M8:N8"/>
    <mergeCell ref="M5:M7"/>
    <mergeCell ref="A101:F101"/>
  </mergeCells>
  <pageMargins left="0.7" right="0.7" top="0.78740157499999996" bottom="0.78740157499999996" header="0.3" footer="0.3"/>
  <pageSetup paperSize="9" orientation="portrait" r:id="rId1"/>
  <ignoredErrors>
    <ignoredError sqref="A9:F9" numberStoredAsText="1"/>
  </ignoredError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/>
  <dimension ref="A1:F641"/>
  <sheetViews>
    <sheetView workbookViewId="0"/>
  </sheetViews>
  <sheetFormatPr baseColWidth="10" defaultRowHeight="15" x14ac:dyDescent="0.25"/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320</v>
      </c>
    </row>
    <row r="14" spans="1:4" ht="30" x14ac:dyDescent="0.25">
      <c r="A14" s="59" t="s">
        <v>177</v>
      </c>
      <c r="B14" s="193" t="s">
        <v>182</v>
      </c>
      <c r="C14" s="194"/>
      <c r="D14" s="195"/>
    </row>
    <row r="15" spans="1:4" ht="45" x14ac:dyDescent="0.25">
      <c r="A15" s="60" t="s">
        <v>178</v>
      </c>
      <c r="B15" s="196"/>
      <c r="C15" s="197"/>
      <c r="D15" s="198"/>
    </row>
    <row r="16" spans="1:4" x14ac:dyDescent="0.25">
      <c r="A16" s="60" t="s">
        <v>179</v>
      </c>
      <c r="B16" s="199"/>
      <c r="C16" s="200"/>
      <c r="D16" s="201"/>
    </row>
    <row r="17" spans="1:6" ht="45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ht="30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90" t="s">
        <v>185</v>
      </c>
      <c r="B20" s="191"/>
      <c r="C20" s="191"/>
      <c r="D20" s="192"/>
    </row>
    <row r="21" spans="1:6" x14ac:dyDescent="0.25">
      <c r="A21" s="65" t="s">
        <v>186</v>
      </c>
      <c r="B21" s="65">
        <v>913</v>
      </c>
      <c r="C21" s="65">
        <v>534</v>
      </c>
      <c r="D21" s="65">
        <v>379</v>
      </c>
      <c r="F21" t="s">
        <v>321</v>
      </c>
    </row>
    <row r="22" spans="1:6" x14ac:dyDescent="0.25">
      <c r="A22" s="65" t="s">
        <v>187</v>
      </c>
      <c r="B22" s="65">
        <v>982</v>
      </c>
      <c r="C22" s="65">
        <v>458</v>
      </c>
      <c r="D22" s="65">
        <v>524</v>
      </c>
      <c r="F22" s="81">
        <f>B22+B24+B25+B26+B27+B28+B29+B43+B32+B30+B34+B35+B36+B37+B45+B46+B47+B48+B50+B55+B56+B58+B59+B60+B62+B64+B66</f>
        <v>167224</v>
      </c>
    </row>
    <row r="23" spans="1:6" ht="60" x14ac:dyDescent="0.25">
      <c r="A23" s="65" t="s">
        <v>188</v>
      </c>
      <c r="B23" s="65">
        <v>6463</v>
      </c>
      <c r="C23" s="65">
        <v>3337</v>
      </c>
      <c r="D23" s="65">
        <v>3126</v>
      </c>
    </row>
    <row r="24" spans="1:6" x14ac:dyDescent="0.25">
      <c r="A24" s="65" t="s">
        <v>189</v>
      </c>
      <c r="B24" s="65">
        <v>1906</v>
      </c>
      <c r="C24" s="65">
        <v>798</v>
      </c>
      <c r="D24" s="65">
        <v>1108</v>
      </c>
    </row>
    <row r="25" spans="1:6" x14ac:dyDescent="0.25">
      <c r="A25" s="65" t="s">
        <v>190</v>
      </c>
      <c r="B25" s="65">
        <v>1576</v>
      </c>
      <c r="C25" s="65">
        <v>611</v>
      </c>
      <c r="D25" s="65">
        <v>965</v>
      </c>
    </row>
    <row r="26" spans="1:6" x14ac:dyDescent="0.25">
      <c r="A26" s="65" t="s">
        <v>191</v>
      </c>
      <c r="B26" s="65">
        <v>305</v>
      </c>
      <c r="C26" s="65">
        <v>81</v>
      </c>
      <c r="D26" s="65">
        <v>224</v>
      </c>
    </row>
    <row r="27" spans="1:6" x14ac:dyDescent="0.25">
      <c r="A27" s="65" t="s">
        <v>192</v>
      </c>
      <c r="B27" s="65">
        <v>1110</v>
      </c>
      <c r="C27" s="65">
        <v>287</v>
      </c>
      <c r="D27" s="65">
        <v>823</v>
      </c>
    </row>
    <row r="28" spans="1:6" x14ac:dyDescent="0.25">
      <c r="A28" s="65" t="s">
        <v>193</v>
      </c>
      <c r="B28" s="65">
        <v>3892</v>
      </c>
      <c r="C28" s="65">
        <v>1659</v>
      </c>
      <c r="D28" s="65">
        <v>2233</v>
      </c>
    </row>
    <row r="29" spans="1:6" ht="30" x14ac:dyDescent="0.25">
      <c r="A29" s="65" t="s">
        <v>194</v>
      </c>
      <c r="B29" s="65">
        <v>16107</v>
      </c>
      <c r="C29" s="65">
        <v>8996</v>
      </c>
      <c r="D29" s="65">
        <v>7111</v>
      </c>
    </row>
    <row r="30" spans="1:6" x14ac:dyDescent="0.25">
      <c r="A30" s="65" t="s">
        <v>195</v>
      </c>
      <c r="B30" s="65">
        <v>500</v>
      </c>
      <c r="C30" s="65">
        <v>270</v>
      </c>
      <c r="D30" s="65">
        <v>230</v>
      </c>
    </row>
    <row r="31" spans="1:6" x14ac:dyDescent="0.25">
      <c r="A31" s="65" t="s">
        <v>196</v>
      </c>
      <c r="B31" s="65">
        <v>141</v>
      </c>
      <c r="C31" s="65">
        <v>76</v>
      </c>
      <c r="D31" s="65">
        <v>65</v>
      </c>
    </row>
    <row r="32" spans="1:6" x14ac:dyDescent="0.25">
      <c r="A32" s="65" t="s">
        <v>197</v>
      </c>
      <c r="B32" s="65">
        <v>23943</v>
      </c>
      <c r="C32" s="65">
        <v>14941</v>
      </c>
      <c r="D32" s="65">
        <v>9002</v>
      </c>
    </row>
    <row r="33" spans="1:4" ht="30" x14ac:dyDescent="0.25">
      <c r="A33" s="65" t="s">
        <v>198</v>
      </c>
      <c r="B33" s="65" t="s">
        <v>67</v>
      </c>
      <c r="C33" s="65" t="s">
        <v>67</v>
      </c>
      <c r="D33" s="65" t="s">
        <v>67</v>
      </c>
    </row>
    <row r="34" spans="1:4" x14ac:dyDescent="0.25">
      <c r="A34" s="65" t="s">
        <v>199</v>
      </c>
      <c r="B34" s="65">
        <v>6466</v>
      </c>
      <c r="C34" s="65">
        <v>3253</v>
      </c>
      <c r="D34" s="65">
        <v>3213</v>
      </c>
    </row>
    <row r="35" spans="1:4" x14ac:dyDescent="0.25">
      <c r="A35" s="65" t="s">
        <v>200</v>
      </c>
      <c r="B35" s="65">
        <v>1050</v>
      </c>
      <c r="C35" s="65">
        <v>404</v>
      </c>
      <c r="D35" s="65">
        <v>646</v>
      </c>
    </row>
    <row r="36" spans="1:4" x14ac:dyDescent="0.25">
      <c r="A36" s="65" t="s">
        <v>201</v>
      </c>
      <c r="B36" s="65">
        <v>2052</v>
      </c>
      <c r="C36" s="65">
        <v>542</v>
      </c>
      <c r="D36" s="65">
        <v>1510</v>
      </c>
    </row>
    <row r="37" spans="1:4" ht="30" x14ac:dyDescent="0.25">
      <c r="A37" s="65" t="s">
        <v>202</v>
      </c>
      <c r="B37" s="65">
        <v>150</v>
      </c>
      <c r="C37" s="65">
        <v>76</v>
      </c>
      <c r="D37" s="65">
        <v>74</v>
      </c>
    </row>
    <row r="38" spans="1:4" x14ac:dyDescent="0.25">
      <c r="A38" s="65" t="s">
        <v>203</v>
      </c>
      <c r="B38" s="65" t="s">
        <v>67</v>
      </c>
      <c r="C38" s="65" t="s">
        <v>67</v>
      </c>
      <c r="D38" s="65" t="s">
        <v>67</v>
      </c>
    </row>
    <row r="39" spans="1:4" ht="30" x14ac:dyDescent="0.25">
      <c r="A39" s="65" t="s">
        <v>204</v>
      </c>
      <c r="B39" s="65">
        <v>2634</v>
      </c>
      <c r="C39" s="65">
        <v>1412</v>
      </c>
      <c r="D39" s="65">
        <v>1222</v>
      </c>
    </row>
    <row r="40" spans="1:4" ht="30" x14ac:dyDescent="0.25">
      <c r="A40" s="65" t="s">
        <v>205</v>
      </c>
      <c r="B40" s="65">
        <v>1087</v>
      </c>
      <c r="C40" s="65">
        <v>468</v>
      </c>
      <c r="D40" s="65">
        <v>619</v>
      </c>
    </row>
    <row r="41" spans="1:4" x14ac:dyDescent="0.25">
      <c r="A41" s="65" t="s">
        <v>206</v>
      </c>
      <c r="B41" s="65">
        <v>2</v>
      </c>
      <c r="C41" s="65" t="s">
        <v>67</v>
      </c>
      <c r="D41" s="65">
        <v>2</v>
      </c>
    </row>
    <row r="42" spans="1:4" ht="30" x14ac:dyDescent="0.25">
      <c r="A42" s="65" t="s">
        <v>207</v>
      </c>
      <c r="B42" s="65" t="s">
        <v>67</v>
      </c>
      <c r="C42" s="65" t="s">
        <v>67</v>
      </c>
      <c r="D42" s="65" t="s">
        <v>67</v>
      </c>
    </row>
    <row r="43" spans="1:4" ht="30" x14ac:dyDescent="0.25">
      <c r="A43" s="65" t="s">
        <v>208</v>
      </c>
      <c r="B43" s="65">
        <v>22334</v>
      </c>
      <c r="C43" s="65">
        <v>12637</v>
      </c>
      <c r="D43" s="65">
        <v>9697</v>
      </c>
    </row>
    <row r="44" spans="1:4" x14ac:dyDescent="0.25">
      <c r="A44" s="65" t="s">
        <v>209</v>
      </c>
      <c r="B44" s="65">
        <v>537</v>
      </c>
      <c r="C44" s="65">
        <v>231</v>
      </c>
      <c r="D44" s="65">
        <v>306</v>
      </c>
    </row>
    <row r="45" spans="1:4" x14ac:dyDescent="0.25">
      <c r="A45" s="65" t="s">
        <v>210</v>
      </c>
      <c r="B45" s="65">
        <v>6222</v>
      </c>
      <c r="C45" s="65">
        <v>3298</v>
      </c>
      <c r="D45" s="65">
        <v>2924</v>
      </c>
    </row>
    <row r="46" spans="1:4" x14ac:dyDescent="0.25">
      <c r="A46" s="65" t="s">
        <v>211</v>
      </c>
      <c r="B46" s="65">
        <v>32413</v>
      </c>
      <c r="C46" s="65">
        <v>14573</v>
      </c>
      <c r="D46" s="65">
        <v>17840</v>
      </c>
    </row>
    <row r="47" spans="1:4" x14ac:dyDescent="0.25">
      <c r="A47" s="65" t="s">
        <v>212</v>
      </c>
      <c r="B47" s="65">
        <v>7248</v>
      </c>
      <c r="C47" s="65">
        <v>3862</v>
      </c>
      <c r="D47" s="65">
        <v>3386</v>
      </c>
    </row>
    <row r="48" spans="1:4" x14ac:dyDescent="0.25">
      <c r="A48" s="65" t="s">
        <v>213</v>
      </c>
      <c r="B48" s="65">
        <v>3382</v>
      </c>
      <c r="C48" s="65">
        <v>1398</v>
      </c>
      <c r="D48" s="65">
        <v>1984</v>
      </c>
    </row>
    <row r="49" spans="1:4" ht="30" x14ac:dyDescent="0.25">
      <c r="A49" s="65" t="s">
        <v>214</v>
      </c>
      <c r="B49" s="65">
        <v>18273</v>
      </c>
      <c r="C49" s="65">
        <v>7443</v>
      </c>
      <c r="D49" s="65">
        <v>10830</v>
      </c>
    </row>
    <row r="50" spans="1:4" x14ac:dyDescent="0.25">
      <c r="A50" s="65" t="s">
        <v>215</v>
      </c>
      <c r="B50" s="65">
        <v>1288</v>
      </c>
      <c r="C50" s="65">
        <v>539</v>
      </c>
      <c r="D50" s="65">
        <v>749</v>
      </c>
    </row>
    <row r="51" spans="1:4" x14ac:dyDescent="0.25">
      <c r="A51" s="65" t="s">
        <v>216</v>
      </c>
      <c r="B51" s="65">
        <v>2211</v>
      </c>
      <c r="C51" s="65">
        <v>1015</v>
      </c>
      <c r="D51" s="65">
        <v>1196</v>
      </c>
    </row>
    <row r="52" spans="1:4" ht="75" x14ac:dyDescent="0.25">
      <c r="A52" s="65" t="s">
        <v>217</v>
      </c>
      <c r="B52" s="65">
        <v>37396</v>
      </c>
      <c r="C52" s="65">
        <v>19716</v>
      </c>
      <c r="D52" s="65">
        <v>17680</v>
      </c>
    </row>
    <row r="53" spans="1:4" ht="45" x14ac:dyDescent="0.25">
      <c r="A53" s="65" t="s">
        <v>218</v>
      </c>
      <c r="B53" s="65" t="s">
        <v>67</v>
      </c>
      <c r="C53" s="65" t="s">
        <v>67</v>
      </c>
      <c r="D53" s="65" t="s">
        <v>67</v>
      </c>
    </row>
    <row r="54" spans="1:4" ht="60" x14ac:dyDescent="0.25">
      <c r="A54" s="65" t="s">
        <v>219</v>
      </c>
      <c r="B54" s="65" t="s">
        <v>67</v>
      </c>
      <c r="C54" s="65" t="s">
        <v>67</v>
      </c>
      <c r="D54" s="65" t="s">
        <v>67</v>
      </c>
    </row>
    <row r="55" spans="1:4" ht="45" x14ac:dyDescent="0.25">
      <c r="A55" s="65" t="s">
        <v>220</v>
      </c>
      <c r="B55" s="65">
        <v>868</v>
      </c>
      <c r="C55" s="65">
        <v>295</v>
      </c>
      <c r="D55" s="65">
        <v>573</v>
      </c>
    </row>
    <row r="56" spans="1:4" x14ac:dyDescent="0.25">
      <c r="A56" s="65" t="s">
        <v>221</v>
      </c>
      <c r="B56" s="65">
        <v>433</v>
      </c>
      <c r="C56" s="65">
        <v>219</v>
      </c>
      <c r="D56" s="65">
        <v>214</v>
      </c>
    </row>
    <row r="57" spans="1:4" ht="45" x14ac:dyDescent="0.25">
      <c r="A57" s="65" t="s">
        <v>222</v>
      </c>
      <c r="B57" s="65">
        <v>341</v>
      </c>
      <c r="C57" s="65">
        <v>144</v>
      </c>
      <c r="D57" s="65">
        <v>197</v>
      </c>
    </row>
    <row r="58" spans="1:4" x14ac:dyDescent="0.25">
      <c r="A58" s="65" t="s">
        <v>223</v>
      </c>
      <c r="B58" s="65">
        <v>9376</v>
      </c>
      <c r="C58" s="65">
        <v>4820</v>
      </c>
      <c r="D58" s="65">
        <v>4556</v>
      </c>
    </row>
    <row r="59" spans="1:4" ht="45" x14ac:dyDescent="0.25">
      <c r="A59" s="65" t="s">
        <v>224</v>
      </c>
      <c r="B59" s="65">
        <v>245</v>
      </c>
      <c r="C59" s="65">
        <v>100</v>
      </c>
      <c r="D59" s="65">
        <v>145</v>
      </c>
    </row>
    <row r="60" spans="1:4" ht="45" x14ac:dyDescent="0.25">
      <c r="A60" s="65" t="s">
        <v>225</v>
      </c>
      <c r="B60" s="65">
        <v>1352</v>
      </c>
      <c r="C60" s="65">
        <v>506</v>
      </c>
      <c r="D60" s="65">
        <v>846</v>
      </c>
    </row>
    <row r="61" spans="1:4" x14ac:dyDescent="0.25">
      <c r="A61" s="65" t="s">
        <v>226</v>
      </c>
      <c r="B61" s="65">
        <v>111598</v>
      </c>
      <c r="C61" s="65">
        <v>58627</v>
      </c>
      <c r="D61" s="65">
        <v>52971</v>
      </c>
    </row>
    <row r="62" spans="1:4" x14ac:dyDescent="0.25">
      <c r="A62" s="65" t="s">
        <v>227</v>
      </c>
      <c r="B62" s="65">
        <v>11612</v>
      </c>
      <c r="C62" s="65">
        <v>4577</v>
      </c>
      <c r="D62" s="65">
        <v>7035</v>
      </c>
    </row>
    <row r="63" spans="1:4" x14ac:dyDescent="0.25">
      <c r="A63" s="65" t="s">
        <v>228</v>
      </c>
      <c r="B63" s="65">
        <v>2287</v>
      </c>
      <c r="C63" s="65">
        <v>1394</v>
      </c>
      <c r="D63" s="65">
        <v>893</v>
      </c>
    </row>
    <row r="64" spans="1:4" ht="60" x14ac:dyDescent="0.25">
      <c r="A64" s="65" t="s">
        <v>229</v>
      </c>
      <c r="B64" s="65">
        <v>10362</v>
      </c>
      <c r="C64" s="65">
        <v>6901</v>
      </c>
      <c r="D64" s="65">
        <v>3461</v>
      </c>
    </row>
    <row r="65" spans="1:4" ht="30" x14ac:dyDescent="0.25">
      <c r="A65" s="65" t="s">
        <v>230</v>
      </c>
      <c r="B65" s="65">
        <v>1593</v>
      </c>
      <c r="C65" s="65">
        <v>486</v>
      </c>
      <c r="D65" s="65">
        <v>1107</v>
      </c>
    </row>
    <row r="66" spans="1:4" x14ac:dyDescent="0.25">
      <c r="A66" s="65" t="s">
        <v>231</v>
      </c>
      <c r="B66" s="65">
        <v>50</v>
      </c>
      <c r="C66" s="65">
        <v>30</v>
      </c>
      <c r="D66" s="65">
        <v>20</v>
      </c>
    </row>
    <row r="67" spans="1:4" ht="45" x14ac:dyDescent="0.25">
      <c r="A67" s="65" t="s">
        <v>232</v>
      </c>
      <c r="B67" s="65">
        <v>54</v>
      </c>
      <c r="C67" s="65">
        <v>27</v>
      </c>
      <c r="D67" s="65">
        <v>27</v>
      </c>
    </row>
    <row r="68" spans="1:4" ht="30" x14ac:dyDescent="0.25">
      <c r="A68" s="65" t="s">
        <v>233</v>
      </c>
      <c r="B68" s="65">
        <v>352754</v>
      </c>
      <c r="C68" s="65">
        <v>181041</v>
      </c>
      <c r="D68" s="65">
        <v>171713</v>
      </c>
    </row>
    <row r="69" spans="1:4" x14ac:dyDescent="0.25">
      <c r="A69" s="65" t="s">
        <v>234</v>
      </c>
      <c r="B69" s="65">
        <v>652</v>
      </c>
      <c r="C69" s="65">
        <v>514</v>
      </c>
      <c r="D69" s="65">
        <v>138</v>
      </c>
    </row>
    <row r="70" spans="1:4" x14ac:dyDescent="0.25">
      <c r="A70" s="65" t="s">
        <v>235</v>
      </c>
      <c r="B70" s="65">
        <v>478</v>
      </c>
      <c r="C70" s="65">
        <v>296</v>
      </c>
      <c r="D70" s="65">
        <v>182</v>
      </c>
    </row>
    <row r="71" spans="1:4" x14ac:dyDescent="0.25">
      <c r="A71" s="65" t="s">
        <v>236</v>
      </c>
      <c r="B71" s="65">
        <v>547</v>
      </c>
      <c r="C71" s="65">
        <v>377</v>
      </c>
      <c r="D71" s="65">
        <v>170</v>
      </c>
    </row>
    <row r="72" spans="1:4" x14ac:dyDescent="0.25">
      <c r="A72" s="65" t="s">
        <v>237</v>
      </c>
      <c r="B72" s="65">
        <v>238</v>
      </c>
      <c r="C72" s="65">
        <v>135</v>
      </c>
      <c r="D72" s="65">
        <v>103</v>
      </c>
    </row>
    <row r="73" spans="1:4" x14ac:dyDescent="0.25">
      <c r="A73" s="65" t="s">
        <v>238</v>
      </c>
      <c r="B73" s="65">
        <v>60</v>
      </c>
      <c r="C73" s="65">
        <v>46</v>
      </c>
      <c r="D73" s="65">
        <v>14</v>
      </c>
    </row>
    <row r="74" spans="1:4" ht="30" x14ac:dyDescent="0.25">
      <c r="A74" s="65" t="s">
        <v>239</v>
      </c>
      <c r="B74" s="65">
        <v>71</v>
      </c>
      <c r="C74" s="65">
        <v>52</v>
      </c>
      <c r="D74" s="65">
        <v>19</v>
      </c>
    </row>
    <row r="75" spans="1:4" ht="30" x14ac:dyDescent="0.25">
      <c r="A75" s="65" t="s">
        <v>240</v>
      </c>
      <c r="B75" s="65">
        <v>300</v>
      </c>
      <c r="C75" s="65">
        <v>237</v>
      </c>
      <c r="D75" s="65">
        <v>63</v>
      </c>
    </row>
    <row r="76" spans="1:4" x14ac:dyDescent="0.25">
      <c r="A76" s="65" t="s">
        <v>241</v>
      </c>
      <c r="B76" s="65">
        <v>106</v>
      </c>
      <c r="C76" s="65">
        <v>45</v>
      </c>
      <c r="D76" s="65">
        <v>61</v>
      </c>
    </row>
    <row r="77" spans="1:4" x14ac:dyDescent="0.25">
      <c r="A77" s="65" t="s">
        <v>242</v>
      </c>
      <c r="B77" s="65">
        <v>326</v>
      </c>
      <c r="C77" s="65">
        <v>276</v>
      </c>
      <c r="D77" s="65">
        <v>50</v>
      </c>
    </row>
    <row r="78" spans="1:4" x14ac:dyDescent="0.25">
      <c r="A78" s="65" t="s">
        <v>243</v>
      </c>
      <c r="B78" s="65">
        <v>1159</v>
      </c>
      <c r="C78" s="65">
        <v>563</v>
      </c>
      <c r="D78" s="65">
        <v>596</v>
      </c>
    </row>
    <row r="79" spans="1:4" x14ac:dyDescent="0.25">
      <c r="A79" s="65" t="s">
        <v>244</v>
      </c>
      <c r="B79" s="65">
        <v>1155</v>
      </c>
      <c r="C79" s="65">
        <v>741</v>
      </c>
      <c r="D79" s="65">
        <v>414</v>
      </c>
    </row>
    <row r="80" spans="1:4" x14ac:dyDescent="0.25">
      <c r="A80" s="65" t="s">
        <v>245</v>
      </c>
      <c r="B80" s="65">
        <v>391</v>
      </c>
      <c r="C80" s="65">
        <v>120</v>
      </c>
      <c r="D80" s="65">
        <v>271</v>
      </c>
    </row>
    <row r="81" spans="1:4" x14ac:dyDescent="0.25">
      <c r="A81" s="65" t="s">
        <v>246</v>
      </c>
      <c r="B81" s="65">
        <v>151</v>
      </c>
      <c r="C81" s="65">
        <v>123</v>
      </c>
      <c r="D81" s="65">
        <v>28</v>
      </c>
    </row>
    <row r="82" spans="1:4" x14ac:dyDescent="0.25">
      <c r="A82" s="65" t="s">
        <v>247</v>
      </c>
      <c r="B82" s="65">
        <v>1397</v>
      </c>
      <c r="C82" s="65">
        <v>883</v>
      </c>
      <c r="D82" s="65">
        <v>514</v>
      </c>
    </row>
    <row r="83" spans="1:4" x14ac:dyDescent="0.25">
      <c r="A83" s="65" t="s">
        <v>248</v>
      </c>
      <c r="B83" s="65">
        <v>1016</v>
      </c>
      <c r="C83" s="65">
        <v>718</v>
      </c>
      <c r="D83" s="65">
        <v>298</v>
      </c>
    </row>
    <row r="84" spans="1:4" x14ac:dyDescent="0.25">
      <c r="A84" s="65" t="s">
        <v>249</v>
      </c>
      <c r="B84" s="65">
        <v>124</v>
      </c>
      <c r="C84" s="65">
        <v>87</v>
      </c>
      <c r="D84" s="65">
        <v>37</v>
      </c>
    </row>
    <row r="85" spans="1:4" ht="30" x14ac:dyDescent="0.25">
      <c r="A85" s="65" t="s">
        <v>250</v>
      </c>
      <c r="B85" s="65">
        <v>335</v>
      </c>
      <c r="C85" s="65">
        <v>279</v>
      </c>
      <c r="D85" s="65">
        <v>56</v>
      </c>
    </row>
    <row r="86" spans="1:4" x14ac:dyDescent="0.25">
      <c r="A86" s="65" t="s">
        <v>251</v>
      </c>
      <c r="B86" s="65">
        <v>275</v>
      </c>
      <c r="C86" s="65">
        <v>160</v>
      </c>
      <c r="D86" s="65">
        <v>115</v>
      </c>
    </row>
    <row r="87" spans="1:4" x14ac:dyDescent="0.25">
      <c r="A87" s="65" t="s">
        <v>252</v>
      </c>
      <c r="B87" s="65">
        <v>400</v>
      </c>
      <c r="C87" s="65">
        <v>186</v>
      </c>
      <c r="D87" s="65">
        <v>214</v>
      </c>
    </row>
    <row r="88" spans="1:4" ht="45" x14ac:dyDescent="0.25">
      <c r="A88" s="65" t="s">
        <v>253</v>
      </c>
      <c r="B88" s="65">
        <v>210</v>
      </c>
      <c r="C88" s="65">
        <v>162</v>
      </c>
      <c r="D88" s="65">
        <v>48</v>
      </c>
    </row>
    <row r="89" spans="1:4" ht="30" x14ac:dyDescent="0.25">
      <c r="A89" s="65" t="s">
        <v>254</v>
      </c>
      <c r="B89" s="65" t="s">
        <v>67</v>
      </c>
      <c r="C89" s="65" t="s">
        <v>67</v>
      </c>
      <c r="D89" s="65" t="s">
        <v>67</v>
      </c>
    </row>
    <row r="90" spans="1:4" ht="30" x14ac:dyDescent="0.25">
      <c r="A90" s="65" t="s">
        <v>255</v>
      </c>
      <c r="B90" s="65" t="s">
        <v>67</v>
      </c>
      <c r="C90" s="65" t="s">
        <v>67</v>
      </c>
      <c r="D90" s="65" t="s">
        <v>67</v>
      </c>
    </row>
    <row r="91" spans="1:4" x14ac:dyDescent="0.25">
      <c r="A91" s="65" t="s">
        <v>256</v>
      </c>
      <c r="B91" s="65">
        <v>713</v>
      </c>
      <c r="C91" s="65">
        <v>466</v>
      </c>
      <c r="D91" s="65">
        <v>247</v>
      </c>
    </row>
    <row r="92" spans="1:4" x14ac:dyDescent="0.25">
      <c r="A92" s="65" t="s">
        <v>257</v>
      </c>
      <c r="B92" s="65">
        <v>2228</v>
      </c>
      <c r="C92" s="65">
        <v>1588</v>
      </c>
      <c r="D92" s="65">
        <v>640</v>
      </c>
    </row>
    <row r="93" spans="1:4" ht="75" x14ac:dyDescent="0.25">
      <c r="A93" s="65" t="s">
        <v>258</v>
      </c>
      <c r="B93" s="65">
        <v>622</v>
      </c>
      <c r="C93" s="65">
        <v>327</v>
      </c>
      <c r="D93" s="65">
        <v>295</v>
      </c>
    </row>
    <row r="94" spans="1:4" ht="45" x14ac:dyDescent="0.25">
      <c r="A94" s="65" t="s">
        <v>259</v>
      </c>
      <c r="B94" s="65">
        <v>1315</v>
      </c>
      <c r="C94" s="65">
        <v>848</v>
      </c>
      <c r="D94" s="65">
        <v>467</v>
      </c>
    </row>
    <row r="95" spans="1:4" ht="30" x14ac:dyDescent="0.25">
      <c r="A95" s="65" t="s">
        <v>260</v>
      </c>
      <c r="B95" s="65">
        <v>14269</v>
      </c>
      <c r="C95" s="65">
        <v>9229</v>
      </c>
      <c r="D95" s="65">
        <v>5040</v>
      </c>
    </row>
    <row r="96" spans="1:4" ht="30" x14ac:dyDescent="0.25">
      <c r="A96" s="65" t="s">
        <v>261</v>
      </c>
      <c r="B96" s="65">
        <v>297</v>
      </c>
      <c r="C96" s="65">
        <v>130</v>
      </c>
      <c r="D96" s="65">
        <v>167</v>
      </c>
    </row>
    <row r="97" spans="1:4" x14ac:dyDescent="0.25">
      <c r="A97" s="65" t="s">
        <v>262</v>
      </c>
      <c r="B97" s="65">
        <v>129</v>
      </c>
      <c r="C97" s="65">
        <v>56</v>
      </c>
      <c r="D97" s="65">
        <v>73</v>
      </c>
    </row>
    <row r="98" spans="1:4" x14ac:dyDescent="0.25">
      <c r="A98" s="65" t="s">
        <v>263</v>
      </c>
      <c r="B98" s="65">
        <v>1899</v>
      </c>
      <c r="C98" s="65">
        <v>549</v>
      </c>
      <c r="D98" s="65">
        <v>1350</v>
      </c>
    </row>
    <row r="99" spans="1:4" x14ac:dyDescent="0.25">
      <c r="A99" s="65" t="s">
        <v>264</v>
      </c>
      <c r="B99" s="65">
        <v>381</v>
      </c>
      <c r="C99" s="65">
        <v>165</v>
      </c>
      <c r="D99" s="65">
        <v>216</v>
      </c>
    </row>
    <row r="100" spans="1:4" ht="45" x14ac:dyDescent="0.25">
      <c r="A100" s="65" t="s">
        <v>265</v>
      </c>
      <c r="B100" s="65">
        <v>446</v>
      </c>
      <c r="C100" s="65">
        <v>124</v>
      </c>
      <c r="D100" s="65">
        <v>322</v>
      </c>
    </row>
    <row r="101" spans="1:4" x14ac:dyDescent="0.25">
      <c r="A101" s="65" t="s">
        <v>266</v>
      </c>
      <c r="B101" s="65">
        <v>800</v>
      </c>
      <c r="C101" s="65">
        <v>387</v>
      </c>
      <c r="D101" s="65">
        <v>413</v>
      </c>
    </row>
    <row r="102" spans="1:4" ht="30" x14ac:dyDescent="0.25">
      <c r="A102" s="65" t="s">
        <v>267</v>
      </c>
      <c r="B102" s="65">
        <v>629</v>
      </c>
      <c r="C102" s="65">
        <v>176</v>
      </c>
      <c r="D102" s="65">
        <v>453</v>
      </c>
    </row>
    <row r="103" spans="1:4" x14ac:dyDescent="0.25">
      <c r="A103" s="65" t="s">
        <v>268</v>
      </c>
      <c r="B103" s="65">
        <v>453</v>
      </c>
      <c r="C103" s="65">
        <v>119</v>
      </c>
      <c r="D103" s="65">
        <v>334</v>
      </c>
    </row>
    <row r="104" spans="1:4" x14ac:dyDescent="0.25">
      <c r="A104" s="65" t="s">
        <v>269</v>
      </c>
      <c r="B104" s="65">
        <v>903</v>
      </c>
      <c r="C104" s="65">
        <v>368</v>
      </c>
      <c r="D104" s="65">
        <v>535</v>
      </c>
    </row>
    <row r="105" spans="1:4" x14ac:dyDescent="0.25">
      <c r="A105" s="65" t="s">
        <v>270</v>
      </c>
      <c r="B105" s="65">
        <v>622</v>
      </c>
      <c r="C105" s="65">
        <v>201</v>
      </c>
      <c r="D105" s="65">
        <v>421</v>
      </c>
    </row>
    <row r="106" spans="1:4" ht="60" x14ac:dyDescent="0.25">
      <c r="A106" s="65" t="s">
        <v>271</v>
      </c>
      <c r="B106" s="65">
        <v>211</v>
      </c>
      <c r="C106" s="65">
        <v>74</v>
      </c>
      <c r="D106" s="65">
        <v>137</v>
      </c>
    </row>
    <row r="107" spans="1:4" ht="30" x14ac:dyDescent="0.25">
      <c r="A107" s="65" t="s">
        <v>272</v>
      </c>
      <c r="B107" s="65">
        <v>4211</v>
      </c>
      <c r="C107" s="65">
        <v>2125</v>
      </c>
      <c r="D107" s="65">
        <v>2086</v>
      </c>
    </row>
    <row r="108" spans="1:4" ht="45" x14ac:dyDescent="0.25">
      <c r="A108" s="65" t="s">
        <v>273</v>
      </c>
      <c r="B108" s="65">
        <v>816</v>
      </c>
      <c r="C108" s="65">
        <v>327</v>
      </c>
      <c r="D108" s="65">
        <v>489</v>
      </c>
    </row>
    <row r="109" spans="1:4" ht="30" x14ac:dyDescent="0.25">
      <c r="A109" s="65" t="s">
        <v>274</v>
      </c>
      <c r="B109" s="65">
        <v>11797</v>
      </c>
      <c r="C109" s="65">
        <v>4801</v>
      </c>
      <c r="D109" s="65">
        <v>6996</v>
      </c>
    </row>
    <row r="110" spans="1:4" ht="30" x14ac:dyDescent="0.25">
      <c r="A110" s="65" t="s">
        <v>275</v>
      </c>
      <c r="B110" s="65">
        <v>3331</v>
      </c>
      <c r="C110" s="65">
        <v>1750</v>
      </c>
      <c r="D110" s="65">
        <v>1581</v>
      </c>
    </row>
    <row r="111" spans="1:4" x14ac:dyDescent="0.25">
      <c r="A111" s="65" t="s">
        <v>276</v>
      </c>
      <c r="B111" s="65">
        <v>1063</v>
      </c>
      <c r="C111" s="65">
        <v>528</v>
      </c>
      <c r="D111" s="65">
        <v>535</v>
      </c>
    </row>
    <row r="112" spans="1:4" ht="30" x14ac:dyDescent="0.25">
      <c r="A112" s="65" t="s">
        <v>277</v>
      </c>
      <c r="B112" s="65">
        <v>1725</v>
      </c>
      <c r="C112" s="65">
        <v>902</v>
      </c>
      <c r="D112" s="65">
        <v>823</v>
      </c>
    </row>
    <row r="113" spans="1:4" ht="30" x14ac:dyDescent="0.25">
      <c r="A113" s="65" t="s">
        <v>278</v>
      </c>
      <c r="B113" s="65">
        <v>180</v>
      </c>
      <c r="C113" s="65">
        <v>118</v>
      </c>
      <c r="D113" s="65">
        <v>62</v>
      </c>
    </row>
    <row r="114" spans="1:4" x14ac:dyDescent="0.25">
      <c r="A114" s="65" t="s">
        <v>279</v>
      </c>
      <c r="B114" s="65">
        <v>5536</v>
      </c>
      <c r="C114" s="65">
        <v>3011</v>
      </c>
      <c r="D114" s="65">
        <v>2525</v>
      </c>
    </row>
    <row r="115" spans="1:4" x14ac:dyDescent="0.25">
      <c r="A115" s="65" t="s">
        <v>280</v>
      </c>
      <c r="B115" s="65">
        <v>1197</v>
      </c>
      <c r="C115" s="65">
        <v>444</v>
      </c>
      <c r="D115" s="65">
        <v>753</v>
      </c>
    </row>
    <row r="116" spans="1:4" x14ac:dyDescent="0.25">
      <c r="A116" s="65" t="s">
        <v>281</v>
      </c>
      <c r="B116" s="65">
        <v>1875</v>
      </c>
      <c r="C116" s="65">
        <v>1194</v>
      </c>
      <c r="D116" s="65">
        <v>681</v>
      </c>
    </row>
    <row r="117" spans="1:4" ht="30" x14ac:dyDescent="0.25">
      <c r="A117" s="65" t="s">
        <v>282</v>
      </c>
      <c r="B117" s="65">
        <v>803</v>
      </c>
      <c r="C117" s="65">
        <v>350</v>
      </c>
      <c r="D117" s="65">
        <v>453</v>
      </c>
    </row>
    <row r="118" spans="1:4" x14ac:dyDescent="0.25">
      <c r="A118" s="65" t="s">
        <v>283</v>
      </c>
      <c r="B118" s="65">
        <v>628</v>
      </c>
      <c r="C118" s="65">
        <v>413</v>
      </c>
      <c r="D118" s="65">
        <v>215</v>
      </c>
    </row>
    <row r="119" spans="1:4" x14ac:dyDescent="0.25">
      <c r="A119" s="65" t="s">
        <v>284</v>
      </c>
      <c r="B119" s="65">
        <v>7448</v>
      </c>
      <c r="C119" s="65">
        <v>4333</v>
      </c>
      <c r="D119" s="65">
        <v>3115</v>
      </c>
    </row>
    <row r="120" spans="1:4" ht="45" x14ac:dyDescent="0.25">
      <c r="A120" s="65" t="s">
        <v>285</v>
      </c>
      <c r="B120" s="65">
        <v>5520</v>
      </c>
      <c r="C120" s="65">
        <v>3100</v>
      </c>
      <c r="D120" s="65">
        <v>2420</v>
      </c>
    </row>
    <row r="121" spans="1:4" x14ac:dyDescent="0.25">
      <c r="A121" s="65" t="s">
        <v>286</v>
      </c>
      <c r="B121" s="65">
        <v>1005</v>
      </c>
      <c r="C121" s="65">
        <v>383</v>
      </c>
      <c r="D121" s="65">
        <v>622</v>
      </c>
    </row>
    <row r="122" spans="1:4" x14ac:dyDescent="0.25">
      <c r="A122" s="65" t="s">
        <v>287</v>
      </c>
      <c r="B122" s="65">
        <v>420</v>
      </c>
      <c r="C122" s="65">
        <v>274</v>
      </c>
      <c r="D122" s="65">
        <v>146</v>
      </c>
    </row>
    <row r="123" spans="1:4" ht="30" x14ac:dyDescent="0.25">
      <c r="A123" s="65" t="s">
        <v>288</v>
      </c>
      <c r="B123" s="65">
        <v>6071</v>
      </c>
      <c r="C123" s="65">
        <v>2783</v>
      </c>
      <c r="D123" s="65">
        <v>3288</v>
      </c>
    </row>
    <row r="124" spans="1:4" ht="30" x14ac:dyDescent="0.25">
      <c r="A124" s="65" t="s">
        <v>289</v>
      </c>
      <c r="B124" s="65">
        <v>822</v>
      </c>
      <c r="C124" s="65">
        <v>342</v>
      </c>
      <c r="D124" s="65">
        <v>480</v>
      </c>
    </row>
    <row r="125" spans="1:4" x14ac:dyDescent="0.25">
      <c r="A125" s="65" t="s">
        <v>290</v>
      </c>
      <c r="B125" s="65">
        <v>7530</v>
      </c>
      <c r="C125" s="65">
        <v>4148</v>
      </c>
      <c r="D125" s="65">
        <v>3382</v>
      </c>
    </row>
    <row r="126" spans="1:4" x14ac:dyDescent="0.25">
      <c r="A126" s="65" t="s">
        <v>291</v>
      </c>
      <c r="B126" s="65">
        <v>400</v>
      </c>
      <c r="C126" s="65">
        <v>206</v>
      </c>
      <c r="D126" s="65">
        <v>194</v>
      </c>
    </row>
    <row r="127" spans="1:4" x14ac:dyDescent="0.25">
      <c r="A127" s="65" t="s">
        <v>292</v>
      </c>
      <c r="B127" s="65">
        <v>248</v>
      </c>
      <c r="C127" s="65">
        <v>180</v>
      </c>
      <c r="D127" s="65">
        <v>68</v>
      </c>
    </row>
    <row r="128" spans="1:4" x14ac:dyDescent="0.25">
      <c r="A128" s="65" t="s">
        <v>293</v>
      </c>
      <c r="B128" s="65">
        <v>1514</v>
      </c>
      <c r="C128" s="65">
        <v>922</v>
      </c>
      <c r="D128" s="65">
        <v>592</v>
      </c>
    </row>
    <row r="129" spans="1:4" ht="60" x14ac:dyDescent="0.25">
      <c r="A129" s="65" t="s">
        <v>294</v>
      </c>
      <c r="B129" s="65" t="s">
        <v>67</v>
      </c>
      <c r="C129" s="65" t="s">
        <v>67</v>
      </c>
      <c r="D129" s="65" t="s">
        <v>67</v>
      </c>
    </row>
    <row r="130" spans="1:4" ht="30" x14ac:dyDescent="0.25">
      <c r="A130" s="65" t="s">
        <v>295</v>
      </c>
      <c r="B130" s="65">
        <v>1689</v>
      </c>
      <c r="C130" s="65">
        <v>516</v>
      </c>
      <c r="D130" s="65">
        <v>1173</v>
      </c>
    </row>
    <row r="131" spans="1:4" x14ac:dyDescent="0.25">
      <c r="A131" s="65" t="s">
        <v>296</v>
      </c>
      <c r="B131" s="65">
        <v>2178</v>
      </c>
      <c r="C131" s="65">
        <v>1068</v>
      </c>
      <c r="D131" s="65">
        <v>1110</v>
      </c>
    </row>
    <row r="132" spans="1:4" ht="45" x14ac:dyDescent="0.25">
      <c r="A132" s="65" t="s">
        <v>297</v>
      </c>
      <c r="B132" s="65">
        <v>5458</v>
      </c>
      <c r="C132" s="65">
        <v>2997</v>
      </c>
      <c r="D132" s="65">
        <v>2461</v>
      </c>
    </row>
    <row r="133" spans="1:4" x14ac:dyDescent="0.25">
      <c r="A133" s="65" t="s">
        <v>298</v>
      </c>
      <c r="B133" s="65">
        <v>210</v>
      </c>
      <c r="C133" s="65">
        <v>73</v>
      </c>
      <c r="D133" s="65">
        <v>137</v>
      </c>
    </row>
    <row r="134" spans="1:4" x14ac:dyDescent="0.25">
      <c r="A134" s="65" t="s">
        <v>299</v>
      </c>
      <c r="B134" s="65">
        <v>3803</v>
      </c>
      <c r="C134" s="65">
        <v>483</v>
      </c>
      <c r="D134" s="65">
        <v>3320</v>
      </c>
    </row>
    <row r="135" spans="1:4" x14ac:dyDescent="0.25">
      <c r="A135" s="65" t="s">
        <v>300</v>
      </c>
      <c r="B135" s="65">
        <v>9666</v>
      </c>
      <c r="C135" s="65">
        <v>4982</v>
      </c>
      <c r="D135" s="65">
        <v>4684</v>
      </c>
    </row>
    <row r="136" spans="1:4" ht="45" x14ac:dyDescent="0.25">
      <c r="A136" s="65" t="s">
        <v>301</v>
      </c>
      <c r="B136" s="65">
        <v>3214</v>
      </c>
      <c r="C136" s="65">
        <v>1579</v>
      </c>
      <c r="D136" s="65">
        <v>1635</v>
      </c>
    </row>
    <row r="137" spans="1:4" ht="30" x14ac:dyDescent="0.25">
      <c r="A137" s="65" t="s">
        <v>302</v>
      </c>
      <c r="B137" s="65">
        <v>73534</v>
      </c>
      <c r="C137" s="65">
        <v>37079</v>
      </c>
      <c r="D137" s="65">
        <v>36455</v>
      </c>
    </row>
    <row r="138" spans="1:4" ht="45" x14ac:dyDescent="0.25">
      <c r="A138" s="65" t="s">
        <v>137</v>
      </c>
      <c r="B138" s="65">
        <v>667</v>
      </c>
      <c r="C138" s="65">
        <v>314</v>
      </c>
      <c r="D138" s="65">
        <v>353</v>
      </c>
    </row>
    <row r="139" spans="1:4" x14ac:dyDescent="0.25">
      <c r="A139" s="65" t="s">
        <v>139</v>
      </c>
      <c r="B139" s="65">
        <v>1620</v>
      </c>
      <c r="C139" s="65">
        <v>926</v>
      </c>
      <c r="D139" s="65">
        <v>694</v>
      </c>
    </row>
    <row r="140" spans="1:4" ht="45" x14ac:dyDescent="0.25">
      <c r="A140" s="65" t="s">
        <v>303</v>
      </c>
      <c r="B140" s="65">
        <v>6845</v>
      </c>
      <c r="C140" s="65">
        <v>3854</v>
      </c>
      <c r="D140" s="65">
        <v>2991</v>
      </c>
    </row>
    <row r="141" spans="1:4" ht="30" x14ac:dyDescent="0.25">
      <c r="A141" s="65" t="s">
        <v>304</v>
      </c>
      <c r="B141" s="65">
        <v>461486</v>
      </c>
      <c r="C141" s="65">
        <v>237244</v>
      </c>
      <c r="D141" s="65">
        <v>224242</v>
      </c>
    </row>
    <row r="142" spans="1:4" ht="15" customHeight="1" x14ac:dyDescent="0.25">
      <c r="A142" s="190" t="s">
        <v>305</v>
      </c>
      <c r="B142" s="191"/>
      <c r="C142" s="191"/>
      <c r="D142" s="192"/>
    </row>
    <row r="143" spans="1:4" x14ac:dyDescent="0.25">
      <c r="A143" s="65" t="s">
        <v>186</v>
      </c>
      <c r="B143" s="65">
        <v>131</v>
      </c>
      <c r="C143" s="65">
        <v>73</v>
      </c>
      <c r="D143" s="65">
        <v>58</v>
      </c>
    </row>
    <row r="144" spans="1:4" x14ac:dyDescent="0.25">
      <c r="A144" s="65" t="s">
        <v>187</v>
      </c>
      <c r="B144" s="65">
        <v>181</v>
      </c>
      <c r="C144" s="65">
        <v>91</v>
      </c>
      <c r="D144" s="65">
        <v>90</v>
      </c>
    </row>
    <row r="145" spans="1:4" ht="60" x14ac:dyDescent="0.25">
      <c r="A145" s="65" t="s">
        <v>188</v>
      </c>
      <c r="B145" s="65">
        <v>1365</v>
      </c>
      <c r="C145" s="65">
        <v>691</v>
      </c>
      <c r="D145" s="65">
        <v>674</v>
      </c>
    </row>
    <row r="146" spans="1:4" x14ac:dyDescent="0.25">
      <c r="A146" s="65" t="s">
        <v>189</v>
      </c>
      <c r="B146" s="65">
        <v>347</v>
      </c>
      <c r="C146" s="65">
        <v>133</v>
      </c>
      <c r="D146" s="65">
        <v>214</v>
      </c>
    </row>
    <row r="147" spans="1:4" x14ac:dyDescent="0.25">
      <c r="A147" s="65" t="s">
        <v>190</v>
      </c>
      <c r="B147" s="65">
        <v>301</v>
      </c>
      <c r="C147" s="65">
        <v>137</v>
      </c>
      <c r="D147" s="65">
        <v>164</v>
      </c>
    </row>
    <row r="148" spans="1:4" x14ac:dyDescent="0.25">
      <c r="A148" s="65" t="s">
        <v>191</v>
      </c>
      <c r="B148" s="65">
        <v>56</v>
      </c>
      <c r="C148" s="65">
        <v>11</v>
      </c>
      <c r="D148" s="65">
        <v>45</v>
      </c>
    </row>
    <row r="149" spans="1:4" x14ac:dyDescent="0.25">
      <c r="A149" s="65" t="s">
        <v>192</v>
      </c>
      <c r="B149" s="65">
        <v>205</v>
      </c>
      <c r="C149" s="65">
        <v>50</v>
      </c>
      <c r="D149" s="65">
        <v>155</v>
      </c>
    </row>
    <row r="150" spans="1:4" x14ac:dyDescent="0.25">
      <c r="A150" s="65" t="s">
        <v>193</v>
      </c>
      <c r="B150" s="65">
        <v>973</v>
      </c>
      <c r="C150" s="65">
        <v>456</v>
      </c>
      <c r="D150" s="65">
        <v>517</v>
      </c>
    </row>
    <row r="151" spans="1:4" ht="30" x14ac:dyDescent="0.25">
      <c r="A151" s="65" t="s">
        <v>194</v>
      </c>
      <c r="B151" s="65">
        <v>3359</v>
      </c>
      <c r="C151" s="65">
        <v>1875</v>
      </c>
      <c r="D151" s="65">
        <v>1484</v>
      </c>
    </row>
    <row r="152" spans="1:4" x14ac:dyDescent="0.25">
      <c r="A152" s="65" t="s">
        <v>195</v>
      </c>
      <c r="B152" s="65">
        <v>95</v>
      </c>
      <c r="C152" s="65">
        <v>51</v>
      </c>
      <c r="D152" s="65">
        <v>44</v>
      </c>
    </row>
    <row r="153" spans="1:4" x14ac:dyDescent="0.25">
      <c r="A153" s="65" t="s">
        <v>196</v>
      </c>
      <c r="B153" s="65">
        <v>11</v>
      </c>
      <c r="C153" s="65">
        <v>6</v>
      </c>
      <c r="D153" s="65">
        <v>5</v>
      </c>
    </row>
    <row r="154" spans="1:4" x14ac:dyDescent="0.25">
      <c r="A154" s="65" t="s">
        <v>197</v>
      </c>
      <c r="B154" s="65">
        <v>10493</v>
      </c>
      <c r="C154" s="65">
        <v>6417</v>
      </c>
      <c r="D154" s="65">
        <v>4076</v>
      </c>
    </row>
    <row r="155" spans="1:4" ht="30" x14ac:dyDescent="0.25">
      <c r="A155" s="65" t="s">
        <v>198</v>
      </c>
      <c r="B155" s="65" t="s">
        <v>67</v>
      </c>
      <c r="C155" s="65" t="s">
        <v>67</v>
      </c>
      <c r="D155" s="65" t="s">
        <v>67</v>
      </c>
    </row>
    <row r="156" spans="1:4" x14ac:dyDescent="0.25">
      <c r="A156" s="65" t="s">
        <v>199</v>
      </c>
      <c r="B156" s="65">
        <v>1494</v>
      </c>
      <c r="C156" s="65">
        <v>747</v>
      </c>
      <c r="D156" s="65">
        <v>747</v>
      </c>
    </row>
    <row r="157" spans="1:4" x14ac:dyDescent="0.25">
      <c r="A157" s="65" t="s">
        <v>200</v>
      </c>
      <c r="B157" s="65">
        <v>120</v>
      </c>
      <c r="C157" s="65">
        <v>37</v>
      </c>
      <c r="D157" s="65">
        <v>83</v>
      </c>
    </row>
    <row r="158" spans="1:4" x14ac:dyDescent="0.25">
      <c r="A158" s="65" t="s">
        <v>201</v>
      </c>
      <c r="B158" s="65">
        <v>301</v>
      </c>
      <c r="C158" s="65">
        <v>81</v>
      </c>
      <c r="D158" s="65">
        <v>220</v>
      </c>
    </row>
    <row r="159" spans="1:4" ht="30" x14ac:dyDescent="0.25">
      <c r="A159" s="65" t="s">
        <v>202</v>
      </c>
      <c r="B159" s="65">
        <v>36</v>
      </c>
      <c r="C159" s="65">
        <v>18</v>
      </c>
      <c r="D159" s="65">
        <v>18</v>
      </c>
    </row>
    <row r="160" spans="1:4" x14ac:dyDescent="0.25">
      <c r="A160" s="65" t="s">
        <v>203</v>
      </c>
      <c r="B160" s="65" t="s">
        <v>67</v>
      </c>
      <c r="C160" s="65" t="s">
        <v>67</v>
      </c>
      <c r="D160" s="65" t="s">
        <v>67</v>
      </c>
    </row>
    <row r="161" spans="1:4" ht="30" x14ac:dyDescent="0.25">
      <c r="A161" s="65" t="s">
        <v>204</v>
      </c>
      <c r="B161" s="65">
        <v>661</v>
      </c>
      <c r="C161" s="65">
        <v>360</v>
      </c>
      <c r="D161" s="65">
        <v>301</v>
      </c>
    </row>
    <row r="162" spans="1:4" ht="30" x14ac:dyDescent="0.25">
      <c r="A162" s="65" t="s">
        <v>205</v>
      </c>
      <c r="B162" s="65">
        <v>159</v>
      </c>
      <c r="C162" s="65">
        <v>54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ht="30" x14ac:dyDescent="0.25">
      <c r="A164" s="65" t="s">
        <v>207</v>
      </c>
      <c r="B164" s="65" t="s">
        <v>67</v>
      </c>
      <c r="C164" s="65" t="s">
        <v>67</v>
      </c>
      <c r="D164" s="65" t="s">
        <v>67</v>
      </c>
    </row>
    <row r="165" spans="1:4" ht="30" x14ac:dyDescent="0.25">
      <c r="A165" s="65" t="s">
        <v>208</v>
      </c>
      <c r="B165" s="65">
        <v>934</v>
      </c>
      <c r="C165" s="65">
        <v>507</v>
      </c>
      <c r="D165" s="65">
        <v>427</v>
      </c>
    </row>
    <row r="166" spans="1:4" x14ac:dyDescent="0.25">
      <c r="A166" s="65" t="s">
        <v>209</v>
      </c>
      <c r="B166" s="65">
        <v>91</v>
      </c>
      <c r="C166" s="65">
        <v>41</v>
      </c>
      <c r="D166" s="65">
        <v>50</v>
      </c>
    </row>
    <row r="167" spans="1:4" x14ac:dyDescent="0.25">
      <c r="A167" s="65" t="s">
        <v>210</v>
      </c>
      <c r="B167" s="65">
        <v>1449</v>
      </c>
      <c r="C167" s="65">
        <v>799</v>
      </c>
      <c r="D167" s="65">
        <v>650</v>
      </c>
    </row>
    <row r="168" spans="1:4" x14ac:dyDescent="0.25">
      <c r="A168" s="65" t="s">
        <v>211</v>
      </c>
      <c r="B168" s="65">
        <v>6479</v>
      </c>
      <c r="C168" s="65">
        <v>2471</v>
      </c>
      <c r="D168" s="65">
        <v>4008</v>
      </c>
    </row>
    <row r="169" spans="1:4" x14ac:dyDescent="0.25">
      <c r="A169" s="65" t="s">
        <v>212</v>
      </c>
      <c r="B169" s="65">
        <v>816</v>
      </c>
      <c r="C169" s="65">
        <v>444</v>
      </c>
      <c r="D169" s="65">
        <v>372</v>
      </c>
    </row>
    <row r="170" spans="1:4" x14ac:dyDescent="0.25">
      <c r="A170" s="65" t="s">
        <v>213</v>
      </c>
      <c r="B170" s="65">
        <v>808</v>
      </c>
      <c r="C170" s="65">
        <v>339</v>
      </c>
      <c r="D170" s="65">
        <v>469</v>
      </c>
    </row>
    <row r="171" spans="1:4" ht="30" x14ac:dyDescent="0.25">
      <c r="A171" s="65" t="s">
        <v>214</v>
      </c>
      <c r="B171" s="65">
        <v>3047</v>
      </c>
      <c r="C171" s="65">
        <v>1291</v>
      </c>
      <c r="D171" s="65">
        <v>1756</v>
      </c>
    </row>
    <row r="172" spans="1:4" x14ac:dyDescent="0.25">
      <c r="A172" s="65" t="s">
        <v>215</v>
      </c>
      <c r="B172" s="65">
        <v>239</v>
      </c>
      <c r="C172" s="65">
        <v>99</v>
      </c>
      <c r="D172" s="65">
        <v>140</v>
      </c>
    </row>
    <row r="173" spans="1:4" x14ac:dyDescent="0.25">
      <c r="A173" s="65" t="s">
        <v>216</v>
      </c>
      <c r="B173" s="65">
        <v>611</v>
      </c>
      <c r="C173" s="65">
        <v>309</v>
      </c>
      <c r="D173" s="65">
        <v>302</v>
      </c>
    </row>
    <row r="174" spans="1:4" ht="75" x14ac:dyDescent="0.25">
      <c r="A174" s="65" t="s">
        <v>217</v>
      </c>
      <c r="B174" s="65">
        <v>7764</v>
      </c>
      <c r="C174" s="65">
        <v>4131</v>
      </c>
      <c r="D174" s="65">
        <v>3633</v>
      </c>
    </row>
    <row r="175" spans="1:4" ht="45" x14ac:dyDescent="0.25">
      <c r="A175" s="65" t="s">
        <v>218</v>
      </c>
      <c r="B175" s="65" t="s">
        <v>67</v>
      </c>
      <c r="C175" s="65" t="s">
        <v>67</v>
      </c>
      <c r="D175" s="65" t="s">
        <v>67</v>
      </c>
    </row>
    <row r="176" spans="1:4" ht="60" x14ac:dyDescent="0.25">
      <c r="A176" s="65" t="s">
        <v>219</v>
      </c>
      <c r="B176" s="65" t="s">
        <v>67</v>
      </c>
      <c r="C176" s="65" t="s">
        <v>67</v>
      </c>
      <c r="D176" s="65" t="s">
        <v>67</v>
      </c>
    </row>
    <row r="177" spans="1:4" ht="45" x14ac:dyDescent="0.25">
      <c r="A177" s="65" t="s">
        <v>220</v>
      </c>
      <c r="B177" s="65">
        <v>221</v>
      </c>
      <c r="C177" s="65">
        <v>81</v>
      </c>
      <c r="D177" s="65">
        <v>140</v>
      </c>
    </row>
    <row r="178" spans="1:4" x14ac:dyDescent="0.25">
      <c r="A178" s="65" t="s">
        <v>221</v>
      </c>
      <c r="B178" s="65">
        <v>137</v>
      </c>
      <c r="C178" s="65">
        <v>69</v>
      </c>
      <c r="D178" s="65">
        <v>68</v>
      </c>
    </row>
    <row r="179" spans="1:4" ht="45" x14ac:dyDescent="0.25">
      <c r="A179" s="65" t="s">
        <v>222</v>
      </c>
      <c r="B179" s="65">
        <v>44</v>
      </c>
      <c r="C179" s="65">
        <v>12</v>
      </c>
      <c r="D179" s="65">
        <v>32</v>
      </c>
    </row>
    <row r="180" spans="1:4" x14ac:dyDescent="0.25">
      <c r="A180" s="65" t="s">
        <v>223</v>
      </c>
      <c r="B180" s="65">
        <v>1540</v>
      </c>
      <c r="C180" s="65">
        <v>770</v>
      </c>
      <c r="D180" s="65">
        <v>770</v>
      </c>
    </row>
    <row r="181" spans="1:4" ht="45" x14ac:dyDescent="0.25">
      <c r="A181" s="65" t="s">
        <v>224</v>
      </c>
      <c r="B181" s="65">
        <v>62</v>
      </c>
      <c r="C181" s="65">
        <v>23</v>
      </c>
      <c r="D181" s="65">
        <v>39</v>
      </c>
    </row>
    <row r="182" spans="1:4" ht="45" x14ac:dyDescent="0.25">
      <c r="A182" s="65" t="s">
        <v>225</v>
      </c>
      <c r="B182" s="65">
        <v>364</v>
      </c>
      <c r="C182" s="65">
        <v>132</v>
      </c>
      <c r="D182" s="65">
        <v>232</v>
      </c>
    </row>
    <row r="183" spans="1:4" x14ac:dyDescent="0.25">
      <c r="A183" s="65" t="s">
        <v>226</v>
      </c>
      <c r="B183" s="65">
        <v>26963</v>
      </c>
      <c r="C183" s="65">
        <v>14088</v>
      </c>
      <c r="D183" s="65">
        <v>12875</v>
      </c>
    </row>
    <row r="184" spans="1:4" x14ac:dyDescent="0.25">
      <c r="A184" s="65" t="s">
        <v>227</v>
      </c>
      <c r="B184" s="65">
        <v>1421</v>
      </c>
      <c r="C184" s="65">
        <v>528</v>
      </c>
      <c r="D184" s="65">
        <v>893</v>
      </c>
    </row>
    <row r="185" spans="1:4" x14ac:dyDescent="0.25">
      <c r="A185" s="65" t="s">
        <v>228</v>
      </c>
      <c r="B185" s="65">
        <v>431</v>
      </c>
      <c r="C185" s="65">
        <v>205</v>
      </c>
      <c r="D185" s="65">
        <v>226</v>
      </c>
    </row>
    <row r="186" spans="1:4" ht="60" x14ac:dyDescent="0.25">
      <c r="A186" s="65" t="s">
        <v>229</v>
      </c>
      <c r="B186" s="65">
        <v>1448</v>
      </c>
      <c r="C186" s="65">
        <v>905</v>
      </c>
      <c r="D186" s="65">
        <v>543</v>
      </c>
    </row>
    <row r="187" spans="1:4" ht="30" x14ac:dyDescent="0.25">
      <c r="A187" s="65" t="s">
        <v>230</v>
      </c>
      <c r="B187" s="65">
        <v>273</v>
      </c>
      <c r="C187" s="65">
        <v>88</v>
      </c>
      <c r="D187" s="65">
        <v>185</v>
      </c>
    </row>
    <row r="188" spans="1:4" x14ac:dyDescent="0.25">
      <c r="A188" s="65" t="s">
        <v>231</v>
      </c>
      <c r="B188" s="65">
        <v>18</v>
      </c>
      <c r="C188" s="65">
        <v>12</v>
      </c>
      <c r="D188" s="65">
        <v>6</v>
      </c>
    </row>
    <row r="189" spans="1:4" ht="45" x14ac:dyDescent="0.25">
      <c r="A189" s="65" t="s">
        <v>232</v>
      </c>
      <c r="B189" s="65">
        <v>7</v>
      </c>
      <c r="C189" s="65">
        <v>4</v>
      </c>
      <c r="D189" s="65">
        <v>3</v>
      </c>
    </row>
    <row r="190" spans="1:4" ht="30" x14ac:dyDescent="0.25">
      <c r="A190" s="65" t="s">
        <v>233</v>
      </c>
      <c r="B190" s="65">
        <v>75455</v>
      </c>
      <c r="C190" s="65">
        <v>38636</v>
      </c>
      <c r="D190" s="65">
        <v>36819</v>
      </c>
    </row>
    <row r="191" spans="1:4" x14ac:dyDescent="0.25">
      <c r="A191" s="65" t="s">
        <v>234</v>
      </c>
      <c r="B191" s="65">
        <v>158</v>
      </c>
      <c r="C191" s="65">
        <v>130</v>
      </c>
      <c r="D191" s="65">
        <v>28</v>
      </c>
    </row>
    <row r="192" spans="1:4" x14ac:dyDescent="0.25">
      <c r="A192" s="65" t="s">
        <v>235</v>
      </c>
      <c r="B192" s="65">
        <v>78</v>
      </c>
      <c r="C192" s="65">
        <v>57</v>
      </c>
      <c r="D192" s="65">
        <v>21</v>
      </c>
    </row>
    <row r="193" spans="1:4" x14ac:dyDescent="0.25">
      <c r="A193" s="65" t="s">
        <v>236</v>
      </c>
      <c r="B193" s="65">
        <v>193</v>
      </c>
      <c r="C193" s="65">
        <v>123</v>
      </c>
      <c r="D193" s="65">
        <v>70</v>
      </c>
    </row>
    <row r="194" spans="1:4" x14ac:dyDescent="0.25">
      <c r="A194" s="65" t="s">
        <v>237</v>
      </c>
      <c r="B194" s="65">
        <v>50</v>
      </c>
      <c r="C194" s="65">
        <v>28</v>
      </c>
      <c r="D194" s="65">
        <v>22</v>
      </c>
    </row>
    <row r="195" spans="1:4" x14ac:dyDescent="0.25">
      <c r="A195" s="65" t="s">
        <v>238</v>
      </c>
      <c r="B195" s="65">
        <v>9</v>
      </c>
      <c r="C195" s="65">
        <v>9</v>
      </c>
      <c r="D195" s="65" t="s">
        <v>67</v>
      </c>
    </row>
    <row r="196" spans="1:4" ht="30" x14ac:dyDescent="0.25">
      <c r="A196" s="65" t="s">
        <v>239</v>
      </c>
      <c r="B196" s="65">
        <v>5</v>
      </c>
      <c r="C196" s="65">
        <v>5</v>
      </c>
      <c r="D196" s="65" t="s">
        <v>67</v>
      </c>
    </row>
    <row r="197" spans="1:4" ht="30" x14ac:dyDescent="0.25">
      <c r="A197" s="65" t="s">
        <v>240</v>
      </c>
      <c r="B197" s="65">
        <v>65</v>
      </c>
      <c r="C197" s="65">
        <v>52</v>
      </c>
      <c r="D197" s="65">
        <v>13</v>
      </c>
    </row>
    <row r="198" spans="1:4" x14ac:dyDescent="0.25">
      <c r="A198" s="65" t="s">
        <v>241</v>
      </c>
      <c r="B198" s="65">
        <v>10</v>
      </c>
      <c r="C198" s="65">
        <v>4</v>
      </c>
      <c r="D198" s="65">
        <v>6</v>
      </c>
    </row>
    <row r="199" spans="1:4" x14ac:dyDescent="0.25">
      <c r="A199" s="65" t="s">
        <v>242</v>
      </c>
      <c r="B199" s="65">
        <v>55</v>
      </c>
      <c r="C199" s="65">
        <v>45</v>
      </c>
      <c r="D199" s="65">
        <v>10</v>
      </c>
    </row>
    <row r="200" spans="1:4" x14ac:dyDescent="0.25">
      <c r="A200" s="65" t="s">
        <v>243</v>
      </c>
      <c r="B200" s="65">
        <v>116</v>
      </c>
      <c r="C200" s="65">
        <v>70</v>
      </c>
      <c r="D200" s="65">
        <v>46</v>
      </c>
    </row>
    <row r="201" spans="1:4" x14ac:dyDescent="0.25">
      <c r="A201" s="65" t="s">
        <v>244</v>
      </c>
      <c r="B201" s="65">
        <v>481</v>
      </c>
      <c r="C201" s="65">
        <v>320</v>
      </c>
      <c r="D201" s="65">
        <v>161</v>
      </c>
    </row>
    <row r="202" spans="1:4" x14ac:dyDescent="0.25">
      <c r="A202" s="65" t="s">
        <v>245</v>
      </c>
      <c r="B202" s="65">
        <v>86</v>
      </c>
      <c r="C202" s="65">
        <v>23</v>
      </c>
      <c r="D202" s="65">
        <v>63</v>
      </c>
    </row>
    <row r="203" spans="1:4" x14ac:dyDescent="0.25">
      <c r="A203" s="65" t="s">
        <v>246</v>
      </c>
      <c r="B203" s="65">
        <v>25</v>
      </c>
      <c r="C203" s="65">
        <v>21</v>
      </c>
      <c r="D203" s="65">
        <v>4</v>
      </c>
    </row>
    <row r="204" spans="1:4" x14ac:dyDescent="0.25">
      <c r="A204" s="65" t="s">
        <v>247</v>
      </c>
      <c r="B204" s="65">
        <v>167</v>
      </c>
      <c r="C204" s="65">
        <v>100</v>
      </c>
      <c r="D204" s="65">
        <v>67</v>
      </c>
    </row>
    <row r="205" spans="1:4" x14ac:dyDescent="0.25">
      <c r="A205" s="65" t="s">
        <v>248</v>
      </c>
      <c r="B205" s="65">
        <v>211</v>
      </c>
      <c r="C205" s="65">
        <v>155</v>
      </c>
      <c r="D205" s="65">
        <v>56</v>
      </c>
    </row>
    <row r="206" spans="1:4" x14ac:dyDescent="0.25">
      <c r="A206" s="65" t="s">
        <v>249</v>
      </c>
      <c r="B206" s="65">
        <v>14</v>
      </c>
      <c r="C206" s="65">
        <v>12</v>
      </c>
      <c r="D206" s="65">
        <v>2</v>
      </c>
    </row>
    <row r="207" spans="1:4" ht="30" x14ac:dyDescent="0.25">
      <c r="A207" s="65" t="s">
        <v>250</v>
      </c>
      <c r="B207" s="65">
        <v>108</v>
      </c>
      <c r="C207" s="65">
        <v>86</v>
      </c>
      <c r="D207" s="65">
        <v>22</v>
      </c>
    </row>
    <row r="208" spans="1:4" x14ac:dyDescent="0.25">
      <c r="A208" s="65" t="s">
        <v>251</v>
      </c>
      <c r="B208" s="65">
        <v>65</v>
      </c>
      <c r="C208" s="65">
        <v>31</v>
      </c>
      <c r="D208" s="65">
        <v>34</v>
      </c>
    </row>
    <row r="209" spans="1:4" x14ac:dyDescent="0.25">
      <c r="A209" s="65" t="s">
        <v>252</v>
      </c>
      <c r="B209" s="65">
        <v>100</v>
      </c>
      <c r="C209" s="65">
        <v>49</v>
      </c>
      <c r="D209" s="65">
        <v>51</v>
      </c>
    </row>
    <row r="210" spans="1:4" ht="45" x14ac:dyDescent="0.25">
      <c r="A210" s="65" t="s">
        <v>253</v>
      </c>
      <c r="B210" s="65">
        <v>110</v>
      </c>
      <c r="C210" s="65">
        <v>90</v>
      </c>
      <c r="D210" s="65">
        <v>20</v>
      </c>
    </row>
    <row r="211" spans="1:4" ht="30" x14ac:dyDescent="0.25">
      <c r="A211" s="65" t="s">
        <v>254</v>
      </c>
      <c r="B211" s="65" t="s">
        <v>67</v>
      </c>
      <c r="C211" s="65" t="s">
        <v>67</v>
      </c>
      <c r="D211" s="65" t="s">
        <v>67</v>
      </c>
    </row>
    <row r="212" spans="1:4" ht="30" x14ac:dyDescent="0.25">
      <c r="A212" s="65" t="s">
        <v>255</v>
      </c>
      <c r="B212" s="65" t="s">
        <v>67</v>
      </c>
      <c r="C212" s="65" t="s">
        <v>67</v>
      </c>
      <c r="D212" s="65" t="s">
        <v>67</v>
      </c>
    </row>
    <row r="213" spans="1:4" x14ac:dyDescent="0.25">
      <c r="A213" s="65" t="s">
        <v>256</v>
      </c>
      <c r="B213" s="65">
        <v>92</v>
      </c>
      <c r="C213" s="65">
        <v>71</v>
      </c>
      <c r="D213" s="65">
        <v>21</v>
      </c>
    </row>
    <row r="214" spans="1:4" x14ac:dyDescent="0.25">
      <c r="A214" s="65" t="s">
        <v>257</v>
      </c>
      <c r="B214" s="65">
        <v>1409</v>
      </c>
      <c r="C214" s="65">
        <v>990</v>
      </c>
      <c r="D214" s="65">
        <v>419</v>
      </c>
    </row>
    <row r="215" spans="1:4" ht="75" x14ac:dyDescent="0.25">
      <c r="A215" s="65" t="s">
        <v>258</v>
      </c>
      <c r="B215" s="65">
        <v>82</v>
      </c>
      <c r="C215" s="65">
        <v>45</v>
      </c>
      <c r="D215" s="65">
        <v>37</v>
      </c>
    </row>
    <row r="216" spans="1:4" ht="45" x14ac:dyDescent="0.25">
      <c r="A216" s="65" t="s">
        <v>259</v>
      </c>
      <c r="B216" s="65">
        <v>302</v>
      </c>
      <c r="C216" s="65">
        <v>203</v>
      </c>
      <c r="D216" s="65">
        <v>99</v>
      </c>
    </row>
    <row r="217" spans="1:4" ht="30" x14ac:dyDescent="0.25">
      <c r="A217" s="65" t="s">
        <v>260</v>
      </c>
      <c r="B217" s="65">
        <v>3991</v>
      </c>
      <c r="C217" s="65">
        <v>2719</v>
      </c>
      <c r="D217" s="65">
        <v>1272</v>
      </c>
    </row>
    <row r="218" spans="1:4" ht="30" x14ac:dyDescent="0.25">
      <c r="A218" s="65" t="s">
        <v>261</v>
      </c>
      <c r="B218" s="65">
        <v>101</v>
      </c>
      <c r="C218" s="65">
        <v>46</v>
      </c>
      <c r="D218" s="65">
        <v>55</v>
      </c>
    </row>
    <row r="219" spans="1:4" x14ac:dyDescent="0.25">
      <c r="A219" s="65" t="s">
        <v>262</v>
      </c>
      <c r="B219" s="65">
        <v>34</v>
      </c>
      <c r="C219" s="65">
        <v>17</v>
      </c>
      <c r="D219" s="65">
        <v>17</v>
      </c>
    </row>
    <row r="220" spans="1:4" x14ac:dyDescent="0.25">
      <c r="A220" s="65" t="s">
        <v>263</v>
      </c>
      <c r="B220" s="65">
        <v>491</v>
      </c>
      <c r="C220" s="65">
        <v>142</v>
      </c>
      <c r="D220" s="65">
        <v>349</v>
      </c>
    </row>
    <row r="221" spans="1:4" x14ac:dyDescent="0.25">
      <c r="A221" s="65" t="s">
        <v>264</v>
      </c>
      <c r="B221" s="65">
        <v>106</v>
      </c>
      <c r="C221" s="65">
        <v>53</v>
      </c>
      <c r="D221" s="65">
        <v>53</v>
      </c>
    </row>
    <row r="222" spans="1:4" ht="45" x14ac:dyDescent="0.25">
      <c r="A222" s="65" t="s">
        <v>265</v>
      </c>
      <c r="B222" s="65">
        <v>92</v>
      </c>
      <c r="C222" s="65">
        <v>23</v>
      </c>
      <c r="D222" s="65">
        <v>69</v>
      </c>
    </row>
    <row r="223" spans="1:4" x14ac:dyDescent="0.25">
      <c r="A223" s="65" t="s">
        <v>266</v>
      </c>
      <c r="B223" s="65">
        <v>181</v>
      </c>
      <c r="C223" s="65">
        <v>81</v>
      </c>
      <c r="D223" s="65">
        <v>100</v>
      </c>
    </row>
    <row r="224" spans="1:4" ht="30" x14ac:dyDescent="0.25">
      <c r="A224" s="65" t="s">
        <v>267</v>
      </c>
      <c r="B224" s="65">
        <v>143</v>
      </c>
      <c r="C224" s="65">
        <v>40</v>
      </c>
      <c r="D224" s="65">
        <v>103</v>
      </c>
    </row>
    <row r="225" spans="1:4" x14ac:dyDescent="0.25">
      <c r="A225" s="65" t="s">
        <v>268</v>
      </c>
      <c r="B225" s="65">
        <v>113</v>
      </c>
      <c r="C225" s="65">
        <v>38</v>
      </c>
      <c r="D225" s="65">
        <v>75</v>
      </c>
    </row>
    <row r="226" spans="1:4" x14ac:dyDescent="0.25">
      <c r="A226" s="65" t="s">
        <v>269</v>
      </c>
      <c r="B226" s="65">
        <v>496</v>
      </c>
      <c r="C226" s="65">
        <v>225</v>
      </c>
      <c r="D226" s="65">
        <v>271</v>
      </c>
    </row>
    <row r="227" spans="1:4" x14ac:dyDescent="0.25">
      <c r="A227" s="65" t="s">
        <v>270</v>
      </c>
      <c r="B227" s="65">
        <v>95</v>
      </c>
      <c r="C227" s="65">
        <v>29</v>
      </c>
      <c r="D227" s="65">
        <v>66</v>
      </c>
    </row>
    <row r="228" spans="1:4" ht="60" x14ac:dyDescent="0.25">
      <c r="A228" s="65" t="s">
        <v>271</v>
      </c>
      <c r="B228" s="65">
        <v>63</v>
      </c>
      <c r="C228" s="65">
        <v>21</v>
      </c>
      <c r="D228" s="65">
        <v>42</v>
      </c>
    </row>
    <row r="229" spans="1:4" ht="30" x14ac:dyDescent="0.25">
      <c r="A229" s="65" t="s">
        <v>272</v>
      </c>
      <c r="B229" s="65">
        <v>976</v>
      </c>
      <c r="C229" s="65">
        <v>493</v>
      </c>
      <c r="D229" s="65">
        <v>483</v>
      </c>
    </row>
    <row r="230" spans="1:4" ht="45" x14ac:dyDescent="0.25">
      <c r="A230" s="65" t="s">
        <v>273</v>
      </c>
      <c r="B230" s="65">
        <v>160</v>
      </c>
      <c r="C230" s="65">
        <v>75</v>
      </c>
      <c r="D230" s="65">
        <v>85</v>
      </c>
    </row>
    <row r="231" spans="1:4" ht="30" x14ac:dyDescent="0.25">
      <c r="A231" s="65" t="s">
        <v>274</v>
      </c>
      <c r="B231" s="65">
        <v>3051</v>
      </c>
      <c r="C231" s="65">
        <v>1283</v>
      </c>
      <c r="D231" s="65">
        <v>1768</v>
      </c>
    </row>
    <row r="232" spans="1:4" ht="30" x14ac:dyDescent="0.25">
      <c r="A232" s="65" t="s">
        <v>275</v>
      </c>
      <c r="B232" s="65">
        <v>453</v>
      </c>
      <c r="C232" s="65">
        <v>251</v>
      </c>
      <c r="D232" s="65">
        <v>202</v>
      </c>
    </row>
    <row r="233" spans="1:4" x14ac:dyDescent="0.25">
      <c r="A233" s="65" t="s">
        <v>276</v>
      </c>
      <c r="B233" s="65">
        <v>308</v>
      </c>
      <c r="C233" s="65">
        <v>154</v>
      </c>
      <c r="D233" s="65">
        <v>154</v>
      </c>
    </row>
    <row r="234" spans="1:4" ht="30" x14ac:dyDescent="0.25">
      <c r="A234" s="65" t="s">
        <v>277</v>
      </c>
      <c r="B234" s="65">
        <v>462</v>
      </c>
      <c r="C234" s="65">
        <v>241</v>
      </c>
      <c r="D234" s="65">
        <v>221</v>
      </c>
    </row>
    <row r="235" spans="1:4" ht="30" x14ac:dyDescent="0.25">
      <c r="A235" s="65" t="s">
        <v>278</v>
      </c>
      <c r="B235" s="65">
        <v>54</v>
      </c>
      <c r="C235" s="65">
        <v>42</v>
      </c>
      <c r="D235" s="65">
        <v>12</v>
      </c>
    </row>
    <row r="236" spans="1:4" x14ac:dyDescent="0.25">
      <c r="A236" s="65" t="s">
        <v>279</v>
      </c>
      <c r="B236" s="65">
        <v>2215</v>
      </c>
      <c r="C236" s="65">
        <v>1246</v>
      </c>
      <c r="D236" s="65">
        <v>969</v>
      </c>
    </row>
    <row r="237" spans="1:4" x14ac:dyDescent="0.25">
      <c r="A237" s="65" t="s">
        <v>280</v>
      </c>
      <c r="B237" s="65">
        <v>276</v>
      </c>
      <c r="C237" s="65">
        <v>137</v>
      </c>
      <c r="D237" s="65">
        <v>139</v>
      </c>
    </row>
    <row r="238" spans="1:4" x14ac:dyDescent="0.25">
      <c r="A238" s="65" t="s">
        <v>281</v>
      </c>
      <c r="B238" s="65">
        <v>516</v>
      </c>
      <c r="C238" s="65">
        <v>343</v>
      </c>
      <c r="D238" s="65">
        <v>173</v>
      </c>
    </row>
    <row r="239" spans="1:4" ht="30" x14ac:dyDescent="0.25">
      <c r="A239" s="65" t="s">
        <v>282</v>
      </c>
      <c r="B239" s="65">
        <v>271</v>
      </c>
      <c r="C239" s="65">
        <v>125</v>
      </c>
      <c r="D239" s="65">
        <v>146</v>
      </c>
    </row>
    <row r="240" spans="1:4" x14ac:dyDescent="0.25">
      <c r="A240" s="65" t="s">
        <v>283</v>
      </c>
      <c r="B240" s="65">
        <v>141</v>
      </c>
      <c r="C240" s="65">
        <v>110</v>
      </c>
      <c r="D240" s="65">
        <v>31</v>
      </c>
    </row>
    <row r="241" spans="1:4" x14ac:dyDescent="0.25">
      <c r="A241" s="65" t="s">
        <v>284</v>
      </c>
      <c r="B241" s="65">
        <v>1263</v>
      </c>
      <c r="C241" s="65">
        <v>757</v>
      </c>
      <c r="D241" s="65">
        <v>506</v>
      </c>
    </row>
    <row r="242" spans="1:4" ht="45" x14ac:dyDescent="0.25">
      <c r="A242" s="65" t="s">
        <v>285</v>
      </c>
      <c r="B242" s="65">
        <v>971</v>
      </c>
      <c r="C242" s="65">
        <v>558</v>
      </c>
      <c r="D242" s="65">
        <v>413</v>
      </c>
    </row>
    <row r="243" spans="1:4" x14ac:dyDescent="0.25">
      <c r="A243" s="65" t="s">
        <v>286</v>
      </c>
      <c r="B243" s="65">
        <v>268</v>
      </c>
      <c r="C243" s="65">
        <v>120</v>
      </c>
      <c r="D243" s="65">
        <v>148</v>
      </c>
    </row>
    <row r="244" spans="1:4" x14ac:dyDescent="0.25">
      <c r="A244" s="65" t="s">
        <v>287</v>
      </c>
      <c r="B244" s="65">
        <v>116</v>
      </c>
      <c r="C244" s="65">
        <v>77</v>
      </c>
      <c r="D244" s="65">
        <v>39</v>
      </c>
    </row>
    <row r="245" spans="1:4" ht="30" x14ac:dyDescent="0.25">
      <c r="A245" s="65" t="s">
        <v>288</v>
      </c>
      <c r="B245" s="65">
        <v>1128</v>
      </c>
      <c r="C245" s="65">
        <v>516</v>
      </c>
      <c r="D245" s="65">
        <v>612</v>
      </c>
    </row>
    <row r="246" spans="1:4" ht="30" x14ac:dyDescent="0.25">
      <c r="A246" s="65" t="s">
        <v>289</v>
      </c>
      <c r="B246" s="65">
        <v>351</v>
      </c>
      <c r="C246" s="65">
        <v>168</v>
      </c>
      <c r="D246" s="65">
        <v>183</v>
      </c>
    </row>
    <row r="247" spans="1:4" x14ac:dyDescent="0.25">
      <c r="A247" s="65" t="s">
        <v>290</v>
      </c>
      <c r="B247" s="65">
        <v>1520</v>
      </c>
      <c r="C247" s="65">
        <v>840</v>
      </c>
      <c r="D247" s="65">
        <v>680</v>
      </c>
    </row>
    <row r="248" spans="1:4" x14ac:dyDescent="0.25">
      <c r="A248" s="65" t="s">
        <v>291</v>
      </c>
      <c r="B248" s="65">
        <v>96</v>
      </c>
      <c r="C248" s="65">
        <v>54</v>
      </c>
      <c r="D248" s="65">
        <v>42</v>
      </c>
    </row>
    <row r="249" spans="1:4" x14ac:dyDescent="0.25">
      <c r="A249" s="65" t="s">
        <v>292</v>
      </c>
      <c r="B249" s="65">
        <v>34</v>
      </c>
      <c r="C249" s="65">
        <v>26</v>
      </c>
      <c r="D249" s="65">
        <v>8</v>
      </c>
    </row>
    <row r="250" spans="1:4" x14ac:dyDescent="0.25">
      <c r="A250" s="65" t="s">
        <v>293</v>
      </c>
      <c r="B250" s="65">
        <v>170</v>
      </c>
      <c r="C250" s="65">
        <v>131</v>
      </c>
      <c r="D250" s="65">
        <v>39</v>
      </c>
    </row>
    <row r="251" spans="1:4" ht="60" x14ac:dyDescent="0.25">
      <c r="A251" s="65" t="s">
        <v>294</v>
      </c>
      <c r="B251" s="65" t="s">
        <v>67</v>
      </c>
      <c r="C251" s="65" t="s">
        <v>67</v>
      </c>
      <c r="D251" s="65" t="s">
        <v>67</v>
      </c>
    </row>
    <row r="252" spans="1:4" ht="30" x14ac:dyDescent="0.25">
      <c r="A252" s="65" t="s">
        <v>295</v>
      </c>
      <c r="B252" s="65">
        <v>228</v>
      </c>
      <c r="C252" s="65">
        <v>18</v>
      </c>
      <c r="D252" s="65">
        <v>210</v>
      </c>
    </row>
    <row r="253" spans="1:4" x14ac:dyDescent="0.25">
      <c r="A253" s="65" t="s">
        <v>296</v>
      </c>
      <c r="B253" s="65">
        <v>323</v>
      </c>
      <c r="C253" s="65">
        <v>159</v>
      </c>
      <c r="D253" s="65">
        <v>164</v>
      </c>
    </row>
    <row r="254" spans="1:4" ht="45" x14ac:dyDescent="0.25">
      <c r="A254" s="65" t="s">
        <v>297</v>
      </c>
      <c r="B254" s="65">
        <v>1028</v>
      </c>
      <c r="C254" s="65">
        <v>596</v>
      </c>
      <c r="D254" s="65">
        <v>432</v>
      </c>
    </row>
    <row r="255" spans="1:4" x14ac:dyDescent="0.25">
      <c r="A255" s="65" t="s">
        <v>298</v>
      </c>
      <c r="B255" s="65">
        <v>72</v>
      </c>
      <c r="C255" s="65">
        <v>24</v>
      </c>
      <c r="D255" s="65">
        <v>48</v>
      </c>
    </row>
    <row r="256" spans="1:4" x14ac:dyDescent="0.25">
      <c r="A256" s="65" t="s">
        <v>299</v>
      </c>
      <c r="B256" s="65">
        <v>929</v>
      </c>
      <c r="C256" s="65">
        <v>113</v>
      </c>
      <c r="D256" s="65">
        <v>816</v>
      </c>
    </row>
    <row r="257" spans="1:4" x14ac:dyDescent="0.25">
      <c r="A257" s="65" t="s">
        <v>300</v>
      </c>
      <c r="B257" s="65">
        <v>1382</v>
      </c>
      <c r="C257" s="65">
        <v>726</v>
      </c>
      <c r="D257" s="65">
        <v>656</v>
      </c>
    </row>
    <row r="258" spans="1:4" ht="45" x14ac:dyDescent="0.25">
      <c r="A258" s="65" t="s">
        <v>301</v>
      </c>
      <c r="B258" s="65">
        <v>646</v>
      </c>
      <c r="C258" s="65">
        <v>325</v>
      </c>
      <c r="D258" s="65">
        <v>321</v>
      </c>
    </row>
    <row r="259" spans="1:4" ht="30" x14ac:dyDescent="0.25">
      <c r="A259" s="65" t="s">
        <v>302</v>
      </c>
      <c r="B259" s="65">
        <v>15221</v>
      </c>
      <c r="C259" s="65">
        <v>7857</v>
      </c>
      <c r="D259" s="65">
        <v>7364</v>
      </c>
    </row>
    <row r="260" spans="1:4" ht="45" x14ac:dyDescent="0.25">
      <c r="A260" s="65" t="s">
        <v>137</v>
      </c>
      <c r="B260" s="65">
        <v>149</v>
      </c>
      <c r="C260" s="65">
        <v>80</v>
      </c>
      <c r="D260" s="65">
        <v>69</v>
      </c>
    </row>
    <row r="261" spans="1:4" x14ac:dyDescent="0.25">
      <c r="A261" s="65" t="s">
        <v>139</v>
      </c>
      <c r="B261" s="65">
        <v>347</v>
      </c>
      <c r="C261" s="65">
        <v>200</v>
      </c>
      <c r="D261" s="65">
        <v>147</v>
      </c>
    </row>
    <row r="262" spans="1:4" ht="45" x14ac:dyDescent="0.25">
      <c r="A262" s="65" t="s">
        <v>303</v>
      </c>
      <c r="B262" s="65">
        <v>1322</v>
      </c>
      <c r="C262" s="65">
        <v>738</v>
      </c>
      <c r="D262" s="65">
        <v>584</v>
      </c>
    </row>
    <row r="263" spans="1:4" ht="30" x14ac:dyDescent="0.25">
      <c r="A263" s="65" t="s">
        <v>304</v>
      </c>
      <c r="B263" s="65">
        <v>99536</v>
      </c>
      <c r="C263" s="65">
        <v>51513</v>
      </c>
      <c r="D263" s="65">
        <v>48023</v>
      </c>
    </row>
    <row r="264" spans="1:4" ht="15" customHeight="1" x14ac:dyDescent="0.25">
      <c r="A264" s="190" t="s">
        <v>306</v>
      </c>
      <c r="B264" s="191"/>
      <c r="C264" s="191"/>
      <c r="D264" s="192"/>
    </row>
    <row r="265" spans="1:4" x14ac:dyDescent="0.25">
      <c r="A265" s="65" t="s">
        <v>186</v>
      </c>
      <c r="B265" s="65">
        <v>336</v>
      </c>
      <c r="C265" s="65">
        <v>194</v>
      </c>
      <c r="D265" s="65">
        <v>142</v>
      </c>
    </row>
    <row r="266" spans="1:4" x14ac:dyDescent="0.25">
      <c r="A266" s="65" t="s">
        <v>187</v>
      </c>
      <c r="B266" s="65">
        <v>334</v>
      </c>
      <c r="C266" s="65">
        <v>163</v>
      </c>
      <c r="D266" s="65">
        <v>171</v>
      </c>
    </row>
    <row r="267" spans="1:4" ht="60" x14ac:dyDescent="0.25">
      <c r="A267" s="65" t="s">
        <v>188</v>
      </c>
      <c r="B267" s="65">
        <v>2325</v>
      </c>
      <c r="C267" s="65">
        <v>1209</v>
      </c>
      <c r="D267" s="65">
        <v>1116</v>
      </c>
    </row>
    <row r="268" spans="1:4" x14ac:dyDescent="0.25">
      <c r="A268" s="65" t="s">
        <v>189</v>
      </c>
      <c r="B268" s="65">
        <v>771</v>
      </c>
      <c r="C268" s="65">
        <v>336</v>
      </c>
      <c r="D268" s="65">
        <v>435</v>
      </c>
    </row>
    <row r="269" spans="1:4" x14ac:dyDescent="0.25">
      <c r="A269" s="65" t="s">
        <v>190</v>
      </c>
      <c r="B269" s="65">
        <v>406</v>
      </c>
      <c r="C269" s="65">
        <v>154</v>
      </c>
      <c r="D269" s="65">
        <v>252</v>
      </c>
    </row>
    <row r="270" spans="1:4" x14ac:dyDescent="0.25">
      <c r="A270" s="65" t="s">
        <v>191</v>
      </c>
      <c r="B270" s="65">
        <v>93</v>
      </c>
      <c r="C270" s="65">
        <v>20</v>
      </c>
      <c r="D270" s="65">
        <v>73</v>
      </c>
    </row>
    <row r="271" spans="1:4" x14ac:dyDescent="0.25">
      <c r="A271" s="65" t="s">
        <v>192</v>
      </c>
      <c r="B271" s="65">
        <v>324</v>
      </c>
      <c r="C271" s="65">
        <v>74</v>
      </c>
      <c r="D271" s="65">
        <v>250</v>
      </c>
    </row>
    <row r="272" spans="1:4" x14ac:dyDescent="0.25">
      <c r="A272" s="65" t="s">
        <v>193</v>
      </c>
      <c r="B272" s="65">
        <v>1378</v>
      </c>
      <c r="C272" s="65">
        <v>570</v>
      </c>
      <c r="D272" s="65">
        <v>808</v>
      </c>
    </row>
    <row r="273" spans="1:4" ht="30" x14ac:dyDescent="0.25">
      <c r="A273" s="65" t="s">
        <v>194</v>
      </c>
      <c r="B273" s="65">
        <v>7999</v>
      </c>
      <c r="C273" s="65">
        <v>4375</v>
      </c>
      <c r="D273" s="65">
        <v>3624</v>
      </c>
    </row>
    <row r="274" spans="1:4" x14ac:dyDescent="0.25">
      <c r="A274" s="65" t="s">
        <v>195</v>
      </c>
      <c r="B274" s="65">
        <v>181</v>
      </c>
      <c r="C274" s="65">
        <v>99</v>
      </c>
      <c r="D274" s="65">
        <v>82</v>
      </c>
    </row>
    <row r="275" spans="1:4" x14ac:dyDescent="0.25">
      <c r="A275" s="65" t="s">
        <v>196</v>
      </c>
      <c r="B275" s="65">
        <v>46</v>
      </c>
      <c r="C275" s="65">
        <v>24</v>
      </c>
      <c r="D275" s="65">
        <v>22</v>
      </c>
    </row>
    <row r="276" spans="1:4" x14ac:dyDescent="0.25">
      <c r="A276" s="65" t="s">
        <v>197</v>
      </c>
      <c r="B276" s="65">
        <v>7626</v>
      </c>
      <c r="C276" s="65">
        <v>4670</v>
      </c>
      <c r="D276" s="65">
        <v>2956</v>
      </c>
    </row>
    <row r="277" spans="1:4" ht="30" x14ac:dyDescent="0.25">
      <c r="A277" s="65" t="s">
        <v>198</v>
      </c>
      <c r="B277" s="65" t="s">
        <v>67</v>
      </c>
      <c r="C277" s="65" t="s">
        <v>67</v>
      </c>
      <c r="D277" s="65" t="s">
        <v>67</v>
      </c>
    </row>
    <row r="278" spans="1:4" x14ac:dyDescent="0.25">
      <c r="A278" s="65" t="s">
        <v>199</v>
      </c>
      <c r="B278" s="65">
        <v>3255</v>
      </c>
      <c r="C278" s="65">
        <v>1667</v>
      </c>
      <c r="D278" s="65">
        <v>1588</v>
      </c>
    </row>
    <row r="279" spans="1:4" x14ac:dyDescent="0.25">
      <c r="A279" s="65" t="s">
        <v>200</v>
      </c>
      <c r="B279" s="65">
        <v>337</v>
      </c>
      <c r="C279" s="65">
        <v>124</v>
      </c>
      <c r="D279" s="65">
        <v>213</v>
      </c>
    </row>
    <row r="280" spans="1:4" x14ac:dyDescent="0.25">
      <c r="A280" s="65" t="s">
        <v>201</v>
      </c>
      <c r="B280" s="65">
        <v>661</v>
      </c>
      <c r="C280" s="65">
        <v>161</v>
      </c>
      <c r="D280" s="65">
        <v>500</v>
      </c>
    </row>
    <row r="281" spans="1:4" ht="30" x14ac:dyDescent="0.25">
      <c r="A281" s="65" t="s">
        <v>202</v>
      </c>
      <c r="B281" s="65">
        <v>43</v>
      </c>
      <c r="C281" s="65">
        <v>27</v>
      </c>
      <c r="D281" s="65">
        <v>16</v>
      </c>
    </row>
    <row r="282" spans="1:4" x14ac:dyDescent="0.25">
      <c r="A282" s="65" t="s">
        <v>203</v>
      </c>
      <c r="B282" s="65" t="s">
        <v>67</v>
      </c>
      <c r="C282" s="65" t="s">
        <v>67</v>
      </c>
      <c r="D282" s="65" t="s">
        <v>67</v>
      </c>
    </row>
    <row r="283" spans="1:4" ht="30" x14ac:dyDescent="0.25">
      <c r="A283" s="65" t="s">
        <v>204</v>
      </c>
      <c r="B283" s="65">
        <v>926</v>
      </c>
      <c r="C283" s="65">
        <v>499</v>
      </c>
      <c r="D283" s="65">
        <v>427</v>
      </c>
    </row>
    <row r="284" spans="1:4" ht="30" x14ac:dyDescent="0.25">
      <c r="A284" s="65" t="s">
        <v>205</v>
      </c>
      <c r="B284" s="65">
        <v>697</v>
      </c>
      <c r="C284" s="65">
        <v>325</v>
      </c>
      <c r="D284" s="65">
        <v>372</v>
      </c>
    </row>
    <row r="285" spans="1:4" x14ac:dyDescent="0.25">
      <c r="A285" s="65" t="s">
        <v>206</v>
      </c>
      <c r="B285" s="65">
        <v>1</v>
      </c>
      <c r="C285" s="65" t="s">
        <v>67</v>
      </c>
      <c r="D285" s="65">
        <v>1</v>
      </c>
    </row>
    <row r="286" spans="1:4" ht="30" x14ac:dyDescent="0.25">
      <c r="A286" s="65" t="s">
        <v>207</v>
      </c>
      <c r="B286" s="65" t="s">
        <v>67</v>
      </c>
      <c r="C286" s="65" t="s">
        <v>67</v>
      </c>
      <c r="D286" s="65" t="s">
        <v>67</v>
      </c>
    </row>
    <row r="287" spans="1:4" ht="30" x14ac:dyDescent="0.25">
      <c r="A287" s="65" t="s">
        <v>208</v>
      </c>
      <c r="B287" s="65">
        <v>1928</v>
      </c>
      <c r="C287" s="65">
        <v>1100</v>
      </c>
      <c r="D287" s="65">
        <v>828</v>
      </c>
    </row>
    <row r="288" spans="1:4" x14ac:dyDescent="0.25">
      <c r="A288" s="65" t="s">
        <v>209</v>
      </c>
      <c r="B288" s="65">
        <v>134</v>
      </c>
      <c r="C288" s="65">
        <v>47</v>
      </c>
      <c r="D288" s="65">
        <v>87</v>
      </c>
    </row>
    <row r="289" spans="1:4" x14ac:dyDescent="0.25">
      <c r="A289" s="65" t="s">
        <v>210</v>
      </c>
      <c r="B289" s="65">
        <v>2053</v>
      </c>
      <c r="C289" s="65">
        <v>1070</v>
      </c>
      <c r="D289" s="65">
        <v>983</v>
      </c>
    </row>
    <row r="290" spans="1:4" x14ac:dyDescent="0.25">
      <c r="A290" s="65" t="s">
        <v>211</v>
      </c>
      <c r="B290" s="65">
        <v>11450</v>
      </c>
      <c r="C290" s="65">
        <v>4690</v>
      </c>
      <c r="D290" s="65">
        <v>6760</v>
      </c>
    </row>
    <row r="291" spans="1:4" x14ac:dyDescent="0.25">
      <c r="A291" s="65" t="s">
        <v>212</v>
      </c>
      <c r="B291" s="65">
        <v>1256</v>
      </c>
      <c r="C291" s="65">
        <v>668</v>
      </c>
      <c r="D291" s="65">
        <v>588</v>
      </c>
    </row>
    <row r="292" spans="1:4" x14ac:dyDescent="0.25">
      <c r="A292" s="65" t="s">
        <v>213</v>
      </c>
      <c r="B292" s="65">
        <v>1082</v>
      </c>
      <c r="C292" s="65">
        <v>417</v>
      </c>
      <c r="D292" s="65">
        <v>665</v>
      </c>
    </row>
    <row r="293" spans="1:4" ht="30" x14ac:dyDescent="0.25">
      <c r="A293" s="65" t="s">
        <v>214</v>
      </c>
      <c r="B293" s="65">
        <v>6708</v>
      </c>
      <c r="C293" s="65">
        <v>2694</v>
      </c>
      <c r="D293" s="65">
        <v>4014</v>
      </c>
    </row>
    <row r="294" spans="1:4" x14ac:dyDescent="0.25">
      <c r="A294" s="65" t="s">
        <v>215</v>
      </c>
      <c r="B294" s="65">
        <v>419</v>
      </c>
      <c r="C294" s="65">
        <v>192</v>
      </c>
      <c r="D294" s="65">
        <v>227</v>
      </c>
    </row>
    <row r="295" spans="1:4" x14ac:dyDescent="0.25">
      <c r="A295" s="65" t="s">
        <v>216</v>
      </c>
      <c r="B295" s="65">
        <v>739</v>
      </c>
      <c r="C295" s="65">
        <v>319</v>
      </c>
      <c r="D295" s="65">
        <v>420</v>
      </c>
    </row>
    <row r="296" spans="1:4" ht="75" x14ac:dyDescent="0.25">
      <c r="A296" s="65" t="s">
        <v>217</v>
      </c>
      <c r="B296" s="65">
        <v>13081</v>
      </c>
      <c r="C296" s="65">
        <v>6859</v>
      </c>
      <c r="D296" s="65">
        <v>6222</v>
      </c>
    </row>
    <row r="297" spans="1:4" ht="45" x14ac:dyDescent="0.25">
      <c r="A297" s="65" t="s">
        <v>218</v>
      </c>
      <c r="B297" s="65" t="s">
        <v>67</v>
      </c>
      <c r="C297" s="65" t="s">
        <v>67</v>
      </c>
      <c r="D297" s="65" t="s">
        <v>67</v>
      </c>
    </row>
    <row r="298" spans="1:4" ht="60" x14ac:dyDescent="0.25">
      <c r="A298" s="65" t="s">
        <v>219</v>
      </c>
      <c r="B298" s="65" t="s">
        <v>67</v>
      </c>
      <c r="C298" s="65" t="s">
        <v>67</v>
      </c>
      <c r="D298" s="65" t="s">
        <v>67</v>
      </c>
    </row>
    <row r="299" spans="1:4" ht="45" x14ac:dyDescent="0.25">
      <c r="A299" s="65" t="s">
        <v>220</v>
      </c>
      <c r="B299" s="65">
        <v>182</v>
      </c>
      <c r="C299" s="65">
        <v>70</v>
      </c>
      <c r="D299" s="65">
        <v>112</v>
      </c>
    </row>
    <row r="300" spans="1:4" x14ac:dyDescent="0.25">
      <c r="A300" s="65" t="s">
        <v>221</v>
      </c>
      <c r="B300" s="65">
        <v>163</v>
      </c>
      <c r="C300" s="65">
        <v>85</v>
      </c>
      <c r="D300" s="65">
        <v>78</v>
      </c>
    </row>
    <row r="301" spans="1:4" ht="45" x14ac:dyDescent="0.25">
      <c r="A301" s="65" t="s">
        <v>222</v>
      </c>
      <c r="B301" s="65">
        <v>111</v>
      </c>
      <c r="C301" s="65">
        <v>46</v>
      </c>
      <c r="D301" s="65">
        <v>65</v>
      </c>
    </row>
    <row r="302" spans="1:4" x14ac:dyDescent="0.25">
      <c r="A302" s="65" t="s">
        <v>223</v>
      </c>
      <c r="B302" s="65">
        <v>4733</v>
      </c>
      <c r="C302" s="65">
        <v>2444</v>
      </c>
      <c r="D302" s="65">
        <v>2289</v>
      </c>
    </row>
    <row r="303" spans="1:4" ht="45" x14ac:dyDescent="0.25">
      <c r="A303" s="65" t="s">
        <v>224</v>
      </c>
      <c r="B303" s="65">
        <v>94</v>
      </c>
      <c r="C303" s="65">
        <v>40</v>
      </c>
      <c r="D303" s="65">
        <v>54</v>
      </c>
    </row>
    <row r="304" spans="1:4" ht="45" x14ac:dyDescent="0.25">
      <c r="A304" s="65" t="s">
        <v>225</v>
      </c>
      <c r="B304" s="65">
        <v>406</v>
      </c>
      <c r="C304" s="65">
        <v>142</v>
      </c>
      <c r="D304" s="65">
        <v>264</v>
      </c>
    </row>
    <row r="305" spans="1:4" x14ac:dyDescent="0.25">
      <c r="A305" s="65" t="s">
        <v>226</v>
      </c>
      <c r="B305" s="65">
        <v>45270</v>
      </c>
      <c r="C305" s="65">
        <v>23591</v>
      </c>
      <c r="D305" s="65">
        <v>21679</v>
      </c>
    </row>
    <row r="306" spans="1:4" x14ac:dyDescent="0.25">
      <c r="A306" s="65" t="s">
        <v>227</v>
      </c>
      <c r="B306" s="65">
        <v>6863</v>
      </c>
      <c r="C306" s="65">
        <v>2836</v>
      </c>
      <c r="D306" s="65">
        <v>4027</v>
      </c>
    </row>
    <row r="307" spans="1:4" x14ac:dyDescent="0.25">
      <c r="A307" s="65" t="s">
        <v>228</v>
      </c>
      <c r="B307" s="65">
        <v>554</v>
      </c>
      <c r="C307" s="65">
        <v>298</v>
      </c>
      <c r="D307" s="65">
        <v>256</v>
      </c>
    </row>
    <row r="308" spans="1:4" ht="60" x14ac:dyDescent="0.25">
      <c r="A308" s="65" t="s">
        <v>229</v>
      </c>
      <c r="B308" s="65">
        <v>3415</v>
      </c>
      <c r="C308" s="65">
        <v>2377</v>
      </c>
      <c r="D308" s="65">
        <v>1038</v>
      </c>
    </row>
    <row r="309" spans="1:4" ht="30" x14ac:dyDescent="0.25">
      <c r="A309" s="65" t="s">
        <v>230</v>
      </c>
      <c r="B309" s="65">
        <v>543</v>
      </c>
      <c r="C309" s="65">
        <v>162</v>
      </c>
      <c r="D309" s="65">
        <v>381</v>
      </c>
    </row>
    <row r="310" spans="1:4" x14ac:dyDescent="0.25">
      <c r="A310" s="65" t="s">
        <v>231</v>
      </c>
      <c r="B310" s="65">
        <v>13</v>
      </c>
      <c r="C310" s="65">
        <v>8</v>
      </c>
      <c r="D310" s="65">
        <v>5</v>
      </c>
    </row>
    <row r="311" spans="1:4" ht="45" x14ac:dyDescent="0.25">
      <c r="A311" s="65" t="s">
        <v>232</v>
      </c>
      <c r="B311" s="65">
        <v>16</v>
      </c>
      <c r="C311" s="65">
        <v>8</v>
      </c>
      <c r="D311" s="65">
        <v>8</v>
      </c>
    </row>
    <row r="312" spans="1:4" ht="30" x14ac:dyDescent="0.25">
      <c r="A312" s="65" t="s">
        <v>233</v>
      </c>
      <c r="B312" s="65">
        <v>128952</v>
      </c>
      <c r="C312" s="65">
        <v>64854</v>
      </c>
      <c r="D312" s="65">
        <v>64098</v>
      </c>
    </row>
    <row r="313" spans="1:4" x14ac:dyDescent="0.25">
      <c r="A313" s="65" t="s">
        <v>234</v>
      </c>
      <c r="B313" s="65">
        <v>215</v>
      </c>
      <c r="C313" s="65">
        <v>156</v>
      </c>
      <c r="D313" s="65">
        <v>59</v>
      </c>
    </row>
    <row r="314" spans="1:4" x14ac:dyDescent="0.25">
      <c r="A314" s="65" t="s">
        <v>235</v>
      </c>
      <c r="B314" s="65">
        <v>115</v>
      </c>
      <c r="C314" s="65">
        <v>67</v>
      </c>
      <c r="D314" s="65">
        <v>48</v>
      </c>
    </row>
    <row r="315" spans="1:4" x14ac:dyDescent="0.25">
      <c r="A315" s="65" t="s">
        <v>236</v>
      </c>
      <c r="B315" s="65">
        <v>195</v>
      </c>
      <c r="C315" s="65">
        <v>145</v>
      </c>
      <c r="D315" s="65">
        <v>50</v>
      </c>
    </row>
    <row r="316" spans="1:4" x14ac:dyDescent="0.25">
      <c r="A316" s="65" t="s">
        <v>237</v>
      </c>
      <c r="B316" s="65">
        <v>131</v>
      </c>
      <c r="C316" s="65">
        <v>74</v>
      </c>
      <c r="D316" s="65">
        <v>57</v>
      </c>
    </row>
    <row r="317" spans="1:4" x14ac:dyDescent="0.25">
      <c r="A317" s="65" t="s">
        <v>238</v>
      </c>
      <c r="B317" s="65">
        <v>20</v>
      </c>
      <c r="C317" s="65">
        <v>16</v>
      </c>
      <c r="D317" s="65">
        <v>4</v>
      </c>
    </row>
    <row r="318" spans="1:4" ht="30" x14ac:dyDescent="0.25">
      <c r="A318" s="65" t="s">
        <v>239</v>
      </c>
      <c r="B318" s="65">
        <v>37</v>
      </c>
      <c r="C318" s="65">
        <v>27</v>
      </c>
      <c r="D318" s="65">
        <v>10</v>
      </c>
    </row>
    <row r="319" spans="1:4" ht="30" x14ac:dyDescent="0.25">
      <c r="A319" s="65" t="s">
        <v>240</v>
      </c>
      <c r="B319" s="65">
        <v>70</v>
      </c>
      <c r="C319" s="65">
        <v>58</v>
      </c>
      <c r="D319" s="65">
        <v>12</v>
      </c>
    </row>
    <row r="320" spans="1:4" x14ac:dyDescent="0.25">
      <c r="A320" s="65" t="s">
        <v>241</v>
      </c>
      <c r="B320" s="65">
        <v>75</v>
      </c>
      <c r="C320" s="65">
        <v>29</v>
      </c>
      <c r="D320" s="65">
        <v>46</v>
      </c>
    </row>
    <row r="321" spans="1:4" x14ac:dyDescent="0.25">
      <c r="A321" s="65" t="s">
        <v>242</v>
      </c>
      <c r="B321" s="65">
        <v>153</v>
      </c>
      <c r="C321" s="65">
        <v>129</v>
      </c>
      <c r="D321" s="65">
        <v>24</v>
      </c>
    </row>
    <row r="322" spans="1:4" x14ac:dyDescent="0.25">
      <c r="A322" s="65" t="s">
        <v>243</v>
      </c>
      <c r="B322" s="65">
        <v>642</v>
      </c>
      <c r="C322" s="65">
        <v>275</v>
      </c>
      <c r="D322" s="65">
        <v>367</v>
      </c>
    </row>
    <row r="323" spans="1:4" x14ac:dyDescent="0.25">
      <c r="A323" s="65" t="s">
        <v>244</v>
      </c>
      <c r="B323" s="65">
        <v>263</v>
      </c>
      <c r="C323" s="65">
        <v>169</v>
      </c>
      <c r="D323" s="65">
        <v>94</v>
      </c>
    </row>
    <row r="324" spans="1:4" x14ac:dyDescent="0.25">
      <c r="A324" s="65" t="s">
        <v>245</v>
      </c>
      <c r="B324" s="65">
        <v>134</v>
      </c>
      <c r="C324" s="65">
        <v>36</v>
      </c>
      <c r="D324" s="65">
        <v>98</v>
      </c>
    </row>
    <row r="325" spans="1:4" x14ac:dyDescent="0.25">
      <c r="A325" s="65" t="s">
        <v>246</v>
      </c>
      <c r="B325" s="65">
        <v>24</v>
      </c>
      <c r="C325" s="65">
        <v>21</v>
      </c>
      <c r="D325" s="65">
        <v>3</v>
      </c>
    </row>
    <row r="326" spans="1:4" x14ac:dyDescent="0.25">
      <c r="A326" s="65" t="s">
        <v>247</v>
      </c>
      <c r="B326" s="65">
        <v>741</v>
      </c>
      <c r="C326" s="65">
        <v>495</v>
      </c>
      <c r="D326" s="65">
        <v>246</v>
      </c>
    </row>
    <row r="327" spans="1:4" x14ac:dyDescent="0.25">
      <c r="A327" s="65" t="s">
        <v>248</v>
      </c>
      <c r="B327" s="65">
        <v>247</v>
      </c>
      <c r="C327" s="65">
        <v>156</v>
      </c>
      <c r="D327" s="65">
        <v>91</v>
      </c>
    </row>
    <row r="328" spans="1:4" x14ac:dyDescent="0.25">
      <c r="A328" s="65" t="s">
        <v>249</v>
      </c>
      <c r="B328" s="65">
        <v>86</v>
      </c>
      <c r="C328" s="65">
        <v>58</v>
      </c>
      <c r="D328" s="65">
        <v>28</v>
      </c>
    </row>
    <row r="329" spans="1:4" ht="30" x14ac:dyDescent="0.25">
      <c r="A329" s="65" t="s">
        <v>250</v>
      </c>
      <c r="B329" s="65">
        <v>83</v>
      </c>
      <c r="C329" s="65">
        <v>63</v>
      </c>
      <c r="D329" s="65">
        <v>20</v>
      </c>
    </row>
    <row r="330" spans="1:4" x14ac:dyDescent="0.25">
      <c r="A330" s="65" t="s">
        <v>251</v>
      </c>
      <c r="B330" s="65">
        <v>61</v>
      </c>
      <c r="C330" s="65">
        <v>34</v>
      </c>
      <c r="D330" s="65">
        <v>27</v>
      </c>
    </row>
    <row r="331" spans="1:4" x14ac:dyDescent="0.25">
      <c r="A331" s="65" t="s">
        <v>252</v>
      </c>
      <c r="B331" s="65">
        <v>112</v>
      </c>
      <c r="C331" s="65">
        <v>58</v>
      </c>
      <c r="D331" s="65">
        <v>54</v>
      </c>
    </row>
    <row r="332" spans="1:4" ht="45" x14ac:dyDescent="0.25">
      <c r="A332" s="65" t="s">
        <v>253</v>
      </c>
      <c r="B332" s="65">
        <v>40</v>
      </c>
      <c r="C332" s="65">
        <v>23</v>
      </c>
      <c r="D332" s="65">
        <v>17</v>
      </c>
    </row>
    <row r="333" spans="1:4" ht="30" x14ac:dyDescent="0.25">
      <c r="A333" s="65" t="s">
        <v>254</v>
      </c>
      <c r="B333" s="65" t="s">
        <v>67</v>
      </c>
      <c r="C333" s="65" t="s">
        <v>67</v>
      </c>
      <c r="D333" s="65" t="s">
        <v>67</v>
      </c>
    </row>
    <row r="334" spans="1:4" ht="30" x14ac:dyDescent="0.25">
      <c r="A334" s="65" t="s">
        <v>255</v>
      </c>
      <c r="B334" s="65" t="s">
        <v>67</v>
      </c>
      <c r="C334" s="65" t="s">
        <v>67</v>
      </c>
      <c r="D334" s="65" t="s">
        <v>67</v>
      </c>
    </row>
    <row r="335" spans="1:4" x14ac:dyDescent="0.25">
      <c r="A335" s="65" t="s">
        <v>256</v>
      </c>
      <c r="B335" s="65">
        <v>316</v>
      </c>
      <c r="C335" s="65">
        <v>182</v>
      </c>
      <c r="D335" s="65">
        <v>134</v>
      </c>
    </row>
    <row r="336" spans="1:4" x14ac:dyDescent="0.25">
      <c r="A336" s="65" t="s">
        <v>257</v>
      </c>
      <c r="B336" s="65">
        <v>508</v>
      </c>
      <c r="C336" s="65">
        <v>370</v>
      </c>
      <c r="D336" s="65">
        <v>138</v>
      </c>
    </row>
    <row r="337" spans="1:4" ht="75" x14ac:dyDescent="0.25">
      <c r="A337" s="65" t="s">
        <v>258</v>
      </c>
      <c r="B337" s="65">
        <v>280</v>
      </c>
      <c r="C337" s="65">
        <v>148</v>
      </c>
      <c r="D337" s="65">
        <v>132</v>
      </c>
    </row>
    <row r="338" spans="1:4" ht="45" x14ac:dyDescent="0.25">
      <c r="A338" s="65" t="s">
        <v>259</v>
      </c>
      <c r="B338" s="65">
        <v>388</v>
      </c>
      <c r="C338" s="65">
        <v>214</v>
      </c>
      <c r="D338" s="65">
        <v>174</v>
      </c>
    </row>
    <row r="339" spans="1:4" ht="30" x14ac:dyDescent="0.25">
      <c r="A339" s="65" t="s">
        <v>260</v>
      </c>
      <c r="B339" s="65">
        <v>4936</v>
      </c>
      <c r="C339" s="65">
        <v>3003</v>
      </c>
      <c r="D339" s="65">
        <v>1933</v>
      </c>
    </row>
    <row r="340" spans="1:4" ht="30" x14ac:dyDescent="0.25">
      <c r="A340" s="65" t="s">
        <v>261</v>
      </c>
      <c r="B340" s="65">
        <v>90</v>
      </c>
      <c r="C340" s="65">
        <v>36</v>
      </c>
      <c r="D340" s="65">
        <v>54</v>
      </c>
    </row>
    <row r="341" spans="1:4" x14ac:dyDescent="0.25">
      <c r="A341" s="65" t="s">
        <v>262</v>
      </c>
      <c r="B341" s="65">
        <v>49</v>
      </c>
      <c r="C341" s="65">
        <v>18</v>
      </c>
      <c r="D341" s="65">
        <v>31</v>
      </c>
    </row>
    <row r="342" spans="1:4" x14ac:dyDescent="0.25">
      <c r="A342" s="65" t="s">
        <v>263</v>
      </c>
      <c r="B342" s="65">
        <v>507</v>
      </c>
      <c r="C342" s="65">
        <v>111</v>
      </c>
      <c r="D342" s="65">
        <v>396</v>
      </c>
    </row>
    <row r="343" spans="1:4" x14ac:dyDescent="0.25">
      <c r="A343" s="65" t="s">
        <v>264</v>
      </c>
      <c r="B343" s="65">
        <v>133</v>
      </c>
      <c r="C343" s="65">
        <v>52</v>
      </c>
      <c r="D343" s="65">
        <v>81</v>
      </c>
    </row>
    <row r="344" spans="1:4" ht="45" x14ac:dyDescent="0.25">
      <c r="A344" s="65" t="s">
        <v>265</v>
      </c>
      <c r="B344" s="65">
        <v>156</v>
      </c>
      <c r="C344" s="65">
        <v>46</v>
      </c>
      <c r="D344" s="65">
        <v>110</v>
      </c>
    </row>
    <row r="345" spans="1:4" x14ac:dyDescent="0.25">
      <c r="A345" s="65" t="s">
        <v>266</v>
      </c>
      <c r="B345" s="65">
        <v>270</v>
      </c>
      <c r="C345" s="65">
        <v>137</v>
      </c>
      <c r="D345" s="65">
        <v>133</v>
      </c>
    </row>
    <row r="346" spans="1:4" ht="30" x14ac:dyDescent="0.25">
      <c r="A346" s="65" t="s">
        <v>267</v>
      </c>
      <c r="B346" s="65">
        <v>192</v>
      </c>
      <c r="C346" s="65">
        <v>60</v>
      </c>
      <c r="D346" s="65">
        <v>132</v>
      </c>
    </row>
    <row r="347" spans="1:4" x14ac:dyDescent="0.25">
      <c r="A347" s="65" t="s">
        <v>268</v>
      </c>
      <c r="B347" s="65">
        <v>148</v>
      </c>
      <c r="C347" s="65">
        <v>44</v>
      </c>
      <c r="D347" s="65">
        <v>104</v>
      </c>
    </row>
    <row r="348" spans="1:4" x14ac:dyDescent="0.25">
      <c r="A348" s="65" t="s">
        <v>269</v>
      </c>
      <c r="B348" s="65">
        <v>186</v>
      </c>
      <c r="C348" s="65">
        <v>69</v>
      </c>
      <c r="D348" s="65">
        <v>117</v>
      </c>
    </row>
    <row r="349" spans="1:4" x14ac:dyDescent="0.25">
      <c r="A349" s="65" t="s">
        <v>270</v>
      </c>
      <c r="B349" s="65">
        <v>330</v>
      </c>
      <c r="C349" s="65">
        <v>114</v>
      </c>
      <c r="D349" s="65">
        <v>216</v>
      </c>
    </row>
    <row r="350" spans="1:4" ht="60" x14ac:dyDescent="0.25">
      <c r="A350" s="65" t="s">
        <v>271</v>
      </c>
      <c r="B350" s="65">
        <v>55</v>
      </c>
      <c r="C350" s="65">
        <v>27</v>
      </c>
      <c r="D350" s="65">
        <v>28</v>
      </c>
    </row>
    <row r="351" spans="1:4" ht="30" x14ac:dyDescent="0.25">
      <c r="A351" s="65" t="s">
        <v>272</v>
      </c>
      <c r="B351" s="65">
        <v>1265</v>
      </c>
      <c r="C351" s="65">
        <v>638</v>
      </c>
      <c r="D351" s="65">
        <v>627</v>
      </c>
    </row>
    <row r="352" spans="1:4" ht="45" x14ac:dyDescent="0.25">
      <c r="A352" s="65" t="s">
        <v>273</v>
      </c>
      <c r="B352" s="65">
        <v>263</v>
      </c>
      <c r="C352" s="65">
        <v>118</v>
      </c>
      <c r="D352" s="65">
        <v>145</v>
      </c>
    </row>
    <row r="353" spans="1:4" ht="30" x14ac:dyDescent="0.25">
      <c r="A353" s="65" t="s">
        <v>274</v>
      </c>
      <c r="B353" s="65">
        <v>3644</v>
      </c>
      <c r="C353" s="65">
        <v>1470</v>
      </c>
      <c r="D353" s="65">
        <v>2174</v>
      </c>
    </row>
    <row r="354" spans="1:4" ht="30" x14ac:dyDescent="0.25">
      <c r="A354" s="65" t="s">
        <v>275</v>
      </c>
      <c r="B354" s="65">
        <v>1809</v>
      </c>
      <c r="C354" s="65">
        <v>908</v>
      </c>
      <c r="D354" s="65">
        <v>901</v>
      </c>
    </row>
    <row r="355" spans="1:4" x14ac:dyDescent="0.25">
      <c r="A355" s="65" t="s">
        <v>276</v>
      </c>
      <c r="B355" s="65">
        <v>248</v>
      </c>
      <c r="C355" s="65">
        <v>110</v>
      </c>
      <c r="D355" s="65">
        <v>138</v>
      </c>
    </row>
    <row r="356" spans="1:4" ht="30" x14ac:dyDescent="0.25">
      <c r="A356" s="65" t="s">
        <v>277</v>
      </c>
      <c r="B356" s="65">
        <v>528</v>
      </c>
      <c r="C356" s="65">
        <v>273</v>
      </c>
      <c r="D356" s="65">
        <v>255</v>
      </c>
    </row>
    <row r="357" spans="1:4" ht="30" x14ac:dyDescent="0.25">
      <c r="A357" s="65" t="s">
        <v>278</v>
      </c>
      <c r="B357" s="65">
        <v>73</v>
      </c>
      <c r="C357" s="65">
        <v>41</v>
      </c>
      <c r="D357" s="65">
        <v>32</v>
      </c>
    </row>
    <row r="358" spans="1:4" x14ac:dyDescent="0.25">
      <c r="A358" s="65" t="s">
        <v>279</v>
      </c>
      <c r="B358" s="65">
        <v>1860</v>
      </c>
      <c r="C358" s="65">
        <v>998</v>
      </c>
      <c r="D358" s="65">
        <v>862</v>
      </c>
    </row>
    <row r="359" spans="1:4" x14ac:dyDescent="0.25">
      <c r="A359" s="65" t="s">
        <v>280</v>
      </c>
      <c r="B359" s="65">
        <v>541</v>
      </c>
      <c r="C359" s="65">
        <v>174</v>
      </c>
      <c r="D359" s="65">
        <v>367</v>
      </c>
    </row>
    <row r="360" spans="1:4" x14ac:dyDescent="0.25">
      <c r="A360" s="65" t="s">
        <v>281</v>
      </c>
      <c r="B360" s="65">
        <v>558</v>
      </c>
      <c r="C360" s="65">
        <v>336</v>
      </c>
      <c r="D360" s="65">
        <v>222</v>
      </c>
    </row>
    <row r="361" spans="1:4" ht="30" x14ac:dyDescent="0.25">
      <c r="A361" s="65" t="s">
        <v>282</v>
      </c>
      <c r="B361" s="65">
        <v>292</v>
      </c>
      <c r="C361" s="65">
        <v>145</v>
      </c>
      <c r="D361" s="65">
        <v>147</v>
      </c>
    </row>
    <row r="362" spans="1:4" x14ac:dyDescent="0.25">
      <c r="A362" s="65" t="s">
        <v>283</v>
      </c>
      <c r="B362" s="65">
        <v>325</v>
      </c>
      <c r="C362" s="65">
        <v>202</v>
      </c>
      <c r="D362" s="65">
        <v>123</v>
      </c>
    </row>
    <row r="363" spans="1:4" x14ac:dyDescent="0.25">
      <c r="A363" s="65" t="s">
        <v>284</v>
      </c>
      <c r="B363" s="65">
        <v>3178</v>
      </c>
      <c r="C363" s="65">
        <v>1791</v>
      </c>
      <c r="D363" s="65">
        <v>1387</v>
      </c>
    </row>
    <row r="364" spans="1:4" ht="45" x14ac:dyDescent="0.25">
      <c r="A364" s="65" t="s">
        <v>285</v>
      </c>
      <c r="B364" s="65">
        <v>2703</v>
      </c>
      <c r="C364" s="65">
        <v>1432</v>
      </c>
      <c r="D364" s="65">
        <v>1271</v>
      </c>
    </row>
    <row r="365" spans="1:4" x14ac:dyDescent="0.25">
      <c r="A365" s="65" t="s">
        <v>286</v>
      </c>
      <c r="B365" s="65">
        <v>409</v>
      </c>
      <c r="C365" s="65">
        <v>162</v>
      </c>
      <c r="D365" s="65">
        <v>247</v>
      </c>
    </row>
    <row r="366" spans="1:4" x14ac:dyDescent="0.25">
      <c r="A366" s="65" t="s">
        <v>287</v>
      </c>
      <c r="B366" s="65">
        <v>170</v>
      </c>
      <c r="C366" s="65">
        <v>110</v>
      </c>
      <c r="D366" s="65">
        <v>60</v>
      </c>
    </row>
    <row r="367" spans="1:4" ht="30" x14ac:dyDescent="0.25">
      <c r="A367" s="65" t="s">
        <v>288</v>
      </c>
      <c r="B367" s="65">
        <v>1777</v>
      </c>
      <c r="C367" s="65">
        <v>818</v>
      </c>
      <c r="D367" s="65">
        <v>959</v>
      </c>
    </row>
    <row r="368" spans="1:4" ht="30" x14ac:dyDescent="0.25">
      <c r="A368" s="65" t="s">
        <v>289</v>
      </c>
      <c r="B368" s="65">
        <v>282</v>
      </c>
      <c r="C368" s="65">
        <v>98</v>
      </c>
      <c r="D368" s="65">
        <v>184</v>
      </c>
    </row>
    <row r="369" spans="1:4" x14ac:dyDescent="0.25">
      <c r="A369" s="65" t="s">
        <v>290</v>
      </c>
      <c r="B369" s="65">
        <v>2629</v>
      </c>
      <c r="C369" s="65">
        <v>1423</v>
      </c>
      <c r="D369" s="65">
        <v>1206</v>
      </c>
    </row>
    <row r="370" spans="1:4" x14ac:dyDescent="0.25">
      <c r="A370" s="65" t="s">
        <v>291</v>
      </c>
      <c r="B370" s="65">
        <v>125</v>
      </c>
      <c r="C370" s="65">
        <v>60</v>
      </c>
      <c r="D370" s="65">
        <v>65</v>
      </c>
    </row>
    <row r="371" spans="1:4" x14ac:dyDescent="0.25">
      <c r="A371" s="65" t="s">
        <v>292</v>
      </c>
      <c r="B371" s="65">
        <v>48</v>
      </c>
      <c r="C371" s="65">
        <v>30</v>
      </c>
      <c r="D371" s="65">
        <v>18</v>
      </c>
    </row>
    <row r="372" spans="1:4" x14ac:dyDescent="0.25">
      <c r="A372" s="65" t="s">
        <v>293</v>
      </c>
      <c r="B372" s="65">
        <v>485</v>
      </c>
      <c r="C372" s="65">
        <v>281</v>
      </c>
      <c r="D372" s="65">
        <v>204</v>
      </c>
    </row>
    <row r="373" spans="1:4" ht="60" x14ac:dyDescent="0.25">
      <c r="A373" s="65" t="s">
        <v>294</v>
      </c>
      <c r="B373" s="65" t="s">
        <v>67</v>
      </c>
      <c r="C373" s="65" t="s">
        <v>67</v>
      </c>
      <c r="D373" s="65" t="s">
        <v>67</v>
      </c>
    </row>
    <row r="374" spans="1:4" ht="30" x14ac:dyDescent="0.25">
      <c r="A374" s="65" t="s">
        <v>295</v>
      </c>
      <c r="B374" s="65">
        <v>363</v>
      </c>
      <c r="C374" s="65">
        <v>38</v>
      </c>
      <c r="D374" s="65">
        <v>325</v>
      </c>
    </row>
    <row r="375" spans="1:4" x14ac:dyDescent="0.25">
      <c r="A375" s="65" t="s">
        <v>296</v>
      </c>
      <c r="B375" s="65">
        <v>763</v>
      </c>
      <c r="C375" s="65">
        <v>382</v>
      </c>
      <c r="D375" s="65">
        <v>381</v>
      </c>
    </row>
    <row r="376" spans="1:4" ht="45" x14ac:dyDescent="0.25">
      <c r="A376" s="65" t="s">
        <v>297</v>
      </c>
      <c r="B376" s="65">
        <v>2043</v>
      </c>
      <c r="C376" s="65">
        <v>1085</v>
      </c>
      <c r="D376" s="65">
        <v>958</v>
      </c>
    </row>
    <row r="377" spans="1:4" x14ac:dyDescent="0.25">
      <c r="A377" s="65" t="s">
        <v>298</v>
      </c>
      <c r="B377" s="65">
        <v>79</v>
      </c>
      <c r="C377" s="65">
        <v>34</v>
      </c>
      <c r="D377" s="65">
        <v>45</v>
      </c>
    </row>
    <row r="378" spans="1:4" x14ac:dyDescent="0.25">
      <c r="A378" s="65" t="s">
        <v>299</v>
      </c>
      <c r="B378" s="65">
        <v>1344</v>
      </c>
      <c r="C378" s="65">
        <v>202</v>
      </c>
      <c r="D378" s="65">
        <v>1142</v>
      </c>
    </row>
    <row r="379" spans="1:4" x14ac:dyDescent="0.25">
      <c r="A379" s="65" t="s">
        <v>300</v>
      </c>
      <c r="B379" s="65">
        <v>2540</v>
      </c>
      <c r="C379" s="65">
        <v>1285</v>
      </c>
      <c r="D379" s="65">
        <v>1255</v>
      </c>
    </row>
    <row r="380" spans="1:4" ht="45" x14ac:dyDescent="0.25">
      <c r="A380" s="65" t="s">
        <v>301</v>
      </c>
      <c r="B380" s="65">
        <v>1170</v>
      </c>
      <c r="C380" s="65">
        <v>539</v>
      </c>
      <c r="D380" s="65">
        <v>631</v>
      </c>
    </row>
    <row r="381" spans="1:4" ht="30" x14ac:dyDescent="0.25">
      <c r="A381" s="65" t="s">
        <v>302</v>
      </c>
      <c r="B381" s="65">
        <v>26342</v>
      </c>
      <c r="C381" s="65">
        <v>12957</v>
      </c>
      <c r="D381" s="65">
        <v>13385</v>
      </c>
    </row>
    <row r="382" spans="1:4" ht="45" x14ac:dyDescent="0.25">
      <c r="A382" s="65" t="s">
        <v>137</v>
      </c>
      <c r="B382" s="65">
        <v>207</v>
      </c>
      <c r="C382" s="65">
        <v>91</v>
      </c>
      <c r="D382" s="65">
        <v>116</v>
      </c>
    </row>
    <row r="383" spans="1:4" x14ac:dyDescent="0.25">
      <c r="A383" s="65" t="s">
        <v>139</v>
      </c>
      <c r="B383" s="65">
        <v>660</v>
      </c>
      <c r="C383" s="65">
        <v>358</v>
      </c>
      <c r="D383" s="65">
        <v>302</v>
      </c>
    </row>
    <row r="384" spans="1:4" ht="45" x14ac:dyDescent="0.25">
      <c r="A384" s="65" t="s">
        <v>303</v>
      </c>
      <c r="B384" s="65">
        <v>2854</v>
      </c>
      <c r="C384" s="65">
        <v>1601</v>
      </c>
      <c r="D384" s="65">
        <v>1253</v>
      </c>
    </row>
    <row r="385" spans="1:4" ht="30" x14ac:dyDescent="0.25">
      <c r="A385" s="65" t="s">
        <v>304</v>
      </c>
      <c r="B385" s="65">
        <v>167595</v>
      </c>
      <c r="C385" s="65">
        <v>84334</v>
      </c>
      <c r="D385" s="65">
        <v>83261</v>
      </c>
    </row>
    <row r="386" spans="1:4" ht="15" customHeight="1" x14ac:dyDescent="0.25">
      <c r="A386" s="190" t="s">
        <v>307</v>
      </c>
      <c r="B386" s="191"/>
      <c r="C386" s="191"/>
      <c r="D386" s="192"/>
    </row>
    <row r="387" spans="1:4" x14ac:dyDescent="0.25">
      <c r="A387" s="65" t="s">
        <v>186</v>
      </c>
      <c r="B387" s="65">
        <v>201</v>
      </c>
      <c r="C387" s="65">
        <v>111</v>
      </c>
      <c r="D387" s="65">
        <v>90</v>
      </c>
    </row>
    <row r="388" spans="1:4" x14ac:dyDescent="0.25">
      <c r="A388" s="65" t="s">
        <v>187</v>
      </c>
      <c r="B388" s="65">
        <v>193</v>
      </c>
      <c r="C388" s="65">
        <v>72</v>
      </c>
      <c r="D388" s="65">
        <v>121</v>
      </c>
    </row>
    <row r="389" spans="1:4" ht="60" x14ac:dyDescent="0.25">
      <c r="A389" s="65" t="s">
        <v>188</v>
      </c>
      <c r="B389" s="65">
        <v>1012</v>
      </c>
      <c r="C389" s="65">
        <v>518</v>
      </c>
      <c r="D389" s="65">
        <v>494</v>
      </c>
    </row>
    <row r="390" spans="1:4" x14ac:dyDescent="0.25">
      <c r="A390" s="65" t="s">
        <v>189</v>
      </c>
      <c r="B390" s="65">
        <v>278</v>
      </c>
      <c r="C390" s="65">
        <v>103</v>
      </c>
      <c r="D390" s="65">
        <v>175</v>
      </c>
    </row>
    <row r="391" spans="1:4" x14ac:dyDescent="0.25">
      <c r="A391" s="65" t="s">
        <v>190</v>
      </c>
      <c r="B391" s="65">
        <v>560</v>
      </c>
      <c r="C391" s="65">
        <v>187</v>
      </c>
      <c r="D391" s="65">
        <v>373</v>
      </c>
    </row>
    <row r="392" spans="1:4" x14ac:dyDescent="0.25">
      <c r="A392" s="65" t="s">
        <v>191</v>
      </c>
      <c r="B392" s="65">
        <v>64</v>
      </c>
      <c r="C392" s="65">
        <v>16</v>
      </c>
      <c r="D392" s="65">
        <v>48</v>
      </c>
    </row>
    <row r="393" spans="1:4" x14ac:dyDescent="0.25">
      <c r="A393" s="65" t="s">
        <v>192</v>
      </c>
      <c r="B393" s="65">
        <v>328</v>
      </c>
      <c r="C393" s="65">
        <v>77</v>
      </c>
      <c r="D393" s="65">
        <v>251</v>
      </c>
    </row>
    <row r="394" spans="1:4" x14ac:dyDescent="0.25">
      <c r="A394" s="65" t="s">
        <v>193</v>
      </c>
      <c r="B394" s="65">
        <v>710</v>
      </c>
      <c r="C394" s="65">
        <v>292</v>
      </c>
      <c r="D394" s="65">
        <v>418</v>
      </c>
    </row>
    <row r="395" spans="1:4" ht="30" x14ac:dyDescent="0.25">
      <c r="A395" s="65" t="s">
        <v>194</v>
      </c>
      <c r="B395" s="65">
        <v>1482</v>
      </c>
      <c r="C395" s="65">
        <v>857</v>
      </c>
      <c r="D395" s="65">
        <v>625</v>
      </c>
    </row>
    <row r="396" spans="1:4" x14ac:dyDescent="0.25">
      <c r="A396" s="65" t="s">
        <v>195</v>
      </c>
      <c r="B396" s="65">
        <v>103</v>
      </c>
      <c r="C396" s="65">
        <v>51</v>
      </c>
      <c r="D396" s="65">
        <v>52</v>
      </c>
    </row>
    <row r="397" spans="1:4" x14ac:dyDescent="0.25">
      <c r="A397" s="65" t="s">
        <v>196</v>
      </c>
      <c r="B397" s="65">
        <v>67</v>
      </c>
      <c r="C397" s="65">
        <v>37</v>
      </c>
      <c r="D397" s="65">
        <v>30</v>
      </c>
    </row>
    <row r="398" spans="1:4" x14ac:dyDescent="0.25">
      <c r="A398" s="65" t="s">
        <v>197</v>
      </c>
      <c r="B398" s="65">
        <v>2313</v>
      </c>
      <c r="C398" s="65">
        <v>1521</v>
      </c>
      <c r="D398" s="65">
        <v>792</v>
      </c>
    </row>
    <row r="399" spans="1:4" ht="30" x14ac:dyDescent="0.25">
      <c r="A399" s="65" t="s">
        <v>198</v>
      </c>
      <c r="B399" s="65" t="s">
        <v>67</v>
      </c>
      <c r="C399" s="65" t="s">
        <v>67</v>
      </c>
      <c r="D399" s="65" t="s">
        <v>67</v>
      </c>
    </row>
    <row r="400" spans="1:4" x14ac:dyDescent="0.25">
      <c r="A400" s="65" t="s">
        <v>199</v>
      </c>
      <c r="B400" s="65">
        <v>724</v>
      </c>
      <c r="C400" s="65">
        <v>362</v>
      </c>
      <c r="D400" s="65">
        <v>362</v>
      </c>
    </row>
    <row r="401" spans="1:4" x14ac:dyDescent="0.25">
      <c r="A401" s="65" t="s">
        <v>200</v>
      </c>
      <c r="B401" s="65">
        <v>198</v>
      </c>
      <c r="C401" s="65">
        <v>42</v>
      </c>
      <c r="D401" s="65">
        <v>156</v>
      </c>
    </row>
    <row r="402" spans="1:4" x14ac:dyDescent="0.25">
      <c r="A402" s="65" t="s">
        <v>201</v>
      </c>
      <c r="B402" s="65">
        <v>335</v>
      </c>
      <c r="C402" s="65">
        <v>82</v>
      </c>
      <c r="D402" s="65">
        <v>253</v>
      </c>
    </row>
    <row r="403" spans="1:4" ht="30" x14ac:dyDescent="0.25">
      <c r="A403" s="65" t="s">
        <v>202</v>
      </c>
      <c r="B403" s="65">
        <v>32</v>
      </c>
      <c r="C403" s="65">
        <v>13</v>
      </c>
      <c r="D403" s="65">
        <v>19</v>
      </c>
    </row>
    <row r="404" spans="1:4" x14ac:dyDescent="0.25">
      <c r="A404" s="65" t="s">
        <v>203</v>
      </c>
      <c r="B404" s="65" t="s">
        <v>67</v>
      </c>
      <c r="C404" s="65" t="s">
        <v>67</v>
      </c>
      <c r="D404" s="65" t="s">
        <v>67</v>
      </c>
    </row>
    <row r="405" spans="1:4" ht="30" x14ac:dyDescent="0.25">
      <c r="A405" s="65" t="s">
        <v>204</v>
      </c>
      <c r="B405" s="65">
        <v>423</v>
      </c>
      <c r="C405" s="65">
        <v>222</v>
      </c>
      <c r="D405" s="65">
        <v>201</v>
      </c>
    </row>
    <row r="406" spans="1:4" ht="30" x14ac:dyDescent="0.25">
      <c r="A406" s="65" t="s">
        <v>205</v>
      </c>
      <c r="B406" s="65">
        <v>72</v>
      </c>
      <c r="C406" s="65">
        <v>29</v>
      </c>
      <c r="D406" s="65">
        <v>43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ht="30" x14ac:dyDescent="0.25">
      <c r="A408" s="65" t="s">
        <v>207</v>
      </c>
      <c r="B408" s="65" t="s">
        <v>67</v>
      </c>
      <c r="C408" s="65" t="s">
        <v>67</v>
      </c>
      <c r="D408" s="65" t="s">
        <v>67</v>
      </c>
    </row>
    <row r="409" spans="1:4" ht="30" x14ac:dyDescent="0.25">
      <c r="A409" s="65" t="s">
        <v>208</v>
      </c>
      <c r="B409" s="65">
        <v>2951</v>
      </c>
      <c r="C409" s="65">
        <v>1924</v>
      </c>
      <c r="D409" s="65">
        <v>1027</v>
      </c>
    </row>
    <row r="410" spans="1:4" x14ac:dyDescent="0.25">
      <c r="A410" s="65" t="s">
        <v>209</v>
      </c>
      <c r="B410" s="65">
        <v>165</v>
      </c>
      <c r="C410" s="65">
        <v>62</v>
      </c>
      <c r="D410" s="65">
        <v>103</v>
      </c>
    </row>
    <row r="411" spans="1:4" x14ac:dyDescent="0.25">
      <c r="A411" s="65" t="s">
        <v>210</v>
      </c>
      <c r="B411" s="65">
        <v>1481</v>
      </c>
      <c r="C411" s="65">
        <v>794</v>
      </c>
      <c r="D411" s="65">
        <v>687</v>
      </c>
    </row>
    <row r="412" spans="1:4" x14ac:dyDescent="0.25">
      <c r="A412" s="65" t="s">
        <v>211</v>
      </c>
      <c r="B412" s="65">
        <v>5422</v>
      </c>
      <c r="C412" s="65">
        <v>2340</v>
      </c>
      <c r="D412" s="65">
        <v>3082</v>
      </c>
    </row>
    <row r="413" spans="1:4" x14ac:dyDescent="0.25">
      <c r="A413" s="65" t="s">
        <v>212</v>
      </c>
      <c r="B413" s="65">
        <v>2147</v>
      </c>
      <c r="C413" s="65">
        <v>1121</v>
      </c>
      <c r="D413" s="65">
        <v>1026</v>
      </c>
    </row>
    <row r="414" spans="1:4" x14ac:dyDescent="0.25">
      <c r="A414" s="65" t="s">
        <v>213</v>
      </c>
      <c r="B414" s="65">
        <v>549</v>
      </c>
      <c r="C414" s="65">
        <v>216</v>
      </c>
      <c r="D414" s="65">
        <v>333</v>
      </c>
    </row>
    <row r="415" spans="1:4" ht="30" x14ac:dyDescent="0.25">
      <c r="A415" s="65" t="s">
        <v>214</v>
      </c>
      <c r="B415" s="65">
        <v>2860</v>
      </c>
      <c r="C415" s="65">
        <v>1073</v>
      </c>
      <c r="D415" s="65">
        <v>1787</v>
      </c>
    </row>
    <row r="416" spans="1:4" x14ac:dyDescent="0.25">
      <c r="A416" s="65" t="s">
        <v>215</v>
      </c>
      <c r="B416" s="65">
        <v>318</v>
      </c>
      <c r="C416" s="65">
        <v>122</v>
      </c>
      <c r="D416" s="65">
        <v>196</v>
      </c>
    </row>
    <row r="417" spans="1:4" x14ac:dyDescent="0.25">
      <c r="A417" s="65" t="s">
        <v>216</v>
      </c>
      <c r="B417" s="65">
        <v>462</v>
      </c>
      <c r="C417" s="65">
        <v>209</v>
      </c>
      <c r="D417" s="65">
        <v>253</v>
      </c>
    </row>
    <row r="418" spans="1:4" ht="75" x14ac:dyDescent="0.25">
      <c r="A418" s="65" t="s">
        <v>217</v>
      </c>
      <c r="B418" s="65">
        <v>6411</v>
      </c>
      <c r="C418" s="65">
        <v>3364</v>
      </c>
      <c r="D418" s="65">
        <v>3047</v>
      </c>
    </row>
    <row r="419" spans="1:4" ht="45" x14ac:dyDescent="0.25">
      <c r="A419" s="65" t="s">
        <v>218</v>
      </c>
      <c r="B419" s="65" t="s">
        <v>67</v>
      </c>
      <c r="C419" s="65" t="s">
        <v>67</v>
      </c>
      <c r="D419" s="65" t="s">
        <v>67</v>
      </c>
    </row>
    <row r="420" spans="1:4" ht="60" x14ac:dyDescent="0.25">
      <c r="A420" s="65" t="s">
        <v>219</v>
      </c>
      <c r="B420" s="65" t="s">
        <v>67</v>
      </c>
      <c r="C420" s="65" t="s">
        <v>67</v>
      </c>
      <c r="D420" s="65" t="s">
        <v>67</v>
      </c>
    </row>
    <row r="421" spans="1:4" ht="45" x14ac:dyDescent="0.25">
      <c r="A421" s="65" t="s">
        <v>220</v>
      </c>
      <c r="B421" s="65">
        <v>143</v>
      </c>
      <c r="C421" s="65">
        <v>36</v>
      </c>
      <c r="D421" s="65">
        <v>107</v>
      </c>
    </row>
    <row r="422" spans="1:4" x14ac:dyDescent="0.25">
      <c r="A422" s="65" t="s">
        <v>221</v>
      </c>
      <c r="B422" s="65">
        <v>57</v>
      </c>
      <c r="C422" s="65">
        <v>27</v>
      </c>
      <c r="D422" s="65">
        <v>30</v>
      </c>
    </row>
    <row r="423" spans="1:4" ht="45" x14ac:dyDescent="0.25">
      <c r="A423" s="65" t="s">
        <v>222</v>
      </c>
      <c r="B423" s="65">
        <v>25</v>
      </c>
      <c r="C423" s="65">
        <v>5</v>
      </c>
      <c r="D423" s="65">
        <v>20</v>
      </c>
    </row>
    <row r="424" spans="1:4" x14ac:dyDescent="0.25">
      <c r="A424" s="65" t="s">
        <v>223</v>
      </c>
      <c r="B424" s="65">
        <v>1334</v>
      </c>
      <c r="C424" s="65">
        <v>657</v>
      </c>
      <c r="D424" s="65">
        <v>677</v>
      </c>
    </row>
    <row r="425" spans="1:4" ht="45" x14ac:dyDescent="0.25">
      <c r="A425" s="65" t="s">
        <v>224</v>
      </c>
      <c r="B425" s="65">
        <v>44</v>
      </c>
      <c r="C425" s="65">
        <v>20</v>
      </c>
      <c r="D425" s="65">
        <v>24</v>
      </c>
    </row>
    <row r="426" spans="1:4" ht="45" x14ac:dyDescent="0.25">
      <c r="A426" s="65" t="s">
        <v>225</v>
      </c>
      <c r="B426" s="65">
        <v>216</v>
      </c>
      <c r="C426" s="65">
        <v>62</v>
      </c>
      <c r="D426" s="65">
        <v>154</v>
      </c>
    </row>
    <row r="427" spans="1:4" x14ac:dyDescent="0.25">
      <c r="A427" s="65" t="s">
        <v>226</v>
      </c>
      <c r="B427" s="65">
        <v>14464</v>
      </c>
      <c r="C427" s="65">
        <v>7605</v>
      </c>
      <c r="D427" s="65">
        <v>6859</v>
      </c>
    </row>
    <row r="428" spans="1:4" x14ac:dyDescent="0.25">
      <c r="A428" s="65" t="s">
        <v>227</v>
      </c>
      <c r="B428" s="65">
        <v>837</v>
      </c>
      <c r="C428" s="65">
        <v>250</v>
      </c>
      <c r="D428" s="65">
        <v>587</v>
      </c>
    </row>
    <row r="429" spans="1:4" x14ac:dyDescent="0.25">
      <c r="A429" s="65" t="s">
        <v>228</v>
      </c>
      <c r="B429" s="65">
        <v>240</v>
      </c>
      <c r="C429" s="65">
        <v>131</v>
      </c>
      <c r="D429" s="65">
        <v>109</v>
      </c>
    </row>
    <row r="430" spans="1:4" ht="60" x14ac:dyDescent="0.25">
      <c r="A430" s="65" t="s">
        <v>229</v>
      </c>
      <c r="B430" s="65">
        <v>2975</v>
      </c>
      <c r="C430" s="65">
        <v>1956</v>
      </c>
      <c r="D430" s="65">
        <v>1019</v>
      </c>
    </row>
    <row r="431" spans="1:4" ht="30" x14ac:dyDescent="0.25">
      <c r="A431" s="65" t="s">
        <v>230</v>
      </c>
      <c r="B431" s="65">
        <v>279</v>
      </c>
      <c r="C431" s="65">
        <v>76</v>
      </c>
      <c r="D431" s="65">
        <v>203</v>
      </c>
    </row>
    <row r="432" spans="1:4" x14ac:dyDescent="0.25">
      <c r="A432" s="65" t="s">
        <v>231</v>
      </c>
      <c r="B432" s="65">
        <v>9</v>
      </c>
      <c r="C432" s="65">
        <v>5</v>
      </c>
      <c r="D432" s="65">
        <v>4</v>
      </c>
    </row>
    <row r="433" spans="1:4" ht="45" x14ac:dyDescent="0.25">
      <c r="A433" s="65" t="s">
        <v>232</v>
      </c>
      <c r="B433" s="65">
        <v>15</v>
      </c>
      <c r="C433" s="65">
        <v>8</v>
      </c>
      <c r="D433" s="65">
        <v>7</v>
      </c>
    </row>
    <row r="434" spans="1:4" ht="30" x14ac:dyDescent="0.25">
      <c r="A434" s="65" t="s">
        <v>233</v>
      </c>
      <c r="B434" s="65">
        <v>52499</v>
      </c>
      <c r="C434" s="65">
        <v>26655</v>
      </c>
      <c r="D434" s="65">
        <v>25844</v>
      </c>
    </row>
    <row r="435" spans="1:4" x14ac:dyDescent="0.25">
      <c r="A435" s="65" t="s">
        <v>234</v>
      </c>
      <c r="B435" s="65">
        <v>116</v>
      </c>
      <c r="C435" s="65">
        <v>92</v>
      </c>
      <c r="D435" s="65">
        <v>24</v>
      </c>
    </row>
    <row r="436" spans="1:4" x14ac:dyDescent="0.25">
      <c r="A436" s="65" t="s">
        <v>235</v>
      </c>
      <c r="B436" s="65">
        <v>88</v>
      </c>
      <c r="C436" s="65">
        <v>50</v>
      </c>
      <c r="D436" s="65">
        <v>38</v>
      </c>
    </row>
    <row r="437" spans="1:4" x14ac:dyDescent="0.25">
      <c r="A437" s="65" t="s">
        <v>236</v>
      </c>
      <c r="B437" s="65">
        <v>63</v>
      </c>
      <c r="C437" s="65">
        <v>47</v>
      </c>
      <c r="D437" s="65">
        <v>16</v>
      </c>
    </row>
    <row r="438" spans="1:4" x14ac:dyDescent="0.25">
      <c r="A438" s="65" t="s">
        <v>237</v>
      </c>
      <c r="B438" s="65">
        <v>25</v>
      </c>
      <c r="C438" s="65">
        <v>16</v>
      </c>
      <c r="D438" s="65">
        <v>9</v>
      </c>
    </row>
    <row r="439" spans="1:4" x14ac:dyDescent="0.25">
      <c r="A439" s="65" t="s">
        <v>238</v>
      </c>
      <c r="B439" s="65">
        <v>10</v>
      </c>
      <c r="C439" s="65">
        <v>8</v>
      </c>
      <c r="D439" s="65">
        <v>2</v>
      </c>
    </row>
    <row r="440" spans="1:4" ht="30" x14ac:dyDescent="0.25">
      <c r="A440" s="65" t="s">
        <v>239</v>
      </c>
      <c r="B440" s="65">
        <v>6</v>
      </c>
      <c r="C440" s="65">
        <v>6</v>
      </c>
      <c r="D440" s="65" t="s">
        <v>67</v>
      </c>
    </row>
    <row r="441" spans="1:4" ht="30" x14ac:dyDescent="0.25">
      <c r="A441" s="65" t="s">
        <v>240</v>
      </c>
      <c r="B441" s="65">
        <v>39</v>
      </c>
      <c r="C441" s="65">
        <v>33</v>
      </c>
      <c r="D441" s="65">
        <v>6</v>
      </c>
    </row>
    <row r="442" spans="1:4" x14ac:dyDescent="0.25">
      <c r="A442" s="65" t="s">
        <v>241</v>
      </c>
      <c r="B442" s="65">
        <v>14</v>
      </c>
      <c r="C442" s="65">
        <v>7</v>
      </c>
      <c r="D442" s="65">
        <v>7</v>
      </c>
    </row>
    <row r="443" spans="1:4" x14ac:dyDescent="0.25">
      <c r="A443" s="65" t="s">
        <v>242</v>
      </c>
      <c r="B443" s="65">
        <v>53</v>
      </c>
      <c r="C443" s="65">
        <v>45</v>
      </c>
      <c r="D443" s="65">
        <v>8</v>
      </c>
    </row>
    <row r="444" spans="1:4" x14ac:dyDescent="0.25">
      <c r="A444" s="65" t="s">
        <v>243</v>
      </c>
      <c r="B444" s="65">
        <v>137</v>
      </c>
      <c r="C444" s="65">
        <v>72</v>
      </c>
      <c r="D444" s="65">
        <v>65</v>
      </c>
    </row>
    <row r="445" spans="1:4" x14ac:dyDescent="0.25">
      <c r="A445" s="65" t="s">
        <v>244</v>
      </c>
      <c r="B445" s="65">
        <v>77</v>
      </c>
      <c r="C445" s="65">
        <v>43</v>
      </c>
      <c r="D445" s="65">
        <v>34</v>
      </c>
    </row>
    <row r="446" spans="1:4" x14ac:dyDescent="0.25">
      <c r="A446" s="65" t="s">
        <v>245</v>
      </c>
      <c r="B446" s="65">
        <v>71</v>
      </c>
      <c r="C446" s="65">
        <v>27</v>
      </c>
      <c r="D446" s="65">
        <v>44</v>
      </c>
    </row>
    <row r="447" spans="1:4" x14ac:dyDescent="0.25">
      <c r="A447" s="65" t="s">
        <v>246</v>
      </c>
      <c r="B447" s="65">
        <v>35</v>
      </c>
      <c r="C447" s="65">
        <v>26</v>
      </c>
      <c r="D447" s="65">
        <v>9</v>
      </c>
    </row>
    <row r="448" spans="1:4" x14ac:dyDescent="0.25">
      <c r="A448" s="65" t="s">
        <v>247</v>
      </c>
      <c r="B448" s="65">
        <v>154</v>
      </c>
      <c r="C448" s="65">
        <v>79</v>
      </c>
      <c r="D448" s="65">
        <v>75</v>
      </c>
    </row>
    <row r="449" spans="1:4" x14ac:dyDescent="0.25">
      <c r="A449" s="65" t="s">
        <v>248</v>
      </c>
      <c r="B449" s="65">
        <v>211</v>
      </c>
      <c r="C449" s="65">
        <v>157</v>
      </c>
      <c r="D449" s="65">
        <v>54</v>
      </c>
    </row>
    <row r="450" spans="1:4" x14ac:dyDescent="0.25">
      <c r="A450" s="65" t="s">
        <v>249</v>
      </c>
      <c r="B450" s="65">
        <v>9</v>
      </c>
      <c r="C450" s="65">
        <v>7</v>
      </c>
      <c r="D450" s="65">
        <v>2</v>
      </c>
    </row>
    <row r="451" spans="1:4" ht="30" x14ac:dyDescent="0.25">
      <c r="A451" s="65" t="s">
        <v>250</v>
      </c>
      <c r="B451" s="65">
        <v>63</v>
      </c>
      <c r="C451" s="65">
        <v>57</v>
      </c>
      <c r="D451" s="65">
        <v>6</v>
      </c>
    </row>
    <row r="452" spans="1:4" x14ac:dyDescent="0.25">
      <c r="A452" s="65" t="s">
        <v>251</v>
      </c>
      <c r="B452" s="65">
        <v>32</v>
      </c>
      <c r="C452" s="65">
        <v>22</v>
      </c>
      <c r="D452" s="65">
        <v>10</v>
      </c>
    </row>
    <row r="453" spans="1:4" x14ac:dyDescent="0.25">
      <c r="A453" s="65" t="s">
        <v>252</v>
      </c>
      <c r="B453" s="65">
        <v>99</v>
      </c>
      <c r="C453" s="65">
        <v>38</v>
      </c>
      <c r="D453" s="65">
        <v>61</v>
      </c>
    </row>
    <row r="454" spans="1:4" ht="45" x14ac:dyDescent="0.25">
      <c r="A454" s="65" t="s">
        <v>253</v>
      </c>
      <c r="B454" s="65">
        <v>27</v>
      </c>
      <c r="C454" s="65">
        <v>21</v>
      </c>
      <c r="D454" s="65">
        <v>6</v>
      </c>
    </row>
    <row r="455" spans="1:4" ht="30" x14ac:dyDescent="0.25">
      <c r="A455" s="65" t="s">
        <v>254</v>
      </c>
      <c r="B455" s="65" t="s">
        <v>67</v>
      </c>
      <c r="C455" s="65" t="s">
        <v>67</v>
      </c>
      <c r="D455" s="65" t="s">
        <v>67</v>
      </c>
    </row>
    <row r="456" spans="1:4" ht="30" x14ac:dyDescent="0.25">
      <c r="A456" s="65" t="s">
        <v>255</v>
      </c>
      <c r="B456" s="65" t="s">
        <v>67</v>
      </c>
      <c r="C456" s="65" t="s">
        <v>67</v>
      </c>
      <c r="D456" s="65" t="s">
        <v>67</v>
      </c>
    </row>
    <row r="457" spans="1:4" x14ac:dyDescent="0.25">
      <c r="A457" s="65" t="s">
        <v>256</v>
      </c>
      <c r="B457" s="65">
        <v>120</v>
      </c>
      <c r="C457" s="65">
        <v>83</v>
      </c>
      <c r="D457" s="65">
        <v>37</v>
      </c>
    </row>
    <row r="458" spans="1:4" x14ac:dyDescent="0.25">
      <c r="A458" s="65" t="s">
        <v>257</v>
      </c>
      <c r="B458" s="65">
        <v>134</v>
      </c>
      <c r="C458" s="65">
        <v>98</v>
      </c>
      <c r="D458" s="65">
        <v>36</v>
      </c>
    </row>
    <row r="459" spans="1:4" ht="75" x14ac:dyDescent="0.25">
      <c r="A459" s="65" t="s">
        <v>258</v>
      </c>
      <c r="B459" s="65">
        <v>105</v>
      </c>
      <c r="C459" s="65">
        <v>55</v>
      </c>
      <c r="D459" s="65">
        <v>50</v>
      </c>
    </row>
    <row r="460" spans="1:4" ht="45" x14ac:dyDescent="0.25">
      <c r="A460" s="65" t="s">
        <v>259</v>
      </c>
      <c r="B460" s="65">
        <v>197</v>
      </c>
      <c r="C460" s="65">
        <v>120</v>
      </c>
      <c r="D460" s="65">
        <v>77</v>
      </c>
    </row>
    <row r="461" spans="1:4" ht="30" x14ac:dyDescent="0.25">
      <c r="A461" s="65" t="s">
        <v>260</v>
      </c>
      <c r="B461" s="65">
        <v>1885</v>
      </c>
      <c r="C461" s="65">
        <v>1209</v>
      </c>
      <c r="D461" s="65">
        <v>676</v>
      </c>
    </row>
    <row r="462" spans="1:4" ht="30" x14ac:dyDescent="0.25">
      <c r="A462" s="65" t="s">
        <v>261</v>
      </c>
      <c r="B462" s="65">
        <v>49</v>
      </c>
      <c r="C462" s="65">
        <v>24</v>
      </c>
      <c r="D462" s="65">
        <v>25</v>
      </c>
    </row>
    <row r="463" spans="1:4" x14ac:dyDescent="0.25">
      <c r="A463" s="65" t="s">
        <v>262</v>
      </c>
      <c r="B463" s="65">
        <v>17</v>
      </c>
      <c r="C463" s="65">
        <v>9</v>
      </c>
      <c r="D463" s="65">
        <v>8</v>
      </c>
    </row>
    <row r="464" spans="1:4" x14ac:dyDescent="0.25">
      <c r="A464" s="65" t="s">
        <v>263</v>
      </c>
      <c r="B464" s="65">
        <v>451</v>
      </c>
      <c r="C464" s="65">
        <v>163</v>
      </c>
      <c r="D464" s="65">
        <v>288</v>
      </c>
    </row>
    <row r="465" spans="1:4" x14ac:dyDescent="0.25">
      <c r="A465" s="65" t="s">
        <v>264</v>
      </c>
      <c r="B465" s="65">
        <v>88</v>
      </c>
      <c r="C465" s="65">
        <v>40</v>
      </c>
      <c r="D465" s="65">
        <v>48</v>
      </c>
    </row>
    <row r="466" spans="1:4" ht="45" x14ac:dyDescent="0.25">
      <c r="A466" s="65" t="s">
        <v>265</v>
      </c>
      <c r="B466" s="65">
        <v>101</v>
      </c>
      <c r="C466" s="65">
        <v>28</v>
      </c>
      <c r="D466" s="65">
        <v>73</v>
      </c>
    </row>
    <row r="467" spans="1:4" x14ac:dyDescent="0.25">
      <c r="A467" s="65" t="s">
        <v>266</v>
      </c>
      <c r="B467" s="65">
        <v>178</v>
      </c>
      <c r="C467" s="65">
        <v>86</v>
      </c>
      <c r="D467" s="65">
        <v>92</v>
      </c>
    </row>
    <row r="468" spans="1:4" ht="30" x14ac:dyDescent="0.25">
      <c r="A468" s="65" t="s">
        <v>267</v>
      </c>
      <c r="B468" s="65">
        <v>184</v>
      </c>
      <c r="C468" s="65">
        <v>38</v>
      </c>
      <c r="D468" s="65">
        <v>146</v>
      </c>
    </row>
    <row r="469" spans="1:4" x14ac:dyDescent="0.25">
      <c r="A469" s="65" t="s">
        <v>268</v>
      </c>
      <c r="B469" s="65">
        <v>88</v>
      </c>
      <c r="C469" s="65">
        <v>15</v>
      </c>
      <c r="D469" s="65">
        <v>73</v>
      </c>
    </row>
    <row r="470" spans="1:4" x14ac:dyDescent="0.25">
      <c r="A470" s="65" t="s">
        <v>269</v>
      </c>
      <c r="B470" s="65">
        <v>78</v>
      </c>
      <c r="C470" s="65">
        <v>25</v>
      </c>
      <c r="D470" s="65">
        <v>53</v>
      </c>
    </row>
    <row r="471" spans="1:4" x14ac:dyDescent="0.25">
      <c r="A471" s="65" t="s">
        <v>270</v>
      </c>
      <c r="B471" s="65">
        <v>107</v>
      </c>
      <c r="C471" s="65">
        <v>25</v>
      </c>
      <c r="D471" s="65">
        <v>82</v>
      </c>
    </row>
    <row r="472" spans="1:4" ht="60" x14ac:dyDescent="0.25">
      <c r="A472" s="65" t="s">
        <v>271</v>
      </c>
      <c r="B472" s="65">
        <v>48</v>
      </c>
      <c r="C472" s="65">
        <v>9</v>
      </c>
      <c r="D472" s="65">
        <v>39</v>
      </c>
    </row>
    <row r="473" spans="1:4" ht="30" x14ac:dyDescent="0.25">
      <c r="A473" s="65" t="s">
        <v>272</v>
      </c>
      <c r="B473" s="65">
        <v>987</v>
      </c>
      <c r="C473" s="65">
        <v>478</v>
      </c>
      <c r="D473" s="65">
        <v>509</v>
      </c>
    </row>
    <row r="474" spans="1:4" ht="45" x14ac:dyDescent="0.25">
      <c r="A474" s="65" t="s">
        <v>273</v>
      </c>
      <c r="B474" s="65">
        <v>221</v>
      </c>
      <c r="C474" s="65">
        <v>77</v>
      </c>
      <c r="D474" s="65">
        <v>144</v>
      </c>
    </row>
    <row r="475" spans="1:4" ht="30" x14ac:dyDescent="0.25">
      <c r="A475" s="65" t="s">
        <v>274</v>
      </c>
      <c r="B475" s="65">
        <v>2597</v>
      </c>
      <c r="C475" s="65">
        <v>1017</v>
      </c>
      <c r="D475" s="65">
        <v>1580</v>
      </c>
    </row>
    <row r="476" spans="1:4" ht="30" x14ac:dyDescent="0.25">
      <c r="A476" s="65" t="s">
        <v>275</v>
      </c>
      <c r="B476" s="65">
        <v>647</v>
      </c>
      <c r="C476" s="65">
        <v>352</v>
      </c>
      <c r="D476" s="65">
        <v>295</v>
      </c>
    </row>
    <row r="477" spans="1:4" x14ac:dyDescent="0.25">
      <c r="A477" s="65" t="s">
        <v>276</v>
      </c>
      <c r="B477" s="65">
        <v>217</v>
      </c>
      <c r="C477" s="65">
        <v>100</v>
      </c>
      <c r="D477" s="65">
        <v>117</v>
      </c>
    </row>
    <row r="478" spans="1:4" ht="30" x14ac:dyDescent="0.25">
      <c r="A478" s="65" t="s">
        <v>277</v>
      </c>
      <c r="B478" s="65">
        <v>269</v>
      </c>
      <c r="C478" s="65">
        <v>146</v>
      </c>
      <c r="D478" s="65">
        <v>123</v>
      </c>
    </row>
    <row r="479" spans="1:4" ht="30" x14ac:dyDescent="0.25">
      <c r="A479" s="65" t="s">
        <v>278</v>
      </c>
      <c r="B479" s="65">
        <v>15</v>
      </c>
      <c r="C479" s="65">
        <v>14</v>
      </c>
      <c r="D479" s="65">
        <v>1</v>
      </c>
    </row>
    <row r="480" spans="1:4" x14ac:dyDescent="0.25">
      <c r="A480" s="65" t="s">
        <v>279</v>
      </c>
      <c r="B480" s="65">
        <v>394</v>
      </c>
      <c r="C480" s="65">
        <v>223</v>
      </c>
      <c r="D480" s="65">
        <v>171</v>
      </c>
    </row>
    <row r="481" spans="1:4" x14ac:dyDescent="0.25">
      <c r="A481" s="65" t="s">
        <v>280</v>
      </c>
      <c r="B481" s="65">
        <v>126</v>
      </c>
      <c r="C481" s="65">
        <v>42</v>
      </c>
      <c r="D481" s="65">
        <v>84</v>
      </c>
    </row>
    <row r="482" spans="1:4" x14ac:dyDescent="0.25">
      <c r="A482" s="65" t="s">
        <v>281</v>
      </c>
      <c r="B482" s="65">
        <v>295</v>
      </c>
      <c r="C482" s="65">
        <v>187</v>
      </c>
      <c r="D482" s="65">
        <v>108</v>
      </c>
    </row>
    <row r="483" spans="1:4" ht="30" x14ac:dyDescent="0.25">
      <c r="A483" s="65" t="s">
        <v>282</v>
      </c>
      <c r="B483" s="65">
        <v>99</v>
      </c>
      <c r="C483" s="65">
        <v>27</v>
      </c>
      <c r="D483" s="65">
        <v>72</v>
      </c>
    </row>
    <row r="484" spans="1:4" x14ac:dyDescent="0.25">
      <c r="A484" s="65" t="s">
        <v>283</v>
      </c>
      <c r="B484" s="65">
        <v>73</v>
      </c>
      <c r="C484" s="65">
        <v>41</v>
      </c>
      <c r="D484" s="65">
        <v>32</v>
      </c>
    </row>
    <row r="485" spans="1:4" x14ac:dyDescent="0.25">
      <c r="A485" s="65" t="s">
        <v>284</v>
      </c>
      <c r="B485" s="65">
        <v>911</v>
      </c>
      <c r="C485" s="65">
        <v>570</v>
      </c>
      <c r="D485" s="65">
        <v>341</v>
      </c>
    </row>
    <row r="486" spans="1:4" ht="45" x14ac:dyDescent="0.25">
      <c r="A486" s="65" t="s">
        <v>285</v>
      </c>
      <c r="B486" s="65">
        <v>721</v>
      </c>
      <c r="C486" s="65">
        <v>423</v>
      </c>
      <c r="D486" s="65">
        <v>298</v>
      </c>
    </row>
    <row r="487" spans="1:4" x14ac:dyDescent="0.25">
      <c r="A487" s="65" t="s">
        <v>286</v>
      </c>
      <c r="B487" s="65">
        <v>142</v>
      </c>
      <c r="C487" s="65">
        <v>31</v>
      </c>
      <c r="D487" s="65">
        <v>111</v>
      </c>
    </row>
    <row r="488" spans="1:4" x14ac:dyDescent="0.25">
      <c r="A488" s="65" t="s">
        <v>287</v>
      </c>
      <c r="B488" s="65">
        <v>55</v>
      </c>
      <c r="C488" s="65">
        <v>33</v>
      </c>
      <c r="D488" s="65">
        <v>22</v>
      </c>
    </row>
    <row r="489" spans="1:4" ht="30" x14ac:dyDescent="0.25">
      <c r="A489" s="65" t="s">
        <v>288</v>
      </c>
      <c r="B489" s="65">
        <v>1106</v>
      </c>
      <c r="C489" s="65">
        <v>494</v>
      </c>
      <c r="D489" s="65">
        <v>612</v>
      </c>
    </row>
    <row r="490" spans="1:4" ht="30" x14ac:dyDescent="0.25">
      <c r="A490" s="65" t="s">
        <v>289</v>
      </c>
      <c r="B490" s="65">
        <v>80</v>
      </c>
      <c r="C490" s="65">
        <v>33</v>
      </c>
      <c r="D490" s="65">
        <v>47</v>
      </c>
    </row>
    <row r="491" spans="1:4" x14ac:dyDescent="0.25">
      <c r="A491" s="65" t="s">
        <v>290</v>
      </c>
      <c r="B491" s="65">
        <v>1338</v>
      </c>
      <c r="C491" s="65">
        <v>736</v>
      </c>
      <c r="D491" s="65">
        <v>602</v>
      </c>
    </row>
    <row r="492" spans="1:4" x14ac:dyDescent="0.25">
      <c r="A492" s="65" t="s">
        <v>291</v>
      </c>
      <c r="B492" s="65">
        <v>98</v>
      </c>
      <c r="C492" s="65">
        <v>54</v>
      </c>
      <c r="D492" s="65">
        <v>44</v>
      </c>
    </row>
    <row r="493" spans="1:4" x14ac:dyDescent="0.25">
      <c r="A493" s="65" t="s">
        <v>292</v>
      </c>
      <c r="B493" s="65">
        <v>39</v>
      </c>
      <c r="C493" s="65">
        <v>30</v>
      </c>
      <c r="D493" s="65">
        <v>9</v>
      </c>
    </row>
    <row r="494" spans="1:4" x14ac:dyDescent="0.25">
      <c r="A494" s="65" t="s">
        <v>293</v>
      </c>
      <c r="B494" s="65">
        <v>240</v>
      </c>
      <c r="C494" s="65">
        <v>145</v>
      </c>
      <c r="D494" s="65">
        <v>95</v>
      </c>
    </row>
    <row r="495" spans="1:4" ht="60" x14ac:dyDescent="0.25">
      <c r="A495" s="65" t="s">
        <v>294</v>
      </c>
      <c r="B495" s="65" t="s">
        <v>67</v>
      </c>
      <c r="C495" s="65" t="s">
        <v>67</v>
      </c>
      <c r="D495" s="65" t="s">
        <v>67</v>
      </c>
    </row>
    <row r="496" spans="1:4" ht="30" x14ac:dyDescent="0.25">
      <c r="A496" s="65" t="s">
        <v>295</v>
      </c>
      <c r="B496" s="65">
        <v>412</v>
      </c>
      <c r="C496" s="65">
        <v>125</v>
      </c>
      <c r="D496" s="65">
        <v>287</v>
      </c>
    </row>
    <row r="497" spans="1:4" x14ac:dyDescent="0.25">
      <c r="A497" s="65" t="s">
        <v>296</v>
      </c>
      <c r="B497" s="65">
        <v>493</v>
      </c>
      <c r="C497" s="65">
        <v>226</v>
      </c>
      <c r="D497" s="65">
        <v>267</v>
      </c>
    </row>
    <row r="498" spans="1:4" ht="45" x14ac:dyDescent="0.25">
      <c r="A498" s="65" t="s">
        <v>297</v>
      </c>
      <c r="B498" s="65">
        <v>842</v>
      </c>
      <c r="C498" s="65">
        <v>457</v>
      </c>
      <c r="D498" s="65">
        <v>385</v>
      </c>
    </row>
    <row r="499" spans="1:4" x14ac:dyDescent="0.25">
      <c r="A499" s="65" t="s">
        <v>298</v>
      </c>
      <c r="B499" s="65">
        <v>32</v>
      </c>
      <c r="C499" s="65">
        <v>7</v>
      </c>
      <c r="D499" s="65">
        <v>25</v>
      </c>
    </row>
    <row r="500" spans="1:4" x14ac:dyDescent="0.25">
      <c r="A500" s="65" t="s">
        <v>299</v>
      </c>
      <c r="B500" s="65">
        <v>786</v>
      </c>
      <c r="C500" s="65">
        <v>85</v>
      </c>
      <c r="D500" s="65">
        <v>701</v>
      </c>
    </row>
    <row r="501" spans="1:4" x14ac:dyDescent="0.25">
      <c r="A501" s="65" t="s">
        <v>300</v>
      </c>
      <c r="B501" s="65">
        <v>1474</v>
      </c>
      <c r="C501" s="65">
        <v>768</v>
      </c>
      <c r="D501" s="65">
        <v>706</v>
      </c>
    </row>
    <row r="502" spans="1:4" ht="45" x14ac:dyDescent="0.25">
      <c r="A502" s="65" t="s">
        <v>301</v>
      </c>
      <c r="B502" s="65">
        <v>394</v>
      </c>
      <c r="C502" s="65">
        <v>182</v>
      </c>
      <c r="D502" s="65">
        <v>212</v>
      </c>
    </row>
    <row r="503" spans="1:4" ht="30" x14ac:dyDescent="0.25">
      <c r="A503" s="65" t="s">
        <v>302</v>
      </c>
      <c r="B503" s="65">
        <v>11298</v>
      </c>
      <c r="C503" s="65">
        <v>5531</v>
      </c>
      <c r="D503" s="65">
        <v>5767</v>
      </c>
    </row>
    <row r="504" spans="1:4" ht="45" x14ac:dyDescent="0.25">
      <c r="A504" s="65" t="s">
        <v>137</v>
      </c>
      <c r="B504" s="65">
        <v>161</v>
      </c>
      <c r="C504" s="65">
        <v>71</v>
      </c>
      <c r="D504" s="65">
        <v>90</v>
      </c>
    </row>
    <row r="505" spans="1:4" x14ac:dyDescent="0.25">
      <c r="A505" s="65" t="s">
        <v>139</v>
      </c>
      <c r="B505" s="65">
        <v>252</v>
      </c>
      <c r="C505" s="65">
        <v>160</v>
      </c>
      <c r="D505" s="65">
        <v>92</v>
      </c>
    </row>
    <row r="506" spans="1:4" ht="45" x14ac:dyDescent="0.25">
      <c r="A506" s="65" t="s">
        <v>303</v>
      </c>
      <c r="B506" s="65">
        <v>1070</v>
      </c>
      <c r="C506" s="65">
        <v>604</v>
      </c>
      <c r="D506" s="65">
        <v>466</v>
      </c>
    </row>
    <row r="507" spans="1:4" ht="30" x14ac:dyDescent="0.25">
      <c r="A507" s="65" t="s">
        <v>304</v>
      </c>
      <c r="B507" s="65">
        <v>69762</v>
      </c>
      <c r="C507" s="65">
        <v>35247</v>
      </c>
      <c r="D507" s="65">
        <v>34515</v>
      </c>
    </row>
    <row r="508" spans="1:4" ht="15" customHeight="1" x14ac:dyDescent="0.25">
      <c r="A508" s="190" t="s">
        <v>308</v>
      </c>
      <c r="B508" s="191"/>
      <c r="C508" s="191"/>
      <c r="D508" s="192"/>
    </row>
    <row r="509" spans="1:4" x14ac:dyDescent="0.25">
      <c r="A509" s="65" t="s">
        <v>186</v>
      </c>
      <c r="B509" s="65">
        <v>245</v>
      </c>
      <c r="C509" s="65">
        <v>156</v>
      </c>
      <c r="D509" s="65">
        <v>89</v>
      </c>
    </row>
    <row r="510" spans="1:4" x14ac:dyDescent="0.25">
      <c r="A510" s="65" t="s">
        <v>187</v>
      </c>
      <c r="B510" s="65">
        <v>274</v>
      </c>
      <c r="C510" s="65">
        <v>132</v>
      </c>
      <c r="D510" s="65">
        <v>142</v>
      </c>
    </row>
    <row r="511" spans="1:4" ht="60" x14ac:dyDescent="0.25">
      <c r="A511" s="65" t="s">
        <v>188</v>
      </c>
      <c r="B511" s="65">
        <v>1761</v>
      </c>
      <c r="C511" s="65">
        <v>919</v>
      </c>
      <c r="D511" s="65">
        <v>842</v>
      </c>
    </row>
    <row r="512" spans="1:4" x14ac:dyDescent="0.25">
      <c r="A512" s="65" t="s">
        <v>189</v>
      </c>
      <c r="B512" s="65">
        <v>510</v>
      </c>
      <c r="C512" s="65">
        <v>226</v>
      </c>
      <c r="D512" s="65">
        <v>284</v>
      </c>
    </row>
    <row r="513" spans="1:4" x14ac:dyDescent="0.25">
      <c r="A513" s="65" t="s">
        <v>190</v>
      </c>
      <c r="B513" s="65">
        <v>309</v>
      </c>
      <c r="C513" s="65">
        <v>133</v>
      </c>
      <c r="D513" s="65">
        <v>176</v>
      </c>
    </row>
    <row r="514" spans="1:4" x14ac:dyDescent="0.25">
      <c r="A514" s="65" t="s">
        <v>191</v>
      </c>
      <c r="B514" s="65">
        <v>92</v>
      </c>
      <c r="C514" s="65">
        <v>34</v>
      </c>
      <c r="D514" s="65">
        <v>58</v>
      </c>
    </row>
    <row r="515" spans="1:4" x14ac:dyDescent="0.25">
      <c r="A515" s="65" t="s">
        <v>192</v>
      </c>
      <c r="B515" s="65">
        <v>253</v>
      </c>
      <c r="C515" s="65">
        <v>86</v>
      </c>
      <c r="D515" s="65">
        <v>167</v>
      </c>
    </row>
    <row r="516" spans="1:4" x14ac:dyDescent="0.25">
      <c r="A516" s="65" t="s">
        <v>193</v>
      </c>
      <c r="B516" s="65">
        <v>831</v>
      </c>
      <c r="C516" s="65">
        <v>341</v>
      </c>
      <c r="D516" s="65">
        <v>490</v>
      </c>
    </row>
    <row r="517" spans="1:4" ht="30" x14ac:dyDescent="0.25">
      <c r="A517" s="65" t="s">
        <v>194</v>
      </c>
      <c r="B517" s="65">
        <v>3267</v>
      </c>
      <c r="C517" s="65">
        <v>1889</v>
      </c>
      <c r="D517" s="65">
        <v>1378</v>
      </c>
    </row>
    <row r="518" spans="1:4" x14ac:dyDescent="0.25">
      <c r="A518" s="65" t="s">
        <v>195</v>
      </c>
      <c r="B518" s="65">
        <v>121</v>
      </c>
      <c r="C518" s="65">
        <v>69</v>
      </c>
      <c r="D518" s="65">
        <v>52</v>
      </c>
    </row>
    <row r="519" spans="1:4" x14ac:dyDescent="0.25">
      <c r="A519" s="65" t="s">
        <v>196</v>
      </c>
      <c r="B519" s="65">
        <v>17</v>
      </c>
      <c r="C519" s="65">
        <v>9</v>
      </c>
      <c r="D519" s="65">
        <v>8</v>
      </c>
    </row>
    <row r="520" spans="1:4" x14ac:dyDescent="0.25">
      <c r="A520" s="65" t="s">
        <v>197</v>
      </c>
      <c r="B520" s="65">
        <v>3511</v>
      </c>
      <c r="C520" s="65">
        <v>2333</v>
      </c>
      <c r="D520" s="65">
        <v>1178</v>
      </c>
    </row>
    <row r="521" spans="1:4" ht="30" x14ac:dyDescent="0.25">
      <c r="A521" s="65" t="s">
        <v>198</v>
      </c>
      <c r="B521" s="65" t="s">
        <v>67</v>
      </c>
      <c r="C521" s="65" t="s">
        <v>67</v>
      </c>
      <c r="D521" s="65" t="s">
        <v>67</v>
      </c>
    </row>
    <row r="522" spans="1:4" x14ac:dyDescent="0.25">
      <c r="A522" s="65" t="s">
        <v>199</v>
      </c>
      <c r="B522" s="65">
        <v>993</v>
      </c>
      <c r="C522" s="65">
        <v>477</v>
      </c>
      <c r="D522" s="65">
        <v>516</v>
      </c>
    </row>
    <row r="523" spans="1:4" x14ac:dyDescent="0.25">
      <c r="A523" s="65" t="s">
        <v>200</v>
      </c>
      <c r="B523" s="65">
        <v>395</v>
      </c>
      <c r="C523" s="65">
        <v>201</v>
      </c>
      <c r="D523" s="65">
        <v>194</v>
      </c>
    </row>
    <row r="524" spans="1:4" x14ac:dyDescent="0.25">
      <c r="A524" s="65" t="s">
        <v>201</v>
      </c>
      <c r="B524" s="65">
        <v>755</v>
      </c>
      <c r="C524" s="65">
        <v>218</v>
      </c>
      <c r="D524" s="65">
        <v>537</v>
      </c>
    </row>
    <row r="525" spans="1:4" ht="30" x14ac:dyDescent="0.25">
      <c r="A525" s="65" t="s">
        <v>202</v>
      </c>
      <c r="B525" s="65">
        <v>39</v>
      </c>
      <c r="C525" s="65">
        <v>18</v>
      </c>
      <c r="D525" s="65">
        <v>21</v>
      </c>
    </row>
    <row r="526" spans="1:4" x14ac:dyDescent="0.25">
      <c r="A526" s="65" t="s">
        <v>203</v>
      </c>
      <c r="B526" s="65" t="s">
        <v>67</v>
      </c>
      <c r="C526" s="65" t="s">
        <v>67</v>
      </c>
      <c r="D526" s="65" t="s">
        <v>67</v>
      </c>
    </row>
    <row r="527" spans="1:4" ht="30" x14ac:dyDescent="0.25">
      <c r="A527" s="65" t="s">
        <v>204</v>
      </c>
      <c r="B527" s="65">
        <v>624</v>
      </c>
      <c r="C527" s="65">
        <v>331</v>
      </c>
      <c r="D527" s="65">
        <v>293</v>
      </c>
    </row>
    <row r="528" spans="1:4" ht="30" x14ac:dyDescent="0.25">
      <c r="A528" s="65" t="s">
        <v>205</v>
      </c>
      <c r="B528" s="65">
        <v>159</v>
      </c>
      <c r="C528" s="65">
        <v>60</v>
      </c>
      <c r="D528" s="65">
        <v>99</v>
      </c>
    </row>
    <row r="529" spans="1:4" x14ac:dyDescent="0.25">
      <c r="A529" s="65" t="s">
        <v>206</v>
      </c>
      <c r="B529" s="65">
        <v>1</v>
      </c>
      <c r="C529" s="65" t="s">
        <v>67</v>
      </c>
      <c r="D529" s="65">
        <v>1</v>
      </c>
    </row>
    <row r="530" spans="1:4" ht="30" x14ac:dyDescent="0.25">
      <c r="A530" s="65" t="s">
        <v>207</v>
      </c>
      <c r="B530" s="65" t="s">
        <v>67</v>
      </c>
      <c r="C530" s="65" t="s">
        <v>67</v>
      </c>
      <c r="D530" s="65" t="s">
        <v>67</v>
      </c>
    </row>
    <row r="531" spans="1:4" ht="30" x14ac:dyDescent="0.25">
      <c r="A531" s="65" t="s">
        <v>208</v>
      </c>
      <c r="B531" s="65">
        <v>16521</v>
      </c>
      <c r="C531" s="65">
        <v>9106</v>
      </c>
      <c r="D531" s="65">
        <v>7415</v>
      </c>
    </row>
    <row r="532" spans="1:4" x14ac:dyDescent="0.25">
      <c r="A532" s="65" t="s">
        <v>209</v>
      </c>
      <c r="B532" s="65">
        <v>147</v>
      </c>
      <c r="C532" s="65">
        <v>81</v>
      </c>
      <c r="D532" s="65">
        <v>66</v>
      </c>
    </row>
    <row r="533" spans="1:4" x14ac:dyDescent="0.25">
      <c r="A533" s="65" t="s">
        <v>210</v>
      </c>
      <c r="B533" s="65">
        <v>1239</v>
      </c>
      <c r="C533" s="65">
        <v>635</v>
      </c>
      <c r="D533" s="65">
        <v>604</v>
      </c>
    </row>
    <row r="534" spans="1:4" x14ac:dyDescent="0.25">
      <c r="A534" s="65" t="s">
        <v>211</v>
      </c>
      <c r="B534" s="65">
        <v>9062</v>
      </c>
      <c r="C534" s="65">
        <v>5072</v>
      </c>
      <c r="D534" s="65">
        <v>3990</v>
      </c>
    </row>
    <row r="535" spans="1:4" x14ac:dyDescent="0.25">
      <c r="A535" s="65" t="s">
        <v>212</v>
      </c>
      <c r="B535" s="65">
        <v>3029</v>
      </c>
      <c r="C535" s="65">
        <v>1629</v>
      </c>
      <c r="D535" s="65">
        <v>1400</v>
      </c>
    </row>
    <row r="536" spans="1:4" x14ac:dyDescent="0.25">
      <c r="A536" s="65" t="s">
        <v>213</v>
      </c>
      <c r="B536" s="65">
        <v>943</v>
      </c>
      <c r="C536" s="65">
        <v>426</v>
      </c>
      <c r="D536" s="65">
        <v>517</v>
      </c>
    </row>
    <row r="537" spans="1:4" ht="30" x14ac:dyDescent="0.25">
      <c r="A537" s="65" t="s">
        <v>214</v>
      </c>
      <c r="B537" s="65">
        <v>5658</v>
      </c>
      <c r="C537" s="65">
        <v>2385</v>
      </c>
      <c r="D537" s="65">
        <v>3273</v>
      </c>
    </row>
    <row r="538" spans="1:4" x14ac:dyDescent="0.25">
      <c r="A538" s="65" t="s">
        <v>215</v>
      </c>
      <c r="B538" s="65">
        <v>312</v>
      </c>
      <c r="C538" s="65">
        <v>126</v>
      </c>
      <c r="D538" s="65">
        <v>186</v>
      </c>
    </row>
    <row r="539" spans="1:4" x14ac:dyDescent="0.25">
      <c r="A539" s="65" t="s">
        <v>216</v>
      </c>
      <c r="B539" s="65">
        <v>399</v>
      </c>
      <c r="C539" s="65">
        <v>178</v>
      </c>
      <c r="D539" s="65">
        <v>221</v>
      </c>
    </row>
    <row r="540" spans="1:4" ht="75" x14ac:dyDescent="0.25">
      <c r="A540" s="65" t="s">
        <v>217</v>
      </c>
      <c r="B540" s="65">
        <v>10140</v>
      </c>
      <c r="C540" s="65">
        <v>5362</v>
      </c>
      <c r="D540" s="65">
        <v>4778</v>
      </c>
    </row>
    <row r="541" spans="1:4" ht="45" x14ac:dyDescent="0.25">
      <c r="A541" s="65" t="s">
        <v>218</v>
      </c>
      <c r="B541" s="65" t="s">
        <v>67</v>
      </c>
      <c r="C541" s="65" t="s">
        <v>67</v>
      </c>
      <c r="D541" s="65" t="s">
        <v>67</v>
      </c>
    </row>
    <row r="542" spans="1:4" ht="60" x14ac:dyDescent="0.25">
      <c r="A542" s="65" t="s">
        <v>219</v>
      </c>
      <c r="B542" s="65" t="s">
        <v>67</v>
      </c>
      <c r="C542" s="65" t="s">
        <v>67</v>
      </c>
      <c r="D542" s="65" t="s">
        <v>67</v>
      </c>
    </row>
    <row r="543" spans="1:4" ht="45" x14ac:dyDescent="0.25">
      <c r="A543" s="65" t="s">
        <v>220</v>
      </c>
      <c r="B543" s="65">
        <v>322</v>
      </c>
      <c r="C543" s="65">
        <v>108</v>
      </c>
      <c r="D543" s="65">
        <v>214</v>
      </c>
    </row>
    <row r="544" spans="1:4" x14ac:dyDescent="0.25">
      <c r="A544" s="65" t="s">
        <v>221</v>
      </c>
      <c r="B544" s="65">
        <v>76</v>
      </c>
      <c r="C544" s="65">
        <v>38</v>
      </c>
      <c r="D544" s="65">
        <v>38</v>
      </c>
    </row>
    <row r="545" spans="1:4" ht="45" x14ac:dyDescent="0.25">
      <c r="A545" s="65" t="s">
        <v>222</v>
      </c>
      <c r="B545" s="65">
        <v>161</v>
      </c>
      <c r="C545" s="65">
        <v>81</v>
      </c>
      <c r="D545" s="65">
        <v>80</v>
      </c>
    </row>
    <row r="546" spans="1:4" x14ac:dyDescent="0.25">
      <c r="A546" s="65" t="s">
        <v>223</v>
      </c>
      <c r="B546" s="65">
        <v>1769</v>
      </c>
      <c r="C546" s="65">
        <v>949</v>
      </c>
      <c r="D546" s="65">
        <v>820</v>
      </c>
    </row>
    <row r="547" spans="1:4" ht="45" x14ac:dyDescent="0.25">
      <c r="A547" s="65" t="s">
        <v>224</v>
      </c>
      <c r="B547" s="65">
        <v>45</v>
      </c>
      <c r="C547" s="65">
        <v>17</v>
      </c>
      <c r="D547" s="65">
        <v>28</v>
      </c>
    </row>
    <row r="548" spans="1:4" ht="45" x14ac:dyDescent="0.25">
      <c r="A548" s="65" t="s">
        <v>225</v>
      </c>
      <c r="B548" s="65">
        <v>366</v>
      </c>
      <c r="C548" s="65">
        <v>170</v>
      </c>
      <c r="D548" s="65">
        <v>196</v>
      </c>
    </row>
    <row r="549" spans="1:4" x14ac:dyDescent="0.25">
      <c r="A549" s="65" t="s">
        <v>226</v>
      </c>
      <c r="B549" s="65">
        <v>24901</v>
      </c>
      <c r="C549" s="65">
        <v>13343</v>
      </c>
      <c r="D549" s="65">
        <v>11558</v>
      </c>
    </row>
    <row r="550" spans="1:4" x14ac:dyDescent="0.25">
      <c r="A550" s="65" t="s">
        <v>227</v>
      </c>
      <c r="B550" s="65">
        <v>2491</v>
      </c>
      <c r="C550" s="65">
        <v>963</v>
      </c>
      <c r="D550" s="65">
        <v>1528</v>
      </c>
    </row>
    <row r="551" spans="1:4" x14ac:dyDescent="0.25">
      <c r="A551" s="65" t="s">
        <v>228</v>
      </c>
      <c r="B551" s="65">
        <v>1062</v>
      </c>
      <c r="C551" s="65">
        <v>760</v>
      </c>
      <c r="D551" s="65">
        <v>302</v>
      </c>
    </row>
    <row r="552" spans="1:4" ht="60" x14ac:dyDescent="0.25">
      <c r="A552" s="65" t="s">
        <v>229</v>
      </c>
      <c r="B552" s="65">
        <v>2524</v>
      </c>
      <c r="C552" s="65">
        <v>1663</v>
      </c>
      <c r="D552" s="65">
        <v>861</v>
      </c>
    </row>
    <row r="553" spans="1:4" ht="30" x14ac:dyDescent="0.25">
      <c r="A553" s="65" t="s">
        <v>230</v>
      </c>
      <c r="B553" s="65">
        <v>498</v>
      </c>
      <c r="C553" s="65">
        <v>160</v>
      </c>
      <c r="D553" s="65">
        <v>338</v>
      </c>
    </row>
    <row r="554" spans="1:4" x14ac:dyDescent="0.25">
      <c r="A554" s="65" t="s">
        <v>231</v>
      </c>
      <c r="B554" s="65">
        <v>10</v>
      </c>
      <c r="C554" s="65">
        <v>5</v>
      </c>
      <c r="D554" s="65">
        <v>5</v>
      </c>
    </row>
    <row r="555" spans="1:4" ht="45" x14ac:dyDescent="0.25">
      <c r="A555" s="65" t="s">
        <v>232</v>
      </c>
      <c r="B555" s="65">
        <v>16</v>
      </c>
      <c r="C555" s="65">
        <v>7</v>
      </c>
      <c r="D555" s="65">
        <v>9</v>
      </c>
    </row>
    <row r="556" spans="1:4" ht="30" x14ac:dyDescent="0.25">
      <c r="A556" s="65" t="s">
        <v>233</v>
      </c>
      <c r="B556" s="65">
        <v>95848</v>
      </c>
      <c r="C556" s="65">
        <v>50896</v>
      </c>
      <c r="D556" s="65">
        <v>44952</v>
      </c>
    </row>
    <row r="557" spans="1:4" x14ac:dyDescent="0.25">
      <c r="A557" s="65" t="s">
        <v>234</v>
      </c>
      <c r="B557" s="65">
        <v>163</v>
      </c>
      <c r="C557" s="65">
        <v>136</v>
      </c>
      <c r="D557" s="65">
        <v>27</v>
      </c>
    </row>
    <row r="558" spans="1:4" x14ac:dyDescent="0.25">
      <c r="A558" s="65" t="s">
        <v>235</v>
      </c>
      <c r="B558" s="65">
        <v>197</v>
      </c>
      <c r="C558" s="65">
        <v>122</v>
      </c>
      <c r="D558" s="65">
        <v>75</v>
      </c>
    </row>
    <row r="559" spans="1:4" x14ac:dyDescent="0.25">
      <c r="A559" s="65" t="s">
        <v>236</v>
      </c>
      <c r="B559" s="65">
        <v>96</v>
      </c>
      <c r="C559" s="65">
        <v>62</v>
      </c>
      <c r="D559" s="65">
        <v>34</v>
      </c>
    </row>
    <row r="560" spans="1:4" x14ac:dyDescent="0.25">
      <c r="A560" s="65" t="s">
        <v>237</v>
      </c>
      <c r="B560" s="65">
        <v>32</v>
      </c>
      <c r="C560" s="65">
        <v>17</v>
      </c>
      <c r="D560" s="65">
        <v>15</v>
      </c>
    </row>
    <row r="561" spans="1:4" x14ac:dyDescent="0.25">
      <c r="A561" s="65" t="s">
        <v>238</v>
      </c>
      <c r="B561" s="65">
        <v>21</v>
      </c>
      <c r="C561" s="65">
        <v>13</v>
      </c>
      <c r="D561" s="65">
        <v>8</v>
      </c>
    </row>
    <row r="562" spans="1:4" ht="30" x14ac:dyDescent="0.25">
      <c r="A562" s="65" t="s">
        <v>239</v>
      </c>
      <c r="B562" s="65">
        <v>23</v>
      </c>
      <c r="C562" s="65">
        <v>14</v>
      </c>
      <c r="D562" s="65">
        <v>9</v>
      </c>
    </row>
    <row r="563" spans="1:4" ht="30" x14ac:dyDescent="0.25">
      <c r="A563" s="65" t="s">
        <v>240</v>
      </c>
      <c r="B563" s="65">
        <v>126</v>
      </c>
      <c r="C563" s="65">
        <v>94</v>
      </c>
      <c r="D563" s="65">
        <v>32</v>
      </c>
    </row>
    <row r="564" spans="1:4" x14ac:dyDescent="0.25">
      <c r="A564" s="65" t="s">
        <v>241</v>
      </c>
      <c r="B564" s="65">
        <v>7</v>
      </c>
      <c r="C564" s="65">
        <v>5</v>
      </c>
      <c r="D564" s="65">
        <v>2</v>
      </c>
    </row>
    <row r="565" spans="1:4" x14ac:dyDescent="0.25">
      <c r="A565" s="65" t="s">
        <v>242</v>
      </c>
      <c r="B565" s="65">
        <v>65</v>
      </c>
      <c r="C565" s="65">
        <v>57</v>
      </c>
      <c r="D565" s="65">
        <v>8</v>
      </c>
    </row>
    <row r="566" spans="1:4" x14ac:dyDescent="0.25">
      <c r="A566" s="65" t="s">
        <v>243</v>
      </c>
      <c r="B566" s="65">
        <v>264</v>
      </c>
      <c r="C566" s="65">
        <v>146</v>
      </c>
      <c r="D566" s="65">
        <v>118</v>
      </c>
    </row>
    <row r="567" spans="1:4" x14ac:dyDescent="0.25">
      <c r="A567" s="65" t="s">
        <v>244</v>
      </c>
      <c r="B567" s="65">
        <v>334</v>
      </c>
      <c r="C567" s="65">
        <v>209</v>
      </c>
      <c r="D567" s="65">
        <v>125</v>
      </c>
    </row>
    <row r="568" spans="1:4" x14ac:dyDescent="0.25">
      <c r="A568" s="65" t="s">
        <v>245</v>
      </c>
      <c r="B568" s="65">
        <v>100</v>
      </c>
      <c r="C568" s="65">
        <v>34</v>
      </c>
      <c r="D568" s="65">
        <v>66</v>
      </c>
    </row>
    <row r="569" spans="1:4" x14ac:dyDescent="0.25">
      <c r="A569" s="65" t="s">
        <v>246</v>
      </c>
      <c r="B569" s="65">
        <v>67</v>
      </c>
      <c r="C569" s="65">
        <v>55</v>
      </c>
      <c r="D569" s="65">
        <v>12</v>
      </c>
    </row>
    <row r="570" spans="1:4" x14ac:dyDescent="0.25">
      <c r="A570" s="65" t="s">
        <v>247</v>
      </c>
      <c r="B570" s="65">
        <v>335</v>
      </c>
      <c r="C570" s="65">
        <v>209</v>
      </c>
      <c r="D570" s="65">
        <v>126</v>
      </c>
    </row>
    <row r="571" spans="1:4" x14ac:dyDescent="0.25">
      <c r="A571" s="65" t="s">
        <v>248</v>
      </c>
      <c r="B571" s="65">
        <v>347</v>
      </c>
      <c r="C571" s="65">
        <v>250</v>
      </c>
      <c r="D571" s="65">
        <v>97</v>
      </c>
    </row>
    <row r="572" spans="1:4" x14ac:dyDescent="0.25">
      <c r="A572" s="65" t="s">
        <v>249</v>
      </c>
      <c r="B572" s="65">
        <v>15</v>
      </c>
      <c r="C572" s="65">
        <v>10</v>
      </c>
      <c r="D572" s="65">
        <v>5</v>
      </c>
    </row>
    <row r="573" spans="1:4" ht="30" x14ac:dyDescent="0.25">
      <c r="A573" s="65" t="s">
        <v>250</v>
      </c>
      <c r="B573" s="65">
        <v>81</v>
      </c>
      <c r="C573" s="65">
        <v>73</v>
      </c>
      <c r="D573" s="65">
        <v>8</v>
      </c>
    </row>
    <row r="574" spans="1:4" x14ac:dyDescent="0.25">
      <c r="A574" s="65" t="s">
        <v>251</v>
      </c>
      <c r="B574" s="65">
        <v>117</v>
      </c>
      <c r="C574" s="65">
        <v>73</v>
      </c>
      <c r="D574" s="65">
        <v>44</v>
      </c>
    </row>
    <row r="575" spans="1:4" x14ac:dyDescent="0.25">
      <c r="A575" s="65" t="s">
        <v>252</v>
      </c>
      <c r="B575" s="65">
        <v>89</v>
      </c>
      <c r="C575" s="65">
        <v>41</v>
      </c>
      <c r="D575" s="65">
        <v>48</v>
      </c>
    </row>
    <row r="576" spans="1:4" ht="45" x14ac:dyDescent="0.25">
      <c r="A576" s="65" t="s">
        <v>253</v>
      </c>
      <c r="B576" s="65">
        <v>33</v>
      </c>
      <c r="C576" s="65">
        <v>28</v>
      </c>
      <c r="D576" s="65">
        <v>5</v>
      </c>
    </row>
    <row r="577" spans="1:4" ht="30" x14ac:dyDescent="0.25">
      <c r="A577" s="65" t="s">
        <v>254</v>
      </c>
      <c r="B577" s="65" t="s">
        <v>67</v>
      </c>
      <c r="C577" s="65" t="s">
        <v>67</v>
      </c>
      <c r="D577" s="65" t="s">
        <v>67</v>
      </c>
    </row>
    <row r="578" spans="1:4" ht="30" x14ac:dyDescent="0.25">
      <c r="A578" s="65" t="s">
        <v>255</v>
      </c>
      <c r="B578" s="65" t="s">
        <v>67</v>
      </c>
      <c r="C578" s="65" t="s">
        <v>67</v>
      </c>
      <c r="D578" s="65" t="s">
        <v>67</v>
      </c>
    </row>
    <row r="579" spans="1:4" x14ac:dyDescent="0.25">
      <c r="A579" s="65" t="s">
        <v>256</v>
      </c>
      <c r="B579" s="65">
        <v>185</v>
      </c>
      <c r="C579" s="65">
        <v>130</v>
      </c>
      <c r="D579" s="65">
        <v>55</v>
      </c>
    </row>
    <row r="580" spans="1:4" x14ac:dyDescent="0.25">
      <c r="A580" s="65" t="s">
        <v>257</v>
      </c>
      <c r="B580" s="65">
        <v>177</v>
      </c>
      <c r="C580" s="65">
        <v>130</v>
      </c>
      <c r="D580" s="65">
        <v>47</v>
      </c>
    </row>
    <row r="581" spans="1:4" ht="75" x14ac:dyDescent="0.25">
      <c r="A581" s="65" t="s">
        <v>258</v>
      </c>
      <c r="B581" s="65">
        <v>155</v>
      </c>
      <c r="C581" s="65">
        <v>79</v>
      </c>
      <c r="D581" s="65">
        <v>76</v>
      </c>
    </row>
    <row r="582" spans="1:4" ht="45" x14ac:dyDescent="0.25">
      <c r="A582" s="65" t="s">
        <v>259</v>
      </c>
      <c r="B582" s="65">
        <v>428</v>
      </c>
      <c r="C582" s="65">
        <v>311</v>
      </c>
      <c r="D582" s="65">
        <v>117</v>
      </c>
    </row>
    <row r="583" spans="1:4" ht="30" x14ac:dyDescent="0.25">
      <c r="A583" s="65" t="s">
        <v>260</v>
      </c>
      <c r="B583" s="65">
        <v>3457</v>
      </c>
      <c r="C583" s="65">
        <v>2298</v>
      </c>
      <c r="D583" s="65">
        <v>1159</v>
      </c>
    </row>
    <row r="584" spans="1:4" ht="30" x14ac:dyDescent="0.25">
      <c r="A584" s="65" t="s">
        <v>261</v>
      </c>
      <c r="B584" s="65">
        <v>57</v>
      </c>
      <c r="C584" s="65">
        <v>24</v>
      </c>
      <c r="D584" s="65">
        <v>33</v>
      </c>
    </row>
    <row r="585" spans="1:4" x14ac:dyDescent="0.25">
      <c r="A585" s="65" t="s">
        <v>262</v>
      </c>
      <c r="B585" s="65">
        <v>29</v>
      </c>
      <c r="C585" s="65">
        <v>12</v>
      </c>
      <c r="D585" s="65">
        <v>17</v>
      </c>
    </row>
    <row r="586" spans="1:4" x14ac:dyDescent="0.25">
      <c r="A586" s="65" t="s">
        <v>263</v>
      </c>
      <c r="B586" s="65">
        <v>450</v>
      </c>
      <c r="C586" s="65">
        <v>133</v>
      </c>
      <c r="D586" s="65">
        <v>317</v>
      </c>
    </row>
    <row r="587" spans="1:4" x14ac:dyDescent="0.25">
      <c r="A587" s="65" t="s">
        <v>264</v>
      </c>
      <c r="B587" s="65">
        <v>54</v>
      </c>
      <c r="C587" s="65">
        <v>20</v>
      </c>
      <c r="D587" s="65">
        <v>34</v>
      </c>
    </row>
    <row r="588" spans="1:4" ht="45" x14ac:dyDescent="0.25">
      <c r="A588" s="65" t="s">
        <v>265</v>
      </c>
      <c r="B588" s="65">
        <v>97</v>
      </c>
      <c r="C588" s="65">
        <v>27</v>
      </c>
      <c r="D588" s="65">
        <v>70</v>
      </c>
    </row>
    <row r="589" spans="1:4" x14ac:dyDescent="0.25">
      <c r="A589" s="65" t="s">
        <v>266</v>
      </c>
      <c r="B589" s="65">
        <v>171</v>
      </c>
      <c r="C589" s="65">
        <v>83</v>
      </c>
      <c r="D589" s="65">
        <v>88</v>
      </c>
    </row>
    <row r="590" spans="1:4" ht="30" x14ac:dyDescent="0.25">
      <c r="A590" s="65" t="s">
        <v>267</v>
      </c>
      <c r="B590" s="65">
        <v>110</v>
      </c>
      <c r="C590" s="65">
        <v>38</v>
      </c>
      <c r="D590" s="65">
        <v>72</v>
      </c>
    </row>
    <row r="591" spans="1:4" x14ac:dyDescent="0.25">
      <c r="A591" s="65" t="s">
        <v>268</v>
      </c>
      <c r="B591" s="65">
        <v>104</v>
      </c>
      <c r="C591" s="65">
        <v>22</v>
      </c>
      <c r="D591" s="65">
        <v>82</v>
      </c>
    </row>
    <row r="592" spans="1:4" x14ac:dyDescent="0.25">
      <c r="A592" s="65" t="s">
        <v>269</v>
      </c>
      <c r="B592" s="65">
        <v>143</v>
      </c>
      <c r="C592" s="65">
        <v>49</v>
      </c>
      <c r="D592" s="65">
        <v>94</v>
      </c>
    </row>
    <row r="593" spans="1:4" x14ac:dyDescent="0.25">
      <c r="A593" s="65" t="s">
        <v>270</v>
      </c>
      <c r="B593" s="65">
        <v>90</v>
      </c>
      <c r="C593" s="65">
        <v>33</v>
      </c>
      <c r="D593" s="65">
        <v>57</v>
      </c>
    </row>
    <row r="594" spans="1:4" ht="60" x14ac:dyDescent="0.25">
      <c r="A594" s="65" t="s">
        <v>271</v>
      </c>
      <c r="B594" s="65">
        <v>45</v>
      </c>
      <c r="C594" s="65">
        <v>17</v>
      </c>
      <c r="D594" s="65">
        <v>28</v>
      </c>
    </row>
    <row r="595" spans="1:4" ht="30" x14ac:dyDescent="0.25">
      <c r="A595" s="65" t="s">
        <v>272</v>
      </c>
      <c r="B595" s="65">
        <v>983</v>
      </c>
      <c r="C595" s="65">
        <v>516</v>
      </c>
      <c r="D595" s="65">
        <v>467</v>
      </c>
    </row>
    <row r="596" spans="1:4" ht="45" x14ac:dyDescent="0.25">
      <c r="A596" s="65" t="s">
        <v>273</v>
      </c>
      <c r="B596" s="65">
        <v>172</v>
      </c>
      <c r="C596" s="65">
        <v>57</v>
      </c>
      <c r="D596" s="65">
        <v>115</v>
      </c>
    </row>
    <row r="597" spans="1:4" ht="30" x14ac:dyDescent="0.25">
      <c r="A597" s="65" t="s">
        <v>274</v>
      </c>
      <c r="B597" s="65">
        <v>2505</v>
      </c>
      <c r="C597" s="65">
        <v>1031</v>
      </c>
      <c r="D597" s="65">
        <v>1474</v>
      </c>
    </row>
    <row r="598" spans="1:4" ht="30" x14ac:dyDescent="0.25">
      <c r="A598" s="65" t="s">
        <v>275</v>
      </c>
      <c r="B598" s="65">
        <v>422</v>
      </c>
      <c r="C598" s="65">
        <v>239</v>
      </c>
      <c r="D598" s="65">
        <v>183</v>
      </c>
    </row>
    <row r="599" spans="1:4" x14ac:dyDescent="0.25">
      <c r="A599" s="65" t="s">
        <v>276</v>
      </c>
      <c r="B599" s="65">
        <v>290</v>
      </c>
      <c r="C599" s="65">
        <v>164</v>
      </c>
      <c r="D599" s="65">
        <v>126</v>
      </c>
    </row>
    <row r="600" spans="1:4" ht="30" x14ac:dyDescent="0.25">
      <c r="A600" s="65" t="s">
        <v>277</v>
      </c>
      <c r="B600" s="65">
        <v>466</v>
      </c>
      <c r="C600" s="65">
        <v>242</v>
      </c>
      <c r="D600" s="65">
        <v>224</v>
      </c>
    </row>
    <row r="601" spans="1:4" ht="30" x14ac:dyDescent="0.25">
      <c r="A601" s="65" t="s">
        <v>278</v>
      </c>
      <c r="B601" s="65">
        <v>38</v>
      </c>
      <c r="C601" s="65">
        <v>21</v>
      </c>
      <c r="D601" s="65">
        <v>17</v>
      </c>
    </row>
    <row r="602" spans="1:4" x14ac:dyDescent="0.25">
      <c r="A602" s="65" t="s">
        <v>279</v>
      </c>
      <c r="B602" s="65">
        <v>1067</v>
      </c>
      <c r="C602" s="65">
        <v>544</v>
      </c>
      <c r="D602" s="65">
        <v>523</v>
      </c>
    </row>
    <row r="603" spans="1:4" x14ac:dyDescent="0.25">
      <c r="A603" s="65" t="s">
        <v>280</v>
      </c>
      <c r="B603" s="65">
        <v>254</v>
      </c>
      <c r="C603" s="65">
        <v>91</v>
      </c>
      <c r="D603" s="65">
        <v>163</v>
      </c>
    </row>
    <row r="604" spans="1:4" x14ac:dyDescent="0.25">
      <c r="A604" s="65" t="s">
        <v>281</v>
      </c>
      <c r="B604" s="65">
        <v>506</v>
      </c>
      <c r="C604" s="65">
        <v>328</v>
      </c>
      <c r="D604" s="65">
        <v>178</v>
      </c>
    </row>
    <row r="605" spans="1:4" ht="30" x14ac:dyDescent="0.25">
      <c r="A605" s="65" t="s">
        <v>282</v>
      </c>
      <c r="B605" s="65">
        <v>141</v>
      </c>
      <c r="C605" s="65">
        <v>53</v>
      </c>
      <c r="D605" s="65">
        <v>88</v>
      </c>
    </row>
    <row r="606" spans="1:4" x14ac:dyDescent="0.25">
      <c r="A606" s="65" t="s">
        <v>283</v>
      </c>
      <c r="B606" s="65">
        <v>89</v>
      </c>
      <c r="C606" s="65">
        <v>60</v>
      </c>
      <c r="D606" s="65">
        <v>29</v>
      </c>
    </row>
    <row r="607" spans="1:4" x14ac:dyDescent="0.25">
      <c r="A607" s="65" t="s">
        <v>284</v>
      </c>
      <c r="B607" s="65">
        <v>2096</v>
      </c>
      <c r="C607" s="65">
        <v>1215</v>
      </c>
      <c r="D607" s="65">
        <v>881</v>
      </c>
    </row>
    <row r="608" spans="1:4" ht="45" x14ac:dyDescent="0.25">
      <c r="A608" s="65" t="s">
        <v>285</v>
      </c>
      <c r="B608" s="65">
        <v>1125</v>
      </c>
      <c r="C608" s="65">
        <v>687</v>
      </c>
      <c r="D608" s="65">
        <v>438</v>
      </c>
    </row>
    <row r="609" spans="1:4" x14ac:dyDescent="0.25">
      <c r="A609" s="65" t="s">
        <v>286</v>
      </c>
      <c r="B609" s="65">
        <v>186</v>
      </c>
      <c r="C609" s="65">
        <v>70</v>
      </c>
      <c r="D609" s="65">
        <v>116</v>
      </c>
    </row>
    <row r="610" spans="1:4" x14ac:dyDescent="0.25">
      <c r="A610" s="65" t="s">
        <v>287</v>
      </c>
      <c r="B610" s="65">
        <v>79</v>
      </c>
      <c r="C610" s="65">
        <v>54</v>
      </c>
      <c r="D610" s="65">
        <v>25</v>
      </c>
    </row>
    <row r="611" spans="1:4" ht="30" x14ac:dyDescent="0.25">
      <c r="A611" s="65" t="s">
        <v>288</v>
      </c>
      <c r="B611" s="65">
        <v>2060</v>
      </c>
      <c r="C611" s="65">
        <v>955</v>
      </c>
      <c r="D611" s="65">
        <v>1105</v>
      </c>
    </row>
    <row r="612" spans="1:4" ht="30" x14ac:dyDescent="0.25">
      <c r="A612" s="65" t="s">
        <v>289</v>
      </c>
      <c r="B612" s="65">
        <v>109</v>
      </c>
      <c r="C612" s="65">
        <v>43</v>
      </c>
      <c r="D612" s="65">
        <v>66</v>
      </c>
    </row>
    <row r="613" spans="1:4" x14ac:dyDescent="0.25">
      <c r="A613" s="65" t="s">
        <v>290</v>
      </c>
      <c r="B613" s="65">
        <v>2043</v>
      </c>
      <c r="C613" s="65">
        <v>1149</v>
      </c>
      <c r="D613" s="65">
        <v>894</v>
      </c>
    </row>
    <row r="614" spans="1:4" x14ac:dyDescent="0.25">
      <c r="A614" s="65" t="s">
        <v>291</v>
      </c>
      <c r="B614" s="65">
        <v>81</v>
      </c>
      <c r="C614" s="65">
        <v>38</v>
      </c>
      <c r="D614" s="65">
        <v>43</v>
      </c>
    </row>
    <row r="615" spans="1:4" x14ac:dyDescent="0.25">
      <c r="A615" s="65" t="s">
        <v>292</v>
      </c>
      <c r="B615" s="65">
        <v>127</v>
      </c>
      <c r="C615" s="65">
        <v>94</v>
      </c>
      <c r="D615" s="65">
        <v>33</v>
      </c>
    </row>
    <row r="616" spans="1:4" x14ac:dyDescent="0.25">
      <c r="A616" s="65" t="s">
        <v>293</v>
      </c>
      <c r="B616" s="65">
        <v>619</v>
      </c>
      <c r="C616" s="65">
        <v>365</v>
      </c>
      <c r="D616" s="65">
        <v>254</v>
      </c>
    </row>
    <row r="617" spans="1:4" ht="60" x14ac:dyDescent="0.25">
      <c r="A617" s="65" t="s">
        <v>294</v>
      </c>
      <c r="B617" s="65" t="s">
        <v>67</v>
      </c>
      <c r="C617" s="65" t="s">
        <v>67</v>
      </c>
      <c r="D617" s="65" t="s">
        <v>67</v>
      </c>
    </row>
    <row r="618" spans="1:4" ht="30" x14ac:dyDescent="0.25">
      <c r="A618" s="65" t="s">
        <v>295</v>
      </c>
      <c r="B618" s="65">
        <v>686</v>
      </c>
      <c r="C618" s="65">
        <v>335</v>
      </c>
      <c r="D618" s="65">
        <v>351</v>
      </c>
    </row>
    <row r="619" spans="1:4" x14ac:dyDescent="0.25">
      <c r="A619" s="65" t="s">
        <v>296</v>
      </c>
      <c r="B619" s="65">
        <v>599</v>
      </c>
      <c r="C619" s="65">
        <v>301</v>
      </c>
      <c r="D619" s="65">
        <v>298</v>
      </c>
    </row>
    <row r="620" spans="1:4" ht="45" x14ac:dyDescent="0.25">
      <c r="A620" s="65" t="s">
        <v>297</v>
      </c>
      <c r="B620" s="65">
        <v>1545</v>
      </c>
      <c r="C620" s="65">
        <v>859</v>
      </c>
      <c r="D620" s="65">
        <v>686</v>
      </c>
    </row>
    <row r="621" spans="1:4" x14ac:dyDescent="0.25">
      <c r="A621" s="65" t="s">
        <v>298</v>
      </c>
      <c r="B621" s="65">
        <v>27</v>
      </c>
      <c r="C621" s="65">
        <v>8</v>
      </c>
      <c r="D621" s="65">
        <v>19</v>
      </c>
    </row>
    <row r="622" spans="1:4" x14ac:dyDescent="0.25">
      <c r="A622" s="65" t="s">
        <v>299</v>
      </c>
      <c r="B622" s="65">
        <v>744</v>
      </c>
      <c r="C622" s="65">
        <v>83</v>
      </c>
      <c r="D622" s="65">
        <v>661</v>
      </c>
    </row>
    <row r="623" spans="1:4" x14ac:dyDescent="0.25">
      <c r="A623" s="65" t="s">
        <v>300</v>
      </c>
      <c r="B623" s="65">
        <v>4270</v>
      </c>
      <c r="C623" s="65">
        <v>2203</v>
      </c>
      <c r="D623" s="65">
        <v>2067</v>
      </c>
    </row>
    <row r="624" spans="1:4" ht="45" x14ac:dyDescent="0.25">
      <c r="A624" s="65" t="s">
        <v>301</v>
      </c>
      <c r="B624" s="65">
        <v>1004</v>
      </c>
      <c r="C624" s="65">
        <v>533</v>
      </c>
      <c r="D624" s="65">
        <v>471</v>
      </c>
    </row>
    <row r="625" spans="1:4" ht="30" x14ac:dyDescent="0.25">
      <c r="A625" s="65" t="s">
        <v>302</v>
      </c>
      <c r="B625" s="65">
        <v>20673</v>
      </c>
      <c r="C625" s="65">
        <v>10734</v>
      </c>
      <c r="D625" s="65">
        <v>9939</v>
      </c>
    </row>
    <row r="626" spans="1:4" ht="45" x14ac:dyDescent="0.25">
      <c r="A626" s="65" t="s">
        <v>137</v>
      </c>
      <c r="B626" s="65">
        <v>150</v>
      </c>
      <c r="C626" s="65">
        <v>72</v>
      </c>
      <c r="D626" s="65">
        <v>78</v>
      </c>
    </row>
    <row r="627" spans="1:4" x14ac:dyDescent="0.25">
      <c r="A627" s="65" t="s">
        <v>139</v>
      </c>
      <c r="B627" s="65">
        <v>361</v>
      </c>
      <c r="C627" s="65">
        <v>208</v>
      </c>
      <c r="D627" s="65">
        <v>153</v>
      </c>
    </row>
    <row r="628" spans="1:4" ht="45" x14ac:dyDescent="0.25">
      <c r="A628" s="65" t="s">
        <v>303</v>
      </c>
      <c r="B628" s="65">
        <v>1599</v>
      </c>
      <c r="C628" s="65">
        <v>911</v>
      </c>
      <c r="D628" s="65">
        <v>688</v>
      </c>
    </row>
    <row r="629" spans="1:4" ht="30" x14ac:dyDescent="0.25">
      <c r="A629" s="65" t="s">
        <v>304</v>
      </c>
      <c r="B629" s="65">
        <v>124593</v>
      </c>
      <c r="C629" s="65">
        <v>66150</v>
      </c>
      <c r="D629" s="65">
        <v>58443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83A2370EC08A81E5B58BAF5AE04B0FBDB93A4A8B.zip" xr:uid="{00000000-0004-0000-0700-000000000000}"/>
  </hyperlink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F641"/>
  <sheetViews>
    <sheetView workbookViewId="0"/>
  </sheetViews>
  <sheetFormatPr baseColWidth="10" defaultRowHeight="15" x14ac:dyDescent="0.25"/>
  <cols>
    <col min="1" max="1" width="36.8554687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176</v>
      </c>
    </row>
    <row r="14" spans="1:4" x14ac:dyDescent="0.25">
      <c r="A14" s="59" t="s">
        <v>177</v>
      </c>
      <c r="B14" s="193" t="s">
        <v>182</v>
      </c>
      <c r="C14" s="194"/>
      <c r="D14" s="195"/>
    </row>
    <row r="15" spans="1:4" x14ac:dyDescent="0.25">
      <c r="A15" s="60" t="s">
        <v>178</v>
      </c>
      <c r="B15" s="196"/>
      <c r="C15" s="197"/>
      <c r="D15" s="198"/>
    </row>
    <row r="16" spans="1:4" x14ac:dyDescent="0.25">
      <c r="A16" s="60" t="s">
        <v>179</v>
      </c>
      <c r="B16" s="199"/>
      <c r="C16" s="200"/>
      <c r="D16" s="201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90" t="s">
        <v>185</v>
      </c>
      <c r="B20" s="191"/>
      <c r="C20" s="191"/>
      <c r="D20" s="192"/>
      <c r="F20" t="s">
        <v>321</v>
      </c>
    </row>
    <row r="21" spans="1:6" x14ac:dyDescent="0.25">
      <c r="A21" s="65" t="s">
        <v>186</v>
      </c>
      <c r="B21" s="65">
        <v>5015</v>
      </c>
      <c r="C21" s="65">
        <v>2790</v>
      </c>
      <c r="D21" s="65">
        <v>2225</v>
      </c>
      <c r="F21" s="81">
        <f>B22+B24+B25+B26+B27+B28+B29+B43+B32+B30+B34+B35+B36+B37+B38+B45+B46+B47+B48+B50+B55+B56+B58+B59+B60+B62+B64+B66</f>
        <v>309960</v>
      </c>
    </row>
    <row r="22" spans="1:6" x14ac:dyDescent="0.25">
      <c r="A22" s="65" t="s">
        <v>187</v>
      </c>
      <c r="B22" s="65">
        <v>1305</v>
      </c>
      <c r="C22" s="65">
        <v>655</v>
      </c>
      <c r="D22" s="65">
        <v>650</v>
      </c>
    </row>
    <row r="23" spans="1:6" x14ac:dyDescent="0.25">
      <c r="A23" s="65" t="s">
        <v>188</v>
      </c>
      <c r="B23" s="65">
        <v>6865</v>
      </c>
      <c r="C23" s="65">
        <v>3650</v>
      </c>
      <c r="D23" s="65">
        <v>3220</v>
      </c>
    </row>
    <row r="24" spans="1:6" x14ac:dyDescent="0.25">
      <c r="A24" s="65" t="s">
        <v>189</v>
      </c>
      <c r="B24" s="65">
        <v>20670</v>
      </c>
      <c r="C24" s="65">
        <v>11545</v>
      </c>
      <c r="D24" s="65">
        <v>9125</v>
      </c>
    </row>
    <row r="25" spans="1:6" x14ac:dyDescent="0.25">
      <c r="A25" s="65" t="s">
        <v>190</v>
      </c>
      <c r="B25" s="65">
        <v>1430</v>
      </c>
      <c r="C25" s="65">
        <v>580</v>
      </c>
      <c r="D25" s="65">
        <v>855</v>
      </c>
    </row>
    <row r="26" spans="1:6" x14ac:dyDescent="0.25">
      <c r="A26" s="65" t="s">
        <v>191</v>
      </c>
      <c r="B26" s="65">
        <v>490</v>
      </c>
      <c r="C26" s="65">
        <v>170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280</v>
      </c>
      <c r="D27" s="65">
        <v>765</v>
      </c>
    </row>
    <row r="28" spans="1:6" x14ac:dyDescent="0.25">
      <c r="A28" s="65" t="s">
        <v>193</v>
      </c>
      <c r="B28" s="65">
        <v>4775</v>
      </c>
      <c r="C28" s="65">
        <v>2200</v>
      </c>
      <c r="D28" s="65">
        <v>2570</v>
      </c>
    </row>
    <row r="29" spans="1:6" x14ac:dyDescent="0.25">
      <c r="A29" s="65" t="s">
        <v>194</v>
      </c>
      <c r="B29" s="65">
        <v>18300</v>
      </c>
      <c r="C29" s="65">
        <v>10430</v>
      </c>
      <c r="D29" s="65">
        <v>7875</v>
      </c>
    </row>
    <row r="30" spans="1:6" x14ac:dyDescent="0.25">
      <c r="A30" s="65" t="s">
        <v>195</v>
      </c>
      <c r="B30" s="65">
        <v>680</v>
      </c>
      <c r="C30" s="65">
        <v>405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27765</v>
      </c>
      <c r="C32" s="65">
        <v>17105</v>
      </c>
      <c r="D32" s="65">
        <v>10665</v>
      </c>
    </row>
    <row r="33" spans="1:4" x14ac:dyDescent="0.25">
      <c r="A33" s="65" t="s">
        <v>198</v>
      </c>
      <c r="B33" s="65">
        <v>15170</v>
      </c>
      <c r="C33" s="65">
        <v>7805</v>
      </c>
      <c r="D33" s="65">
        <v>7365</v>
      </c>
    </row>
    <row r="34" spans="1:4" x14ac:dyDescent="0.25">
      <c r="A34" s="65" t="s">
        <v>199</v>
      </c>
      <c r="B34" s="65">
        <v>9605</v>
      </c>
      <c r="C34" s="65">
        <v>5285</v>
      </c>
      <c r="D34" s="65">
        <v>4320</v>
      </c>
    </row>
    <row r="35" spans="1:4" x14ac:dyDescent="0.25">
      <c r="A35" s="65" t="s">
        <v>200</v>
      </c>
      <c r="B35" s="65">
        <v>4725</v>
      </c>
      <c r="C35" s="65">
        <v>2540</v>
      </c>
      <c r="D35" s="65">
        <v>2185</v>
      </c>
    </row>
    <row r="36" spans="1:4" x14ac:dyDescent="0.25">
      <c r="A36" s="65" t="s">
        <v>201</v>
      </c>
      <c r="B36" s="65">
        <v>6200</v>
      </c>
      <c r="C36" s="65">
        <v>2860</v>
      </c>
      <c r="D36" s="65">
        <v>3340</v>
      </c>
    </row>
    <row r="37" spans="1:4" x14ac:dyDescent="0.25">
      <c r="A37" s="65" t="s">
        <v>202</v>
      </c>
      <c r="B37" s="65">
        <v>210</v>
      </c>
      <c r="C37" s="65">
        <v>100</v>
      </c>
      <c r="D37" s="65">
        <v>115</v>
      </c>
    </row>
    <row r="38" spans="1:4" x14ac:dyDescent="0.25">
      <c r="A38" s="65" t="s">
        <v>203</v>
      </c>
      <c r="B38" s="65">
        <v>40</v>
      </c>
      <c r="C38" s="65">
        <v>15</v>
      </c>
      <c r="D38" s="65">
        <v>25</v>
      </c>
    </row>
    <row r="39" spans="1:4" x14ac:dyDescent="0.25">
      <c r="A39" s="65" t="s">
        <v>204</v>
      </c>
      <c r="B39" s="65">
        <v>5060</v>
      </c>
      <c r="C39" s="65">
        <v>2620</v>
      </c>
      <c r="D39" s="65">
        <v>2440</v>
      </c>
    </row>
    <row r="40" spans="1:4" x14ac:dyDescent="0.25">
      <c r="A40" s="65" t="s">
        <v>205</v>
      </c>
      <c r="B40" s="65">
        <v>1150</v>
      </c>
      <c r="C40" s="65">
        <v>455</v>
      </c>
      <c r="D40" s="65">
        <v>700</v>
      </c>
    </row>
    <row r="41" spans="1:4" x14ac:dyDescent="0.25">
      <c r="A41" s="65" t="s">
        <v>206</v>
      </c>
      <c r="B41" s="65">
        <v>5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4770</v>
      </c>
      <c r="C42" s="65">
        <v>2490</v>
      </c>
      <c r="D42" s="65">
        <v>2280</v>
      </c>
    </row>
    <row r="43" spans="1:4" x14ac:dyDescent="0.25">
      <c r="A43" s="65" t="s">
        <v>208</v>
      </c>
      <c r="B43" s="65">
        <v>30465</v>
      </c>
      <c r="C43" s="65">
        <v>17135</v>
      </c>
      <c r="D43" s="65">
        <v>13335</v>
      </c>
    </row>
    <row r="44" spans="1:4" x14ac:dyDescent="0.25">
      <c r="A44" s="65" t="s">
        <v>209</v>
      </c>
      <c r="B44" s="65">
        <v>490</v>
      </c>
      <c r="C44" s="65">
        <v>230</v>
      </c>
      <c r="D44" s="65">
        <v>260</v>
      </c>
    </row>
    <row r="45" spans="1:4" x14ac:dyDescent="0.25">
      <c r="A45" s="65" t="s">
        <v>210</v>
      </c>
      <c r="B45" s="65">
        <v>6575</v>
      </c>
      <c r="C45" s="65">
        <v>3465</v>
      </c>
      <c r="D45" s="65">
        <v>3110</v>
      </c>
    </row>
    <row r="46" spans="1:4" x14ac:dyDescent="0.25">
      <c r="A46" s="65" t="s">
        <v>211</v>
      </c>
      <c r="B46" s="65">
        <v>90175</v>
      </c>
      <c r="C46" s="65">
        <v>49755</v>
      </c>
      <c r="D46" s="65">
        <v>40420</v>
      </c>
    </row>
    <row r="47" spans="1:4" x14ac:dyDescent="0.25">
      <c r="A47" s="65" t="s">
        <v>212</v>
      </c>
      <c r="B47" s="65">
        <v>8940</v>
      </c>
      <c r="C47" s="65">
        <v>4890</v>
      </c>
      <c r="D47" s="65">
        <v>4045</v>
      </c>
    </row>
    <row r="48" spans="1:4" x14ac:dyDescent="0.25">
      <c r="A48" s="65" t="s">
        <v>213</v>
      </c>
      <c r="B48" s="65">
        <v>37250</v>
      </c>
      <c r="C48" s="65">
        <v>23035</v>
      </c>
      <c r="D48" s="65">
        <v>14215</v>
      </c>
    </row>
    <row r="49" spans="1:4" x14ac:dyDescent="0.25">
      <c r="A49" s="65" t="s">
        <v>214</v>
      </c>
      <c r="B49" s="65">
        <v>21275</v>
      </c>
      <c r="C49" s="65">
        <v>7960</v>
      </c>
      <c r="D49" s="65">
        <v>13315</v>
      </c>
    </row>
    <row r="50" spans="1:4" x14ac:dyDescent="0.25">
      <c r="A50" s="65" t="s">
        <v>215</v>
      </c>
      <c r="B50" s="65">
        <v>1470</v>
      </c>
      <c r="C50" s="65">
        <v>675</v>
      </c>
      <c r="D50" s="65">
        <v>795</v>
      </c>
    </row>
    <row r="51" spans="1:4" x14ac:dyDescent="0.25">
      <c r="A51" s="65" t="s">
        <v>216</v>
      </c>
      <c r="B51" s="65">
        <v>2265</v>
      </c>
      <c r="C51" s="65">
        <v>1055</v>
      </c>
      <c r="D51" s="65">
        <v>1210</v>
      </c>
    </row>
    <row r="52" spans="1:4" ht="30" x14ac:dyDescent="0.25">
      <c r="A52" s="65" t="s">
        <v>217</v>
      </c>
      <c r="B52" s="65">
        <v>1845</v>
      </c>
      <c r="C52" s="65">
        <v>995</v>
      </c>
      <c r="D52" s="65">
        <v>850</v>
      </c>
    </row>
    <row r="53" spans="1:4" x14ac:dyDescent="0.25">
      <c r="A53" s="65" t="s">
        <v>218</v>
      </c>
      <c r="B53" s="65">
        <v>545</v>
      </c>
      <c r="C53" s="65">
        <v>275</v>
      </c>
      <c r="D53" s="65">
        <v>270</v>
      </c>
    </row>
    <row r="54" spans="1:4" x14ac:dyDescent="0.25">
      <c r="A54" s="65" t="s">
        <v>219</v>
      </c>
      <c r="B54" s="65">
        <v>18620</v>
      </c>
      <c r="C54" s="65">
        <v>9300</v>
      </c>
      <c r="D54" s="65">
        <v>9320</v>
      </c>
    </row>
    <row r="55" spans="1:4" x14ac:dyDescent="0.25">
      <c r="A55" s="65" t="s">
        <v>220</v>
      </c>
      <c r="B55" s="65">
        <v>2450</v>
      </c>
      <c r="C55" s="65">
        <v>1165</v>
      </c>
      <c r="D55" s="65">
        <v>1285</v>
      </c>
    </row>
    <row r="56" spans="1:4" x14ac:dyDescent="0.25">
      <c r="A56" s="65" t="s">
        <v>221</v>
      </c>
      <c r="B56" s="65">
        <v>885</v>
      </c>
      <c r="C56" s="65">
        <v>505</v>
      </c>
      <c r="D56" s="65">
        <v>380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11770</v>
      </c>
      <c r="C58" s="65">
        <v>6235</v>
      </c>
      <c r="D58" s="65">
        <v>5535</v>
      </c>
    </row>
    <row r="59" spans="1:4" x14ac:dyDescent="0.25">
      <c r="A59" s="65" t="s">
        <v>224</v>
      </c>
      <c r="B59" s="65">
        <v>110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2095</v>
      </c>
      <c r="C60" s="65">
        <v>925</v>
      </c>
      <c r="D60" s="65">
        <v>1170</v>
      </c>
    </row>
    <row r="61" spans="1:4" x14ac:dyDescent="0.25">
      <c r="A61" s="65" t="s">
        <v>226</v>
      </c>
      <c r="B61" s="65">
        <v>90185</v>
      </c>
      <c r="C61" s="65">
        <v>46085</v>
      </c>
      <c r="D61" s="65">
        <v>44105</v>
      </c>
    </row>
    <row r="62" spans="1:4" x14ac:dyDescent="0.25">
      <c r="A62" s="65" t="s">
        <v>227</v>
      </c>
      <c r="B62" s="65">
        <v>10390</v>
      </c>
      <c r="C62" s="65">
        <v>3770</v>
      </c>
      <c r="D62" s="65">
        <v>6615</v>
      </c>
    </row>
    <row r="63" spans="1:4" x14ac:dyDescent="0.25">
      <c r="A63" s="65" t="s">
        <v>228</v>
      </c>
      <c r="B63" s="65">
        <v>8955</v>
      </c>
      <c r="C63" s="65">
        <v>5660</v>
      </c>
      <c r="D63" s="65">
        <v>3295</v>
      </c>
    </row>
    <row r="64" spans="1:4" x14ac:dyDescent="0.25">
      <c r="A64" s="65" t="s">
        <v>229</v>
      </c>
      <c r="B64" s="65">
        <v>10025</v>
      </c>
      <c r="C64" s="65">
        <v>6855</v>
      </c>
      <c r="D64" s="65">
        <v>3170</v>
      </c>
    </row>
    <row r="65" spans="1:4" x14ac:dyDescent="0.25">
      <c r="A65" s="65" t="s">
        <v>230</v>
      </c>
      <c r="B65" s="65">
        <v>1895</v>
      </c>
      <c r="C65" s="65">
        <v>540</v>
      </c>
      <c r="D65" s="65">
        <v>1360</v>
      </c>
    </row>
    <row r="66" spans="1:4" x14ac:dyDescent="0.25">
      <c r="A66" s="65" t="s">
        <v>231</v>
      </c>
      <c r="B66" s="65">
        <v>125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494310</v>
      </c>
      <c r="C68" s="65">
        <v>264705</v>
      </c>
      <c r="D68" s="65">
        <v>229605</v>
      </c>
    </row>
    <row r="69" spans="1:4" x14ac:dyDescent="0.25">
      <c r="A69" s="65" t="s">
        <v>234</v>
      </c>
      <c r="B69" s="65">
        <v>1690</v>
      </c>
      <c r="C69" s="65">
        <v>1385</v>
      </c>
      <c r="D69" s="65">
        <v>305</v>
      </c>
    </row>
    <row r="70" spans="1:4" x14ac:dyDescent="0.25">
      <c r="A70" s="65" t="s">
        <v>235</v>
      </c>
      <c r="B70" s="65">
        <v>280</v>
      </c>
      <c r="C70" s="65">
        <v>165</v>
      </c>
      <c r="D70" s="65">
        <v>115</v>
      </c>
    </row>
    <row r="71" spans="1:4" x14ac:dyDescent="0.25">
      <c r="A71" s="65" t="s">
        <v>236</v>
      </c>
      <c r="B71" s="65">
        <v>1450</v>
      </c>
      <c r="C71" s="65">
        <v>965</v>
      </c>
      <c r="D71" s="65">
        <v>485</v>
      </c>
    </row>
    <row r="72" spans="1:4" x14ac:dyDescent="0.25">
      <c r="A72" s="65" t="s">
        <v>237</v>
      </c>
      <c r="B72" s="65">
        <v>270</v>
      </c>
      <c r="C72" s="65">
        <v>140</v>
      </c>
      <c r="D72" s="65">
        <v>130</v>
      </c>
    </row>
    <row r="73" spans="1:4" x14ac:dyDescent="0.25">
      <c r="A73" s="65" t="s">
        <v>238</v>
      </c>
      <c r="B73" s="65">
        <v>115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80</v>
      </c>
      <c r="C74" s="65">
        <v>55</v>
      </c>
      <c r="D74" s="65">
        <v>20</v>
      </c>
    </row>
    <row r="75" spans="1:4" x14ac:dyDescent="0.25">
      <c r="A75" s="65" t="s">
        <v>240</v>
      </c>
      <c r="B75" s="65">
        <v>2630</v>
      </c>
      <c r="C75" s="65">
        <v>2150</v>
      </c>
      <c r="D75" s="65">
        <v>485</v>
      </c>
    </row>
    <row r="76" spans="1:4" x14ac:dyDescent="0.25">
      <c r="A76" s="65" t="s">
        <v>241</v>
      </c>
      <c r="B76" s="65">
        <v>3190</v>
      </c>
      <c r="C76" s="65">
        <v>2295</v>
      </c>
      <c r="D76" s="65">
        <v>890</v>
      </c>
    </row>
    <row r="77" spans="1:4" x14ac:dyDescent="0.25">
      <c r="A77" s="65" t="s">
        <v>242</v>
      </c>
      <c r="B77" s="65">
        <v>615</v>
      </c>
      <c r="C77" s="65">
        <v>475</v>
      </c>
      <c r="D77" s="65">
        <v>140</v>
      </c>
    </row>
    <row r="78" spans="1:4" x14ac:dyDescent="0.25">
      <c r="A78" s="65" t="s">
        <v>243</v>
      </c>
      <c r="B78" s="65">
        <v>2370</v>
      </c>
      <c r="C78" s="65">
        <v>1140</v>
      </c>
      <c r="D78" s="65">
        <v>1230</v>
      </c>
    </row>
    <row r="79" spans="1:4" x14ac:dyDescent="0.25">
      <c r="A79" s="65" t="s">
        <v>244</v>
      </c>
      <c r="B79" s="65">
        <v>1120</v>
      </c>
      <c r="C79" s="65">
        <v>630</v>
      </c>
      <c r="D79" s="65">
        <v>495</v>
      </c>
    </row>
    <row r="80" spans="1:4" x14ac:dyDescent="0.25">
      <c r="A80" s="65" t="s">
        <v>245</v>
      </c>
      <c r="B80" s="65">
        <v>610</v>
      </c>
      <c r="C80" s="65">
        <v>205</v>
      </c>
      <c r="D80" s="65">
        <v>405</v>
      </c>
    </row>
    <row r="81" spans="1:4" x14ac:dyDescent="0.25">
      <c r="A81" s="65" t="s">
        <v>246</v>
      </c>
      <c r="B81" s="65">
        <v>370</v>
      </c>
      <c r="C81" s="65">
        <v>305</v>
      </c>
      <c r="D81" s="65">
        <v>65</v>
      </c>
    </row>
    <row r="82" spans="1:4" x14ac:dyDescent="0.25">
      <c r="A82" s="65" t="s">
        <v>247</v>
      </c>
      <c r="B82" s="65">
        <v>2185</v>
      </c>
      <c r="C82" s="65">
        <v>1420</v>
      </c>
      <c r="D82" s="65">
        <v>765</v>
      </c>
    </row>
    <row r="83" spans="1:4" x14ac:dyDescent="0.25">
      <c r="A83" s="65" t="s">
        <v>248</v>
      </c>
      <c r="B83" s="65">
        <v>1755</v>
      </c>
      <c r="C83" s="65">
        <v>1105</v>
      </c>
      <c r="D83" s="65">
        <v>655</v>
      </c>
    </row>
    <row r="84" spans="1:4" x14ac:dyDescent="0.25">
      <c r="A84" s="65" t="s">
        <v>249</v>
      </c>
      <c r="B84" s="65">
        <v>220</v>
      </c>
      <c r="C84" s="65">
        <v>140</v>
      </c>
      <c r="D84" s="65">
        <v>80</v>
      </c>
    </row>
    <row r="85" spans="1:4" x14ac:dyDescent="0.25">
      <c r="A85" s="65" t="s">
        <v>250</v>
      </c>
      <c r="B85" s="65">
        <v>135</v>
      </c>
      <c r="C85" s="65">
        <v>100</v>
      </c>
      <c r="D85" s="65">
        <v>35</v>
      </c>
    </row>
    <row r="86" spans="1:4" x14ac:dyDescent="0.25">
      <c r="A86" s="65" t="s">
        <v>251</v>
      </c>
      <c r="B86" s="65">
        <v>2435</v>
      </c>
      <c r="C86" s="65">
        <v>1700</v>
      </c>
      <c r="D86" s="65">
        <v>740</v>
      </c>
    </row>
    <row r="87" spans="1:4" x14ac:dyDescent="0.25">
      <c r="A87" s="65" t="s">
        <v>252</v>
      </c>
      <c r="B87" s="65">
        <v>440</v>
      </c>
      <c r="C87" s="65">
        <v>200</v>
      </c>
      <c r="D87" s="65">
        <v>240</v>
      </c>
    </row>
    <row r="88" spans="1:4" x14ac:dyDescent="0.25">
      <c r="A88" s="65" t="s">
        <v>253</v>
      </c>
      <c r="B88" s="65">
        <v>460</v>
      </c>
      <c r="C88" s="65">
        <v>410</v>
      </c>
      <c r="D88" s="65">
        <v>50</v>
      </c>
    </row>
    <row r="89" spans="1:4" x14ac:dyDescent="0.25">
      <c r="A89" s="65" t="s">
        <v>254</v>
      </c>
      <c r="B89" s="65">
        <v>4775</v>
      </c>
      <c r="C89" s="65">
        <v>4290</v>
      </c>
      <c r="D89" s="65">
        <v>485</v>
      </c>
    </row>
    <row r="90" spans="1:4" x14ac:dyDescent="0.25">
      <c r="A90" s="65" t="s">
        <v>255</v>
      </c>
      <c r="B90" s="65">
        <v>200</v>
      </c>
      <c r="C90" s="65">
        <v>175</v>
      </c>
      <c r="D90" s="65">
        <v>25</v>
      </c>
    </row>
    <row r="91" spans="1:4" x14ac:dyDescent="0.25">
      <c r="A91" s="65" t="s">
        <v>256</v>
      </c>
      <c r="B91" s="65">
        <v>510</v>
      </c>
      <c r="C91" s="65">
        <v>245</v>
      </c>
      <c r="D91" s="65">
        <v>265</v>
      </c>
    </row>
    <row r="92" spans="1:4" x14ac:dyDescent="0.25">
      <c r="A92" s="65" t="s">
        <v>257</v>
      </c>
      <c r="B92" s="65">
        <v>3005</v>
      </c>
      <c r="C92" s="65">
        <v>1980</v>
      </c>
      <c r="D92" s="65">
        <v>1025</v>
      </c>
    </row>
    <row r="93" spans="1:4" ht="30" x14ac:dyDescent="0.25">
      <c r="A93" s="65" t="s">
        <v>258</v>
      </c>
      <c r="B93" s="65">
        <v>285</v>
      </c>
      <c r="C93" s="65">
        <v>155</v>
      </c>
      <c r="D93" s="65">
        <v>130</v>
      </c>
    </row>
    <row r="94" spans="1:4" x14ac:dyDescent="0.25">
      <c r="A94" s="65" t="s">
        <v>259</v>
      </c>
      <c r="B94" s="65">
        <v>3070</v>
      </c>
      <c r="C94" s="65">
        <v>1790</v>
      </c>
      <c r="D94" s="65">
        <v>1280</v>
      </c>
    </row>
    <row r="95" spans="1:4" x14ac:dyDescent="0.25">
      <c r="A95" s="65" t="s">
        <v>260</v>
      </c>
      <c r="B95" s="65">
        <v>34265</v>
      </c>
      <c r="C95" s="65">
        <v>23690</v>
      </c>
      <c r="D95" s="65">
        <v>10570</v>
      </c>
    </row>
    <row r="96" spans="1:4" x14ac:dyDescent="0.25">
      <c r="A96" s="65" t="s">
        <v>261</v>
      </c>
      <c r="B96" s="65">
        <v>365</v>
      </c>
      <c r="C96" s="65">
        <v>180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75</v>
      </c>
    </row>
    <row r="98" spans="1:4" x14ac:dyDescent="0.25">
      <c r="A98" s="65" t="s">
        <v>263</v>
      </c>
      <c r="B98" s="65">
        <v>2715</v>
      </c>
      <c r="C98" s="65">
        <v>980</v>
      </c>
      <c r="D98" s="65">
        <v>1735</v>
      </c>
    </row>
    <row r="99" spans="1:4" x14ac:dyDescent="0.25">
      <c r="A99" s="65" t="s">
        <v>264</v>
      </c>
      <c r="B99" s="65">
        <v>490</v>
      </c>
      <c r="C99" s="65">
        <v>250</v>
      </c>
      <c r="D99" s="65">
        <v>240</v>
      </c>
    </row>
    <row r="100" spans="1:4" x14ac:dyDescent="0.25">
      <c r="A100" s="65" t="s">
        <v>265</v>
      </c>
      <c r="B100" s="65">
        <v>440</v>
      </c>
      <c r="C100" s="65">
        <v>165</v>
      </c>
      <c r="D100" s="65">
        <v>275</v>
      </c>
    </row>
    <row r="101" spans="1:4" x14ac:dyDescent="0.25">
      <c r="A101" s="65" t="s">
        <v>266</v>
      </c>
      <c r="B101" s="65">
        <v>975</v>
      </c>
      <c r="C101" s="65">
        <v>465</v>
      </c>
      <c r="D101" s="65">
        <v>515</v>
      </c>
    </row>
    <row r="102" spans="1:4" x14ac:dyDescent="0.25">
      <c r="A102" s="65" t="s">
        <v>267</v>
      </c>
      <c r="B102" s="65">
        <v>1010</v>
      </c>
      <c r="C102" s="65">
        <v>410</v>
      </c>
      <c r="D102" s="65">
        <v>600</v>
      </c>
    </row>
    <row r="103" spans="1:4" x14ac:dyDescent="0.25">
      <c r="A103" s="65" t="s">
        <v>268</v>
      </c>
      <c r="B103" s="65">
        <v>420</v>
      </c>
      <c r="C103" s="65">
        <v>140</v>
      </c>
      <c r="D103" s="65">
        <v>280</v>
      </c>
    </row>
    <row r="104" spans="1:4" x14ac:dyDescent="0.25">
      <c r="A104" s="65" t="s">
        <v>269</v>
      </c>
      <c r="B104" s="65">
        <v>1455</v>
      </c>
      <c r="C104" s="65">
        <v>670</v>
      </c>
      <c r="D104" s="65">
        <v>785</v>
      </c>
    </row>
    <row r="105" spans="1:4" x14ac:dyDescent="0.25">
      <c r="A105" s="65" t="s">
        <v>270</v>
      </c>
      <c r="B105" s="65">
        <v>655</v>
      </c>
      <c r="C105" s="65">
        <v>240</v>
      </c>
      <c r="D105" s="65">
        <v>415</v>
      </c>
    </row>
    <row r="106" spans="1:4" x14ac:dyDescent="0.25">
      <c r="A106" s="65" t="s">
        <v>271</v>
      </c>
      <c r="B106" s="65">
        <v>285</v>
      </c>
      <c r="C106" s="65">
        <v>115</v>
      </c>
      <c r="D106" s="65">
        <v>175</v>
      </c>
    </row>
    <row r="107" spans="1:4" x14ac:dyDescent="0.25">
      <c r="A107" s="65" t="s">
        <v>272</v>
      </c>
      <c r="B107" s="65">
        <v>5060</v>
      </c>
      <c r="C107" s="65">
        <v>2615</v>
      </c>
      <c r="D107" s="65">
        <v>2445</v>
      </c>
    </row>
    <row r="108" spans="1:4" x14ac:dyDescent="0.25">
      <c r="A108" s="65" t="s">
        <v>273</v>
      </c>
      <c r="B108" s="65">
        <v>1115</v>
      </c>
      <c r="C108" s="65">
        <v>515</v>
      </c>
      <c r="D108" s="65">
        <v>605</v>
      </c>
    </row>
    <row r="109" spans="1:4" x14ac:dyDescent="0.25">
      <c r="A109" s="65" t="s">
        <v>274</v>
      </c>
      <c r="B109" s="65">
        <v>15115</v>
      </c>
      <c r="C109" s="65">
        <v>6785</v>
      </c>
      <c r="D109" s="65">
        <v>8330</v>
      </c>
    </row>
    <row r="110" spans="1:4" x14ac:dyDescent="0.25">
      <c r="A110" s="65" t="s">
        <v>275</v>
      </c>
      <c r="B110" s="65">
        <v>19775</v>
      </c>
      <c r="C110" s="65">
        <v>12900</v>
      </c>
      <c r="D110" s="65">
        <v>6875</v>
      </c>
    </row>
    <row r="111" spans="1:4" x14ac:dyDescent="0.25">
      <c r="A111" s="65" t="s">
        <v>276</v>
      </c>
      <c r="B111" s="65">
        <v>1255</v>
      </c>
      <c r="C111" s="65">
        <v>575</v>
      </c>
      <c r="D111" s="65">
        <v>685</v>
      </c>
    </row>
    <row r="112" spans="1:4" x14ac:dyDescent="0.25">
      <c r="A112" s="65" t="s">
        <v>277</v>
      </c>
      <c r="B112" s="65">
        <v>1455</v>
      </c>
      <c r="C112" s="65">
        <v>755</v>
      </c>
      <c r="D112" s="65">
        <v>700</v>
      </c>
    </row>
    <row r="113" spans="1:4" x14ac:dyDescent="0.25">
      <c r="A113" s="65" t="s">
        <v>278</v>
      </c>
      <c r="B113" s="65">
        <v>270</v>
      </c>
      <c r="C113" s="65">
        <v>185</v>
      </c>
      <c r="D113" s="65">
        <v>85</v>
      </c>
    </row>
    <row r="114" spans="1:4" x14ac:dyDescent="0.25">
      <c r="A114" s="65" t="s">
        <v>279</v>
      </c>
      <c r="B114" s="65">
        <v>8990</v>
      </c>
      <c r="C114" s="65">
        <v>4430</v>
      </c>
      <c r="D114" s="65">
        <v>4555</v>
      </c>
    </row>
    <row r="115" spans="1:4" x14ac:dyDescent="0.25">
      <c r="A115" s="65" t="s">
        <v>280</v>
      </c>
      <c r="B115" s="65">
        <v>2285</v>
      </c>
      <c r="C115" s="65">
        <v>1130</v>
      </c>
      <c r="D115" s="65">
        <v>1150</v>
      </c>
    </row>
    <row r="116" spans="1:4" x14ac:dyDescent="0.25">
      <c r="A116" s="65" t="s">
        <v>281</v>
      </c>
      <c r="B116" s="65">
        <v>4525</v>
      </c>
      <c r="C116" s="65">
        <v>2700</v>
      </c>
      <c r="D116" s="65">
        <v>1825</v>
      </c>
    </row>
    <row r="117" spans="1:4" x14ac:dyDescent="0.25">
      <c r="A117" s="65" t="s">
        <v>282</v>
      </c>
      <c r="B117" s="65">
        <v>1265</v>
      </c>
      <c r="C117" s="65">
        <v>530</v>
      </c>
      <c r="D117" s="65">
        <v>735</v>
      </c>
    </row>
    <row r="118" spans="1:4" x14ac:dyDescent="0.25">
      <c r="A118" s="65" t="s">
        <v>283</v>
      </c>
      <c r="B118" s="65">
        <v>695</v>
      </c>
      <c r="C118" s="65">
        <v>410</v>
      </c>
      <c r="D118" s="65">
        <v>285</v>
      </c>
    </row>
    <row r="119" spans="1:4" x14ac:dyDescent="0.25">
      <c r="A119" s="65" t="s">
        <v>284</v>
      </c>
      <c r="B119" s="65">
        <v>32755</v>
      </c>
      <c r="C119" s="65">
        <v>19005</v>
      </c>
      <c r="D119" s="65">
        <v>13750</v>
      </c>
    </row>
    <row r="120" spans="1:4" x14ac:dyDescent="0.25">
      <c r="A120" s="65" t="s">
        <v>285</v>
      </c>
      <c r="B120" s="65">
        <v>8340</v>
      </c>
      <c r="C120" s="65">
        <v>5015</v>
      </c>
      <c r="D120" s="65">
        <v>3330</v>
      </c>
    </row>
    <row r="121" spans="1:4" x14ac:dyDescent="0.25">
      <c r="A121" s="65" t="s">
        <v>286</v>
      </c>
      <c r="B121" s="65">
        <v>1350</v>
      </c>
      <c r="C121" s="65">
        <v>525</v>
      </c>
      <c r="D121" s="65">
        <v>825</v>
      </c>
    </row>
    <row r="122" spans="1:4" x14ac:dyDescent="0.25">
      <c r="A122" s="65" t="s">
        <v>287</v>
      </c>
      <c r="B122" s="65">
        <v>785</v>
      </c>
      <c r="C122" s="65">
        <v>460</v>
      </c>
      <c r="D122" s="65">
        <v>320</v>
      </c>
    </row>
    <row r="123" spans="1:4" x14ac:dyDescent="0.25">
      <c r="A123" s="65" t="s">
        <v>288</v>
      </c>
      <c r="B123" s="65">
        <v>4785</v>
      </c>
      <c r="C123" s="65">
        <v>2210</v>
      </c>
      <c r="D123" s="65">
        <v>2575</v>
      </c>
    </row>
    <row r="124" spans="1:4" x14ac:dyDescent="0.25">
      <c r="A124" s="65" t="s">
        <v>289</v>
      </c>
      <c r="B124" s="65">
        <v>1315</v>
      </c>
      <c r="C124" s="65">
        <v>530</v>
      </c>
      <c r="D124" s="65">
        <v>785</v>
      </c>
    </row>
    <row r="125" spans="1:4" x14ac:dyDescent="0.25">
      <c r="A125" s="65" t="s">
        <v>290</v>
      </c>
      <c r="B125" s="65">
        <v>6875</v>
      </c>
      <c r="C125" s="65">
        <v>4010</v>
      </c>
      <c r="D125" s="65">
        <v>2860</v>
      </c>
    </row>
    <row r="126" spans="1:4" x14ac:dyDescent="0.25">
      <c r="A126" s="65" t="s">
        <v>291</v>
      </c>
      <c r="B126" s="65">
        <v>475</v>
      </c>
      <c r="C126" s="65">
        <v>240</v>
      </c>
      <c r="D126" s="65">
        <v>240</v>
      </c>
    </row>
    <row r="127" spans="1:4" x14ac:dyDescent="0.25">
      <c r="A127" s="65" t="s">
        <v>292</v>
      </c>
      <c r="B127" s="65">
        <v>630</v>
      </c>
      <c r="C127" s="65">
        <v>350</v>
      </c>
      <c r="D127" s="65">
        <v>280</v>
      </c>
    </row>
    <row r="128" spans="1:4" x14ac:dyDescent="0.25">
      <c r="A128" s="65" t="s">
        <v>293</v>
      </c>
      <c r="B128" s="65">
        <v>4055</v>
      </c>
      <c r="C128" s="65">
        <v>3100</v>
      </c>
      <c r="D128" s="65">
        <v>955</v>
      </c>
    </row>
    <row r="129" spans="1:4" x14ac:dyDescent="0.25">
      <c r="A129" s="65" t="s">
        <v>294</v>
      </c>
      <c r="B129" s="65">
        <v>825</v>
      </c>
      <c r="C129" s="65">
        <v>535</v>
      </c>
      <c r="D129" s="65">
        <v>290</v>
      </c>
    </row>
    <row r="130" spans="1:4" x14ac:dyDescent="0.25">
      <c r="A130" s="65" t="s">
        <v>295</v>
      </c>
      <c r="B130" s="65">
        <v>1440</v>
      </c>
      <c r="C130" s="65">
        <v>295</v>
      </c>
      <c r="D130" s="65">
        <v>1140</v>
      </c>
    </row>
    <row r="131" spans="1:4" x14ac:dyDescent="0.25">
      <c r="A131" s="65" t="s">
        <v>296</v>
      </c>
      <c r="B131" s="65">
        <v>1305</v>
      </c>
      <c r="C131" s="65">
        <v>615</v>
      </c>
      <c r="D131" s="65">
        <v>690</v>
      </c>
    </row>
    <row r="132" spans="1:4" x14ac:dyDescent="0.25">
      <c r="A132" s="65" t="s">
        <v>297</v>
      </c>
      <c r="B132" s="65">
        <v>68005</v>
      </c>
      <c r="C132" s="65">
        <v>41085</v>
      </c>
      <c r="D132" s="65">
        <v>26920</v>
      </c>
    </row>
    <row r="133" spans="1:4" x14ac:dyDescent="0.25">
      <c r="A133" s="65" t="s">
        <v>298</v>
      </c>
      <c r="B133" s="65">
        <v>350</v>
      </c>
      <c r="C133" s="65">
        <v>95</v>
      </c>
      <c r="D133" s="65">
        <v>255</v>
      </c>
    </row>
    <row r="134" spans="1:4" x14ac:dyDescent="0.25">
      <c r="A134" s="65" t="s">
        <v>299</v>
      </c>
      <c r="B134" s="65">
        <v>4175</v>
      </c>
      <c r="C134" s="65">
        <v>435</v>
      </c>
      <c r="D134" s="65">
        <v>3740</v>
      </c>
    </row>
    <row r="135" spans="1:4" x14ac:dyDescent="0.25">
      <c r="A135" s="65" t="s">
        <v>300</v>
      </c>
      <c r="B135" s="65">
        <v>8360</v>
      </c>
      <c r="C135" s="65">
        <v>3880</v>
      </c>
      <c r="D135" s="65">
        <v>4480</v>
      </c>
    </row>
    <row r="136" spans="1:4" x14ac:dyDescent="0.25">
      <c r="A136" s="65" t="s">
        <v>301</v>
      </c>
      <c r="B136" s="65">
        <v>3120</v>
      </c>
      <c r="C136" s="65">
        <v>1570</v>
      </c>
      <c r="D136" s="65">
        <v>1550</v>
      </c>
    </row>
    <row r="137" spans="1:4" x14ac:dyDescent="0.25">
      <c r="A137" s="65" t="s">
        <v>302</v>
      </c>
      <c r="B137" s="65">
        <v>189460</v>
      </c>
      <c r="C137" s="65">
        <v>107575</v>
      </c>
      <c r="D137" s="65">
        <v>81885</v>
      </c>
    </row>
    <row r="138" spans="1:4" x14ac:dyDescent="0.25">
      <c r="A138" s="65" t="s">
        <v>137</v>
      </c>
      <c r="B138" s="65">
        <v>945</v>
      </c>
      <c r="C138" s="65">
        <v>520</v>
      </c>
      <c r="D138" s="65">
        <v>425</v>
      </c>
    </row>
    <row r="139" spans="1:4" x14ac:dyDescent="0.25">
      <c r="A139" s="65" t="s">
        <v>139</v>
      </c>
      <c r="B139" s="65">
        <v>2630</v>
      </c>
      <c r="C139" s="65">
        <v>1550</v>
      </c>
      <c r="D139" s="65">
        <v>1080</v>
      </c>
    </row>
    <row r="140" spans="1:4" x14ac:dyDescent="0.25">
      <c r="A140" s="65" t="s">
        <v>303</v>
      </c>
      <c r="B140" s="65">
        <v>8460</v>
      </c>
      <c r="C140" s="65">
        <v>5185</v>
      </c>
      <c r="D140" s="65">
        <v>3275</v>
      </c>
    </row>
    <row r="141" spans="1:4" x14ac:dyDescent="0.25">
      <c r="A141" s="65" t="s">
        <v>304</v>
      </c>
      <c r="B141" s="65">
        <v>745185</v>
      </c>
      <c r="C141" s="65">
        <v>410010</v>
      </c>
      <c r="D141" s="65">
        <v>335175</v>
      </c>
    </row>
    <row r="142" spans="1:4" ht="15" customHeight="1" x14ac:dyDescent="0.25">
      <c r="A142" s="190" t="s">
        <v>305</v>
      </c>
      <c r="B142" s="191"/>
      <c r="C142" s="191"/>
      <c r="D142" s="192"/>
    </row>
    <row r="143" spans="1:4" x14ac:dyDescent="0.25">
      <c r="A143" s="65" t="s">
        <v>186</v>
      </c>
      <c r="B143" s="65">
        <v>945</v>
      </c>
      <c r="C143" s="65">
        <v>495</v>
      </c>
      <c r="D143" s="65">
        <v>450</v>
      </c>
    </row>
    <row r="144" spans="1:4" x14ac:dyDescent="0.25">
      <c r="A144" s="65" t="s">
        <v>187</v>
      </c>
      <c r="B144" s="65">
        <v>260</v>
      </c>
      <c r="C144" s="65">
        <v>135</v>
      </c>
      <c r="D144" s="65">
        <v>125</v>
      </c>
    </row>
    <row r="145" spans="1:4" x14ac:dyDescent="0.25">
      <c r="A145" s="65" t="s">
        <v>188</v>
      </c>
      <c r="B145" s="65">
        <v>1535</v>
      </c>
      <c r="C145" s="65">
        <v>805</v>
      </c>
      <c r="D145" s="65">
        <v>730</v>
      </c>
    </row>
    <row r="146" spans="1:4" x14ac:dyDescent="0.25">
      <c r="A146" s="65" t="s">
        <v>189</v>
      </c>
      <c r="B146" s="65">
        <v>2545</v>
      </c>
      <c r="C146" s="65">
        <v>1400</v>
      </c>
      <c r="D146" s="65">
        <v>1140</v>
      </c>
    </row>
    <row r="147" spans="1:4" x14ac:dyDescent="0.25">
      <c r="A147" s="65" t="s">
        <v>190</v>
      </c>
      <c r="B147" s="65">
        <v>255</v>
      </c>
      <c r="C147" s="65">
        <v>105</v>
      </c>
      <c r="D147" s="65">
        <v>150</v>
      </c>
    </row>
    <row r="148" spans="1:4" x14ac:dyDescent="0.25">
      <c r="A148" s="65" t="s">
        <v>191</v>
      </c>
      <c r="B148" s="65">
        <v>85</v>
      </c>
      <c r="C148" s="65">
        <v>25</v>
      </c>
      <c r="D148" s="65">
        <v>60</v>
      </c>
    </row>
    <row r="149" spans="1:4" x14ac:dyDescent="0.25">
      <c r="A149" s="65" t="s">
        <v>192</v>
      </c>
      <c r="B149" s="65">
        <v>185</v>
      </c>
      <c r="C149" s="65">
        <v>40</v>
      </c>
      <c r="D149" s="65">
        <v>145</v>
      </c>
    </row>
    <row r="150" spans="1:4" x14ac:dyDescent="0.25">
      <c r="A150" s="65" t="s">
        <v>193</v>
      </c>
      <c r="B150" s="65">
        <v>1105</v>
      </c>
      <c r="C150" s="65">
        <v>555</v>
      </c>
      <c r="D150" s="65">
        <v>550</v>
      </c>
    </row>
    <row r="151" spans="1:4" x14ac:dyDescent="0.25">
      <c r="A151" s="65" t="s">
        <v>194</v>
      </c>
      <c r="B151" s="65">
        <v>3325</v>
      </c>
      <c r="C151" s="65">
        <v>1875</v>
      </c>
      <c r="D151" s="65">
        <v>1450</v>
      </c>
    </row>
    <row r="152" spans="1:4" x14ac:dyDescent="0.25">
      <c r="A152" s="65" t="s">
        <v>195</v>
      </c>
      <c r="B152" s="65">
        <v>135</v>
      </c>
      <c r="C152" s="65">
        <v>80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11320</v>
      </c>
      <c r="C154" s="65">
        <v>6905</v>
      </c>
      <c r="D154" s="65">
        <v>4415</v>
      </c>
    </row>
    <row r="155" spans="1:4" x14ac:dyDescent="0.25">
      <c r="A155" s="65" t="s">
        <v>198</v>
      </c>
      <c r="B155" s="65">
        <v>3540</v>
      </c>
      <c r="C155" s="65">
        <v>1835</v>
      </c>
      <c r="D155" s="65">
        <v>1710</v>
      </c>
    </row>
    <row r="156" spans="1:4" x14ac:dyDescent="0.25">
      <c r="A156" s="65" t="s">
        <v>199</v>
      </c>
      <c r="B156" s="65">
        <v>2035</v>
      </c>
      <c r="C156" s="65">
        <v>1075</v>
      </c>
      <c r="D156" s="65">
        <v>960</v>
      </c>
    </row>
    <row r="157" spans="1:4" x14ac:dyDescent="0.25">
      <c r="A157" s="65" t="s">
        <v>200</v>
      </c>
      <c r="B157" s="65">
        <v>325</v>
      </c>
      <c r="C157" s="65">
        <v>155</v>
      </c>
      <c r="D157" s="65">
        <v>170</v>
      </c>
    </row>
    <row r="158" spans="1:4" x14ac:dyDescent="0.25">
      <c r="A158" s="65" t="s">
        <v>201</v>
      </c>
      <c r="B158" s="65">
        <v>740</v>
      </c>
      <c r="C158" s="65">
        <v>330</v>
      </c>
      <c r="D158" s="65">
        <v>415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>
        <v>5</v>
      </c>
    </row>
    <row r="161" spans="1:4" x14ac:dyDescent="0.25">
      <c r="A161" s="65" t="s">
        <v>204</v>
      </c>
      <c r="B161" s="65">
        <v>1275</v>
      </c>
      <c r="C161" s="65">
        <v>660</v>
      </c>
      <c r="D161" s="65">
        <v>615</v>
      </c>
    </row>
    <row r="162" spans="1:4" x14ac:dyDescent="0.25">
      <c r="A162" s="65" t="s">
        <v>205</v>
      </c>
      <c r="B162" s="65">
        <v>175</v>
      </c>
      <c r="C162" s="65">
        <v>70</v>
      </c>
      <c r="D162" s="65">
        <v>105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955</v>
      </c>
      <c r="C164" s="65">
        <v>495</v>
      </c>
      <c r="D164" s="65">
        <v>460</v>
      </c>
    </row>
    <row r="165" spans="1:4" x14ac:dyDescent="0.25">
      <c r="A165" s="65" t="s">
        <v>208</v>
      </c>
      <c r="B165" s="65">
        <v>1245</v>
      </c>
      <c r="C165" s="65">
        <v>700</v>
      </c>
      <c r="D165" s="65">
        <v>545</v>
      </c>
    </row>
    <row r="166" spans="1:4" x14ac:dyDescent="0.25">
      <c r="A166" s="65" t="s">
        <v>209</v>
      </c>
      <c r="B166" s="65">
        <v>75</v>
      </c>
      <c r="C166" s="65">
        <v>30</v>
      </c>
      <c r="D166" s="65">
        <v>45</v>
      </c>
    </row>
    <row r="167" spans="1:4" x14ac:dyDescent="0.25">
      <c r="A167" s="65" t="s">
        <v>210</v>
      </c>
      <c r="B167" s="65">
        <v>1495</v>
      </c>
      <c r="C167" s="65">
        <v>800</v>
      </c>
      <c r="D167" s="65">
        <v>695</v>
      </c>
    </row>
    <row r="168" spans="1:4" x14ac:dyDescent="0.25">
      <c r="A168" s="65" t="s">
        <v>211</v>
      </c>
      <c r="B168" s="65">
        <v>13325</v>
      </c>
      <c r="C168" s="65">
        <v>6730</v>
      </c>
      <c r="D168" s="65">
        <v>6595</v>
      </c>
    </row>
    <row r="169" spans="1:4" x14ac:dyDescent="0.25">
      <c r="A169" s="65" t="s">
        <v>212</v>
      </c>
      <c r="B169" s="65">
        <v>1130</v>
      </c>
      <c r="C169" s="65">
        <v>630</v>
      </c>
      <c r="D169" s="65">
        <v>495</v>
      </c>
    </row>
    <row r="170" spans="1:4" x14ac:dyDescent="0.25">
      <c r="A170" s="65" t="s">
        <v>213</v>
      </c>
      <c r="B170" s="65">
        <v>3875</v>
      </c>
      <c r="C170" s="65">
        <v>2175</v>
      </c>
      <c r="D170" s="65">
        <v>1700</v>
      </c>
    </row>
    <row r="171" spans="1:4" x14ac:dyDescent="0.25">
      <c r="A171" s="65" t="s">
        <v>214</v>
      </c>
      <c r="B171" s="65">
        <v>3825</v>
      </c>
      <c r="C171" s="65">
        <v>1495</v>
      </c>
      <c r="D171" s="65">
        <v>2330</v>
      </c>
    </row>
    <row r="172" spans="1:4" x14ac:dyDescent="0.25">
      <c r="A172" s="65" t="s">
        <v>215</v>
      </c>
      <c r="B172" s="65">
        <v>230</v>
      </c>
      <c r="C172" s="65">
        <v>115</v>
      </c>
      <c r="D172" s="65">
        <v>115</v>
      </c>
    </row>
    <row r="173" spans="1:4" x14ac:dyDescent="0.25">
      <c r="A173" s="65" t="s">
        <v>216</v>
      </c>
      <c r="B173" s="65">
        <v>585</v>
      </c>
      <c r="C173" s="65">
        <v>300</v>
      </c>
      <c r="D173" s="65">
        <v>285</v>
      </c>
    </row>
    <row r="174" spans="1:4" ht="30" x14ac:dyDescent="0.25">
      <c r="A174" s="65" t="s">
        <v>217</v>
      </c>
      <c r="B174" s="65">
        <v>390</v>
      </c>
      <c r="C174" s="65">
        <v>215</v>
      </c>
      <c r="D174" s="65">
        <v>180</v>
      </c>
    </row>
    <row r="175" spans="1:4" x14ac:dyDescent="0.25">
      <c r="A175" s="65" t="s">
        <v>218</v>
      </c>
      <c r="B175" s="65">
        <v>120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3575</v>
      </c>
      <c r="C176" s="65">
        <v>1755</v>
      </c>
      <c r="D176" s="65">
        <v>1820</v>
      </c>
    </row>
    <row r="177" spans="1:4" x14ac:dyDescent="0.25">
      <c r="A177" s="65" t="s">
        <v>220</v>
      </c>
      <c r="B177" s="65">
        <v>550</v>
      </c>
      <c r="C177" s="65">
        <v>250</v>
      </c>
      <c r="D177" s="65">
        <v>300</v>
      </c>
    </row>
    <row r="178" spans="1:4" x14ac:dyDescent="0.25">
      <c r="A178" s="65" t="s">
        <v>221</v>
      </c>
      <c r="B178" s="65">
        <v>215</v>
      </c>
      <c r="C178" s="65">
        <v>120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2075</v>
      </c>
      <c r="C180" s="65">
        <v>1085</v>
      </c>
      <c r="D180" s="65">
        <v>985</v>
      </c>
    </row>
    <row r="181" spans="1:4" x14ac:dyDescent="0.25">
      <c r="A181" s="65" t="s">
        <v>224</v>
      </c>
      <c r="B181" s="65">
        <v>25</v>
      </c>
      <c r="C181" s="65">
        <v>5</v>
      </c>
      <c r="D181" s="65">
        <v>20</v>
      </c>
    </row>
    <row r="182" spans="1:4" x14ac:dyDescent="0.25">
      <c r="A182" s="65" t="s">
        <v>225</v>
      </c>
      <c r="B182" s="65">
        <v>650</v>
      </c>
      <c r="C182" s="65">
        <v>300</v>
      </c>
      <c r="D182" s="65">
        <v>350</v>
      </c>
    </row>
    <row r="183" spans="1:4" x14ac:dyDescent="0.25">
      <c r="A183" s="65" t="s">
        <v>226</v>
      </c>
      <c r="B183" s="65">
        <v>22220</v>
      </c>
      <c r="C183" s="65">
        <v>11275</v>
      </c>
      <c r="D183" s="65">
        <v>10945</v>
      </c>
    </row>
    <row r="184" spans="1:4" x14ac:dyDescent="0.25">
      <c r="A184" s="65" t="s">
        <v>227</v>
      </c>
      <c r="B184" s="65">
        <v>1585</v>
      </c>
      <c r="C184" s="65">
        <v>550</v>
      </c>
      <c r="D184" s="65">
        <v>1035</v>
      </c>
    </row>
    <row r="185" spans="1:4" x14ac:dyDescent="0.25">
      <c r="A185" s="65" t="s">
        <v>228</v>
      </c>
      <c r="B185" s="65">
        <v>1390</v>
      </c>
      <c r="C185" s="65">
        <v>825</v>
      </c>
      <c r="D185" s="65">
        <v>565</v>
      </c>
    </row>
    <row r="186" spans="1:4" x14ac:dyDescent="0.25">
      <c r="A186" s="65" t="s">
        <v>229</v>
      </c>
      <c r="B186" s="65">
        <v>1370</v>
      </c>
      <c r="C186" s="65">
        <v>865</v>
      </c>
      <c r="D186" s="65">
        <v>505</v>
      </c>
    </row>
    <row r="187" spans="1:4" x14ac:dyDescent="0.25">
      <c r="A187" s="65" t="s">
        <v>230</v>
      </c>
      <c r="B187" s="65">
        <v>380</v>
      </c>
      <c r="C187" s="65">
        <v>110</v>
      </c>
      <c r="D187" s="65">
        <v>270</v>
      </c>
    </row>
    <row r="188" spans="1:4" x14ac:dyDescent="0.25">
      <c r="A188" s="65" t="s">
        <v>231</v>
      </c>
      <c r="B188" s="65">
        <v>45</v>
      </c>
      <c r="C188" s="65">
        <v>25</v>
      </c>
      <c r="D188" s="65">
        <v>25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91180</v>
      </c>
      <c r="C190" s="65">
        <v>47495</v>
      </c>
      <c r="D190" s="65">
        <v>43685</v>
      </c>
    </row>
    <row r="191" spans="1:4" x14ac:dyDescent="0.25">
      <c r="A191" s="65" t="s">
        <v>234</v>
      </c>
      <c r="B191" s="65">
        <v>365</v>
      </c>
      <c r="C191" s="65">
        <v>305</v>
      </c>
      <c r="D191" s="65">
        <v>60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20</v>
      </c>
    </row>
    <row r="193" spans="1:4" x14ac:dyDescent="0.25">
      <c r="A193" s="65" t="s">
        <v>236</v>
      </c>
      <c r="B193" s="65">
        <v>485</v>
      </c>
      <c r="C193" s="65">
        <v>315</v>
      </c>
      <c r="D193" s="65">
        <v>175</v>
      </c>
    </row>
    <row r="194" spans="1:4" x14ac:dyDescent="0.25">
      <c r="A194" s="65" t="s">
        <v>237</v>
      </c>
      <c r="B194" s="65">
        <v>70</v>
      </c>
      <c r="C194" s="65">
        <v>35</v>
      </c>
      <c r="D194" s="65">
        <v>35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>
        <v>5</v>
      </c>
    </row>
    <row r="197" spans="1:4" x14ac:dyDescent="0.25">
      <c r="A197" s="65" t="s">
        <v>240</v>
      </c>
      <c r="B197" s="65">
        <v>590</v>
      </c>
      <c r="C197" s="65">
        <v>465</v>
      </c>
      <c r="D197" s="65">
        <v>130</v>
      </c>
    </row>
    <row r="198" spans="1:4" x14ac:dyDescent="0.25">
      <c r="A198" s="65" t="s">
        <v>241</v>
      </c>
      <c r="B198" s="65">
        <v>770</v>
      </c>
      <c r="C198" s="65">
        <v>530</v>
      </c>
      <c r="D198" s="65">
        <v>240</v>
      </c>
    </row>
    <row r="199" spans="1:4" x14ac:dyDescent="0.25">
      <c r="A199" s="65" t="s">
        <v>242</v>
      </c>
      <c r="B199" s="65">
        <v>110</v>
      </c>
      <c r="C199" s="65">
        <v>80</v>
      </c>
      <c r="D199" s="65">
        <v>30</v>
      </c>
    </row>
    <row r="200" spans="1:4" x14ac:dyDescent="0.25">
      <c r="A200" s="65" t="s">
        <v>243</v>
      </c>
      <c r="B200" s="65">
        <v>155</v>
      </c>
      <c r="C200" s="65">
        <v>100</v>
      </c>
      <c r="D200" s="65">
        <v>55</v>
      </c>
    </row>
    <row r="201" spans="1:4" x14ac:dyDescent="0.25">
      <c r="A201" s="65" t="s">
        <v>244</v>
      </c>
      <c r="B201" s="65">
        <v>475</v>
      </c>
      <c r="C201" s="65">
        <v>290</v>
      </c>
      <c r="D201" s="65">
        <v>185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100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225</v>
      </c>
      <c r="D204" s="65">
        <v>100</v>
      </c>
    </row>
    <row r="205" spans="1:4" x14ac:dyDescent="0.25">
      <c r="A205" s="65" t="s">
        <v>248</v>
      </c>
      <c r="B205" s="65">
        <v>380</v>
      </c>
      <c r="C205" s="65">
        <v>260</v>
      </c>
      <c r="D205" s="65">
        <v>120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30</v>
      </c>
      <c r="C207" s="65">
        <v>25</v>
      </c>
      <c r="D207" s="65">
        <v>5</v>
      </c>
    </row>
    <row r="208" spans="1:4" x14ac:dyDescent="0.25">
      <c r="A208" s="65" t="s">
        <v>251</v>
      </c>
      <c r="B208" s="65">
        <v>560</v>
      </c>
      <c r="C208" s="65">
        <v>380</v>
      </c>
      <c r="D208" s="65">
        <v>180</v>
      </c>
    </row>
    <row r="209" spans="1:4" x14ac:dyDescent="0.25">
      <c r="A209" s="65" t="s">
        <v>252</v>
      </c>
      <c r="B209" s="65">
        <v>110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95</v>
      </c>
      <c r="C210" s="65">
        <v>75</v>
      </c>
      <c r="D210" s="65">
        <v>20</v>
      </c>
    </row>
    <row r="211" spans="1:4" x14ac:dyDescent="0.25">
      <c r="A211" s="65" t="s">
        <v>254</v>
      </c>
      <c r="B211" s="65">
        <v>1005</v>
      </c>
      <c r="C211" s="65">
        <v>860</v>
      </c>
      <c r="D211" s="65">
        <v>145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60</v>
      </c>
      <c r="C213" s="65">
        <v>35</v>
      </c>
      <c r="D213" s="65">
        <v>25</v>
      </c>
    </row>
    <row r="214" spans="1:4" x14ac:dyDescent="0.25">
      <c r="A214" s="65" t="s">
        <v>257</v>
      </c>
      <c r="B214" s="65">
        <v>1340</v>
      </c>
      <c r="C214" s="65">
        <v>830</v>
      </c>
      <c r="D214" s="65">
        <v>515</v>
      </c>
    </row>
    <row r="215" spans="1:4" ht="30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805</v>
      </c>
      <c r="C216" s="65">
        <v>470</v>
      </c>
      <c r="D216" s="65">
        <v>335</v>
      </c>
    </row>
    <row r="217" spans="1:4" x14ac:dyDescent="0.25">
      <c r="A217" s="65" t="s">
        <v>260</v>
      </c>
      <c r="B217" s="65">
        <v>8180</v>
      </c>
      <c r="C217" s="65">
        <v>5590</v>
      </c>
      <c r="D217" s="65">
        <v>2590</v>
      </c>
    </row>
    <row r="218" spans="1:4" x14ac:dyDescent="0.25">
      <c r="A218" s="65" t="s">
        <v>261</v>
      </c>
      <c r="B218" s="65">
        <v>95</v>
      </c>
      <c r="C218" s="65">
        <v>45</v>
      </c>
      <c r="D218" s="65">
        <v>50</v>
      </c>
    </row>
    <row r="219" spans="1:4" x14ac:dyDescent="0.25">
      <c r="A219" s="65" t="s">
        <v>262</v>
      </c>
      <c r="B219" s="65">
        <v>30</v>
      </c>
      <c r="C219" s="65">
        <v>10</v>
      </c>
      <c r="D219" s="65">
        <v>20</v>
      </c>
    </row>
    <row r="220" spans="1:4" x14ac:dyDescent="0.25">
      <c r="A220" s="65" t="s">
        <v>263</v>
      </c>
      <c r="B220" s="65">
        <v>815</v>
      </c>
      <c r="C220" s="65">
        <v>315</v>
      </c>
      <c r="D220" s="65">
        <v>500</v>
      </c>
    </row>
    <row r="221" spans="1:4" x14ac:dyDescent="0.25">
      <c r="A221" s="65" t="s">
        <v>264</v>
      </c>
      <c r="B221" s="65">
        <v>120</v>
      </c>
      <c r="C221" s="65">
        <v>65</v>
      </c>
      <c r="D221" s="65">
        <v>55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50</v>
      </c>
    </row>
    <row r="223" spans="1:4" x14ac:dyDescent="0.25">
      <c r="A223" s="65" t="s">
        <v>266</v>
      </c>
      <c r="B223" s="65">
        <v>230</v>
      </c>
      <c r="C223" s="65">
        <v>105</v>
      </c>
      <c r="D223" s="65">
        <v>125</v>
      </c>
    </row>
    <row r="224" spans="1:4" x14ac:dyDescent="0.25">
      <c r="A224" s="65" t="s">
        <v>267</v>
      </c>
      <c r="B224" s="65">
        <v>235</v>
      </c>
      <c r="C224" s="65">
        <v>105</v>
      </c>
      <c r="D224" s="65">
        <v>130</v>
      </c>
    </row>
    <row r="225" spans="1:4" x14ac:dyDescent="0.25">
      <c r="A225" s="65" t="s">
        <v>268</v>
      </c>
      <c r="B225" s="65">
        <v>95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790</v>
      </c>
      <c r="C226" s="65">
        <v>395</v>
      </c>
      <c r="D226" s="65">
        <v>400</v>
      </c>
    </row>
    <row r="227" spans="1:4" x14ac:dyDescent="0.25">
      <c r="A227" s="65" t="s">
        <v>270</v>
      </c>
      <c r="B227" s="65">
        <v>125</v>
      </c>
      <c r="C227" s="65">
        <v>50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45</v>
      </c>
    </row>
    <row r="229" spans="1:4" x14ac:dyDescent="0.25">
      <c r="A229" s="65" t="s">
        <v>272</v>
      </c>
      <c r="B229" s="65">
        <v>1305</v>
      </c>
      <c r="C229" s="65">
        <v>685</v>
      </c>
      <c r="D229" s="65">
        <v>620</v>
      </c>
    </row>
    <row r="230" spans="1:4" x14ac:dyDescent="0.25">
      <c r="A230" s="65" t="s">
        <v>273</v>
      </c>
      <c r="B230" s="65">
        <v>230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4235</v>
      </c>
      <c r="C231" s="65">
        <v>1980</v>
      </c>
      <c r="D231" s="65">
        <v>2255</v>
      </c>
    </row>
    <row r="232" spans="1:4" x14ac:dyDescent="0.25">
      <c r="A232" s="65" t="s">
        <v>275</v>
      </c>
      <c r="B232" s="65">
        <v>3170</v>
      </c>
      <c r="C232" s="65">
        <v>2085</v>
      </c>
      <c r="D232" s="65">
        <v>1085</v>
      </c>
    </row>
    <row r="233" spans="1:4" x14ac:dyDescent="0.25">
      <c r="A233" s="65" t="s">
        <v>276</v>
      </c>
      <c r="B233" s="65">
        <v>315</v>
      </c>
      <c r="C233" s="65">
        <v>140</v>
      </c>
      <c r="D233" s="65">
        <v>175</v>
      </c>
    </row>
    <row r="234" spans="1:4" x14ac:dyDescent="0.25">
      <c r="A234" s="65" t="s">
        <v>277</v>
      </c>
      <c r="B234" s="65">
        <v>350</v>
      </c>
      <c r="C234" s="65">
        <v>180</v>
      </c>
      <c r="D234" s="65">
        <v>170</v>
      </c>
    </row>
    <row r="235" spans="1:4" x14ac:dyDescent="0.25">
      <c r="A235" s="65" t="s">
        <v>278</v>
      </c>
      <c r="B235" s="65">
        <v>80</v>
      </c>
      <c r="C235" s="65">
        <v>55</v>
      </c>
      <c r="D235" s="65">
        <v>25</v>
      </c>
    </row>
    <row r="236" spans="1:4" x14ac:dyDescent="0.25">
      <c r="A236" s="65" t="s">
        <v>279</v>
      </c>
      <c r="B236" s="65">
        <v>4100</v>
      </c>
      <c r="C236" s="65">
        <v>2080</v>
      </c>
      <c r="D236" s="65">
        <v>2015</v>
      </c>
    </row>
    <row r="237" spans="1:4" x14ac:dyDescent="0.25">
      <c r="A237" s="65" t="s">
        <v>280</v>
      </c>
      <c r="B237" s="65">
        <v>540</v>
      </c>
      <c r="C237" s="65">
        <v>305</v>
      </c>
      <c r="D237" s="65">
        <v>235</v>
      </c>
    </row>
    <row r="238" spans="1:4" x14ac:dyDescent="0.25">
      <c r="A238" s="65" t="s">
        <v>281</v>
      </c>
      <c r="B238" s="65">
        <v>1505</v>
      </c>
      <c r="C238" s="65">
        <v>965</v>
      </c>
      <c r="D238" s="65">
        <v>545</v>
      </c>
    </row>
    <row r="239" spans="1:4" x14ac:dyDescent="0.25">
      <c r="A239" s="65" t="s">
        <v>282</v>
      </c>
      <c r="B239" s="65">
        <v>400</v>
      </c>
      <c r="C239" s="65">
        <v>180</v>
      </c>
      <c r="D239" s="65">
        <v>215</v>
      </c>
    </row>
    <row r="240" spans="1:4" x14ac:dyDescent="0.25">
      <c r="A240" s="65" t="s">
        <v>283</v>
      </c>
      <c r="B240" s="65">
        <v>155</v>
      </c>
      <c r="C240" s="65">
        <v>90</v>
      </c>
      <c r="D240" s="65">
        <v>65</v>
      </c>
    </row>
    <row r="241" spans="1:4" x14ac:dyDescent="0.25">
      <c r="A241" s="65" t="s">
        <v>284</v>
      </c>
      <c r="B241" s="65">
        <v>4305</v>
      </c>
      <c r="C241" s="65">
        <v>2550</v>
      </c>
      <c r="D241" s="65">
        <v>1755</v>
      </c>
    </row>
    <row r="242" spans="1:4" x14ac:dyDescent="0.25">
      <c r="A242" s="65" t="s">
        <v>285</v>
      </c>
      <c r="B242" s="65">
        <v>1870</v>
      </c>
      <c r="C242" s="65">
        <v>1100</v>
      </c>
      <c r="D242" s="65">
        <v>770</v>
      </c>
    </row>
    <row r="243" spans="1:4" x14ac:dyDescent="0.25">
      <c r="A243" s="65" t="s">
        <v>286</v>
      </c>
      <c r="B243" s="65">
        <v>405</v>
      </c>
      <c r="C243" s="65">
        <v>190</v>
      </c>
      <c r="D243" s="65">
        <v>215</v>
      </c>
    </row>
    <row r="244" spans="1:4" x14ac:dyDescent="0.25">
      <c r="A244" s="65" t="s">
        <v>287</v>
      </c>
      <c r="B244" s="65">
        <v>175</v>
      </c>
      <c r="C244" s="65">
        <v>100</v>
      </c>
      <c r="D244" s="65">
        <v>75</v>
      </c>
    </row>
    <row r="245" spans="1:4" x14ac:dyDescent="0.25">
      <c r="A245" s="65" t="s">
        <v>288</v>
      </c>
      <c r="B245" s="65">
        <v>870</v>
      </c>
      <c r="C245" s="65">
        <v>390</v>
      </c>
      <c r="D245" s="65">
        <v>480</v>
      </c>
    </row>
    <row r="246" spans="1:4" x14ac:dyDescent="0.25">
      <c r="A246" s="65" t="s">
        <v>289</v>
      </c>
      <c r="B246" s="65">
        <v>360</v>
      </c>
      <c r="C246" s="65">
        <v>145</v>
      </c>
      <c r="D246" s="65">
        <v>210</v>
      </c>
    </row>
    <row r="247" spans="1:4" x14ac:dyDescent="0.25">
      <c r="A247" s="65" t="s">
        <v>290</v>
      </c>
      <c r="B247" s="65">
        <v>1450</v>
      </c>
      <c r="C247" s="65">
        <v>860</v>
      </c>
      <c r="D247" s="65">
        <v>590</v>
      </c>
    </row>
    <row r="248" spans="1:4" x14ac:dyDescent="0.25">
      <c r="A248" s="65" t="s">
        <v>291</v>
      </c>
      <c r="B248" s="65">
        <v>95</v>
      </c>
      <c r="C248" s="65">
        <v>45</v>
      </c>
      <c r="D248" s="65">
        <v>50</v>
      </c>
    </row>
    <row r="249" spans="1:4" x14ac:dyDescent="0.25">
      <c r="A249" s="65" t="s">
        <v>292</v>
      </c>
      <c r="B249" s="65">
        <v>135</v>
      </c>
      <c r="C249" s="65">
        <v>85</v>
      </c>
      <c r="D249" s="65">
        <v>50</v>
      </c>
    </row>
    <row r="250" spans="1:4" x14ac:dyDescent="0.25">
      <c r="A250" s="65" t="s">
        <v>293</v>
      </c>
      <c r="B250" s="65">
        <v>710</v>
      </c>
      <c r="C250" s="65">
        <v>580</v>
      </c>
      <c r="D250" s="65">
        <v>130</v>
      </c>
    </row>
    <row r="251" spans="1:4" x14ac:dyDescent="0.25">
      <c r="A251" s="65" t="s">
        <v>294</v>
      </c>
      <c r="B251" s="65">
        <v>400</v>
      </c>
      <c r="C251" s="65">
        <v>250</v>
      </c>
      <c r="D251" s="65">
        <v>155</v>
      </c>
    </row>
    <row r="252" spans="1:4" x14ac:dyDescent="0.25">
      <c r="A252" s="65" t="s">
        <v>295</v>
      </c>
      <c r="B252" s="65">
        <v>280</v>
      </c>
      <c r="C252" s="65">
        <v>35</v>
      </c>
      <c r="D252" s="65">
        <v>245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13675</v>
      </c>
      <c r="C254" s="65">
        <v>8110</v>
      </c>
      <c r="D254" s="65">
        <v>5565</v>
      </c>
    </row>
    <row r="255" spans="1:4" x14ac:dyDescent="0.25">
      <c r="A255" s="65" t="s">
        <v>298</v>
      </c>
      <c r="B255" s="65">
        <v>130</v>
      </c>
      <c r="C255" s="65">
        <v>45</v>
      </c>
      <c r="D255" s="65">
        <v>85</v>
      </c>
    </row>
    <row r="256" spans="1:4" x14ac:dyDescent="0.25">
      <c r="A256" s="65" t="s">
        <v>299</v>
      </c>
      <c r="B256" s="65">
        <v>1045</v>
      </c>
      <c r="C256" s="65">
        <v>110</v>
      </c>
      <c r="D256" s="65">
        <v>930</v>
      </c>
    </row>
    <row r="257" spans="1:4" x14ac:dyDescent="0.25">
      <c r="A257" s="65" t="s">
        <v>300</v>
      </c>
      <c r="B257" s="65">
        <v>1545</v>
      </c>
      <c r="C257" s="65">
        <v>695</v>
      </c>
      <c r="D257" s="65">
        <v>850</v>
      </c>
    </row>
    <row r="258" spans="1:4" x14ac:dyDescent="0.25">
      <c r="A258" s="65" t="s">
        <v>301</v>
      </c>
      <c r="B258" s="65">
        <v>675</v>
      </c>
      <c r="C258" s="65">
        <v>355</v>
      </c>
      <c r="D258" s="65">
        <v>315</v>
      </c>
    </row>
    <row r="259" spans="1:4" x14ac:dyDescent="0.25">
      <c r="A259" s="65" t="s">
        <v>302</v>
      </c>
      <c r="B259" s="65">
        <v>38940</v>
      </c>
      <c r="C259" s="65">
        <v>21835</v>
      </c>
      <c r="D259" s="65">
        <v>17105</v>
      </c>
    </row>
    <row r="260" spans="1:4" x14ac:dyDescent="0.25">
      <c r="A260" s="65" t="s">
        <v>137</v>
      </c>
      <c r="B260" s="65">
        <v>190</v>
      </c>
      <c r="C260" s="65">
        <v>110</v>
      </c>
      <c r="D260" s="65">
        <v>80</v>
      </c>
    </row>
    <row r="261" spans="1:4" x14ac:dyDescent="0.25">
      <c r="A261" s="65" t="s">
        <v>139</v>
      </c>
      <c r="B261" s="65">
        <v>580</v>
      </c>
      <c r="C261" s="65">
        <v>340</v>
      </c>
      <c r="D261" s="65">
        <v>240</v>
      </c>
    </row>
    <row r="262" spans="1:4" x14ac:dyDescent="0.25">
      <c r="A262" s="65" t="s">
        <v>303</v>
      </c>
      <c r="B262" s="65">
        <v>1850</v>
      </c>
      <c r="C262" s="65">
        <v>1145</v>
      </c>
      <c r="D262" s="65">
        <v>705</v>
      </c>
    </row>
    <row r="263" spans="1:4" x14ac:dyDescent="0.25">
      <c r="A263" s="65" t="s">
        <v>304</v>
      </c>
      <c r="B263" s="65">
        <v>145155</v>
      </c>
      <c r="C263" s="65">
        <v>78495</v>
      </c>
      <c r="D263" s="65">
        <v>66660</v>
      </c>
    </row>
    <row r="264" spans="1:4" ht="15" customHeight="1" x14ac:dyDescent="0.25">
      <c r="A264" s="190" t="s">
        <v>306</v>
      </c>
      <c r="B264" s="191"/>
      <c r="C264" s="191"/>
      <c r="D264" s="192"/>
    </row>
    <row r="265" spans="1:4" x14ac:dyDescent="0.25">
      <c r="A265" s="65" t="s">
        <v>186</v>
      </c>
      <c r="B265" s="65">
        <v>1505</v>
      </c>
      <c r="C265" s="65">
        <v>840</v>
      </c>
      <c r="D265" s="65">
        <v>665</v>
      </c>
    </row>
    <row r="266" spans="1:4" x14ac:dyDescent="0.25">
      <c r="A266" s="65" t="s">
        <v>187</v>
      </c>
      <c r="B266" s="65">
        <v>475</v>
      </c>
      <c r="C266" s="65">
        <v>255</v>
      </c>
      <c r="D266" s="65">
        <v>215</v>
      </c>
    </row>
    <row r="267" spans="1:4" x14ac:dyDescent="0.25">
      <c r="A267" s="65" t="s">
        <v>188</v>
      </c>
      <c r="B267" s="65">
        <v>2495</v>
      </c>
      <c r="C267" s="65">
        <v>1320</v>
      </c>
      <c r="D267" s="65">
        <v>1175</v>
      </c>
    </row>
    <row r="268" spans="1:4" x14ac:dyDescent="0.25">
      <c r="A268" s="65" t="s">
        <v>189</v>
      </c>
      <c r="B268" s="65">
        <v>7105</v>
      </c>
      <c r="C268" s="65">
        <v>3955</v>
      </c>
      <c r="D268" s="65">
        <v>3150</v>
      </c>
    </row>
    <row r="269" spans="1:4" x14ac:dyDescent="0.25">
      <c r="A269" s="65" t="s">
        <v>190</v>
      </c>
      <c r="B269" s="65">
        <v>390</v>
      </c>
      <c r="C269" s="65">
        <v>170</v>
      </c>
      <c r="D269" s="65">
        <v>220</v>
      </c>
    </row>
    <row r="270" spans="1:4" x14ac:dyDescent="0.25">
      <c r="A270" s="65" t="s">
        <v>191</v>
      </c>
      <c r="B270" s="65">
        <v>200</v>
      </c>
      <c r="C270" s="65">
        <v>85</v>
      </c>
      <c r="D270" s="65">
        <v>115</v>
      </c>
    </row>
    <row r="271" spans="1:4" x14ac:dyDescent="0.25">
      <c r="A271" s="65" t="s">
        <v>192</v>
      </c>
      <c r="B271" s="65">
        <v>360</v>
      </c>
      <c r="C271" s="65">
        <v>105</v>
      </c>
      <c r="D271" s="65">
        <v>255</v>
      </c>
    </row>
    <row r="272" spans="1:4" x14ac:dyDescent="0.25">
      <c r="A272" s="65" t="s">
        <v>193</v>
      </c>
      <c r="B272" s="65">
        <v>1870</v>
      </c>
      <c r="C272" s="65">
        <v>830</v>
      </c>
      <c r="D272" s="65">
        <v>1040</v>
      </c>
    </row>
    <row r="273" spans="1:4" x14ac:dyDescent="0.25">
      <c r="A273" s="65" t="s">
        <v>194</v>
      </c>
      <c r="B273" s="65">
        <v>9010</v>
      </c>
      <c r="C273" s="65">
        <v>4960</v>
      </c>
      <c r="D273" s="65">
        <v>4055</v>
      </c>
    </row>
    <row r="274" spans="1:4" x14ac:dyDescent="0.25">
      <c r="A274" s="65" t="s">
        <v>195</v>
      </c>
      <c r="B274" s="65">
        <v>235</v>
      </c>
      <c r="C274" s="65">
        <v>150</v>
      </c>
      <c r="D274" s="65">
        <v>85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9300</v>
      </c>
      <c r="C276" s="65">
        <v>5605</v>
      </c>
      <c r="D276" s="65">
        <v>3695</v>
      </c>
    </row>
    <row r="277" spans="1:4" x14ac:dyDescent="0.25">
      <c r="A277" s="65" t="s">
        <v>198</v>
      </c>
      <c r="B277" s="65">
        <v>4585</v>
      </c>
      <c r="C277" s="65">
        <v>2355</v>
      </c>
      <c r="D277" s="65">
        <v>2230</v>
      </c>
    </row>
    <row r="278" spans="1:4" x14ac:dyDescent="0.25">
      <c r="A278" s="65" t="s">
        <v>199</v>
      </c>
      <c r="B278" s="65">
        <v>4140</v>
      </c>
      <c r="C278" s="65">
        <v>2225</v>
      </c>
      <c r="D278" s="65">
        <v>1915</v>
      </c>
    </row>
    <row r="279" spans="1:4" x14ac:dyDescent="0.25">
      <c r="A279" s="65" t="s">
        <v>200</v>
      </c>
      <c r="B279" s="65">
        <v>860</v>
      </c>
      <c r="C279" s="65">
        <v>440</v>
      </c>
      <c r="D279" s="65">
        <v>420</v>
      </c>
    </row>
    <row r="280" spans="1:4" x14ac:dyDescent="0.25">
      <c r="A280" s="65" t="s">
        <v>201</v>
      </c>
      <c r="B280" s="65">
        <v>1560</v>
      </c>
      <c r="C280" s="65">
        <v>665</v>
      </c>
      <c r="D280" s="65">
        <v>900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20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730</v>
      </c>
      <c r="D283" s="65">
        <v>705</v>
      </c>
    </row>
    <row r="284" spans="1:4" x14ac:dyDescent="0.25">
      <c r="A284" s="65" t="s">
        <v>205</v>
      </c>
      <c r="B284" s="65">
        <v>570</v>
      </c>
      <c r="C284" s="65">
        <v>230</v>
      </c>
      <c r="D284" s="65">
        <v>335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1355</v>
      </c>
      <c r="C286" s="65">
        <v>700</v>
      </c>
      <c r="D286" s="65">
        <v>655</v>
      </c>
    </row>
    <row r="287" spans="1:4" x14ac:dyDescent="0.25">
      <c r="A287" s="65" t="s">
        <v>208</v>
      </c>
      <c r="B287" s="65">
        <v>2195</v>
      </c>
      <c r="C287" s="65">
        <v>1275</v>
      </c>
      <c r="D287" s="65">
        <v>920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2220</v>
      </c>
      <c r="C289" s="65">
        <v>1190</v>
      </c>
      <c r="D289" s="65">
        <v>1030</v>
      </c>
    </row>
    <row r="290" spans="1:4" x14ac:dyDescent="0.25">
      <c r="A290" s="65" t="s">
        <v>211</v>
      </c>
      <c r="B290" s="65">
        <v>27130</v>
      </c>
      <c r="C290" s="65">
        <v>14040</v>
      </c>
      <c r="D290" s="65">
        <v>13090</v>
      </c>
    </row>
    <row r="291" spans="1:4" x14ac:dyDescent="0.25">
      <c r="A291" s="65" t="s">
        <v>212</v>
      </c>
      <c r="B291" s="65">
        <v>1735</v>
      </c>
      <c r="C291" s="65">
        <v>940</v>
      </c>
      <c r="D291" s="65">
        <v>790</v>
      </c>
    </row>
    <row r="292" spans="1:4" x14ac:dyDescent="0.25">
      <c r="A292" s="65" t="s">
        <v>213</v>
      </c>
      <c r="B292" s="65">
        <v>9585</v>
      </c>
      <c r="C292" s="65">
        <v>5645</v>
      </c>
      <c r="D292" s="65">
        <v>3940</v>
      </c>
    </row>
    <row r="293" spans="1:4" x14ac:dyDescent="0.25">
      <c r="A293" s="65" t="s">
        <v>214</v>
      </c>
      <c r="B293" s="65">
        <v>7380</v>
      </c>
      <c r="C293" s="65">
        <v>2785</v>
      </c>
      <c r="D293" s="65">
        <v>4595</v>
      </c>
    </row>
    <row r="294" spans="1:4" x14ac:dyDescent="0.25">
      <c r="A294" s="65" t="s">
        <v>215</v>
      </c>
      <c r="B294" s="65">
        <v>585</v>
      </c>
      <c r="C294" s="65">
        <v>295</v>
      </c>
      <c r="D294" s="65">
        <v>290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ht="30" x14ac:dyDescent="0.25">
      <c r="A296" s="65" t="s">
        <v>217</v>
      </c>
      <c r="B296" s="65">
        <v>1000</v>
      </c>
      <c r="C296" s="65">
        <v>535</v>
      </c>
      <c r="D296" s="65">
        <v>460</v>
      </c>
    </row>
    <row r="297" spans="1:4" x14ac:dyDescent="0.25">
      <c r="A297" s="65" t="s">
        <v>218</v>
      </c>
      <c r="B297" s="65">
        <v>225</v>
      </c>
      <c r="C297" s="65">
        <v>120</v>
      </c>
      <c r="D297" s="65">
        <v>105</v>
      </c>
    </row>
    <row r="298" spans="1:4" x14ac:dyDescent="0.25">
      <c r="A298" s="65" t="s">
        <v>219</v>
      </c>
      <c r="B298" s="65">
        <v>6410</v>
      </c>
      <c r="C298" s="65">
        <v>3235</v>
      </c>
      <c r="D298" s="65">
        <v>3175</v>
      </c>
    </row>
    <row r="299" spans="1:4" x14ac:dyDescent="0.25">
      <c r="A299" s="65" t="s">
        <v>220</v>
      </c>
      <c r="B299" s="65">
        <v>685</v>
      </c>
      <c r="C299" s="65">
        <v>345</v>
      </c>
      <c r="D299" s="65">
        <v>340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5675</v>
      </c>
      <c r="C302" s="65">
        <v>2990</v>
      </c>
      <c r="D302" s="65">
        <v>2685</v>
      </c>
    </row>
    <row r="303" spans="1:4" x14ac:dyDescent="0.25">
      <c r="A303" s="65" t="s">
        <v>224</v>
      </c>
      <c r="B303" s="65">
        <v>50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720</v>
      </c>
      <c r="C304" s="65">
        <v>310</v>
      </c>
      <c r="D304" s="65">
        <v>410</v>
      </c>
    </row>
    <row r="305" spans="1:4" x14ac:dyDescent="0.25">
      <c r="A305" s="65" t="s">
        <v>226</v>
      </c>
      <c r="B305" s="65">
        <v>38140</v>
      </c>
      <c r="C305" s="65">
        <v>19380</v>
      </c>
      <c r="D305" s="65">
        <v>18760</v>
      </c>
    </row>
    <row r="306" spans="1:4" x14ac:dyDescent="0.25">
      <c r="A306" s="65" t="s">
        <v>227</v>
      </c>
      <c r="B306" s="65">
        <v>5360</v>
      </c>
      <c r="C306" s="65">
        <v>2035</v>
      </c>
      <c r="D306" s="65">
        <v>3320</v>
      </c>
    </row>
    <row r="307" spans="1:4" x14ac:dyDescent="0.25">
      <c r="A307" s="65" t="s">
        <v>228</v>
      </c>
      <c r="B307" s="65">
        <v>1940</v>
      </c>
      <c r="C307" s="65">
        <v>1185</v>
      </c>
      <c r="D307" s="65">
        <v>760</v>
      </c>
    </row>
    <row r="308" spans="1:4" x14ac:dyDescent="0.25">
      <c r="A308" s="65" t="s">
        <v>229</v>
      </c>
      <c r="B308" s="65">
        <v>3485</v>
      </c>
      <c r="C308" s="65">
        <v>2450</v>
      </c>
      <c r="D308" s="65">
        <v>1035</v>
      </c>
    </row>
    <row r="309" spans="1:4" x14ac:dyDescent="0.25">
      <c r="A309" s="65" t="s">
        <v>230</v>
      </c>
      <c r="B309" s="65">
        <v>615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164030</v>
      </c>
      <c r="C312" s="65">
        <v>85280</v>
      </c>
      <c r="D312" s="65">
        <v>78750</v>
      </c>
    </row>
    <row r="313" spans="1:4" x14ac:dyDescent="0.25">
      <c r="A313" s="65" t="s">
        <v>234</v>
      </c>
      <c r="B313" s="65">
        <v>610</v>
      </c>
      <c r="C313" s="65">
        <v>480</v>
      </c>
      <c r="D313" s="65">
        <v>130</v>
      </c>
    </row>
    <row r="314" spans="1:4" x14ac:dyDescent="0.25">
      <c r="A314" s="65" t="s">
        <v>235</v>
      </c>
      <c r="B314" s="65">
        <v>80</v>
      </c>
      <c r="C314" s="65">
        <v>45</v>
      </c>
      <c r="D314" s="65">
        <v>35</v>
      </c>
    </row>
    <row r="315" spans="1:4" x14ac:dyDescent="0.25">
      <c r="A315" s="65" t="s">
        <v>236</v>
      </c>
      <c r="B315" s="65">
        <v>440</v>
      </c>
      <c r="C315" s="65">
        <v>290</v>
      </c>
      <c r="D315" s="65">
        <v>145</v>
      </c>
    </row>
    <row r="316" spans="1:4" x14ac:dyDescent="0.25">
      <c r="A316" s="65" t="s">
        <v>237</v>
      </c>
      <c r="B316" s="65">
        <v>105</v>
      </c>
      <c r="C316" s="65">
        <v>60</v>
      </c>
      <c r="D316" s="65">
        <v>45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40</v>
      </c>
      <c r="C318" s="65">
        <v>25</v>
      </c>
      <c r="D318" s="65">
        <v>15</v>
      </c>
    </row>
    <row r="319" spans="1:4" x14ac:dyDescent="0.25">
      <c r="A319" s="65" t="s">
        <v>240</v>
      </c>
      <c r="B319" s="65">
        <v>615</v>
      </c>
      <c r="C319" s="65">
        <v>475</v>
      </c>
      <c r="D319" s="65">
        <v>140</v>
      </c>
    </row>
    <row r="320" spans="1:4" x14ac:dyDescent="0.25">
      <c r="A320" s="65" t="s">
        <v>241</v>
      </c>
      <c r="B320" s="65">
        <v>725</v>
      </c>
      <c r="C320" s="65">
        <v>455</v>
      </c>
      <c r="D320" s="65">
        <v>270</v>
      </c>
    </row>
    <row r="321" spans="1:4" x14ac:dyDescent="0.25">
      <c r="A321" s="65" t="s">
        <v>242</v>
      </c>
      <c r="B321" s="65">
        <v>250</v>
      </c>
      <c r="C321" s="65">
        <v>190</v>
      </c>
      <c r="D321" s="65">
        <v>60</v>
      </c>
    </row>
    <row r="322" spans="1:4" x14ac:dyDescent="0.25">
      <c r="A322" s="65" t="s">
        <v>243</v>
      </c>
      <c r="B322" s="65">
        <v>1770</v>
      </c>
      <c r="C322" s="65">
        <v>790</v>
      </c>
      <c r="D322" s="65">
        <v>980</v>
      </c>
    </row>
    <row r="323" spans="1:4" x14ac:dyDescent="0.25">
      <c r="A323" s="65" t="s">
        <v>244</v>
      </c>
      <c r="B323" s="65">
        <v>300</v>
      </c>
      <c r="C323" s="65">
        <v>170</v>
      </c>
      <c r="D323" s="65">
        <v>130</v>
      </c>
    </row>
    <row r="324" spans="1:4" x14ac:dyDescent="0.25">
      <c r="A324" s="65" t="s">
        <v>245</v>
      </c>
      <c r="B324" s="65">
        <v>230</v>
      </c>
      <c r="C324" s="65">
        <v>85</v>
      </c>
      <c r="D324" s="65">
        <v>145</v>
      </c>
    </row>
    <row r="325" spans="1:4" x14ac:dyDescent="0.25">
      <c r="A325" s="65" t="s">
        <v>246</v>
      </c>
      <c r="B325" s="65">
        <v>85</v>
      </c>
      <c r="C325" s="65">
        <v>70</v>
      </c>
      <c r="D325" s="65">
        <v>15</v>
      </c>
    </row>
    <row r="326" spans="1:4" x14ac:dyDescent="0.25">
      <c r="A326" s="65" t="s">
        <v>247</v>
      </c>
      <c r="B326" s="65">
        <v>905</v>
      </c>
      <c r="C326" s="65">
        <v>570</v>
      </c>
      <c r="D326" s="65">
        <v>335</v>
      </c>
    </row>
    <row r="327" spans="1:4" x14ac:dyDescent="0.25">
      <c r="A327" s="65" t="s">
        <v>248</v>
      </c>
      <c r="B327" s="65">
        <v>630</v>
      </c>
      <c r="C327" s="65">
        <v>350</v>
      </c>
      <c r="D327" s="65">
        <v>285</v>
      </c>
    </row>
    <row r="328" spans="1:4" x14ac:dyDescent="0.25">
      <c r="A328" s="65" t="s">
        <v>249</v>
      </c>
      <c r="B328" s="65">
        <v>120</v>
      </c>
      <c r="C328" s="65">
        <v>75</v>
      </c>
      <c r="D328" s="65">
        <v>40</v>
      </c>
    </row>
    <row r="329" spans="1:4" x14ac:dyDescent="0.25">
      <c r="A329" s="65" t="s">
        <v>250</v>
      </c>
      <c r="B329" s="65">
        <v>60</v>
      </c>
      <c r="C329" s="65">
        <v>35</v>
      </c>
      <c r="D329" s="65">
        <v>25</v>
      </c>
    </row>
    <row r="330" spans="1:4" x14ac:dyDescent="0.25">
      <c r="A330" s="65" t="s">
        <v>251</v>
      </c>
      <c r="B330" s="65">
        <v>740</v>
      </c>
      <c r="C330" s="65">
        <v>475</v>
      </c>
      <c r="D330" s="65">
        <v>265</v>
      </c>
    </row>
    <row r="331" spans="1:4" x14ac:dyDescent="0.25">
      <c r="A331" s="65" t="s">
        <v>252</v>
      </c>
      <c r="B331" s="65">
        <v>155</v>
      </c>
      <c r="C331" s="65">
        <v>70</v>
      </c>
      <c r="D331" s="65">
        <v>85</v>
      </c>
    </row>
    <row r="332" spans="1:4" x14ac:dyDescent="0.25">
      <c r="A332" s="65" t="s">
        <v>253</v>
      </c>
      <c r="B332" s="65">
        <v>215</v>
      </c>
      <c r="C332" s="65">
        <v>195</v>
      </c>
      <c r="D332" s="65">
        <v>25</v>
      </c>
    </row>
    <row r="333" spans="1:4" x14ac:dyDescent="0.25">
      <c r="A333" s="65" t="s">
        <v>254</v>
      </c>
      <c r="B333" s="65">
        <v>1240</v>
      </c>
      <c r="C333" s="65">
        <v>1090</v>
      </c>
      <c r="D333" s="65">
        <v>150</v>
      </c>
    </row>
    <row r="334" spans="1:4" x14ac:dyDescent="0.25">
      <c r="A334" s="65" t="s">
        <v>255</v>
      </c>
      <c r="B334" s="65">
        <v>50</v>
      </c>
      <c r="C334" s="65">
        <v>45</v>
      </c>
      <c r="D334" s="65">
        <v>5</v>
      </c>
    </row>
    <row r="335" spans="1:4" x14ac:dyDescent="0.25">
      <c r="A335" s="65" t="s">
        <v>256</v>
      </c>
      <c r="B335" s="65">
        <v>270</v>
      </c>
      <c r="C335" s="65">
        <v>125</v>
      </c>
      <c r="D335" s="65">
        <v>145</v>
      </c>
    </row>
    <row r="336" spans="1:4" x14ac:dyDescent="0.25">
      <c r="A336" s="65" t="s">
        <v>257</v>
      </c>
      <c r="B336" s="65">
        <v>1130</v>
      </c>
      <c r="C336" s="65">
        <v>800</v>
      </c>
      <c r="D336" s="65">
        <v>325</v>
      </c>
    </row>
    <row r="337" spans="1:4" ht="30" x14ac:dyDescent="0.25">
      <c r="A337" s="65" t="s">
        <v>258</v>
      </c>
      <c r="B337" s="65">
        <v>140</v>
      </c>
      <c r="C337" s="65">
        <v>75</v>
      </c>
      <c r="D337" s="65">
        <v>65</v>
      </c>
    </row>
    <row r="338" spans="1:4" x14ac:dyDescent="0.25">
      <c r="A338" s="65" t="s">
        <v>259</v>
      </c>
      <c r="B338" s="65">
        <v>945</v>
      </c>
      <c r="C338" s="65">
        <v>510</v>
      </c>
      <c r="D338" s="65">
        <v>435</v>
      </c>
    </row>
    <row r="339" spans="1:4" x14ac:dyDescent="0.25">
      <c r="A339" s="65" t="s">
        <v>260</v>
      </c>
      <c r="B339" s="65">
        <v>11880</v>
      </c>
      <c r="C339" s="65">
        <v>7570</v>
      </c>
      <c r="D339" s="65">
        <v>4305</v>
      </c>
    </row>
    <row r="340" spans="1:4" x14ac:dyDescent="0.25">
      <c r="A340" s="65" t="s">
        <v>261</v>
      </c>
      <c r="B340" s="65">
        <v>110</v>
      </c>
      <c r="C340" s="65">
        <v>45</v>
      </c>
      <c r="D340" s="65">
        <v>65</v>
      </c>
    </row>
    <row r="341" spans="1:4" x14ac:dyDescent="0.25">
      <c r="A341" s="65" t="s">
        <v>262</v>
      </c>
      <c r="B341" s="65">
        <v>50</v>
      </c>
      <c r="C341" s="65">
        <v>25</v>
      </c>
      <c r="D341" s="65">
        <v>25</v>
      </c>
    </row>
    <row r="342" spans="1:4" x14ac:dyDescent="0.25">
      <c r="A342" s="65" t="s">
        <v>263</v>
      </c>
      <c r="B342" s="65">
        <v>785</v>
      </c>
      <c r="C342" s="65">
        <v>280</v>
      </c>
      <c r="D342" s="65">
        <v>505</v>
      </c>
    </row>
    <row r="343" spans="1:4" x14ac:dyDescent="0.25">
      <c r="A343" s="65" t="s">
        <v>264</v>
      </c>
      <c r="B343" s="65">
        <v>180</v>
      </c>
      <c r="C343" s="65">
        <v>85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370</v>
      </c>
      <c r="C345" s="65">
        <v>190</v>
      </c>
      <c r="D345" s="65">
        <v>180</v>
      </c>
    </row>
    <row r="346" spans="1:4" x14ac:dyDescent="0.25">
      <c r="A346" s="65" t="s">
        <v>267</v>
      </c>
      <c r="B346" s="65">
        <v>365</v>
      </c>
      <c r="C346" s="65">
        <v>150</v>
      </c>
      <c r="D346" s="65">
        <v>215</v>
      </c>
    </row>
    <row r="347" spans="1:4" x14ac:dyDescent="0.25">
      <c r="A347" s="65" t="s">
        <v>268</v>
      </c>
      <c r="B347" s="65">
        <v>150</v>
      </c>
      <c r="C347" s="65">
        <v>55</v>
      </c>
      <c r="D347" s="65">
        <v>95</v>
      </c>
    </row>
    <row r="348" spans="1:4" x14ac:dyDescent="0.25">
      <c r="A348" s="65" t="s">
        <v>269</v>
      </c>
      <c r="B348" s="65">
        <v>360</v>
      </c>
      <c r="C348" s="65">
        <v>160</v>
      </c>
      <c r="D348" s="65">
        <v>205</v>
      </c>
    </row>
    <row r="349" spans="1:4" x14ac:dyDescent="0.25">
      <c r="A349" s="65" t="s">
        <v>270</v>
      </c>
      <c r="B349" s="65">
        <v>315</v>
      </c>
      <c r="C349" s="65">
        <v>125</v>
      </c>
      <c r="D349" s="65">
        <v>190</v>
      </c>
    </row>
    <row r="350" spans="1:4" x14ac:dyDescent="0.25">
      <c r="A350" s="65" t="s">
        <v>271</v>
      </c>
      <c r="B350" s="65">
        <v>95</v>
      </c>
      <c r="C350" s="65">
        <v>45</v>
      </c>
      <c r="D350" s="65">
        <v>55</v>
      </c>
    </row>
    <row r="351" spans="1:4" x14ac:dyDescent="0.25">
      <c r="A351" s="65" t="s">
        <v>272</v>
      </c>
      <c r="B351" s="65">
        <v>1715</v>
      </c>
      <c r="C351" s="65">
        <v>885</v>
      </c>
      <c r="D351" s="65">
        <v>830</v>
      </c>
    </row>
    <row r="352" spans="1:4" x14ac:dyDescent="0.25">
      <c r="A352" s="65" t="s">
        <v>273</v>
      </c>
      <c r="B352" s="65">
        <v>350</v>
      </c>
      <c r="C352" s="65">
        <v>175</v>
      </c>
      <c r="D352" s="65">
        <v>175</v>
      </c>
    </row>
    <row r="353" spans="1:4" x14ac:dyDescent="0.25">
      <c r="A353" s="65" t="s">
        <v>274</v>
      </c>
      <c r="B353" s="65">
        <v>5015</v>
      </c>
      <c r="C353" s="65">
        <v>2285</v>
      </c>
      <c r="D353" s="65">
        <v>2730</v>
      </c>
    </row>
    <row r="354" spans="1:4" x14ac:dyDescent="0.25">
      <c r="A354" s="65" t="s">
        <v>275</v>
      </c>
      <c r="B354" s="65">
        <v>6145</v>
      </c>
      <c r="C354" s="65">
        <v>3840</v>
      </c>
      <c r="D354" s="65">
        <v>2305</v>
      </c>
    </row>
    <row r="355" spans="1:4" x14ac:dyDescent="0.25">
      <c r="A355" s="65" t="s">
        <v>276</v>
      </c>
      <c r="B355" s="65">
        <v>360</v>
      </c>
      <c r="C355" s="65">
        <v>150</v>
      </c>
      <c r="D355" s="65">
        <v>205</v>
      </c>
    </row>
    <row r="356" spans="1:4" x14ac:dyDescent="0.25">
      <c r="A356" s="65" t="s">
        <v>277</v>
      </c>
      <c r="B356" s="65">
        <v>580</v>
      </c>
      <c r="C356" s="65">
        <v>300</v>
      </c>
      <c r="D356" s="65">
        <v>285</v>
      </c>
    </row>
    <row r="357" spans="1:4" x14ac:dyDescent="0.25">
      <c r="A357" s="65" t="s">
        <v>278</v>
      </c>
      <c r="B357" s="65">
        <v>110</v>
      </c>
      <c r="C357" s="65">
        <v>75</v>
      </c>
      <c r="D357" s="65">
        <v>35</v>
      </c>
    </row>
    <row r="358" spans="1:4" x14ac:dyDescent="0.25">
      <c r="A358" s="65" t="s">
        <v>279</v>
      </c>
      <c r="B358" s="65">
        <v>3160</v>
      </c>
      <c r="C358" s="65">
        <v>1625</v>
      </c>
      <c r="D358" s="65">
        <v>1535</v>
      </c>
    </row>
    <row r="359" spans="1:4" x14ac:dyDescent="0.25">
      <c r="A359" s="65" t="s">
        <v>280</v>
      </c>
      <c r="B359" s="65">
        <v>920</v>
      </c>
      <c r="C359" s="65">
        <v>415</v>
      </c>
      <c r="D359" s="65">
        <v>505</v>
      </c>
    </row>
    <row r="360" spans="1:4" x14ac:dyDescent="0.25">
      <c r="A360" s="65" t="s">
        <v>281</v>
      </c>
      <c r="B360" s="65">
        <v>1740</v>
      </c>
      <c r="C360" s="65">
        <v>1010</v>
      </c>
      <c r="D360" s="65">
        <v>730</v>
      </c>
    </row>
    <row r="361" spans="1:4" x14ac:dyDescent="0.25">
      <c r="A361" s="65" t="s">
        <v>282</v>
      </c>
      <c r="B361" s="65">
        <v>535</v>
      </c>
      <c r="C361" s="65">
        <v>255</v>
      </c>
      <c r="D361" s="65">
        <v>280</v>
      </c>
    </row>
    <row r="362" spans="1:4" x14ac:dyDescent="0.25">
      <c r="A362" s="65" t="s">
        <v>283</v>
      </c>
      <c r="B362" s="65">
        <v>380</v>
      </c>
      <c r="C362" s="65">
        <v>220</v>
      </c>
      <c r="D362" s="65">
        <v>160</v>
      </c>
    </row>
    <row r="363" spans="1:4" x14ac:dyDescent="0.25">
      <c r="A363" s="65" t="s">
        <v>284</v>
      </c>
      <c r="B363" s="65">
        <v>12645</v>
      </c>
      <c r="C363" s="65">
        <v>7260</v>
      </c>
      <c r="D363" s="65">
        <v>5385</v>
      </c>
    </row>
    <row r="364" spans="1:4" x14ac:dyDescent="0.25">
      <c r="A364" s="65" t="s">
        <v>285</v>
      </c>
      <c r="B364" s="65">
        <v>3375</v>
      </c>
      <c r="C364" s="65">
        <v>1910</v>
      </c>
      <c r="D364" s="65">
        <v>1465</v>
      </c>
    </row>
    <row r="365" spans="1:4" x14ac:dyDescent="0.25">
      <c r="A365" s="65" t="s">
        <v>286</v>
      </c>
      <c r="B365" s="65">
        <v>625</v>
      </c>
      <c r="C365" s="65">
        <v>255</v>
      </c>
      <c r="D365" s="65">
        <v>370</v>
      </c>
    </row>
    <row r="366" spans="1:4" x14ac:dyDescent="0.25">
      <c r="A366" s="65" t="s">
        <v>287</v>
      </c>
      <c r="B366" s="65">
        <v>250</v>
      </c>
      <c r="C366" s="65">
        <v>155</v>
      </c>
      <c r="D366" s="65">
        <v>95</v>
      </c>
    </row>
    <row r="367" spans="1:4" x14ac:dyDescent="0.25">
      <c r="A367" s="65" t="s">
        <v>288</v>
      </c>
      <c r="B367" s="65">
        <v>1415</v>
      </c>
      <c r="C367" s="65">
        <v>640</v>
      </c>
      <c r="D367" s="65">
        <v>775</v>
      </c>
    </row>
    <row r="368" spans="1:4" x14ac:dyDescent="0.25">
      <c r="A368" s="65" t="s">
        <v>289</v>
      </c>
      <c r="B368" s="65">
        <v>600</v>
      </c>
      <c r="C368" s="65">
        <v>240</v>
      </c>
      <c r="D368" s="65">
        <v>360</v>
      </c>
    </row>
    <row r="369" spans="1:4" x14ac:dyDescent="0.25">
      <c r="A369" s="65" t="s">
        <v>290</v>
      </c>
      <c r="B369" s="65">
        <v>2550</v>
      </c>
      <c r="C369" s="65">
        <v>1485</v>
      </c>
      <c r="D369" s="65">
        <v>1070</v>
      </c>
    </row>
    <row r="370" spans="1:4" x14ac:dyDescent="0.25">
      <c r="A370" s="65" t="s">
        <v>291</v>
      </c>
      <c r="B370" s="65">
        <v>210</v>
      </c>
      <c r="C370" s="65">
        <v>115</v>
      </c>
      <c r="D370" s="65">
        <v>95</v>
      </c>
    </row>
    <row r="371" spans="1:4" x14ac:dyDescent="0.25">
      <c r="A371" s="65" t="s">
        <v>292</v>
      </c>
      <c r="B371" s="65">
        <v>200</v>
      </c>
      <c r="C371" s="65">
        <v>100</v>
      </c>
      <c r="D371" s="65">
        <v>105</v>
      </c>
    </row>
    <row r="372" spans="1:4" x14ac:dyDescent="0.25">
      <c r="A372" s="65" t="s">
        <v>293</v>
      </c>
      <c r="B372" s="65">
        <v>1200</v>
      </c>
      <c r="C372" s="65">
        <v>890</v>
      </c>
      <c r="D372" s="65">
        <v>310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390</v>
      </c>
      <c r="C374" s="65">
        <v>60</v>
      </c>
      <c r="D374" s="65">
        <v>335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260</v>
      </c>
    </row>
    <row r="376" spans="1:4" x14ac:dyDescent="0.25">
      <c r="A376" s="65" t="s">
        <v>297</v>
      </c>
      <c r="B376" s="65">
        <v>18825</v>
      </c>
      <c r="C376" s="65">
        <v>11295</v>
      </c>
      <c r="D376" s="65">
        <v>7530</v>
      </c>
    </row>
    <row r="377" spans="1:4" x14ac:dyDescent="0.25">
      <c r="A377" s="65" t="s">
        <v>298</v>
      </c>
      <c r="B377" s="65">
        <v>125</v>
      </c>
      <c r="C377" s="65">
        <v>30</v>
      </c>
      <c r="D377" s="65">
        <v>95</v>
      </c>
    </row>
    <row r="378" spans="1:4" x14ac:dyDescent="0.25">
      <c r="A378" s="65" t="s">
        <v>299</v>
      </c>
      <c r="B378" s="65">
        <v>1365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2595</v>
      </c>
      <c r="C379" s="65">
        <v>1175</v>
      </c>
      <c r="D379" s="65">
        <v>1420</v>
      </c>
    </row>
    <row r="380" spans="1:4" x14ac:dyDescent="0.25">
      <c r="A380" s="65" t="s">
        <v>301</v>
      </c>
      <c r="B380" s="65">
        <v>1280</v>
      </c>
      <c r="C380" s="65">
        <v>630</v>
      </c>
      <c r="D380" s="65">
        <v>655</v>
      </c>
    </row>
    <row r="381" spans="1:4" x14ac:dyDescent="0.25">
      <c r="A381" s="65" t="s">
        <v>302</v>
      </c>
      <c r="B381" s="65">
        <v>62195</v>
      </c>
      <c r="C381" s="65">
        <v>34575</v>
      </c>
      <c r="D381" s="65">
        <v>27620</v>
      </c>
    </row>
    <row r="382" spans="1:4" x14ac:dyDescent="0.25">
      <c r="A382" s="65" t="s">
        <v>137</v>
      </c>
      <c r="B382" s="65">
        <v>335</v>
      </c>
      <c r="C382" s="65">
        <v>190</v>
      </c>
      <c r="D382" s="65">
        <v>145</v>
      </c>
    </row>
    <row r="383" spans="1:4" x14ac:dyDescent="0.25">
      <c r="A383" s="65" t="s">
        <v>139</v>
      </c>
      <c r="B383" s="65">
        <v>1060</v>
      </c>
      <c r="C383" s="65">
        <v>620</v>
      </c>
      <c r="D383" s="65">
        <v>440</v>
      </c>
    </row>
    <row r="384" spans="1:4" x14ac:dyDescent="0.25">
      <c r="A384" s="65" t="s">
        <v>303</v>
      </c>
      <c r="B384" s="65">
        <v>3030</v>
      </c>
      <c r="C384" s="65">
        <v>1805</v>
      </c>
      <c r="D384" s="65">
        <v>1225</v>
      </c>
    </row>
    <row r="385" spans="1:4" x14ac:dyDescent="0.25">
      <c r="A385" s="65" t="s">
        <v>304</v>
      </c>
      <c r="B385" s="65">
        <v>247535</v>
      </c>
      <c r="C385" s="65">
        <v>132330</v>
      </c>
      <c r="D385" s="65">
        <v>115210</v>
      </c>
    </row>
    <row r="386" spans="1:4" ht="15" customHeight="1" x14ac:dyDescent="0.25">
      <c r="A386" s="190" t="s">
        <v>307</v>
      </c>
      <c r="B386" s="191"/>
      <c r="C386" s="191"/>
      <c r="D386" s="192"/>
    </row>
    <row r="387" spans="1:4" x14ac:dyDescent="0.25">
      <c r="A387" s="65" t="s">
        <v>186</v>
      </c>
      <c r="B387" s="65">
        <v>880</v>
      </c>
      <c r="C387" s="65">
        <v>480</v>
      </c>
      <c r="D387" s="65">
        <v>400</v>
      </c>
    </row>
    <row r="388" spans="1:4" x14ac:dyDescent="0.25">
      <c r="A388" s="65" t="s">
        <v>187</v>
      </c>
      <c r="B388" s="65">
        <v>235</v>
      </c>
      <c r="C388" s="65">
        <v>100</v>
      </c>
      <c r="D388" s="65">
        <v>135</v>
      </c>
    </row>
    <row r="389" spans="1:4" x14ac:dyDescent="0.25">
      <c r="A389" s="65" t="s">
        <v>188</v>
      </c>
      <c r="B389" s="65">
        <v>1175</v>
      </c>
      <c r="C389" s="65">
        <v>615</v>
      </c>
      <c r="D389" s="65">
        <v>560</v>
      </c>
    </row>
    <row r="390" spans="1:4" x14ac:dyDescent="0.25">
      <c r="A390" s="65" t="s">
        <v>189</v>
      </c>
      <c r="B390" s="65">
        <v>2340</v>
      </c>
      <c r="C390" s="65">
        <v>1305</v>
      </c>
      <c r="D390" s="65">
        <v>1040</v>
      </c>
    </row>
    <row r="391" spans="1:4" x14ac:dyDescent="0.25">
      <c r="A391" s="65" t="s">
        <v>190</v>
      </c>
      <c r="B391" s="65">
        <v>505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100</v>
      </c>
      <c r="C392" s="65">
        <v>25</v>
      </c>
      <c r="D392" s="65">
        <v>70</v>
      </c>
    </row>
    <row r="393" spans="1:4" x14ac:dyDescent="0.25">
      <c r="A393" s="65" t="s">
        <v>192</v>
      </c>
      <c r="B393" s="65">
        <v>285</v>
      </c>
      <c r="C393" s="65">
        <v>60</v>
      </c>
      <c r="D393" s="65">
        <v>225</v>
      </c>
    </row>
    <row r="394" spans="1:4" x14ac:dyDescent="0.25">
      <c r="A394" s="65" t="s">
        <v>193</v>
      </c>
      <c r="B394" s="65">
        <v>820</v>
      </c>
      <c r="C394" s="65">
        <v>375</v>
      </c>
      <c r="D394" s="65">
        <v>450</v>
      </c>
    </row>
    <row r="395" spans="1:4" x14ac:dyDescent="0.25">
      <c r="A395" s="65" t="s">
        <v>194</v>
      </c>
      <c r="B395" s="65">
        <v>1735</v>
      </c>
      <c r="C395" s="65">
        <v>1040</v>
      </c>
      <c r="D395" s="65">
        <v>695</v>
      </c>
    </row>
    <row r="396" spans="1:4" x14ac:dyDescent="0.25">
      <c r="A396" s="65" t="s">
        <v>195</v>
      </c>
      <c r="B396" s="65">
        <v>140</v>
      </c>
      <c r="C396" s="65">
        <v>75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2725</v>
      </c>
      <c r="C398" s="65">
        <v>1740</v>
      </c>
      <c r="D398" s="65">
        <v>985</v>
      </c>
    </row>
    <row r="399" spans="1:4" x14ac:dyDescent="0.25">
      <c r="A399" s="65" t="s">
        <v>198</v>
      </c>
      <c r="B399" s="65">
        <v>2410</v>
      </c>
      <c r="C399" s="65">
        <v>1260</v>
      </c>
      <c r="D399" s="65">
        <v>1155</v>
      </c>
    </row>
    <row r="400" spans="1:4" x14ac:dyDescent="0.25">
      <c r="A400" s="65" t="s">
        <v>199</v>
      </c>
      <c r="B400" s="65">
        <v>1270</v>
      </c>
      <c r="C400" s="65">
        <v>680</v>
      </c>
      <c r="D400" s="65">
        <v>590</v>
      </c>
    </row>
    <row r="401" spans="1:4" x14ac:dyDescent="0.25">
      <c r="A401" s="65" t="s">
        <v>200</v>
      </c>
      <c r="B401" s="65">
        <v>670</v>
      </c>
      <c r="C401" s="65">
        <v>305</v>
      </c>
      <c r="D401" s="65">
        <v>365</v>
      </c>
    </row>
    <row r="402" spans="1:4" x14ac:dyDescent="0.25">
      <c r="A402" s="65" t="s">
        <v>201</v>
      </c>
      <c r="B402" s="65">
        <v>830</v>
      </c>
      <c r="C402" s="65">
        <v>350</v>
      </c>
      <c r="D402" s="65">
        <v>480</v>
      </c>
    </row>
    <row r="403" spans="1:4" x14ac:dyDescent="0.25">
      <c r="A403" s="65" t="s">
        <v>202</v>
      </c>
      <c r="B403" s="65">
        <v>50</v>
      </c>
      <c r="C403" s="65">
        <v>25</v>
      </c>
      <c r="D403" s="65">
        <v>25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>
        <v>5</v>
      </c>
    </row>
    <row r="405" spans="1:4" x14ac:dyDescent="0.25">
      <c r="A405" s="65" t="s">
        <v>204</v>
      </c>
      <c r="B405" s="65">
        <v>910</v>
      </c>
      <c r="C405" s="65">
        <v>495</v>
      </c>
      <c r="D405" s="65">
        <v>415</v>
      </c>
    </row>
    <row r="406" spans="1:4" x14ac:dyDescent="0.25">
      <c r="A406" s="65" t="s">
        <v>205</v>
      </c>
      <c r="B406" s="65">
        <v>120</v>
      </c>
      <c r="C406" s="65">
        <v>45</v>
      </c>
      <c r="D406" s="65">
        <v>75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1305</v>
      </c>
      <c r="C408" s="65">
        <v>675</v>
      </c>
      <c r="D408" s="65">
        <v>630</v>
      </c>
    </row>
    <row r="409" spans="1:4" x14ac:dyDescent="0.25">
      <c r="A409" s="65" t="s">
        <v>208</v>
      </c>
      <c r="B409" s="65">
        <v>2970</v>
      </c>
      <c r="C409" s="65">
        <v>1975</v>
      </c>
      <c r="D409" s="65">
        <v>995</v>
      </c>
    </row>
    <row r="410" spans="1:4" x14ac:dyDescent="0.25">
      <c r="A410" s="65" t="s">
        <v>209</v>
      </c>
      <c r="B410" s="65">
        <v>145</v>
      </c>
      <c r="C410" s="65">
        <v>60</v>
      </c>
      <c r="D410" s="65">
        <v>85</v>
      </c>
    </row>
    <row r="411" spans="1:4" x14ac:dyDescent="0.25">
      <c r="A411" s="65" t="s">
        <v>210</v>
      </c>
      <c r="B411" s="65">
        <v>1505</v>
      </c>
      <c r="C411" s="65">
        <v>795</v>
      </c>
      <c r="D411" s="65">
        <v>715</v>
      </c>
    </row>
    <row r="412" spans="1:4" x14ac:dyDescent="0.25">
      <c r="A412" s="65" t="s">
        <v>211</v>
      </c>
      <c r="B412" s="65">
        <v>16205</v>
      </c>
      <c r="C412" s="65">
        <v>9080</v>
      </c>
      <c r="D412" s="65">
        <v>7120</v>
      </c>
    </row>
    <row r="413" spans="1:4" x14ac:dyDescent="0.25">
      <c r="A413" s="65" t="s">
        <v>212</v>
      </c>
      <c r="B413" s="65">
        <v>2365</v>
      </c>
      <c r="C413" s="65">
        <v>1235</v>
      </c>
      <c r="D413" s="65">
        <v>1130</v>
      </c>
    </row>
    <row r="414" spans="1:4" x14ac:dyDescent="0.25">
      <c r="A414" s="65" t="s">
        <v>213</v>
      </c>
      <c r="B414" s="65">
        <v>4275</v>
      </c>
      <c r="C414" s="65">
        <v>2575</v>
      </c>
      <c r="D414" s="65">
        <v>1700</v>
      </c>
    </row>
    <row r="415" spans="1:4" x14ac:dyDescent="0.25">
      <c r="A415" s="65" t="s">
        <v>214</v>
      </c>
      <c r="B415" s="65">
        <v>3565</v>
      </c>
      <c r="C415" s="65">
        <v>1280</v>
      </c>
      <c r="D415" s="65">
        <v>2285</v>
      </c>
    </row>
    <row r="416" spans="1:4" x14ac:dyDescent="0.25">
      <c r="A416" s="65" t="s">
        <v>215</v>
      </c>
      <c r="B416" s="65">
        <v>305</v>
      </c>
      <c r="C416" s="65">
        <v>120</v>
      </c>
      <c r="D416" s="65">
        <v>185</v>
      </c>
    </row>
    <row r="417" spans="1:4" x14ac:dyDescent="0.25">
      <c r="A417" s="65" t="s">
        <v>216</v>
      </c>
      <c r="B417" s="65">
        <v>510</v>
      </c>
      <c r="C417" s="65">
        <v>230</v>
      </c>
      <c r="D417" s="65">
        <v>280</v>
      </c>
    </row>
    <row r="418" spans="1:4" ht="30" x14ac:dyDescent="0.25">
      <c r="A418" s="65" t="s">
        <v>217</v>
      </c>
      <c r="B418" s="65">
        <v>160</v>
      </c>
      <c r="C418" s="65">
        <v>90</v>
      </c>
      <c r="D418" s="65">
        <v>70</v>
      </c>
    </row>
    <row r="419" spans="1:4" x14ac:dyDescent="0.25">
      <c r="A419" s="65" t="s">
        <v>218</v>
      </c>
      <c r="B419" s="65">
        <v>20</v>
      </c>
      <c r="C419" s="65">
        <v>10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1825</v>
      </c>
      <c r="D420" s="65">
        <v>1840</v>
      </c>
    </row>
    <row r="421" spans="1:4" x14ac:dyDescent="0.25">
      <c r="A421" s="65" t="s">
        <v>220</v>
      </c>
      <c r="B421" s="65">
        <v>275</v>
      </c>
      <c r="C421" s="65">
        <v>115</v>
      </c>
      <c r="D421" s="65">
        <v>160</v>
      </c>
    </row>
    <row r="422" spans="1:4" x14ac:dyDescent="0.25">
      <c r="A422" s="65" t="s">
        <v>221</v>
      </c>
      <c r="B422" s="65">
        <v>105</v>
      </c>
      <c r="C422" s="65">
        <v>60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815</v>
      </c>
      <c r="D424" s="65">
        <v>785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10765</v>
      </c>
      <c r="C427" s="65">
        <v>5535</v>
      </c>
      <c r="D427" s="65">
        <v>5225</v>
      </c>
    </row>
    <row r="428" spans="1:4" x14ac:dyDescent="0.25">
      <c r="A428" s="65" t="s">
        <v>227</v>
      </c>
      <c r="B428" s="65">
        <v>1060</v>
      </c>
      <c r="C428" s="65">
        <v>310</v>
      </c>
      <c r="D428" s="65">
        <v>750</v>
      </c>
    </row>
    <row r="429" spans="1:4" x14ac:dyDescent="0.25">
      <c r="A429" s="65" t="s">
        <v>228</v>
      </c>
      <c r="B429" s="65">
        <v>1170</v>
      </c>
      <c r="C429" s="65">
        <v>705</v>
      </c>
      <c r="D429" s="65">
        <v>460</v>
      </c>
    </row>
    <row r="430" spans="1:4" x14ac:dyDescent="0.25">
      <c r="A430" s="65" t="s">
        <v>229</v>
      </c>
      <c r="B430" s="65">
        <v>2820</v>
      </c>
      <c r="C430" s="65">
        <v>1930</v>
      </c>
      <c r="D430" s="65">
        <v>885</v>
      </c>
    </row>
    <row r="431" spans="1:4" x14ac:dyDescent="0.25">
      <c r="A431" s="65" t="s">
        <v>230</v>
      </c>
      <c r="B431" s="65">
        <v>320</v>
      </c>
      <c r="C431" s="65">
        <v>75</v>
      </c>
      <c r="D431" s="65">
        <v>245</v>
      </c>
    </row>
    <row r="432" spans="1:4" x14ac:dyDescent="0.25">
      <c r="A432" s="65" t="s">
        <v>231</v>
      </c>
      <c r="B432" s="65">
        <v>5</v>
      </c>
      <c r="C432" s="65">
        <v>5</v>
      </c>
      <c r="D432" s="65" t="s">
        <v>67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72710</v>
      </c>
      <c r="C434" s="65">
        <v>38810</v>
      </c>
      <c r="D434" s="65">
        <v>33900</v>
      </c>
    </row>
    <row r="435" spans="1:4" x14ac:dyDescent="0.25">
      <c r="A435" s="65" t="s">
        <v>234</v>
      </c>
      <c r="B435" s="65">
        <v>430</v>
      </c>
      <c r="C435" s="65">
        <v>375</v>
      </c>
      <c r="D435" s="65">
        <v>55</v>
      </c>
    </row>
    <row r="436" spans="1:4" x14ac:dyDescent="0.25">
      <c r="A436" s="65" t="s">
        <v>235</v>
      </c>
      <c r="B436" s="65">
        <v>55</v>
      </c>
      <c r="C436" s="65">
        <v>30</v>
      </c>
      <c r="D436" s="65">
        <v>25</v>
      </c>
    </row>
    <row r="437" spans="1:4" x14ac:dyDescent="0.25">
      <c r="A437" s="65" t="s">
        <v>236</v>
      </c>
      <c r="B437" s="65">
        <v>175</v>
      </c>
      <c r="C437" s="65">
        <v>120</v>
      </c>
      <c r="D437" s="65">
        <v>55</v>
      </c>
    </row>
    <row r="438" spans="1:4" x14ac:dyDescent="0.25">
      <c r="A438" s="65" t="s">
        <v>237</v>
      </c>
      <c r="B438" s="65">
        <v>45</v>
      </c>
      <c r="C438" s="65">
        <v>20</v>
      </c>
      <c r="D438" s="65">
        <v>25</v>
      </c>
    </row>
    <row r="439" spans="1:4" x14ac:dyDescent="0.25">
      <c r="A439" s="65" t="s">
        <v>238</v>
      </c>
      <c r="B439" s="65">
        <v>25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10</v>
      </c>
      <c r="C440" s="65">
        <v>5</v>
      </c>
      <c r="D440" s="65" t="s">
        <v>67</v>
      </c>
    </row>
    <row r="441" spans="1:4" x14ac:dyDescent="0.25">
      <c r="A441" s="65" t="s">
        <v>240</v>
      </c>
      <c r="B441" s="65">
        <v>770</v>
      </c>
      <c r="C441" s="65">
        <v>685</v>
      </c>
      <c r="D441" s="65">
        <v>85</v>
      </c>
    </row>
    <row r="442" spans="1:4" x14ac:dyDescent="0.25">
      <c r="A442" s="65" t="s">
        <v>241</v>
      </c>
      <c r="B442" s="65">
        <v>580</v>
      </c>
      <c r="C442" s="65">
        <v>470</v>
      </c>
      <c r="D442" s="65">
        <v>110</v>
      </c>
    </row>
    <row r="443" spans="1:4" x14ac:dyDescent="0.25">
      <c r="A443" s="65" t="s">
        <v>242</v>
      </c>
      <c r="B443" s="65">
        <v>110</v>
      </c>
      <c r="C443" s="65">
        <v>85</v>
      </c>
      <c r="D443" s="65">
        <v>25</v>
      </c>
    </row>
    <row r="444" spans="1:4" x14ac:dyDescent="0.25">
      <c r="A444" s="65" t="s">
        <v>243</v>
      </c>
      <c r="B444" s="65">
        <v>170</v>
      </c>
      <c r="C444" s="65">
        <v>100</v>
      </c>
      <c r="D444" s="65">
        <v>75</v>
      </c>
    </row>
    <row r="445" spans="1:4" x14ac:dyDescent="0.25">
      <c r="A445" s="65" t="s">
        <v>244</v>
      </c>
      <c r="B445" s="65">
        <v>80</v>
      </c>
      <c r="C445" s="65">
        <v>40</v>
      </c>
      <c r="D445" s="65">
        <v>40</v>
      </c>
    </row>
    <row r="446" spans="1:4" x14ac:dyDescent="0.25">
      <c r="A446" s="65" t="s">
        <v>245</v>
      </c>
      <c r="B446" s="65">
        <v>100</v>
      </c>
      <c r="C446" s="65">
        <v>35</v>
      </c>
      <c r="D446" s="65">
        <v>65</v>
      </c>
    </row>
    <row r="447" spans="1:4" x14ac:dyDescent="0.25">
      <c r="A447" s="65" t="s">
        <v>246</v>
      </c>
      <c r="B447" s="65">
        <v>105</v>
      </c>
      <c r="C447" s="65">
        <v>90</v>
      </c>
      <c r="D447" s="65">
        <v>15</v>
      </c>
    </row>
    <row r="448" spans="1:4" x14ac:dyDescent="0.25">
      <c r="A448" s="65" t="s">
        <v>247</v>
      </c>
      <c r="B448" s="65">
        <v>325</v>
      </c>
      <c r="C448" s="65">
        <v>210</v>
      </c>
      <c r="D448" s="65">
        <v>115</v>
      </c>
    </row>
    <row r="449" spans="1:4" x14ac:dyDescent="0.25">
      <c r="A449" s="65" t="s">
        <v>248</v>
      </c>
      <c r="B449" s="65">
        <v>245</v>
      </c>
      <c r="C449" s="65">
        <v>170</v>
      </c>
      <c r="D449" s="65">
        <v>75</v>
      </c>
    </row>
    <row r="450" spans="1:4" x14ac:dyDescent="0.25">
      <c r="A450" s="65" t="s">
        <v>249</v>
      </c>
      <c r="B450" s="65">
        <v>30</v>
      </c>
      <c r="C450" s="65">
        <v>20</v>
      </c>
      <c r="D450" s="65">
        <v>10</v>
      </c>
    </row>
    <row r="451" spans="1:4" x14ac:dyDescent="0.25">
      <c r="A451" s="65" t="s">
        <v>250</v>
      </c>
      <c r="B451" s="65">
        <v>15</v>
      </c>
      <c r="C451" s="65">
        <v>15</v>
      </c>
      <c r="D451" s="65" t="s">
        <v>67</v>
      </c>
    </row>
    <row r="452" spans="1:4" x14ac:dyDescent="0.25">
      <c r="A452" s="65" t="s">
        <v>251</v>
      </c>
      <c r="B452" s="65">
        <v>600</v>
      </c>
      <c r="C452" s="65">
        <v>455</v>
      </c>
      <c r="D452" s="65">
        <v>145</v>
      </c>
    </row>
    <row r="453" spans="1:4" x14ac:dyDescent="0.25">
      <c r="A453" s="65" t="s">
        <v>252</v>
      </c>
      <c r="B453" s="65">
        <v>100</v>
      </c>
      <c r="C453" s="65">
        <v>40</v>
      </c>
      <c r="D453" s="65">
        <v>60</v>
      </c>
    </row>
    <row r="454" spans="1:4" x14ac:dyDescent="0.25">
      <c r="A454" s="65" t="s">
        <v>253</v>
      </c>
      <c r="B454" s="65">
        <v>100</v>
      </c>
      <c r="C454" s="65">
        <v>95</v>
      </c>
      <c r="D454" s="65">
        <v>5</v>
      </c>
    </row>
    <row r="455" spans="1:4" x14ac:dyDescent="0.25">
      <c r="A455" s="65" t="s">
        <v>254</v>
      </c>
      <c r="B455" s="65">
        <v>1435</v>
      </c>
      <c r="C455" s="65">
        <v>1335</v>
      </c>
      <c r="D455" s="65">
        <v>100</v>
      </c>
    </row>
    <row r="456" spans="1:4" x14ac:dyDescent="0.25">
      <c r="A456" s="65" t="s">
        <v>255</v>
      </c>
      <c r="B456" s="65">
        <v>45</v>
      </c>
      <c r="C456" s="65">
        <v>40</v>
      </c>
      <c r="D456" s="65">
        <v>5</v>
      </c>
    </row>
    <row r="457" spans="1:4" x14ac:dyDescent="0.25">
      <c r="A457" s="65" t="s">
        <v>256</v>
      </c>
      <c r="B457" s="65">
        <v>75</v>
      </c>
      <c r="C457" s="65">
        <v>35</v>
      </c>
      <c r="D457" s="65">
        <v>40</v>
      </c>
    </row>
    <row r="458" spans="1:4" x14ac:dyDescent="0.25">
      <c r="A458" s="65" t="s">
        <v>257</v>
      </c>
      <c r="B458" s="65">
        <v>220</v>
      </c>
      <c r="C458" s="65">
        <v>140</v>
      </c>
      <c r="D458" s="65">
        <v>75</v>
      </c>
    </row>
    <row r="459" spans="1:4" ht="30" x14ac:dyDescent="0.25">
      <c r="A459" s="65" t="s">
        <v>258</v>
      </c>
      <c r="B459" s="65">
        <v>50</v>
      </c>
      <c r="C459" s="65">
        <v>30</v>
      </c>
      <c r="D459" s="65">
        <v>20</v>
      </c>
    </row>
    <row r="460" spans="1:4" x14ac:dyDescent="0.25">
      <c r="A460" s="65" t="s">
        <v>259</v>
      </c>
      <c r="B460" s="65">
        <v>450</v>
      </c>
      <c r="C460" s="65">
        <v>305</v>
      </c>
      <c r="D460" s="65">
        <v>145</v>
      </c>
    </row>
    <row r="461" spans="1:4" x14ac:dyDescent="0.25">
      <c r="A461" s="65" t="s">
        <v>260</v>
      </c>
      <c r="B461" s="65">
        <v>6355</v>
      </c>
      <c r="C461" s="65">
        <v>4970</v>
      </c>
      <c r="D461" s="65">
        <v>1380</v>
      </c>
    </row>
    <row r="462" spans="1:4" x14ac:dyDescent="0.25">
      <c r="A462" s="65" t="s">
        <v>261</v>
      </c>
      <c r="B462" s="65">
        <v>90</v>
      </c>
      <c r="C462" s="65">
        <v>55</v>
      </c>
      <c r="D462" s="65">
        <v>35</v>
      </c>
    </row>
    <row r="463" spans="1:4" x14ac:dyDescent="0.25">
      <c r="A463" s="65" t="s">
        <v>262</v>
      </c>
      <c r="B463" s="65">
        <v>25</v>
      </c>
      <c r="C463" s="65">
        <v>10</v>
      </c>
      <c r="D463" s="65">
        <v>15</v>
      </c>
    </row>
    <row r="464" spans="1:4" x14ac:dyDescent="0.25">
      <c r="A464" s="65" t="s">
        <v>263</v>
      </c>
      <c r="B464" s="65">
        <v>515</v>
      </c>
      <c r="C464" s="65">
        <v>175</v>
      </c>
      <c r="D464" s="65">
        <v>340</v>
      </c>
    </row>
    <row r="465" spans="1:4" x14ac:dyDescent="0.25">
      <c r="A465" s="65" t="s">
        <v>264</v>
      </c>
      <c r="B465" s="65">
        <v>95</v>
      </c>
      <c r="C465" s="65">
        <v>50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35</v>
      </c>
      <c r="D466" s="65">
        <v>65</v>
      </c>
    </row>
    <row r="467" spans="1:4" x14ac:dyDescent="0.25">
      <c r="A467" s="65" t="s">
        <v>266</v>
      </c>
      <c r="B467" s="65">
        <v>155</v>
      </c>
      <c r="C467" s="65">
        <v>65</v>
      </c>
      <c r="D467" s="65">
        <v>90</v>
      </c>
    </row>
    <row r="468" spans="1:4" x14ac:dyDescent="0.25">
      <c r="A468" s="65" t="s">
        <v>267</v>
      </c>
      <c r="B468" s="65">
        <v>195</v>
      </c>
      <c r="C468" s="65">
        <v>70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125</v>
      </c>
      <c r="C470" s="65">
        <v>45</v>
      </c>
      <c r="D470" s="65">
        <v>80</v>
      </c>
    </row>
    <row r="471" spans="1:4" x14ac:dyDescent="0.25">
      <c r="A471" s="65" t="s">
        <v>270</v>
      </c>
      <c r="B471" s="65">
        <v>120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60</v>
      </c>
      <c r="C472" s="65">
        <v>25</v>
      </c>
      <c r="D472" s="65">
        <v>35</v>
      </c>
    </row>
    <row r="473" spans="1:4" x14ac:dyDescent="0.25">
      <c r="A473" s="65" t="s">
        <v>272</v>
      </c>
      <c r="B473" s="65">
        <v>1015</v>
      </c>
      <c r="C473" s="65">
        <v>515</v>
      </c>
      <c r="D473" s="65">
        <v>500</v>
      </c>
    </row>
    <row r="474" spans="1:4" x14ac:dyDescent="0.25">
      <c r="A474" s="65" t="s">
        <v>273</v>
      </c>
      <c r="B474" s="65">
        <v>270</v>
      </c>
      <c r="C474" s="65">
        <v>120</v>
      </c>
      <c r="D474" s="65">
        <v>145</v>
      </c>
    </row>
    <row r="475" spans="1:4" x14ac:dyDescent="0.25">
      <c r="A475" s="65" t="s">
        <v>274</v>
      </c>
      <c r="B475" s="65">
        <v>2840</v>
      </c>
      <c r="C475" s="65">
        <v>1220</v>
      </c>
      <c r="D475" s="65">
        <v>1620</v>
      </c>
    </row>
    <row r="476" spans="1:4" x14ac:dyDescent="0.25">
      <c r="A476" s="65" t="s">
        <v>275</v>
      </c>
      <c r="B476" s="65">
        <v>4490</v>
      </c>
      <c r="C476" s="65">
        <v>3025</v>
      </c>
      <c r="D476" s="65">
        <v>1465</v>
      </c>
    </row>
    <row r="477" spans="1:4" x14ac:dyDescent="0.25">
      <c r="A477" s="65" t="s">
        <v>276</v>
      </c>
      <c r="B477" s="65">
        <v>240</v>
      </c>
      <c r="C477" s="65">
        <v>105</v>
      </c>
      <c r="D477" s="65">
        <v>135</v>
      </c>
    </row>
    <row r="478" spans="1:4" x14ac:dyDescent="0.25">
      <c r="A478" s="65" t="s">
        <v>277</v>
      </c>
      <c r="B478" s="65">
        <v>210</v>
      </c>
      <c r="C478" s="65">
        <v>115</v>
      </c>
      <c r="D478" s="65">
        <v>95</v>
      </c>
    </row>
    <row r="479" spans="1:4" x14ac:dyDescent="0.25">
      <c r="A479" s="65" t="s">
        <v>278</v>
      </c>
      <c r="B479" s="65">
        <v>15</v>
      </c>
      <c r="C479" s="65">
        <v>10</v>
      </c>
      <c r="D479" s="65">
        <v>5</v>
      </c>
    </row>
    <row r="480" spans="1:4" x14ac:dyDescent="0.25">
      <c r="A480" s="65" t="s">
        <v>279</v>
      </c>
      <c r="B480" s="65">
        <v>650</v>
      </c>
      <c r="C480" s="65">
        <v>260</v>
      </c>
      <c r="D480" s="65">
        <v>395</v>
      </c>
    </row>
    <row r="481" spans="1:4" x14ac:dyDescent="0.25">
      <c r="A481" s="65" t="s">
        <v>280</v>
      </c>
      <c r="B481" s="65">
        <v>400</v>
      </c>
      <c r="C481" s="65">
        <v>225</v>
      </c>
      <c r="D481" s="65">
        <v>180</v>
      </c>
    </row>
    <row r="482" spans="1:4" x14ac:dyDescent="0.25">
      <c r="A482" s="65" t="s">
        <v>281</v>
      </c>
      <c r="B482" s="65">
        <v>445</v>
      </c>
      <c r="C482" s="65">
        <v>280</v>
      </c>
      <c r="D482" s="65">
        <v>165</v>
      </c>
    </row>
    <row r="483" spans="1:4" x14ac:dyDescent="0.25">
      <c r="A483" s="65" t="s">
        <v>282</v>
      </c>
      <c r="B483" s="65">
        <v>155</v>
      </c>
      <c r="C483" s="65">
        <v>40</v>
      </c>
      <c r="D483" s="65">
        <v>115</v>
      </c>
    </row>
    <row r="484" spans="1:4" x14ac:dyDescent="0.25">
      <c r="A484" s="65" t="s">
        <v>283</v>
      </c>
      <c r="B484" s="65">
        <v>50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4875</v>
      </c>
      <c r="C485" s="65">
        <v>2950</v>
      </c>
      <c r="D485" s="65">
        <v>1930</v>
      </c>
    </row>
    <row r="486" spans="1:4" x14ac:dyDescent="0.25">
      <c r="A486" s="65" t="s">
        <v>285</v>
      </c>
      <c r="B486" s="65">
        <v>1350</v>
      </c>
      <c r="C486" s="65">
        <v>905</v>
      </c>
      <c r="D486" s="65">
        <v>445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125</v>
      </c>
    </row>
    <row r="488" spans="1:4" x14ac:dyDescent="0.25">
      <c r="A488" s="65" t="s">
        <v>287</v>
      </c>
      <c r="B488" s="65">
        <v>90</v>
      </c>
      <c r="C488" s="65">
        <v>55</v>
      </c>
      <c r="D488" s="65">
        <v>35</v>
      </c>
    </row>
    <row r="489" spans="1:4" x14ac:dyDescent="0.25">
      <c r="A489" s="65" t="s">
        <v>288</v>
      </c>
      <c r="B489" s="65">
        <v>790</v>
      </c>
      <c r="C489" s="65">
        <v>380</v>
      </c>
      <c r="D489" s="65">
        <v>415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990</v>
      </c>
      <c r="C491" s="65">
        <v>555</v>
      </c>
      <c r="D491" s="65">
        <v>435</v>
      </c>
    </row>
    <row r="492" spans="1:4" x14ac:dyDescent="0.25">
      <c r="A492" s="65" t="s">
        <v>291</v>
      </c>
      <c r="B492" s="65">
        <v>85</v>
      </c>
      <c r="C492" s="65">
        <v>35</v>
      </c>
      <c r="D492" s="65">
        <v>50</v>
      </c>
    </row>
    <row r="493" spans="1:4" x14ac:dyDescent="0.25">
      <c r="A493" s="65" t="s">
        <v>292</v>
      </c>
      <c r="B493" s="65">
        <v>145</v>
      </c>
      <c r="C493" s="65">
        <v>80</v>
      </c>
      <c r="D493" s="65">
        <v>65</v>
      </c>
    </row>
    <row r="494" spans="1:4" x14ac:dyDescent="0.25">
      <c r="A494" s="65" t="s">
        <v>293</v>
      </c>
      <c r="B494" s="65">
        <v>860</v>
      </c>
      <c r="C494" s="65">
        <v>720</v>
      </c>
      <c r="D494" s="65">
        <v>140</v>
      </c>
    </row>
    <row r="495" spans="1:4" x14ac:dyDescent="0.25">
      <c r="A495" s="65" t="s">
        <v>294</v>
      </c>
      <c r="B495" s="65">
        <v>180</v>
      </c>
      <c r="C495" s="65">
        <v>115</v>
      </c>
      <c r="D495" s="65">
        <v>65</v>
      </c>
    </row>
    <row r="496" spans="1:4" x14ac:dyDescent="0.25">
      <c r="A496" s="65" t="s">
        <v>295</v>
      </c>
      <c r="B496" s="65">
        <v>370</v>
      </c>
      <c r="C496" s="65">
        <v>105</v>
      </c>
      <c r="D496" s="65">
        <v>265</v>
      </c>
    </row>
    <row r="497" spans="1:4" x14ac:dyDescent="0.25">
      <c r="A497" s="65" t="s">
        <v>296</v>
      </c>
      <c r="B497" s="65">
        <v>275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12310</v>
      </c>
      <c r="C498" s="65">
        <v>7740</v>
      </c>
      <c r="D498" s="65">
        <v>4570</v>
      </c>
    </row>
    <row r="499" spans="1:4" x14ac:dyDescent="0.25">
      <c r="A499" s="65" t="s">
        <v>298</v>
      </c>
      <c r="B499" s="65">
        <v>55</v>
      </c>
      <c r="C499" s="65">
        <v>10</v>
      </c>
      <c r="D499" s="65">
        <v>45</v>
      </c>
    </row>
    <row r="500" spans="1:4" x14ac:dyDescent="0.25">
      <c r="A500" s="65" t="s">
        <v>299</v>
      </c>
      <c r="B500" s="65">
        <v>905</v>
      </c>
      <c r="C500" s="65">
        <v>85</v>
      </c>
      <c r="D500" s="65">
        <v>820</v>
      </c>
    </row>
    <row r="501" spans="1:4" x14ac:dyDescent="0.25">
      <c r="A501" s="65" t="s">
        <v>300</v>
      </c>
      <c r="B501" s="65">
        <v>1220</v>
      </c>
      <c r="C501" s="65">
        <v>575</v>
      </c>
      <c r="D501" s="65">
        <v>645</v>
      </c>
    </row>
    <row r="502" spans="1:4" x14ac:dyDescent="0.25">
      <c r="A502" s="65" t="s">
        <v>301</v>
      </c>
      <c r="B502" s="65">
        <v>465</v>
      </c>
      <c r="C502" s="65">
        <v>245</v>
      </c>
      <c r="D502" s="65">
        <v>220</v>
      </c>
    </row>
    <row r="503" spans="1:4" x14ac:dyDescent="0.25">
      <c r="A503" s="65" t="s">
        <v>302</v>
      </c>
      <c r="B503" s="65">
        <v>31920</v>
      </c>
      <c r="C503" s="65">
        <v>18835</v>
      </c>
      <c r="D503" s="65">
        <v>13085</v>
      </c>
    </row>
    <row r="504" spans="1:4" x14ac:dyDescent="0.25">
      <c r="A504" s="65" t="s">
        <v>137</v>
      </c>
      <c r="B504" s="65">
        <v>265</v>
      </c>
      <c r="C504" s="65">
        <v>140</v>
      </c>
      <c r="D504" s="65">
        <v>125</v>
      </c>
    </row>
    <row r="505" spans="1:4" x14ac:dyDescent="0.25">
      <c r="A505" s="65" t="s">
        <v>139</v>
      </c>
      <c r="B505" s="65">
        <v>555</v>
      </c>
      <c r="C505" s="65">
        <v>330</v>
      </c>
      <c r="D505" s="65">
        <v>225</v>
      </c>
    </row>
    <row r="506" spans="1:4" x14ac:dyDescent="0.25">
      <c r="A506" s="65" t="s">
        <v>303</v>
      </c>
      <c r="B506" s="65">
        <v>1375</v>
      </c>
      <c r="C506" s="65">
        <v>885</v>
      </c>
      <c r="D506" s="65">
        <v>495</v>
      </c>
    </row>
    <row r="507" spans="1:4" x14ac:dyDescent="0.25">
      <c r="A507" s="65" t="s">
        <v>304</v>
      </c>
      <c r="B507" s="65">
        <v>116020</v>
      </c>
      <c r="C507" s="65">
        <v>65190</v>
      </c>
      <c r="D507" s="65">
        <v>50830</v>
      </c>
    </row>
    <row r="508" spans="1:4" ht="15" customHeight="1" x14ac:dyDescent="0.25">
      <c r="A508" s="190" t="s">
        <v>308</v>
      </c>
      <c r="B508" s="191"/>
      <c r="C508" s="191"/>
      <c r="D508" s="192"/>
    </row>
    <row r="509" spans="1:4" x14ac:dyDescent="0.25">
      <c r="A509" s="65" t="s">
        <v>186</v>
      </c>
      <c r="B509" s="65">
        <v>1685</v>
      </c>
      <c r="C509" s="65">
        <v>970</v>
      </c>
      <c r="D509" s="65">
        <v>710</v>
      </c>
    </row>
    <row r="510" spans="1:4" x14ac:dyDescent="0.25">
      <c r="A510" s="65" t="s">
        <v>187</v>
      </c>
      <c r="B510" s="65">
        <v>335</v>
      </c>
      <c r="C510" s="65">
        <v>165</v>
      </c>
      <c r="D510" s="65">
        <v>170</v>
      </c>
    </row>
    <row r="511" spans="1:4" x14ac:dyDescent="0.25">
      <c r="A511" s="65" t="s">
        <v>188</v>
      </c>
      <c r="B511" s="65">
        <v>1660</v>
      </c>
      <c r="C511" s="65">
        <v>910</v>
      </c>
      <c r="D511" s="65">
        <v>755</v>
      </c>
    </row>
    <row r="512" spans="1:4" x14ac:dyDescent="0.25">
      <c r="A512" s="65" t="s">
        <v>189</v>
      </c>
      <c r="B512" s="65">
        <v>8675</v>
      </c>
      <c r="C512" s="65">
        <v>4885</v>
      </c>
      <c r="D512" s="65">
        <v>3790</v>
      </c>
    </row>
    <row r="513" spans="1:4" x14ac:dyDescent="0.25">
      <c r="A513" s="65" t="s">
        <v>190</v>
      </c>
      <c r="B513" s="65">
        <v>280</v>
      </c>
      <c r="C513" s="65">
        <v>120</v>
      </c>
      <c r="D513" s="65">
        <v>160</v>
      </c>
    </row>
    <row r="514" spans="1:4" x14ac:dyDescent="0.25">
      <c r="A514" s="65" t="s">
        <v>191</v>
      </c>
      <c r="B514" s="65">
        <v>110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215</v>
      </c>
      <c r="C515" s="65">
        <v>75</v>
      </c>
      <c r="D515" s="65">
        <v>140</v>
      </c>
    </row>
    <row r="516" spans="1:4" x14ac:dyDescent="0.25">
      <c r="A516" s="65" t="s">
        <v>193</v>
      </c>
      <c r="B516" s="65">
        <v>975</v>
      </c>
      <c r="C516" s="65">
        <v>445</v>
      </c>
      <c r="D516" s="65">
        <v>530</v>
      </c>
    </row>
    <row r="517" spans="1:4" x14ac:dyDescent="0.25">
      <c r="A517" s="65" t="s">
        <v>194</v>
      </c>
      <c r="B517" s="65">
        <v>4235</v>
      </c>
      <c r="C517" s="65">
        <v>2560</v>
      </c>
      <c r="D517" s="65">
        <v>1675</v>
      </c>
    </row>
    <row r="518" spans="1:4" x14ac:dyDescent="0.25">
      <c r="A518" s="65" t="s">
        <v>195</v>
      </c>
      <c r="B518" s="65">
        <v>165</v>
      </c>
      <c r="C518" s="65">
        <v>100</v>
      </c>
      <c r="D518" s="65">
        <v>70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4425</v>
      </c>
      <c r="C520" s="65">
        <v>2850</v>
      </c>
      <c r="D520" s="65">
        <v>1570</v>
      </c>
    </row>
    <row r="521" spans="1:4" x14ac:dyDescent="0.25">
      <c r="A521" s="65" t="s">
        <v>198</v>
      </c>
      <c r="B521" s="65">
        <v>4635</v>
      </c>
      <c r="C521" s="65">
        <v>2360</v>
      </c>
      <c r="D521" s="65">
        <v>2270</v>
      </c>
    </row>
    <row r="522" spans="1:4" x14ac:dyDescent="0.25">
      <c r="A522" s="65" t="s">
        <v>199</v>
      </c>
      <c r="B522" s="65">
        <v>2155</v>
      </c>
      <c r="C522" s="65">
        <v>1305</v>
      </c>
      <c r="D522" s="65">
        <v>850</v>
      </c>
    </row>
    <row r="523" spans="1:4" x14ac:dyDescent="0.25">
      <c r="A523" s="65" t="s">
        <v>200</v>
      </c>
      <c r="B523" s="65">
        <v>2870</v>
      </c>
      <c r="C523" s="65">
        <v>1640</v>
      </c>
      <c r="D523" s="65">
        <v>1230</v>
      </c>
    </row>
    <row r="524" spans="1:4" x14ac:dyDescent="0.25">
      <c r="A524" s="65" t="s">
        <v>201</v>
      </c>
      <c r="B524" s="65">
        <v>3070</v>
      </c>
      <c r="C524" s="65">
        <v>1520</v>
      </c>
      <c r="D524" s="65">
        <v>1550</v>
      </c>
    </row>
    <row r="525" spans="1:4" x14ac:dyDescent="0.25">
      <c r="A525" s="65" t="s">
        <v>202</v>
      </c>
      <c r="B525" s="65">
        <v>60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1440</v>
      </c>
      <c r="C527" s="65">
        <v>735</v>
      </c>
      <c r="D527" s="65">
        <v>705</v>
      </c>
    </row>
    <row r="528" spans="1:4" x14ac:dyDescent="0.25">
      <c r="A528" s="65" t="s">
        <v>205</v>
      </c>
      <c r="B528" s="65">
        <v>285</v>
      </c>
      <c r="C528" s="65">
        <v>105</v>
      </c>
      <c r="D528" s="65">
        <v>180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1155</v>
      </c>
      <c r="C530" s="65">
        <v>625</v>
      </c>
      <c r="D530" s="65">
        <v>535</v>
      </c>
    </row>
    <row r="531" spans="1:4" x14ac:dyDescent="0.25">
      <c r="A531" s="65" t="s">
        <v>208</v>
      </c>
      <c r="B531" s="65">
        <v>24060</v>
      </c>
      <c r="C531" s="65">
        <v>13185</v>
      </c>
      <c r="D531" s="65">
        <v>10870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1355</v>
      </c>
      <c r="C533" s="65">
        <v>685</v>
      </c>
      <c r="D533" s="65">
        <v>675</v>
      </c>
    </row>
    <row r="534" spans="1:4" x14ac:dyDescent="0.25">
      <c r="A534" s="65" t="s">
        <v>211</v>
      </c>
      <c r="B534" s="65">
        <v>33510</v>
      </c>
      <c r="C534" s="65">
        <v>19900</v>
      </c>
      <c r="D534" s="65">
        <v>13610</v>
      </c>
    </row>
    <row r="535" spans="1:4" x14ac:dyDescent="0.25">
      <c r="A535" s="65" t="s">
        <v>212</v>
      </c>
      <c r="B535" s="65">
        <v>3710</v>
      </c>
      <c r="C535" s="65">
        <v>2080</v>
      </c>
      <c r="D535" s="65">
        <v>1630</v>
      </c>
    </row>
    <row r="536" spans="1:4" x14ac:dyDescent="0.25">
      <c r="A536" s="65" t="s">
        <v>213</v>
      </c>
      <c r="B536" s="65">
        <v>19515</v>
      </c>
      <c r="C536" s="65">
        <v>12635</v>
      </c>
      <c r="D536" s="65">
        <v>6875</v>
      </c>
    </row>
    <row r="537" spans="1:4" x14ac:dyDescent="0.25">
      <c r="A537" s="65" t="s">
        <v>214</v>
      </c>
      <c r="B537" s="65">
        <v>6510</v>
      </c>
      <c r="C537" s="65">
        <v>2405</v>
      </c>
      <c r="D537" s="65">
        <v>4105</v>
      </c>
    </row>
    <row r="538" spans="1:4" x14ac:dyDescent="0.25">
      <c r="A538" s="65" t="s">
        <v>215</v>
      </c>
      <c r="B538" s="65">
        <v>345</v>
      </c>
      <c r="C538" s="65">
        <v>145</v>
      </c>
      <c r="D538" s="65">
        <v>205</v>
      </c>
    </row>
    <row r="539" spans="1:4" x14ac:dyDescent="0.25">
      <c r="A539" s="65" t="s">
        <v>216</v>
      </c>
      <c r="B539" s="65">
        <v>420</v>
      </c>
      <c r="C539" s="65">
        <v>180</v>
      </c>
      <c r="D539" s="65">
        <v>235</v>
      </c>
    </row>
    <row r="540" spans="1:4" ht="30" x14ac:dyDescent="0.25">
      <c r="A540" s="65" t="s">
        <v>217</v>
      </c>
      <c r="B540" s="65">
        <v>300</v>
      </c>
      <c r="C540" s="65">
        <v>155</v>
      </c>
      <c r="D540" s="65">
        <v>145</v>
      </c>
    </row>
    <row r="541" spans="1:4" x14ac:dyDescent="0.25">
      <c r="A541" s="65" t="s">
        <v>218</v>
      </c>
      <c r="B541" s="65">
        <v>180</v>
      </c>
      <c r="C541" s="65">
        <v>85</v>
      </c>
      <c r="D541" s="65">
        <v>90</v>
      </c>
    </row>
    <row r="542" spans="1:4" x14ac:dyDescent="0.25">
      <c r="A542" s="65" t="s">
        <v>219</v>
      </c>
      <c r="B542" s="65">
        <v>4970</v>
      </c>
      <c r="C542" s="65">
        <v>2490</v>
      </c>
      <c r="D542" s="65">
        <v>2480</v>
      </c>
    </row>
    <row r="543" spans="1:4" x14ac:dyDescent="0.25">
      <c r="A543" s="65" t="s">
        <v>220</v>
      </c>
      <c r="B543" s="65">
        <v>940</v>
      </c>
      <c r="C543" s="65">
        <v>450</v>
      </c>
      <c r="D543" s="65">
        <v>490</v>
      </c>
    </row>
    <row r="544" spans="1:4" x14ac:dyDescent="0.25">
      <c r="A544" s="65" t="s">
        <v>221</v>
      </c>
      <c r="B544" s="65">
        <v>235</v>
      </c>
      <c r="C544" s="65">
        <v>135</v>
      </c>
      <c r="D544" s="65">
        <v>100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2420</v>
      </c>
      <c r="C546" s="65">
        <v>1345</v>
      </c>
      <c r="D546" s="65">
        <v>1080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430</v>
      </c>
      <c r="C548" s="65">
        <v>200</v>
      </c>
      <c r="D548" s="65">
        <v>230</v>
      </c>
    </row>
    <row r="549" spans="1:4" x14ac:dyDescent="0.25">
      <c r="A549" s="65" t="s">
        <v>226</v>
      </c>
      <c r="B549" s="65">
        <v>19065</v>
      </c>
      <c r="C549" s="65">
        <v>9890</v>
      </c>
      <c r="D549" s="65">
        <v>9170</v>
      </c>
    </row>
    <row r="550" spans="1:4" x14ac:dyDescent="0.25">
      <c r="A550" s="65" t="s">
        <v>227</v>
      </c>
      <c r="B550" s="65">
        <v>2385</v>
      </c>
      <c r="C550" s="65">
        <v>880</v>
      </c>
      <c r="D550" s="65">
        <v>1510</v>
      </c>
    </row>
    <row r="551" spans="1:4" x14ac:dyDescent="0.25">
      <c r="A551" s="65" t="s">
        <v>228</v>
      </c>
      <c r="B551" s="65">
        <v>4455</v>
      </c>
      <c r="C551" s="65">
        <v>2945</v>
      </c>
      <c r="D551" s="65">
        <v>1510</v>
      </c>
    </row>
    <row r="552" spans="1:4" x14ac:dyDescent="0.25">
      <c r="A552" s="65" t="s">
        <v>229</v>
      </c>
      <c r="B552" s="65">
        <v>2355</v>
      </c>
      <c r="C552" s="65">
        <v>1605</v>
      </c>
      <c r="D552" s="65">
        <v>745</v>
      </c>
    </row>
    <row r="553" spans="1:4" x14ac:dyDescent="0.25">
      <c r="A553" s="65" t="s">
        <v>230</v>
      </c>
      <c r="B553" s="65">
        <v>575</v>
      </c>
      <c r="C553" s="65">
        <v>165</v>
      </c>
      <c r="D553" s="65">
        <v>410</v>
      </c>
    </row>
    <row r="554" spans="1:4" x14ac:dyDescent="0.25">
      <c r="A554" s="65" t="s">
        <v>231</v>
      </c>
      <c r="B554" s="65">
        <v>20</v>
      </c>
      <c r="C554" s="65">
        <v>15</v>
      </c>
      <c r="D554" s="65">
        <v>5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166390</v>
      </c>
      <c r="C556" s="65">
        <v>93115</v>
      </c>
      <c r="D556" s="65">
        <v>73270</v>
      </c>
    </row>
    <row r="557" spans="1:4" x14ac:dyDescent="0.25">
      <c r="A557" s="65" t="s">
        <v>234</v>
      </c>
      <c r="B557" s="65">
        <v>285</v>
      </c>
      <c r="C557" s="65">
        <v>225</v>
      </c>
      <c r="D557" s="65">
        <v>60</v>
      </c>
    </row>
    <row r="558" spans="1:4" x14ac:dyDescent="0.25">
      <c r="A558" s="65" t="s">
        <v>235</v>
      </c>
      <c r="B558" s="65">
        <v>95</v>
      </c>
      <c r="C558" s="65">
        <v>60</v>
      </c>
      <c r="D558" s="65">
        <v>35</v>
      </c>
    </row>
    <row r="559" spans="1:4" x14ac:dyDescent="0.25">
      <c r="A559" s="65" t="s">
        <v>236</v>
      </c>
      <c r="B559" s="65">
        <v>350</v>
      </c>
      <c r="C559" s="65">
        <v>240</v>
      </c>
      <c r="D559" s="65">
        <v>110</v>
      </c>
    </row>
    <row r="560" spans="1:4" x14ac:dyDescent="0.25">
      <c r="A560" s="65" t="s">
        <v>237</v>
      </c>
      <c r="B560" s="65">
        <v>50</v>
      </c>
      <c r="C560" s="65">
        <v>25</v>
      </c>
      <c r="D560" s="65">
        <v>25</v>
      </c>
    </row>
    <row r="561" spans="1:4" x14ac:dyDescent="0.25">
      <c r="A561" s="65" t="s">
        <v>238</v>
      </c>
      <c r="B561" s="65">
        <v>30</v>
      </c>
      <c r="C561" s="65">
        <v>15</v>
      </c>
      <c r="D561" s="65">
        <v>10</v>
      </c>
    </row>
    <row r="562" spans="1:4" x14ac:dyDescent="0.25">
      <c r="A562" s="65" t="s">
        <v>239</v>
      </c>
      <c r="B562" s="65">
        <v>20</v>
      </c>
      <c r="C562" s="65">
        <v>15</v>
      </c>
      <c r="D562" s="65">
        <v>5</v>
      </c>
    </row>
    <row r="563" spans="1:4" x14ac:dyDescent="0.25">
      <c r="A563" s="65" t="s">
        <v>240</v>
      </c>
      <c r="B563" s="65">
        <v>655</v>
      </c>
      <c r="C563" s="65">
        <v>525</v>
      </c>
      <c r="D563" s="65">
        <v>125</v>
      </c>
    </row>
    <row r="564" spans="1:4" x14ac:dyDescent="0.25">
      <c r="A564" s="65" t="s">
        <v>241</v>
      </c>
      <c r="B564" s="65">
        <v>1115</v>
      </c>
      <c r="C564" s="65">
        <v>840</v>
      </c>
      <c r="D564" s="65">
        <v>275</v>
      </c>
    </row>
    <row r="565" spans="1:4" x14ac:dyDescent="0.25">
      <c r="A565" s="65" t="s">
        <v>242</v>
      </c>
      <c r="B565" s="65">
        <v>145</v>
      </c>
      <c r="C565" s="65">
        <v>120</v>
      </c>
      <c r="D565" s="65">
        <v>25</v>
      </c>
    </row>
    <row r="566" spans="1:4" x14ac:dyDescent="0.25">
      <c r="A566" s="65" t="s">
        <v>243</v>
      </c>
      <c r="B566" s="65">
        <v>275</v>
      </c>
      <c r="C566" s="65">
        <v>155</v>
      </c>
      <c r="D566" s="65">
        <v>120</v>
      </c>
    </row>
    <row r="567" spans="1:4" x14ac:dyDescent="0.25">
      <c r="A567" s="65" t="s">
        <v>244</v>
      </c>
      <c r="B567" s="65">
        <v>265</v>
      </c>
      <c r="C567" s="65">
        <v>130</v>
      </c>
      <c r="D567" s="65">
        <v>135</v>
      </c>
    </row>
    <row r="568" spans="1:4" x14ac:dyDescent="0.25">
      <c r="A568" s="65" t="s">
        <v>245</v>
      </c>
      <c r="B568" s="65">
        <v>145</v>
      </c>
      <c r="C568" s="65">
        <v>45</v>
      </c>
      <c r="D568" s="65">
        <v>100</v>
      </c>
    </row>
    <row r="569" spans="1:4" x14ac:dyDescent="0.25">
      <c r="A569" s="65" t="s">
        <v>246</v>
      </c>
      <c r="B569" s="65">
        <v>50</v>
      </c>
      <c r="C569" s="65">
        <v>40</v>
      </c>
      <c r="D569" s="65">
        <v>10</v>
      </c>
    </row>
    <row r="570" spans="1:4" x14ac:dyDescent="0.25">
      <c r="A570" s="65" t="s">
        <v>247</v>
      </c>
      <c r="B570" s="65">
        <v>630</v>
      </c>
      <c r="C570" s="65">
        <v>415</v>
      </c>
      <c r="D570" s="65">
        <v>215</v>
      </c>
    </row>
    <row r="571" spans="1:4" x14ac:dyDescent="0.25">
      <c r="A571" s="65" t="s">
        <v>248</v>
      </c>
      <c r="B571" s="65">
        <v>500</v>
      </c>
      <c r="C571" s="65">
        <v>325</v>
      </c>
      <c r="D571" s="65">
        <v>175</v>
      </c>
    </row>
    <row r="572" spans="1:4" x14ac:dyDescent="0.25">
      <c r="A572" s="65" t="s">
        <v>249</v>
      </c>
      <c r="B572" s="65">
        <v>50</v>
      </c>
      <c r="C572" s="65">
        <v>30</v>
      </c>
      <c r="D572" s="65">
        <v>20</v>
      </c>
    </row>
    <row r="573" spans="1:4" x14ac:dyDescent="0.25">
      <c r="A573" s="65" t="s">
        <v>250</v>
      </c>
      <c r="B573" s="65">
        <v>35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540</v>
      </c>
      <c r="C574" s="65">
        <v>390</v>
      </c>
      <c r="D574" s="65">
        <v>150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50</v>
      </c>
      <c r="C576" s="65">
        <v>45</v>
      </c>
      <c r="D576" s="65">
        <v>10</v>
      </c>
    </row>
    <row r="577" spans="1:4" x14ac:dyDescent="0.25">
      <c r="A577" s="65" t="s">
        <v>254</v>
      </c>
      <c r="B577" s="65">
        <v>1095</v>
      </c>
      <c r="C577" s="65">
        <v>1010</v>
      </c>
      <c r="D577" s="65">
        <v>85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315</v>
      </c>
      <c r="C580" s="65">
        <v>210</v>
      </c>
      <c r="D580" s="65">
        <v>110</v>
      </c>
    </row>
    <row r="581" spans="1:4" ht="30" x14ac:dyDescent="0.25">
      <c r="A581" s="65" t="s">
        <v>258</v>
      </c>
      <c r="B581" s="65">
        <v>65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870</v>
      </c>
      <c r="C582" s="65">
        <v>510</v>
      </c>
      <c r="D582" s="65">
        <v>365</v>
      </c>
    </row>
    <row r="583" spans="1:4" x14ac:dyDescent="0.25">
      <c r="A583" s="65" t="s">
        <v>260</v>
      </c>
      <c r="B583" s="65">
        <v>7850</v>
      </c>
      <c r="C583" s="65">
        <v>5560</v>
      </c>
      <c r="D583" s="65">
        <v>2295</v>
      </c>
    </row>
    <row r="584" spans="1:4" x14ac:dyDescent="0.25">
      <c r="A584" s="65" t="s">
        <v>261</v>
      </c>
      <c r="B584" s="65">
        <v>70</v>
      </c>
      <c r="C584" s="65">
        <v>35</v>
      </c>
      <c r="D584" s="65">
        <v>35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600</v>
      </c>
      <c r="C586" s="65">
        <v>210</v>
      </c>
      <c r="D586" s="65">
        <v>390</v>
      </c>
    </row>
    <row r="587" spans="1:4" x14ac:dyDescent="0.25">
      <c r="A587" s="65" t="s">
        <v>264</v>
      </c>
      <c r="B587" s="65">
        <v>95</v>
      </c>
      <c r="C587" s="65">
        <v>45</v>
      </c>
      <c r="D587" s="65">
        <v>50</v>
      </c>
    </row>
    <row r="588" spans="1:4" x14ac:dyDescent="0.25">
      <c r="A588" s="65" t="s">
        <v>265</v>
      </c>
      <c r="B588" s="65">
        <v>80</v>
      </c>
      <c r="C588" s="65">
        <v>25</v>
      </c>
      <c r="D588" s="65">
        <v>55</v>
      </c>
    </row>
    <row r="589" spans="1:4" x14ac:dyDescent="0.25">
      <c r="A589" s="65" t="s">
        <v>266</v>
      </c>
      <c r="B589" s="65">
        <v>220</v>
      </c>
      <c r="C589" s="65">
        <v>105</v>
      </c>
      <c r="D589" s="65">
        <v>120</v>
      </c>
    </row>
    <row r="590" spans="1:4" x14ac:dyDescent="0.25">
      <c r="A590" s="65" t="s">
        <v>267</v>
      </c>
      <c r="B590" s="65">
        <v>215</v>
      </c>
      <c r="C590" s="65">
        <v>85</v>
      </c>
      <c r="D590" s="65">
        <v>130</v>
      </c>
    </row>
    <row r="591" spans="1:4" x14ac:dyDescent="0.25">
      <c r="A591" s="65" t="s">
        <v>268</v>
      </c>
      <c r="B591" s="65">
        <v>100</v>
      </c>
      <c r="C591" s="65">
        <v>25</v>
      </c>
      <c r="D591" s="65">
        <v>75</v>
      </c>
    </row>
    <row r="592" spans="1:4" x14ac:dyDescent="0.25">
      <c r="A592" s="65" t="s">
        <v>269</v>
      </c>
      <c r="B592" s="65">
        <v>180</v>
      </c>
      <c r="C592" s="65">
        <v>70</v>
      </c>
      <c r="D592" s="65">
        <v>110</v>
      </c>
    </row>
    <row r="593" spans="1:4" x14ac:dyDescent="0.25">
      <c r="A593" s="65" t="s">
        <v>270</v>
      </c>
      <c r="B593" s="65">
        <v>90</v>
      </c>
      <c r="C593" s="65">
        <v>30</v>
      </c>
      <c r="D593" s="65">
        <v>65</v>
      </c>
    </row>
    <row r="594" spans="1:4" x14ac:dyDescent="0.25">
      <c r="A594" s="65" t="s">
        <v>271</v>
      </c>
      <c r="B594" s="65">
        <v>60</v>
      </c>
      <c r="C594" s="65">
        <v>20</v>
      </c>
      <c r="D594" s="65">
        <v>40</v>
      </c>
    </row>
    <row r="595" spans="1:4" x14ac:dyDescent="0.25">
      <c r="A595" s="65" t="s">
        <v>272</v>
      </c>
      <c r="B595" s="65">
        <v>1030</v>
      </c>
      <c r="C595" s="65">
        <v>530</v>
      </c>
      <c r="D595" s="65">
        <v>500</v>
      </c>
    </row>
    <row r="596" spans="1:4" x14ac:dyDescent="0.25">
      <c r="A596" s="65" t="s">
        <v>273</v>
      </c>
      <c r="B596" s="65">
        <v>270</v>
      </c>
      <c r="C596" s="65">
        <v>115</v>
      </c>
      <c r="D596" s="65">
        <v>155</v>
      </c>
    </row>
    <row r="597" spans="1:4" x14ac:dyDescent="0.25">
      <c r="A597" s="65" t="s">
        <v>274</v>
      </c>
      <c r="B597" s="65">
        <v>3030</v>
      </c>
      <c r="C597" s="65">
        <v>1300</v>
      </c>
      <c r="D597" s="65">
        <v>1725</v>
      </c>
    </row>
    <row r="598" spans="1:4" x14ac:dyDescent="0.25">
      <c r="A598" s="65" t="s">
        <v>275</v>
      </c>
      <c r="B598" s="65">
        <v>5965</v>
      </c>
      <c r="C598" s="65">
        <v>3945</v>
      </c>
      <c r="D598" s="65">
        <v>2020</v>
      </c>
    </row>
    <row r="599" spans="1:4" x14ac:dyDescent="0.25">
      <c r="A599" s="65" t="s">
        <v>276</v>
      </c>
      <c r="B599" s="65">
        <v>340</v>
      </c>
      <c r="C599" s="65">
        <v>175</v>
      </c>
      <c r="D599" s="65">
        <v>165</v>
      </c>
    </row>
    <row r="600" spans="1:4" x14ac:dyDescent="0.25">
      <c r="A600" s="65" t="s">
        <v>277</v>
      </c>
      <c r="B600" s="65">
        <v>315</v>
      </c>
      <c r="C600" s="65">
        <v>165</v>
      </c>
      <c r="D600" s="65">
        <v>155</v>
      </c>
    </row>
    <row r="601" spans="1:4" x14ac:dyDescent="0.25">
      <c r="A601" s="65" t="s">
        <v>278</v>
      </c>
      <c r="B601" s="65">
        <v>60</v>
      </c>
      <c r="C601" s="65">
        <v>45</v>
      </c>
      <c r="D601" s="65">
        <v>15</v>
      </c>
    </row>
    <row r="602" spans="1:4" x14ac:dyDescent="0.25">
      <c r="A602" s="65" t="s">
        <v>279</v>
      </c>
      <c r="B602" s="65">
        <v>1080</v>
      </c>
      <c r="C602" s="65">
        <v>465</v>
      </c>
      <c r="D602" s="65">
        <v>610</v>
      </c>
    </row>
    <row r="603" spans="1:4" x14ac:dyDescent="0.25">
      <c r="A603" s="65" t="s">
        <v>280</v>
      </c>
      <c r="B603" s="65">
        <v>420</v>
      </c>
      <c r="C603" s="65">
        <v>190</v>
      </c>
      <c r="D603" s="65">
        <v>230</v>
      </c>
    </row>
    <row r="604" spans="1:4" x14ac:dyDescent="0.25">
      <c r="A604" s="65" t="s">
        <v>281</v>
      </c>
      <c r="B604" s="65">
        <v>830</v>
      </c>
      <c r="C604" s="65">
        <v>450</v>
      </c>
      <c r="D604" s="65">
        <v>380</v>
      </c>
    </row>
    <row r="605" spans="1:4" x14ac:dyDescent="0.25">
      <c r="A605" s="65" t="s">
        <v>282</v>
      </c>
      <c r="B605" s="65">
        <v>175</v>
      </c>
      <c r="C605" s="65">
        <v>50</v>
      </c>
      <c r="D605" s="65">
        <v>125</v>
      </c>
    </row>
    <row r="606" spans="1:4" x14ac:dyDescent="0.25">
      <c r="A606" s="65" t="s">
        <v>283</v>
      </c>
      <c r="B606" s="65">
        <v>105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10930</v>
      </c>
      <c r="C607" s="65">
        <v>6245</v>
      </c>
      <c r="D607" s="65">
        <v>4685</v>
      </c>
    </row>
    <row r="608" spans="1:4" x14ac:dyDescent="0.25">
      <c r="A608" s="65" t="s">
        <v>285</v>
      </c>
      <c r="B608" s="65">
        <v>1745</v>
      </c>
      <c r="C608" s="65">
        <v>1100</v>
      </c>
      <c r="D608" s="65">
        <v>645</v>
      </c>
    </row>
    <row r="609" spans="1:4" x14ac:dyDescent="0.25">
      <c r="A609" s="65" t="s">
        <v>286</v>
      </c>
      <c r="B609" s="65">
        <v>160</v>
      </c>
      <c r="C609" s="65">
        <v>50</v>
      </c>
      <c r="D609" s="65">
        <v>110</v>
      </c>
    </row>
    <row r="610" spans="1:4" x14ac:dyDescent="0.25">
      <c r="A610" s="65" t="s">
        <v>287</v>
      </c>
      <c r="B610" s="65">
        <v>270</v>
      </c>
      <c r="C610" s="65">
        <v>155</v>
      </c>
      <c r="D610" s="65">
        <v>115</v>
      </c>
    </row>
    <row r="611" spans="1:4" x14ac:dyDescent="0.25">
      <c r="A611" s="65" t="s">
        <v>288</v>
      </c>
      <c r="B611" s="65">
        <v>1710</v>
      </c>
      <c r="C611" s="65">
        <v>800</v>
      </c>
      <c r="D611" s="65">
        <v>905</v>
      </c>
    </row>
    <row r="612" spans="1:4" x14ac:dyDescent="0.25">
      <c r="A612" s="65" t="s">
        <v>289</v>
      </c>
      <c r="B612" s="65">
        <v>225</v>
      </c>
      <c r="C612" s="65">
        <v>95</v>
      </c>
      <c r="D612" s="65">
        <v>130</v>
      </c>
    </row>
    <row r="613" spans="1:4" x14ac:dyDescent="0.25">
      <c r="A613" s="65" t="s">
        <v>290</v>
      </c>
      <c r="B613" s="65">
        <v>1885</v>
      </c>
      <c r="C613" s="65">
        <v>1120</v>
      </c>
      <c r="D613" s="65">
        <v>765</v>
      </c>
    </row>
    <row r="614" spans="1:4" x14ac:dyDescent="0.25">
      <c r="A614" s="65" t="s">
        <v>291</v>
      </c>
      <c r="B614" s="65">
        <v>85</v>
      </c>
      <c r="C614" s="65">
        <v>40</v>
      </c>
      <c r="D614" s="65">
        <v>45</v>
      </c>
    </row>
    <row r="615" spans="1:4" x14ac:dyDescent="0.25">
      <c r="A615" s="65" t="s">
        <v>292</v>
      </c>
      <c r="B615" s="65">
        <v>150</v>
      </c>
      <c r="C615" s="65">
        <v>85</v>
      </c>
      <c r="D615" s="65">
        <v>65</v>
      </c>
    </row>
    <row r="616" spans="1:4" x14ac:dyDescent="0.25">
      <c r="A616" s="65" t="s">
        <v>293</v>
      </c>
      <c r="B616" s="65">
        <v>1285</v>
      </c>
      <c r="C616" s="65">
        <v>910</v>
      </c>
      <c r="D616" s="65">
        <v>375</v>
      </c>
    </row>
    <row r="617" spans="1:4" x14ac:dyDescent="0.25">
      <c r="A617" s="65" t="s">
        <v>294</v>
      </c>
      <c r="B617" s="65">
        <v>125</v>
      </c>
      <c r="C617" s="65">
        <v>85</v>
      </c>
      <c r="D617" s="65">
        <v>40</v>
      </c>
    </row>
    <row r="618" spans="1:4" x14ac:dyDescent="0.25">
      <c r="A618" s="65" t="s">
        <v>295</v>
      </c>
      <c r="B618" s="65">
        <v>400</v>
      </c>
      <c r="C618" s="65">
        <v>100</v>
      </c>
      <c r="D618" s="65">
        <v>300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23195</v>
      </c>
      <c r="C620" s="65">
        <v>13940</v>
      </c>
      <c r="D620" s="65">
        <v>9255</v>
      </c>
    </row>
    <row r="621" spans="1:4" x14ac:dyDescent="0.25">
      <c r="A621" s="65" t="s">
        <v>298</v>
      </c>
      <c r="B621" s="65">
        <v>40</v>
      </c>
      <c r="C621" s="65">
        <v>10</v>
      </c>
      <c r="D621" s="65">
        <v>30</v>
      </c>
    </row>
    <row r="622" spans="1:4" x14ac:dyDescent="0.25">
      <c r="A622" s="65" t="s">
        <v>299</v>
      </c>
      <c r="B622" s="65">
        <v>860</v>
      </c>
      <c r="C622" s="65">
        <v>90</v>
      </c>
      <c r="D622" s="65">
        <v>770</v>
      </c>
    </row>
    <row r="623" spans="1:4" x14ac:dyDescent="0.25">
      <c r="A623" s="65" t="s">
        <v>300</v>
      </c>
      <c r="B623" s="65">
        <v>3000</v>
      </c>
      <c r="C623" s="65">
        <v>1440</v>
      </c>
      <c r="D623" s="65">
        <v>1565</v>
      </c>
    </row>
    <row r="624" spans="1:4" x14ac:dyDescent="0.25">
      <c r="A624" s="65" t="s">
        <v>301</v>
      </c>
      <c r="B624" s="65">
        <v>700</v>
      </c>
      <c r="C624" s="65">
        <v>340</v>
      </c>
      <c r="D624" s="65">
        <v>360</v>
      </c>
    </row>
    <row r="625" spans="1:4" x14ac:dyDescent="0.25">
      <c r="A625" s="65" t="s">
        <v>302</v>
      </c>
      <c r="B625" s="65">
        <v>56405</v>
      </c>
      <c r="C625" s="65">
        <v>32330</v>
      </c>
      <c r="D625" s="65">
        <v>24075</v>
      </c>
    </row>
    <row r="626" spans="1:4" x14ac:dyDescent="0.25">
      <c r="A626" s="65" t="s">
        <v>137</v>
      </c>
      <c r="B626" s="65">
        <v>160</v>
      </c>
      <c r="C626" s="65">
        <v>85</v>
      </c>
      <c r="D626" s="65">
        <v>75</v>
      </c>
    </row>
    <row r="627" spans="1:4" x14ac:dyDescent="0.25">
      <c r="A627" s="65" t="s">
        <v>139</v>
      </c>
      <c r="B627" s="65">
        <v>440</v>
      </c>
      <c r="C627" s="65">
        <v>265</v>
      </c>
      <c r="D627" s="65">
        <v>175</v>
      </c>
    </row>
    <row r="628" spans="1:4" x14ac:dyDescent="0.25">
      <c r="A628" s="65" t="s">
        <v>303</v>
      </c>
      <c r="B628" s="65">
        <v>2200</v>
      </c>
      <c r="C628" s="65">
        <v>1345</v>
      </c>
      <c r="D628" s="65">
        <v>855</v>
      </c>
    </row>
    <row r="629" spans="1:4" x14ac:dyDescent="0.25">
      <c r="A629" s="65" t="s">
        <v>304</v>
      </c>
      <c r="B629" s="65">
        <v>236470</v>
      </c>
      <c r="C629" s="65">
        <v>134000</v>
      </c>
      <c r="D629" s="65">
        <v>102475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258A05FA172D4507F15EB472ABE9E9AC7DCB8233.zip" xr:uid="{00000000-0004-0000-0800-000000000000}"/>
  </hyperlinks>
  <pageMargins left="0.7" right="0.7" top="0.78740157499999996" bottom="0.78740157499999996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/>
  <dimension ref="A1:F641"/>
  <sheetViews>
    <sheetView workbookViewId="0"/>
  </sheetViews>
  <sheetFormatPr baseColWidth="10" defaultRowHeight="15" x14ac:dyDescent="0.25"/>
  <cols>
    <col min="1" max="1" width="42.42578125" customWidth="1"/>
  </cols>
  <sheetData>
    <row r="1" spans="1:4" x14ac:dyDescent="0.25">
      <c r="A1" s="56" t="s">
        <v>169</v>
      </c>
    </row>
    <row r="3" spans="1:4" x14ac:dyDescent="0.25">
      <c r="A3" s="57" t="s">
        <v>170</v>
      </c>
    </row>
    <row r="4" spans="1:4" x14ac:dyDescent="0.25">
      <c r="A4" s="57" t="s">
        <v>171</v>
      </c>
    </row>
    <row r="6" spans="1:4" x14ac:dyDescent="0.25">
      <c r="A6" s="58" t="s">
        <v>172</v>
      </c>
    </row>
    <row r="8" spans="1:4" x14ac:dyDescent="0.25">
      <c r="A8" t="s">
        <v>173</v>
      </c>
    </row>
    <row r="9" spans="1:4" x14ac:dyDescent="0.25">
      <c r="A9" t="s">
        <v>174</v>
      </c>
    </row>
    <row r="10" spans="1:4" x14ac:dyDescent="0.25">
      <c r="A10" t="s">
        <v>175</v>
      </c>
    </row>
    <row r="12" spans="1:4" x14ac:dyDescent="0.25">
      <c r="A12" t="s">
        <v>318</v>
      </c>
    </row>
    <row r="14" spans="1:4" x14ac:dyDescent="0.25">
      <c r="A14" s="59" t="s">
        <v>177</v>
      </c>
      <c r="B14" s="193" t="s">
        <v>182</v>
      </c>
      <c r="C14" s="194"/>
      <c r="D14" s="195"/>
    </row>
    <row r="15" spans="1:4" x14ac:dyDescent="0.25">
      <c r="A15" s="60" t="s">
        <v>178</v>
      </c>
      <c r="B15" s="196"/>
      <c r="C15" s="197"/>
      <c r="D15" s="198"/>
    </row>
    <row r="16" spans="1:4" x14ac:dyDescent="0.25">
      <c r="A16" s="60" t="s">
        <v>179</v>
      </c>
      <c r="B16" s="199"/>
      <c r="C16" s="200"/>
      <c r="D16" s="201"/>
    </row>
    <row r="17" spans="1:6" x14ac:dyDescent="0.25">
      <c r="A17" s="60" t="s">
        <v>180</v>
      </c>
      <c r="B17" s="64" t="s">
        <v>164</v>
      </c>
      <c r="C17" s="64" t="s">
        <v>183</v>
      </c>
      <c r="D17" s="64" t="s">
        <v>184</v>
      </c>
    </row>
    <row r="18" spans="1:6" x14ac:dyDescent="0.25">
      <c r="A18" s="61" t="s">
        <v>181</v>
      </c>
      <c r="B18" s="64">
        <v>1</v>
      </c>
      <c r="C18" s="64">
        <v>2</v>
      </c>
      <c r="D18" s="64">
        <v>3</v>
      </c>
    </row>
    <row r="19" spans="1:6" x14ac:dyDescent="0.25">
      <c r="A19" s="62"/>
      <c r="D19" s="63"/>
    </row>
    <row r="20" spans="1:6" ht="15" customHeight="1" x14ac:dyDescent="0.25">
      <c r="A20" s="190" t="s">
        <v>185</v>
      </c>
      <c r="B20" s="191"/>
      <c r="C20" s="191"/>
      <c r="D20" s="192"/>
    </row>
    <row r="21" spans="1:6" x14ac:dyDescent="0.25">
      <c r="A21" s="65" t="s">
        <v>186</v>
      </c>
      <c r="B21" s="65">
        <v>4840</v>
      </c>
      <c r="C21" s="65">
        <v>2710</v>
      </c>
      <c r="D21" s="65">
        <v>2130</v>
      </c>
      <c r="F21" t="s">
        <v>321</v>
      </c>
    </row>
    <row r="22" spans="1:6" x14ac:dyDescent="0.25">
      <c r="A22" s="65" t="s">
        <v>187</v>
      </c>
      <c r="B22" s="65">
        <v>1290</v>
      </c>
      <c r="C22" s="65">
        <v>650</v>
      </c>
      <c r="D22" s="65">
        <v>640</v>
      </c>
      <c r="F22" s="81">
        <f>B22+B24+B25+B26+B27+B28+B29+B43+B32+B30+B34+B35+B36+B37+B38+B45+B46+B47+B48+B50+B55+B56+B58+B59+B60+B62+B64+B66</f>
        <v>324745</v>
      </c>
    </row>
    <row r="23" spans="1:6" x14ac:dyDescent="0.25">
      <c r="A23" s="65" t="s">
        <v>188</v>
      </c>
      <c r="B23" s="65">
        <v>7105</v>
      </c>
      <c r="C23" s="65">
        <v>3810</v>
      </c>
      <c r="D23" s="65">
        <v>3295</v>
      </c>
    </row>
    <row r="24" spans="1:6" x14ac:dyDescent="0.25">
      <c r="A24" s="65" t="s">
        <v>189</v>
      </c>
      <c r="B24" s="65">
        <v>23270</v>
      </c>
      <c r="C24" s="65">
        <v>13005</v>
      </c>
      <c r="D24" s="65">
        <v>10265</v>
      </c>
    </row>
    <row r="25" spans="1:6" x14ac:dyDescent="0.25">
      <c r="A25" s="65" t="s">
        <v>190</v>
      </c>
      <c r="B25" s="65">
        <v>1440</v>
      </c>
      <c r="C25" s="65">
        <v>590</v>
      </c>
      <c r="D25" s="65">
        <v>850</v>
      </c>
    </row>
    <row r="26" spans="1:6" x14ac:dyDescent="0.25">
      <c r="A26" s="65" t="s">
        <v>191</v>
      </c>
      <c r="B26" s="65">
        <v>505</v>
      </c>
      <c r="C26" s="65">
        <v>180</v>
      </c>
      <c r="D26" s="65">
        <v>320</v>
      </c>
    </row>
    <row r="27" spans="1:6" x14ac:dyDescent="0.25">
      <c r="A27" s="65" t="s">
        <v>192</v>
      </c>
      <c r="B27" s="65">
        <v>1040</v>
      </c>
      <c r="C27" s="65">
        <v>290</v>
      </c>
      <c r="D27" s="65">
        <v>745</v>
      </c>
    </row>
    <row r="28" spans="1:6" x14ac:dyDescent="0.25">
      <c r="A28" s="65" t="s">
        <v>193</v>
      </c>
      <c r="B28" s="65">
        <v>4770</v>
      </c>
      <c r="C28" s="65">
        <v>2235</v>
      </c>
      <c r="D28" s="65">
        <v>2535</v>
      </c>
    </row>
    <row r="29" spans="1:6" x14ac:dyDescent="0.25">
      <c r="A29" s="65" t="s">
        <v>194</v>
      </c>
      <c r="B29" s="65">
        <v>18580</v>
      </c>
      <c r="C29" s="65">
        <v>10565</v>
      </c>
      <c r="D29" s="65">
        <v>8015</v>
      </c>
    </row>
    <row r="30" spans="1:6" x14ac:dyDescent="0.25">
      <c r="A30" s="65" t="s">
        <v>195</v>
      </c>
      <c r="B30" s="65">
        <v>685</v>
      </c>
      <c r="C30" s="65">
        <v>410</v>
      </c>
      <c r="D30" s="65">
        <v>275</v>
      </c>
    </row>
    <row r="31" spans="1:6" x14ac:dyDescent="0.25">
      <c r="A31" s="65" t="s">
        <v>196</v>
      </c>
      <c r="B31" s="65">
        <v>140</v>
      </c>
      <c r="C31" s="65">
        <v>80</v>
      </c>
      <c r="D31" s="65">
        <v>60</v>
      </c>
    </row>
    <row r="32" spans="1:6" x14ac:dyDescent="0.25">
      <c r="A32" s="65" t="s">
        <v>197</v>
      </c>
      <c r="B32" s="65">
        <v>28090</v>
      </c>
      <c r="C32" s="65">
        <v>17220</v>
      </c>
      <c r="D32" s="65">
        <v>10870</v>
      </c>
    </row>
    <row r="33" spans="1:4" x14ac:dyDescent="0.25">
      <c r="A33" s="65" t="s">
        <v>198</v>
      </c>
      <c r="B33" s="65">
        <v>15420</v>
      </c>
      <c r="C33" s="65">
        <v>7955</v>
      </c>
      <c r="D33" s="65">
        <v>7465</v>
      </c>
    </row>
    <row r="34" spans="1:4" x14ac:dyDescent="0.25">
      <c r="A34" s="65" t="s">
        <v>199</v>
      </c>
      <c r="B34" s="65">
        <v>10455</v>
      </c>
      <c r="C34" s="65">
        <v>5890</v>
      </c>
      <c r="D34" s="65">
        <v>4565</v>
      </c>
    </row>
    <row r="35" spans="1:4" x14ac:dyDescent="0.25">
      <c r="A35" s="65" t="s">
        <v>200</v>
      </c>
      <c r="B35" s="65">
        <v>5075</v>
      </c>
      <c r="C35" s="65">
        <v>2780</v>
      </c>
      <c r="D35" s="65">
        <v>2300</v>
      </c>
    </row>
    <row r="36" spans="1:4" x14ac:dyDescent="0.25">
      <c r="A36" s="65" t="s">
        <v>201</v>
      </c>
      <c r="B36" s="65">
        <v>6670</v>
      </c>
      <c r="C36" s="65">
        <v>3155</v>
      </c>
      <c r="D36" s="65">
        <v>3515</v>
      </c>
    </row>
    <row r="37" spans="1:4" x14ac:dyDescent="0.25">
      <c r="A37" s="65" t="s">
        <v>202</v>
      </c>
      <c r="B37" s="65">
        <v>220</v>
      </c>
      <c r="C37" s="65">
        <v>100</v>
      </c>
      <c r="D37" s="65">
        <v>120</v>
      </c>
    </row>
    <row r="38" spans="1:4" x14ac:dyDescent="0.25">
      <c r="A38" s="65" t="s">
        <v>203</v>
      </c>
      <c r="B38" s="65">
        <v>35</v>
      </c>
      <c r="C38" s="65">
        <v>15</v>
      </c>
      <c r="D38" s="65">
        <v>20</v>
      </c>
    </row>
    <row r="39" spans="1:4" x14ac:dyDescent="0.25">
      <c r="A39" s="65" t="s">
        <v>204</v>
      </c>
      <c r="B39" s="65">
        <v>5225</v>
      </c>
      <c r="C39" s="65">
        <v>2715</v>
      </c>
      <c r="D39" s="65">
        <v>2515</v>
      </c>
    </row>
    <row r="40" spans="1:4" x14ac:dyDescent="0.25">
      <c r="A40" s="65" t="s">
        <v>205</v>
      </c>
      <c r="B40" s="65">
        <v>1450</v>
      </c>
      <c r="C40" s="65">
        <v>585</v>
      </c>
      <c r="D40" s="65">
        <v>865</v>
      </c>
    </row>
    <row r="41" spans="1:4" x14ac:dyDescent="0.25">
      <c r="A41" s="65" t="s">
        <v>206</v>
      </c>
      <c r="B41" s="65" t="s">
        <v>67</v>
      </c>
      <c r="C41" s="65" t="s">
        <v>67</v>
      </c>
      <c r="D41" s="65" t="s">
        <v>67</v>
      </c>
    </row>
    <row r="42" spans="1:4" x14ac:dyDescent="0.25">
      <c r="A42" s="65" t="s">
        <v>207</v>
      </c>
      <c r="B42" s="65">
        <v>4430</v>
      </c>
      <c r="C42" s="65">
        <v>2355</v>
      </c>
      <c r="D42" s="65">
        <v>2075</v>
      </c>
    </row>
    <row r="43" spans="1:4" x14ac:dyDescent="0.25">
      <c r="A43" s="65" t="s">
        <v>208</v>
      </c>
      <c r="B43" s="65">
        <v>30230</v>
      </c>
      <c r="C43" s="65">
        <v>17000</v>
      </c>
      <c r="D43" s="65">
        <v>13230</v>
      </c>
    </row>
    <row r="44" spans="1:4" x14ac:dyDescent="0.25">
      <c r="A44" s="65" t="s">
        <v>209</v>
      </c>
      <c r="B44" s="65">
        <v>500</v>
      </c>
      <c r="C44" s="65">
        <v>230</v>
      </c>
      <c r="D44" s="65">
        <v>270</v>
      </c>
    </row>
    <row r="45" spans="1:4" x14ac:dyDescent="0.25">
      <c r="A45" s="65" t="s">
        <v>210</v>
      </c>
      <c r="B45" s="65">
        <v>6540</v>
      </c>
      <c r="C45" s="65">
        <v>3430</v>
      </c>
      <c r="D45" s="65">
        <v>3110</v>
      </c>
    </row>
    <row r="46" spans="1:4" x14ac:dyDescent="0.25">
      <c r="A46" s="65" t="s">
        <v>211</v>
      </c>
      <c r="B46" s="65">
        <v>94210</v>
      </c>
      <c r="C46" s="65">
        <v>52065</v>
      </c>
      <c r="D46" s="65">
        <v>42145</v>
      </c>
    </row>
    <row r="47" spans="1:4" x14ac:dyDescent="0.25">
      <c r="A47" s="65" t="s">
        <v>212</v>
      </c>
      <c r="B47" s="65">
        <v>8745</v>
      </c>
      <c r="C47" s="65">
        <v>4725</v>
      </c>
      <c r="D47" s="65">
        <v>4025</v>
      </c>
    </row>
    <row r="48" spans="1:4" x14ac:dyDescent="0.25">
      <c r="A48" s="65" t="s">
        <v>213</v>
      </c>
      <c r="B48" s="65">
        <v>43860</v>
      </c>
      <c r="C48" s="65">
        <v>27025</v>
      </c>
      <c r="D48" s="65">
        <v>16840</v>
      </c>
    </row>
    <row r="49" spans="1:4" x14ac:dyDescent="0.25">
      <c r="A49" s="65" t="s">
        <v>214</v>
      </c>
      <c r="B49" s="65">
        <v>21365</v>
      </c>
      <c r="C49" s="65">
        <v>7945</v>
      </c>
      <c r="D49" s="65">
        <v>13420</v>
      </c>
    </row>
    <row r="50" spans="1:4" x14ac:dyDescent="0.25">
      <c r="A50" s="65" t="s">
        <v>215</v>
      </c>
      <c r="B50" s="65">
        <v>1470</v>
      </c>
      <c r="C50" s="65">
        <v>680</v>
      </c>
      <c r="D50" s="65">
        <v>790</v>
      </c>
    </row>
    <row r="51" spans="1:4" x14ac:dyDescent="0.25">
      <c r="A51" s="65" t="s">
        <v>216</v>
      </c>
      <c r="B51" s="65">
        <v>2295</v>
      </c>
      <c r="C51" s="65">
        <v>1075</v>
      </c>
      <c r="D51" s="65">
        <v>1225</v>
      </c>
    </row>
    <row r="52" spans="1:4" x14ac:dyDescent="0.25">
      <c r="A52" s="65" t="s">
        <v>217</v>
      </c>
      <c r="B52" s="65">
        <v>1785</v>
      </c>
      <c r="C52" s="65">
        <v>975</v>
      </c>
      <c r="D52" s="65">
        <v>805</v>
      </c>
    </row>
    <row r="53" spans="1:4" x14ac:dyDescent="0.25">
      <c r="A53" s="65" t="s">
        <v>218</v>
      </c>
      <c r="B53" s="65">
        <v>530</v>
      </c>
      <c r="C53" s="65">
        <v>265</v>
      </c>
      <c r="D53" s="65">
        <v>265</v>
      </c>
    </row>
    <row r="54" spans="1:4" x14ac:dyDescent="0.25">
      <c r="A54" s="65" t="s">
        <v>219</v>
      </c>
      <c r="B54" s="65">
        <v>18770</v>
      </c>
      <c r="C54" s="65">
        <v>9470</v>
      </c>
      <c r="D54" s="65">
        <v>9300</v>
      </c>
    </row>
    <row r="55" spans="1:4" x14ac:dyDescent="0.25">
      <c r="A55" s="65" t="s">
        <v>220</v>
      </c>
      <c r="B55" s="65">
        <v>2510</v>
      </c>
      <c r="C55" s="65">
        <v>1195</v>
      </c>
      <c r="D55" s="65">
        <v>1315</v>
      </c>
    </row>
    <row r="56" spans="1:4" x14ac:dyDescent="0.25">
      <c r="A56" s="65" t="s">
        <v>221</v>
      </c>
      <c r="B56" s="65">
        <v>905</v>
      </c>
      <c r="C56" s="65">
        <v>530</v>
      </c>
      <c r="D56" s="65">
        <v>375</v>
      </c>
    </row>
    <row r="57" spans="1:4" x14ac:dyDescent="0.25">
      <c r="A57" s="65" t="s">
        <v>222</v>
      </c>
      <c r="B57" s="65">
        <v>85</v>
      </c>
      <c r="C57" s="65">
        <v>30</v>
      </c>
      <c r="D57" s="65">
        <v>55</v>
      </c>
    </row>
    <row r="58" spans="1:4" x14ac:dyDescent="0.25">
      <c r="A58" s="65" t="s">
        <v>223</v>
      </c>
      <c r="B58" s="65">
        <v>11785</v>
      </c>
      <c r="C58" s="65">
        <v>6240</v>
      </c>
      <c r="D58" s="65">
        <v>5550</v>
      </c>
    </row>
    <row r="59" spans="1:4" x14ac:dyDescent="0.25">
      <c r="A59" s="65" t="s">
        <v>224</v>
      </c>
      <c r="B59" s="65">
        <v>100</v>
      </c>
      <c r="C59" s="65">
        <v>40</v>
      </c>
      <c r="D59" s="65">
        <v>65</v>
      </c>
    </row>
    <row r="60" spans="1:4" x14ac:dyDescent="0.25">
      <c r="A60" s="65" t="s">
        <v>225</v>
      </c>
      <c r="B60" s="65">
        <v>2125</v>
      </c>
      <c r="C60" s="65">
        <v>945</v>
      </c>
      <c r="D60" s="65">
        <v>1180</v>
      </c>
    </row>
    <row r="61" spans="1:4" x14ac:dyDescent="0.25">
      <c r="A61" s="65" t="s">
        <v>226</v>
      </c>
      <c r="B61" s="65">
        <v>89675</v>
      </c>
      <c r="C61" s="65">
        <v>45920</v>
      </c>
      <c r="D61" s="65">
        <v>43750</v>
      </c>
    </row>
    <row r="62" spans="1:4" x14ac:dyDescent="0.25">
      <c r="A62" s="65" t="s">
        <v>227</v>
      </c>
      <c r="B62" s="65">
        <v>10595</v>
      </c>
      <c r="C62" s="65">
        <v>3880</v>
      </c>
      <c r="D62" s="65">
        <v>6715</v>
      </c>
    </row>
    <row r="63" spans="1:4" x14ac:dyDescent="0.25">
      <c r="A63" s="65" t="s">
        <v>228</v>
      </c>
      <c r="B63" s="65">
        <v>9130</v>
      </c>
      <c r="C63" s="65">
        <v>5695</v>
      </c>
      <c r="D63" s="65">
        <v>3435</v>
      </c>
    </row>
    <row r="64" spans="1:4" x14ac:dyDescent="0.25">
      <c r="A64" s="65" t="s">
        <v>229</v>
      </c>
      <c r="B64" s="65">
        <v>9425</v>
      </c>
      <c r="C64" s="65">
        <v>6510</v>
      </c>
      <c r="D64" s="65">
        <v>2910</v>
      </c>
    </row>
    <row r="65" spans="1:4" x14ac:dyDescent="0.25">
      <c r="A65" s="65" t="s">
        <v>230</v>
      </c>
      <c r="B65" s="65">
        <v>1925</v>
      </c>
      <c r="C65" s="65">
        <v>535</v>
      </c>
      <c r="D65" s="65">
        <v>1390</v>
      </c>
    </row>
    <row r="66" spans="1:4" x14ac:dyDescent="0.25">
      <c r="A66" s="65" t="s">
        <v>231</v>
      </c>
      <c r="B66" s="65">
        <v>120</v>
      </c>
      <c r="C66" s="65">
        <v>70</v>
      </c>
      <c r="D66" s="65">
        <v>55</v>
      </c>
    </row>
    <row r="67" spans="1:4" x14ac:dyDescent="0.25">
      <c r="A67" s="65" t="s">
        <v>232</v>
      </c>
      <c r="B67" s="65">
        <v>5</v>
      </c>
      <c r="C67" s="65">
        <v>5</v>
      </c>
      <c r="D67" s="65" t="s">
        <v>67</v>
      </c>
    </row>
    <row r="68" spans="1:4" x14ac:dyDescent="0.25">
      <c r="A68" s="65" t="s">
        <v>233</v>
      </c>
      <c r="B68" s="65">
        <v>509435</v>
      </c>
      <c r="C68" s="65">
        <v>273785</v>
      </c>
      <c r="D68" s="65">
        <v>235650</v>
      </c>
    </row>
    <row r="69" spans="1:4" x14ac:dyDescent="0.25">
      <c r="A69" s="65" t="s">
        <v>234</v>
      </c>
      <c r="B69" s="65">
        <v>1510</v>
      </c>
      <c r="C69" s="65">
        <v>1185</v>
      </c>
      <c r="D69" s="65">
        <v>330</v>
      </c>
    </row>
    <row r="70" spans="1:4" x14ac:dyDescent="0.25">
      <c r="A70" s="65" t="s">
        <v>235</v>
      </c>
      <c r="B70" s="65">
        <v>255</v>
      </c>
      <c r="C70" s="65">
        <v>145</v>
      </c>
      <c r="D70" s="65">
        <v>110</v>
      </c>
    </row>
    <row r="71" spans="1:4" x14ac:dyDescent="0.25">
      <c r="A71" s="65" t="s">
        <v>236</v>
      </c>
      <c r="B71" s="65">
        <v>1645</v>
      </c>
      <c r="C71" s="65">
        <v>1120</v>
      </c>
      <c r="D71" s="65">
        <v>525</v>
      </c>
    </row>
    <row r="72" spans="1:4" x14ac:dyDescent="0.25">
      <c r="A72" s="65" t="s">
        <v>237</v>
      </c>
      <c r="B72" s="65">
        <v>315</v>
      </c>
      <c r="C72" s="65">
        <v>165</v>
      </c>
      <c r="D72" s="65">
        <v>150</v>
      </c>
    </row>
    <row r="73" spans="1:4" x14ac:dyDescent="0.25">
      <c r="A73" s="65" t="s">
        <v>238</v>
      </c>
      <c r="B73" s="65">
        <v>120</v>
      </c>
      <c r="C73" s="65">
        <v>75</v>
      </c>
      <c r="D73" s="65">
        <v>40</v>
      </c>
    </row>
    <row r="74" spans="1:4" x14ac:dyDescent="0.25">
      <c r="A74" s="65" t="s">
        <v>239</v>
      </c>
      <c r="B74" s="65">
        <v>90</v>
      </c>
      <c r="C74" s="65">
        <v>65</v>
      </c>
      <c r="D74" s="65">
        <v>30</v>
      </c>
    </row>
    <row r="75" spans="1:4" x14ac:dyDescent="0.25">
      <c r="A75" s="65" t="s">
        <v>240</v>
      </c>
      <c r="B75" s="65">
        <v>3050</v>
      </c>
      <c r="C75" s="65">
        <v>2420</v>
      </c>
      <c r="D75" s="65">
        <v>635</v>
      </c>
    </row>
    <row r="76" spans="1:4" x14ac:dyDescent="0.25">
      <c r="A76" s="65" t="s">
        <v>241</v>
      </c>
      <c r="B76" s="65">
        <v>3535</v>
      </c>
      <c r="C76" s="65">
        <v>2515</v>
      </c>
      <c r="D76" s="65">
        <v>1020</v>
      </c>
    </row>
    <row r="77" spans="1:4" x14ac:dyDescent="0.25">
      <c r="A77" s="65" t="s">
        <v>242</v>
      </c>
      <c r="B77" s="65">
        <v>710</v>
      </c>
      <c r="C77" s="65">
        <v>555</v>
      </c>
      <c r="D77" s="65">
        <v>155</v>
      </c>
    </row>
    <row r="78" spans="1:4" x14ac:dyDescent="0.25">
      <c r="A78" s="65" t="s">
        <v>243</v>
      </c>
      <c r="B78" s="65">
        <v>2585</v>
      </c>
      <c r="C78" s="65">
        <v>1265</v>
      </c>
      <c r="D78" s="65">
        <v>1320</v>
      </c>
    </row>
    <row r="79" spans="1:4" x14ac:dyDescent="0.25">
      <c r="A79" s="65" t="s">
        <v>244</v>
      </c>
      <c r="B79" s="65">
        <v>1205</v>
      </c>
      <c r="C79" s="65">
        <v>665</v>
      </c>
      <c r="D79" s="65">
        <v>540</v>
      </c>
    </row>
    <row r="80" spans="1:4" x14ac:dyDescent="0.25">
      <c r="A80" s="65" t="s">
        <v>245</v>
      </c>
      <c r="B80" s="65">
        <v>625</v>
      </c>
      <c r="C80" s="65">
        <v>205</v>
      </c>
      <c r="D80" s="65">
        <v>420</v>
      </c>
    </row>
    <row r="81" spans="1:4" x14ac:dyDescent="0.25">
      <c r="A81" s="65" t="s">
        <v>246</v>
      </c>
      <c r="B81" s="65">
        <v>465</v>
      </c>
      <c r="C81" s="65">
        <v>380</v>
      </c>
      <c r="D81" s="65">
        <v>85</v>
      </c>
    </row>
    <row r="82" spans="1:4" x14ac:dyDescent="0.25">
      <c r="A82" s="65" t="s">
        <v>247</v>
      </c>
      <c r="B82" s="65">
        <v>2080</v>
      </c>
      <c r="C82" s="65">
        <v>1250</v>
      </c>
      <c r="D82" s="65">
        <v>835</v>
      </c>
    </row>
    <row r="83" spans="1:4" x14ac:dyDescent="0.25">
      <c r="A83" s="65" t="s">
        <v>248</v>
      </c>
      <c r="B83" s="65">
        <v>1995</v>
      </c>
      <c r="C83" s="65">
        <v>1230</v>
      </c>
      <c r="D83" s="65">
        <v>770</v>
      </c>
    </row>
    <row r="84" spans="1:4" x14ac:dyDescent="0.25">
      <c r="A84" s="65" t="s">
        <v>249</v>
      </c>
      <c r="B84" s="65">
        <v>245</v>
      </c>
      <c r="C84" s="65">
        <v>155</v>
      </c>
      <c r="D84" s="65">
        <v>90</v>
      </c>
    </row>
    <row r="85" spans="1:4" x14ac:dyDescent="0.25">
      <c r="A85" s="65" t="s">
        <v>250</v>
      </c>
      <c r="B85" s="65">
        <v>135</v>
      </c>
      <c r="C85" s="65">
        <v>95</v>
      </c>
      <c r="D85" s="65">
        <v>35</v>
      </c>
    </row>
    <row r="86" spans="1:4" x14ac:dyDescent="0.25">
      <c r="A86" s="65" t="s">
        <v>251</v>
      </c>
      <c r="B86" s="65">
        <v>2620</v>
      </c>
      <c r="C86" s="65">
        <v>1740</v>
      </c>
      <c r="D86" s="65">
        <v>880</v>
      </c>
    </row>
    <row r="87" spans="1:4" x14ac:dyDescent="0.25">
      <c r="A87" s="65" t="s">
        <v>252</v>
      </c>
      <c r="B87" s="65">
        <v>465</v>
      </c>
      <c r="C87" s="65">
        <v>215</v>
      </c>
      <c r="D87" s="65">
        <v>250</v>
      </c>
    </row>
    <row r="88" spans="1:4" x14ac:dyDescent="0.25">
      <c r="A88" s="65" t="s">
        <v>253</v>
      </c>
      <c r="B88" s="65">
        <v>325</v>
      </c>
      <c r="C88" s="65">
        <v>275</v>
      </c>
      <c r="D88" s="65">
        <v>45</v>
      </c>
    </row>
    <row r="89" spans="1:4" x14ac:dyDescent="0.25">
      <c r="A89" s="65" t="s">
        <v>254</v>
      </c>
      <c r="B89" s="65">
        <v>4345</v>
      </c>
      <c r="C89" s="65">
        <v>3715</v>
      </c>
      <c r="D89" s="65">
        <v>630</v>
      </c>
    </row>
    <row r="90" spans="1:4" x14ac:dyDescent="0.25">
      <c r="A90" s="65" t="s">
        <v>255</v>
      </c>
      <c r="B90" s="65">
        <v>190</v>
      </c>
      <c r="C90" s="65">
        <v>160</v>
      </c>
      <c r="D90" s="65">
        <v>25</v>
      </c>
    </row>
    <row r="91" spans="1:4" x14ac:dyDescent="0.25">
      <c r="A91" s="65" t="s">
        <v>256</v>
      </c>
      <c r="B91" s="65">
        <v>540</v>
      </c>
      <c r="C91" s="65">
        <v>245</v>
      </c>
      <c r="D91" s="65">
        <v>290</v>
      </c>
    </row>
    <row r="92" spans="1:4" x14ac:dyDescent="0.25">
      <c r="A92" s="65" t="s">
        <v>257</v>
      </c>
      <c r="B92" s="65">
        <v>3285</v>
      </c>
      <c r="C92" s="65">
        <v>2165</v>
      </c>
      <c r="D92" s="65">
        <v>1120</v>
      </c>
    </row>
    <row r="93" spans="1:4" x14ac:dyDescent="0.25">
      <c r="A93" s="65" t="s">
        <v>258</v>
      </c>
      <c r="B93" s="65">
        <v>270</v>
      </c>
      <c r="C93" s="65">
        <v>140</v>
      </c>
      <c r="D93" s="65">
        <v>125</v>
      </c>
    </row>
    <row r="94" spans="1:4" x14ac:dyDescent="0.25">
      <c r="A94" s="65" t="s">
        <v>259</v>
      </c>
      <c r="B94" s="65">
        <v>3685</v>
      </c>
      <c r="C94" s="65">
        <v>2170</v>
      </c>
      <c r="D94" s="65">
        <v>1510</v>
      </c>
    </row>
    <row r="95" spans="1:4" x14ac:dyDescent="0.25">
      <c r="A95" s="65" t="s">
        <v>260</v>
      </c>
      <c r="B95" s="65">
        <v>36290</v>
      </c>
      <c r="C95" s="65">
        <v>24315</v>
      </c>
      <c r="D95" s="65">
        <v>11975</v>
      </c>
    </row>
    <row r="96" spans="1:4" x14ac:dyDescent="0.25">
      <c r="A96" s="65" t="s">
        <v>261</v>
      </c>
      <c r="B96" s="65">
        <v>375</v>
      </c>
      <c r="C96" s="65">
        <v>190</v>
      </c>
      <c r="D96" s="65">
        <v>185</v>
      </c>
    </row>
    <row r="97" spans="1:4" x14ac:dyDescent="0.25">
      <c r="A97" s="65" t="s">
        <v>262</v>
      </c>
      <c r="B97" s="65">
        <v>125</v>
      </c>
      <c r="C97" s="65">
        <v>50</v>
      </c>
      <c r="D97" s="65">
        <v>80</v>
      </c>
    </row>
    <row r="98" spans="1:4" x14ac:dyDescent="0.25">
      <c r="A98" s="65" t="s">
        <v>263</v>
      </c>
      <c r="B98" s="65">
        <v>2805</v>
      </c>
      <c r="C98" s="65">
        <v>1005</v>
      </c>
      <c r="D98" s="65">
        <v>1800</v>
      </c>
    </row>
    <row r="99" spans="1:4" x14ac:dyDescent="0.25">
      <c r="A99" s="65" t="s">
        <v>264</v>
      </c>
      <c r="B99" s="65">
        <v>510</v>
      </c>
      <c r="C99" s="65">
        <v>260</v>
      </c>
      <c r="D99" s="65">
        <v>245</v>
      </c>
    </row>
    <row r="100" spans="1:4" x14ac:dyDescent="0.25">
      <c r="A100" s="65" t="s">
        <v>265</v>
      </c>
      <c r="B100" s="65">
        <v>440</v>
      </c>
      <c r="C100" s="65">
        <v>160</v>
      </c>
      <c r="D100" s="65">
        <v>280</v>
      </c>
    </row>
    <row r="101" spans="1:4" x14ac:dyDescent="0.25">
      <c r="A101" s="65" t="s">
        <v>266</v>
      </c>
      <c r="B101" s="65">
        <v>995</v>
      </c>
      <c r="C101" s="65">
        <v>470</v>
      </c>
      <c r="D101" s="65">
        <v>520</v>
      </c>
    </row>
    <row r="102" spans="1:4" x14ac:dyDescent="0.25">
      <c r="A102" s="65" t="s">
        <v>267</v>
      </c>
      <c r="B102" s="65">
        <v>1085</v>
      </c>
      <c r="C102" s="65">
        <v>445</v>
      </c>
      <c r="D102" s="65">
        <v>635</v>
      </c>
    </row>
    <row r="103" spans="1:4" x14ac:dyDescent="0.25">
      <c r="A103" s="65" t="s">
        <v>268</v>
      </c>
      <c r="B103" s="65">
        <v>405</v>
      </c>
      <c r="C103" s="65">
        <v>140</v>
      </c>
      <c r="D103" s="65">
        <v>265</v>
      </c>
    </row>
    <row r="104" spans="1:4" x14ac:dyDescent="0.25">
      <c r="A104" s="65" t="s">
        <v>269</v>
      </c>
      <c r="B104" s="65">
        <v>1515</v>
      </c>
      <c r="C104" s="65">
        <v>700</v>
      </c>
      <c r="D104" s="65">
        <v>815</v>
      </c>
    </row>
    <row r="105" spans="1:4" x14ac:dyDescent="0.25">
      <c r="A105" s="65" t="s">
        <v>270</v>
      </c>
      <c r="B105" s="65">
        <v>690</v>
      </c>
      <c r="C105" s="65">
        <v>255</v>
      </c>
      <c r="D105" s="65">
        <v>435</v>
      </c>
    </row>
    <row r="106" spans="1:4" x14ac:dyDescent="0.25">
      <c r="A106" s="65" t="s">
        <v>271</v>
      </c>
      <c r="B106" s="65">
        <v>320</v>
      </c>
      <c r="C106" s="65">
        <v>130</v>
      </c>
      <c r="D106" s="65">
        <v>190</v>
      </c>
    </row>
    <row r="107" spans="1:4" x14ac:dyDescent="0.25">
      <c r="A107" s="65" t="s">
        <v>272</v>
      </c>
      <c r="B107" s="65">
        <v>5160</v>
      </c>
      <c r="C107" s="65">
        <v>2655</v>
      </c>
      <c r="D107" s="65">
        <v>2505</v>
      </c>
    </row>
    <row r="108" spans="1:4" x14ac:dyDescent="0.25">
      <c r="A108" s="65" t="s">
        <v>273</v>
      </c>
      <c r="B108" s="65">
        <v>1140</v>
      </c>
      <c r="C108" s="65">
        <v>510</v>
      </c>
      <c r="D108" s="65">
        <v>630</v>
      </c>
    </row>
    <row r="109" spans="1:4" x14ac:dyDescent="0.25">
      <c r="A109" s="65" t="s">
        <v>274</v>
      </c>
      <c r="B109" s="65">
        <v>15560</v>
      </c>
      <c r="C109" s="65">
        <v>6975</v>
      </c>
      <c r="D109" s="65">
        <v>8585</v>
      </c>
    </row>
    <row r="110" spans="1:4" x14ac:dyDescent="0.25">
      <c r="A110" s="65" t="s">
        <v>275</v>
      </c>
      <c r="B110" s="65">
        <v>20080</v>
      </c>
      <c r="C110" s="65">
        <v>12970</v>
      </c>
      <c r="D110" s="65">
        <v>7115</v>
      </c>
    </row>
    <row r="111" spans="1:4" x14ac:dyDescent="0.25">
      <c r="A111" s="65" t="s">
        <v>276</v>
      </c>
      <c r="B111" s="65">
        <v>1380</v>
      </c>
      <c r="C111" s="65">
        <v>640</v>
      </c>
      <c r="D111" s="65">
        <v>740</v>
      </c>
    </row>
    <row r="112" spans="1:4" x14ac:dyDescent="0.25">
      <c r="A112" s="65" t="s">
        <v>277</v>
      </c>
      <c r="B112" s="65">
        <v>1515</v>
      </c>
      <c r="C112" s="65">
        <v>780</v>
      </c>
      <c r="D112" s="65">
        <v>740</v>
      </c>
    </row>
    <row r="113" spans="1:4" x14ac:dyDescent="0.25">
      <c r="A113" s="65" t="s">
        <v>278</v>
      </c>
      <c r="B113" s="65">
        <v>300</v>
      </c>
      <c r="C113" s="65">
        <v>210</v>
      </c>
      <c r="D113" s="65">
        <v>90</v>
      </c>
    </row>
    <row r="114" spans="1:4" x14ac:dyDescent="0.25">
      <c r="A114" s="65" t="s">
        <v>279</v>
      </c>
      <c r="B114" s="65">
        <v>9670</v>
      </c>
      <c r="C114" s="65">
        <v>4820</v>
      </c>
      <c r="D114" s="65">
        <v>4850</v>
      </c>
    </row>
    <row r="115" spans="1:4" x14ac:dyDescent="0.25">
      <c r="A115" s="65" t="s">
        <v>280</v>
      </c>
      <c r="B115" s="65">
        <v>2390</v>
      </c>
      <c r="C115" s="65">
        <v>1165</v>
      </c>
      <c r="D115" s="65">
        <v>1230</v>
      </c>
    </row>
    <row r="116" spans="1:4" x14ac:dyDescent="0.25">
      <c r="A116" s="65" t="s">
        <v>281</v>
      </c>
      <c r="B116" s="65">
        <v>5065</v>
      </c>
      <c r="C116" s="65">
        <v>3075</v>
      </c>
      <c r="D116" s="65">
        <v>1995</v>
      </c>
    </row>
    <row r="117" spans="1:4" x14ac:dyDescent="0.25">
      <c r="A117" s="65" t="s">
        <v>282</v>
      </c>
      <c r="B117" s="65">
        <v>1310</v>
      </c>
      <c r="C117" s="65">
        <v>535</v>
      </c>
      <c r="D117" s="65">
        <v>775</v>
      </c>
    </row>
    <row r="118" spans="1:4" x14ac:dyDescent="0.25">
      <c r="A118" s="65" t="s">
        <v>283</v>
      </c>
      <c r="B118" s="65">
        <v>690</v>
      </c>
      <c r="C118" s="65">
        <v>415</v>
      </c>
      <c r="D118" s="65">
        <v>275</v>
      </c>
    </row>
    <row r="119" spans="1:4" x14ac:dyDescent="0.25">
      <c r="A119" s="65" t="s">
        <v>284</v>
      </c>
      <c r="B119" s="65">
        <v>36340</v>
      </c>
      <c r="C119" s="65">
        <v>20525</v>
      </c>
      <c r="D119" s="65">
        <v>15815</v>
      </c>
    </row>
    <row r="120" spans="1:4" x14ac:dyDescent="0.25">
      <c r="A120" s="65" t="s">
        <v>285</v>
      </c>
      <c r="B120" s="65">
        <v>8870</v>
      </c>
      <c r="C120" s="65">
        <v>5230</v>
      </c>
      <c r="D120" s="65">
        <v>3640</v>
      </c>
    </row>
    <row r="121" spans="1:4" x14ac:dyDescent="0.25">
      <c r="A121" s="65" t="s">
        <v>286</v>
      </c>
      <c r="B121" s="65">
        <v>1370</v>
      </c>
      <c r="C121" s="65">
        <v>535</v>
      </c>
      <c r="D121" s="65">
        <v>835</v>
      </c>
    </row>
    <row r="122" spans="1:4" x14ac:dyDescent="0.25">
      <c r="A122" s="65" t="s">
        <v>287</v>
      </c>
      <c r="B122" s="65">
        <v>860</v>
      </c>
      <c r="C122" s="65">
        <v>510</v>
      </c>
      <c r="D122" s="65">
        <v>350</v>
      </c>
    </row>
    <row r="123" spans="1:4" x14ac:dyDescent="0.25">
      <c r="A123" s="65" t="s">
        <v>288</v>
      </c>
      <c r="B123" s="65">
        <v>4785</v>
      </c>
      <c r="C123" s="65">
        <v>2205</v>
      </c>
      <c r="D123" s="65">
        <v>2580</v>
      </c>
    </row>
    <row r="124" spans="1:4" x14ac:dyDescent="0.25">
      <c r="A124" s="65" t="s">
        <v>289</v>
      </c>
      <c r="B124" s="65">
        <v>1390</v>
      </c>
      <c r="C124" s="65">
        <v>530</v>
      </c>
      <c r="D124" s="65">
        <v>855</v>
      </c>
    </row>
    <row r="125" spans="1:4" x14ac:dyDescent="0.25">
      <c r="A125" s="65" t="s">
        <v>290</v>
      </c>
      <c r="B125" s="65">
        <v>6845</v>
      </c>
      <c r="C125" s="65">
        <v>3965</v>
      </c>
      <c r="D125" s="65">
        <v>2880</v>
      </c>
    </row>
    <row r="126" spans="1:4" x14ac:dyDescent="0.25">
      <c r="A126" s="65" t="s">
        <v>291</v>
      </c>
      <c r="B126" s="65">
        <v>510</v>
      </c>
      <c r="C126" s="65">
        <v>265</v>
      </c>
      <c r="D126" s="65">
        <v>245</v>
      </c>
    </row>
    <row r="127" spans="1:4" x14ac:dyDescent="0.25">
      <c r="A127" s="65" t="s">
        <v>292</v>
      </c>
      <c r="B127" s="65">
        <v>695</v>
      </c>
      <c r="C127" s="65">
        <v>375</v>
      </c>
      <c r="D127" s="65">
        <v>325</v>
      </c>
    </row>
    <row r="128" spans="1:4" x14ac:dyDescent="0.25">
      <c r="A128" s="65" t="s">
        <v>293</v>
      </c>
      <c r="B128" s="65">
        <v>4100</v>
      </c>
      <c r="C128" s="65">
        <v>3030</v>
      </c>
      <c r="D128" s="65">
        <v>1070</v>
      </c>
    </row>
    <row r="129" spans="1:4" x14ac:dyDescent="0.25">
      <c r="A129" s="65" t="s">
        <v>294</v>
      </c>
      <c r="B129" s="65">
        <v>1010</v>
      </c>
      <c r="C129" s="65">
        <v>615</v>
      </c>
      <c r="D129" s="65">
        <v>395</v>
      </c>
    </row>
    <row r="130" spans="1:4" x14ac:dyDescent="0.25">
      <c r="A130" s="65" t="s">
        <v>295</v>
      </c>
      <c r="B130" s="65">
        <v>1530</v>
      </c>
      <c r="C130" s="65">
        <v>315</v>
      </c>
      <c r="D130" s="65">
        <v>1215</v>
      </c>
    </row>
    <row r="131" spans="1:4" x14ac:dyDescent="0.25">
      <c r="A131" s="65" t="s">
        <v>296</v>
      </c>
      <c r="B131" s="65">
        <v>1305</v>
      </c>
      <c r="C131" s="65">
        <v>620</v>
      </c>
      <c r="D131" s="65">
        <v>690</v>
      </c>
    </row>
    <row r="132" spans="1:4" x14ac:dyDescent="0.25">
      <c r="A132" s="65" t="s">
        <v>297</v>
      </c>
      <c r="B132" s="65">
        <v>74755</v>
      </c>
      <c r="C132" s="65">
        <v>43905</v>
      </c>
      <c r="D132" s="65">
        <v>30850</v>
      </c>
    </row>
    <row r="133" spans="1:4" x14ac:dyDescent="0.25">
      <c r="A133" s="65" t="s">
        <v>298</v>
      </c>
      <c r="B133" s="65">
        <v>395</v>
      </c>
      <c r="C133" s="65">
        <v>110</v>
      </c>
      <c r="D133" s="65">
        <v>285</v>
      </c>
    </row>
    <row r="134" spans="1:4" x14ac:dyDescent="0.25">
      <c r="A134" s="65" t="s">
        <v>299</v>
      </c>
      <c r="B134" s="65">
        <v>4170</v>
      </c>
      <c r="C134" s="65">
        <v>410</v>
      </c>
      <c r="D134" s="65">
        <v>3755</v>
      </c>
    </row>
    <row r="135" spans="1:4" x14ac:dyDescent="0.25">
      <c r="A135" s="65" t="s">
        <v>300</v>
      </c>
      <c r="B135" s="65">
        <v>8560</v>
      </c>
      <c r="C135" s="65">
        <v>3925</v>
      </c>
      <c r="D135" s="65">
        <v>4640</v>
      </c>
    </row>
    <row r="136" spans="1:4" x14ac:dyDescent="0.25">
      <c r="A136" s="65" t="s">
        <v>301</v>
      </c>
      <c r="B136" s="65">
        <v>3270</v>
      </c>
      <c r="C136" s="65">
        <v>1685</v>
      </c>
      <c r="D136" s="65">
        <v>1585</v>
      </c>
    </row>
    <row r="137" spans="1:4" x14ac:dyDescent="0.25">
      <c r="A137" s="65" t="s">
        <v>302</v>
      </c>
      <c r="B137" s="65">
        <v>203165</v>
      </c>
      <c r="C137" s="65">
        <v>113360</v>
      </c>
      <c r="D137" s="65">
        <v>89805</v>
      </c>
    </row>
    <row r="138" spans="1:4" x14ac:dyDescent="0.25">
      <c r="A138" s="65" t="s">
        <v>137</v>
      </c>
      <c r="B138" s="65">
        <v>995</v>
      </c>
      <c r="C138" s="65">
        <v>545</v>
      </c>
      <c r="D138" s="65">
        <v>450</v>
      </c>
    </row>
    <row r="139" spans="1:4" x14ac:dyDescent="0.25">
      <c r="A139" s="65" t="s">
        <v>139</v>
      </c>
      <c r="B139" s="65">
        <v>3030</v>
      </c>
      <c r="C139" s="65">
        <v>1720</v>
      </c>
      <c r="D139" s="65">
        <v>1310</v>
      </c>
    </row>
    <row r="140" spans="1:4" x14ac:dyDescent="0.25">
      <c r="A140" s="65" t="s">
        <v>303</v>
      </c>
      <c r="B140" s="65">
        <v>8375</v>
      </c>
      <c r="C140" s="65">
        <v>5060</v>
      </c>
      <c r="D140" s="65">
        <v>3320</v>
      </c>
    </row>
    <row r="141" spans="1:4" x14ac:dyDescent="0.25">
      <c r="A141" s="65" t="s">
        <v>304</v>
      </c>
      <c r="B141" s="65">
        <v>776860</v>
      </c>
      <c r="C141" s="65">
        <v>425770</v>
      </c>
      <c r="D141" s="65">
        <v>351090</v>
      </c>
    </row>
    <row r="142" spans="1:4" ht="15" customHeight="1" x14ac:dyDescent="0.25">
      <c r="A142" s="190" t="s">
        <v>305</v>
      </c>
      <c r="B142" s="191"/>
      <c r="C142" s="191"/>
      <c r="D142" s="192"/>
    </row>
    <row r="143" spans="1:4" x14ac:dyDescent="0.25">
      <c r="A143" s="65" t="s">
        <v>186</v>
      </c>
      <c r="B143" s="65">
        <v>965</v>
      </c>
      <c r="C143" s="65">
        <v>515</v>
      </c>
      <c r="D143" s="65">
        <v>445</v>
      </c>
    </row>
    <row r="144" spans="1:4" x14ac:dyDescent="0.25">
      <c r="A144" s="65" t="s">
        <v>187</v>
      </c>
      <c r="B144" s="65">
        <v>250</v>
      </c>
      <c r="C144" s="65">
        <v>130</v>
      </c>
      <c r="D144" s="65">
        <v>120</v>
      </c>
    </row>
    <row r="145" spans="1:4" x14ac:dyDescent="0.25">
      <c r="A145" s="65" t="s">
        <v>188</v>
      </c>
      <c r="B145" s="65">
        <v>1665</v>
      </c>
      <c r="C145" s="65">
        <v>910</v>
      </c>
      <c r="D145" s="65">
        <v>755</v>
      </c>
    </row>
    <row r="146" spans="1:4" x14ac:dyDescent="0.25">
      <c r="A146" s="65" t="s">
        <v>189</v>
      </c>
      <c r="B146" s="65">
        <v>3070</v>
      </c>
      <c r="C146" s="65">
        <v>1690</v>
      </c>
      <c r="D146" s="65">
        <v>1380</v>
      </c>
    </row>
    <row r="147" spans="1:4" x14ac:dyDescent="0.25">
      <c r="A147" s="65" t="s">
        <v>190</v>
      </c>
      <c r="B147" s="65">
        <v>260</v>
      </c>
      <c r="C147" s="65">
        <v>105</v>
      </c>
      <c r="D147" s="65">
        <v>155</v>
      </c>
    </row>
    <row r="148" spans="1:4" x14ac:dyDescent="0.25">
      <c r="A148" s="65" t="s">
        <v>191</v>
      </c>
      <c r="B148" s="65">
        <v>90</v>
      </c>
      <c r="C148" s="65">
        <v>25</v>
      </c>
      <c r="D148" s="65">
        <v>65</v>
      </c>
    </row>
    <row r="149" spans="1:4" x14ac:dyDescent="0.25">
      <c r="A149" s="65" t="s">
        <v>192</v>
      </c>
      <c r="B149" s="65">
        <v>185</v>
      </c>
      <c r="C149" s="65">
        <v>45</v>
      </c>
      <c r="D149" s="65">
        <v>145</v>
      </c>
    </row>
    <row r="150" spans="1:4" x14ac:dyDescent="0.25">
      <c r="A150" s="65" t="s">
        <v>193</v>
      </c>
      <c r="B150" s="65">
        <v>1080</v>
      </c>
      <c r="C150" s="65">
        <v>555</v>
      </c>
      <c r="D150" s="65">
        <v>525</v>
      </c>
    </row>
    <row r="151" spans="1:4" x14ac:dyDescent="0.25">
      <c r="A151" s="65" t="s">
        <v>194</v>
      </c>
      <c r="B151" s="65">
        <v>3330</v>
      </c>
      <c r="C151" s="65">
        <v>1870</v>
      </c>
      <c r="D151" s="65">
        <v>1460</v>
      </c>
    </row>
    <row r="152" spans="1:4" x14ac:dyDescent="0.25">
      <c r="A152" s="65" t="s">
        <v>195</v>
      </c>
      <c r="B152" s="65">
        <v>140</v>
      </c>
      <c r="C152" s="65">
        <v>85</v>
      </c>
      <c r="D152" s="65">
        <v>55</v>
      </c>
    </row>
    <row r="153" spans="1:4" x14ac:dyDescent="0.25">
      <c r="A153" s="65" t="s">
        <v>196</v>
      </c>
      <c r="B153" s="65">
        <v>15</v>
      </c>
      <c r="C153" s="65">
        <v>10</v>
      </c>
      <c r="D153" s="65">
        <v>5</v>
      </c>
    </row>
    <row r="154" spans="1:4" x14ac:dyDescent="0.25">
      <c r="A154" s="65" t="s">
        <v>197</v>
      </c>
      <c r="B154" s="65">
        <v>11295</v>
      </c>
      <c r="C154" s="65">
        <v>6855</v>
      </c>
      <c r="D154" s="65">
        <v>4440</v>
      </c>
    </row>
    <row r="155" spans="1:4" x14ac:dyDescent="0.25">
      <c r="A155" s="65" t="s">
        <v>198</v>
      </c>
      <c r="B155" s="65">
        <v>3575</v>
      </c>
      <c r="C155" s="65">
        <v>1835</v>
      </c>
      <c r="D155" s="65">
        <v>1740</v>
      </c>
    </row>
    <row r="156" spans="1:4" x14ac:dyDescent="0.25">
      <c r="A156" s="65" t="s">
        <v>199</v>
      </c>
      <c r="B156" s="65">
        <v>2190</v>
      </c>
      <c r="C156" s="65">
        <v>1190</v>
      </c>
      <c r="D156" s="65">
        <v>1005</v>
      </c>
    </row>
    <row r="157" spans="1:4" x14ac:dyDescent="0.25">
      <c r="A157" s="65" t="s">
        <v>200</v>
      </c>
      <c r="B157" s="65">
        <v>350</v>
      </c>
      <c r="C157" s="65">
        <v>185</v>
      </c>
      <c r="D157" s="65">
        <v>165</v>
      </c>
    </row>
    <row r="158" spans="1:4" x14ac:dyDescent="0.25">
      <c r="A158" s="65" t="s">
        <v>201</v>
      </c>
      <c r="B158" s="65">
        <v>815</v>
      </c>
      <c r="C158" s="65">
        <v>390</v>
      </c>
      <c r="D158" s="65">
        <v>425</v>
      </c>
    </row>
    <row r="159" spans="1:4" x14ac:dyDescent="0.25">
      <c r="A159" s="65" t="s">
        <v>202</v>
      </c>
      <c r="B159" s="65">
        <v>40</v>
      </c>
      <c r="C159" s="65">
        <v>25</v>
      </c>
      <c r="D159" s="65">
        <v>15</v>
      </c>
    </row>
    <row r="160" spans="1:4" x14ac:dyDescent="0.25">
      <c r="A160" s="65" t="s">
        <v>203</v>
      </c>
      <c r="B160" s="65">
        <v>5</v>
      </c>
      <c r="C160" s="65" t="s">
        <v>67</v>
      </c>
      <c r="D160" s="65" t="s">
        <v>67</v>
      </c>
    </row>
    <row r="161" spans="1:4" x14ac:dyDescent="0.25">
      <c r="A161" s="65" t="s">
        <v>204</v>
      </c>
      <c r="B161" s="65">
        <v>1405</v>
      </c>
      <c r="C161" s="65">
        <v>745</v>
      </c>
      <c r="D161" s="65">
        <v>660</v>
      </c>
    </row>
    <row r="162" spans="1:4" x14ac:dyDescent="0.25">
      <c r="A162" s="65" t="s">
        <v>205</v>
      </c>
      <c r="B162" s="65">
        <v>225</v>
      </c>
      <c r="C162" s="65">
        <v>90</v>
      </c>
      <c r="D162" s="65">
        <v>130</v>
      </c>
    </row>
    <row r="163" spans="1:4" x14ac:dyDescent="0.25">
      <c r="A163" s="65" t="s">
        <v>206</v>
      </c>
      <c r="B163" s="65" t="s">
        <v>67</v>
      </c>
      <c r="C163" s="65" t="s">
        <v>67</v>
      </c>
      <c r="D163" s="65" t="s">
        <v>67</v>
      </c>
    </row>
    <row r="164" spans="1:4" x14ac:dyDescent="0.25">
      <c r="A164" s="65" t="s">
        <v>207</v>
      </c>
      <c r="B164" s="65">
        <v>945</v>
      </c>
      <c r="C164" s="65">
        <v>505</v>
      </c>
      <c r="D164" s="65">
        <v>440</v>
      </c>
    </row>
    <row r="165" spans="1:4" x14ac:dyDescent="0.25">
      <c r="A165" s="65" t="s">
        <v>208</v>
      </c>
      <c r="B165" s="65">
        <v>1260</v>
      </c>
      <c r="C165" s="65">
        <v>695</v>
      </c>
      <c r="D165" s="65">
        <v>560</v>
      </c>
    </row>
    <row r="166" spans="1:4" x14ac:dyDescent="0.25">
      <c r="A166" s="65" t="s">
        <v>209</v>
      </c>
      <c r="B166" s="65">
        <v>80</v>
      </c>
      <c r="C166" s="65">
        <v>35</v>
      </c>
      <c r="D166" s="65">
        <v>50</v>
      </c>
    </row>
    <row r="167" spans="1:4" x14ac:dyDescent="0.25">
      <c r="A167" s="65" t="s">
        <v>210</v>
      </c>
      <c r="B167" s="65">
        <v>1460</v>
      </c>
      <c r="C167" s="65">
        <v>775</v>
      </c>
      <c r="D167" s="65">
        <v>680</v>
      </c>
    </row>
    <row r="168" spans="1:4" x14ac:dyDescent="0.25">
      <c r="A168" s="65" t="s">
        <v>211</v>
      </c>
      <c r="B168" s="65">
        <v>13810</v>
      </c>
      <c r="C168" s="65">
        <v>7050</v>
      </c>
      <c r="D168" s="65">
        <v>6760</v>
      </c>
    </row>
    <row r="169" spans="1:4" x14ac:dyDescent="0.25">
      <c r="A169" s="65" t="s">
        <v>212</v>
      </c>
      <c r="B169" s="65">
        <v>1140</v>
      </c>
      <c r="C169" s="65">
        <v>645</v>
      </c>
      <c r="D169" s="65">
        <v>495</v>
      </c>
    </row>
    <row r="170" spans="1:4" x14ac:dyDescent="0.25">
      <c r="A170" s="65" t="s">
        <v>213</v>
      </c>
      <c r="B170" s="65">
        <v>4650</v>
      </c>
      <c r="C170" s="65">
        <v>2655</v>
      </c>
      <c r="D170" s="65">
        <v>1990</v>
      </c>
    </row>
    <row r="171" spans="1:4" x14ac:dyDescent="0.25">
      <c r="A171" s="65" t="s">
        <v>214</v>
      </c>
      <c r="B171" s="65">
        <v>3835</v>
      </c>
      <c r="C171" s="65">
        <v>1480</v>
      </c>
      <c r="D171" s="65">
        <v>2355</v>
      </c>
    </row>
    <row r="172" spans="1:4" x14ac:dyDescent="0.25">
      <c r="A172" s="65" t="s">
        <v>215</v>
      </c>
      <c r="B172" s="65">
        <v>240</v>
      </c>
      <c r="C172" s="65">
        <v>120</v>
      </c>
      <c r="D172" s="65">
        <v>120</v>
      </c>
    </row>
    <row r="173" spans="1:4" x14ac:dyDescent="0.25">
      <c r="A173" s="65" t="s">
        <v>216</v>
      </c>
      <c r="B173" s="65">
        <v>570</v>
      </c>
      <c r="C173" s="65">
        <v>290</v>
      </c>
      <c r="D173" s="65">
        <v>280</v>
      </c>
    </row>
    <row r="174" spans="1:4" x14ac:dyDescent="0.25">
      <c r="A174" s="65" t="s">
        <v>217</v>
      </c>
      <c r="B174" s="65">
        <v>385</v>
      </c>
      <c r="C174" s="65">
        <v>210</v>
      </c>
      <c r="D174" s="65">
        <v>175</v>
      </c>
    </row>
    <row r="175" spans="1:4" x14ac:dyDescent="0.25">
      <c r="A175" s="65" t="s">
        <v>218</v>
      </c>
      <c r="B175" s="65">
        <v>125</v>
      </c>
      <c r="C175" s="65">
        <v>65</v>
      </c>
      <c r="D175" s="65">
        <v>60</v>
      </c>
    </row>
    <row r="176" spans="1:4" x14ac:dyDescent="0.25">
      <c r="A176" s="65" t="s">
        <v>219</v>
      </c>
      <c r="B176" s="65">
        <v>3615</v>
      </c>
      <c r="C176" s="65">
        <v>1795</v>
      </c>
      <c r="D176" s="65">
        <v>1820</v>
      </c>
    </row>
    <row r="177" spans="1:4" x14ac:dyDescent="0.25">
      <c r="A177" s="65" t="s">
        <v>220</v>
      </c>
      <c r="B177" s="65">
        <v>580</v>
      </c>
      <c r="C177" s="65">
        <v>275</v>
      </c>
      <c r="D177" s="65">
        <v>305</v>
      </c>
    </row>
    <row r="178" spans="1:4" x14ac:dyDescent="0.25">
      <c r="A178" s="65" t="s">
        <v>221</v>
      </c>
      <c r="B178" s="65">
        <v>225</v>
      </c>
      <c r="C178" s="65">
        <v>130</v>
      </c>
      <c r="D178" s="65">
        <v>95</v>
      </c>
    </row>
    <row r="179" spans="1:4" x14ac:dyDescent="0.25">
      <c r="A179" s="65" t="s">
        <v>222</v>
      </c>
      <c r="B179" s="65">
        <v>5</v>
      </c>
      <c r="C179" s="65" t="s">
        <v>67</v>
      </c>
      <c r="D179" s="65">
        <v>5</v>
      </c>
    </row>
    <row r="180" spans="1:4" x14ac:dyDescent="0.25">
      <c r="A180" s="65" t="s">
        <v>223</v>
      </c>
      <c r="B180" s="65">
        <v>2080</v>
      </c>
      <c r="C180" s="65">
        <v>1100</v>
      </c>
      <c r="D180" s="65">
        <v>980</v>
      </c>
    </row>
    <row r="181" spans="1:4" x14ac:dyDescent="0.25">
      <c r="A181" s="65" t="s">
        <v>224</v>
      </c>
      <c r="B181" s="65">
        <v>20</v>
      </c>
      <c r="C181" s="65">
        <v>5</v>
      </c>
      <c r="D181" s="65">
        <v>15</v>
      </c>
    </row>
    <row r="182" spans="1:4" x14ac:dyDescent="0.25">
      <c r="A182" s="65" t="s">
        <v>225</v>
      </c>
      <c r="B182" s="65">
        <v>655</v>
      </c>
      <c r="C182" s="65">
        <v>305</v>
      </c>
      <c r="D182" s="65">
        <v>350</v>
      </c>
    </row>
    <row r="183" spans="1:4" x14ac:dyDescent="0.25">
      <c r="A183" s="65" t="s">
        <v>226</v>
      </c>
      <c r="B183" s="65">
        <v>22040</v>
      </c>
      <c r="C183" s="65">
        <v>11170</v>
      </c>
      <c r="D183" s="65">
        <v>10875</v>
      </c>
    </row>
    <row r="184" spans="1:4" x14ac:dyDescent="0.25">
      <c r="A184" s="65" t="s">
        <v>227</v>
      </c>
      <c r="B184" s="65">
        <v>1605</v>
      </c>
      <c r="C184" s="65">
        <v>560</v>
      </c>
      <c r="D184" s="65">
        <v>1045</v>
      </c>
    </row>
    <row r="185" spans="1:4" x14ac:dyDescent="0.25">
      <c r="A185" s="65" t="s">
        <v>228</v>
      </c>
      <c r="B185" s="65">
        <v>1480</v>
      </c>
      <c r="C185" s="65">
        <v>875</v>
      </c>
      <c r="D185" s="65">
        <v>605</v>
      </c>
    </row>
    <row r="186" spans="1:4" x14ac:dyDescent="0.25">
      <c r="A186" s="65" t="s">
        <v>229</v>
      </c>
      <c r="B186" s="65">
        <v>1245</v>
      </c>
      <c r="C186" s="65">
        <v>815</v>
      </c>
      <c r="D186" s="65">
        <v>435</v>
      </c>
    </row>
    <row r="187" spans="1:4" x14ac:dyDescent="0.25">
      <c r="A187" s="65" t="s">
        <v>230</v>
      </c>
      <c r="B187" s="65">
        <v>385</v>
      </c>
      <c r="C187" s="65">
        <v>105</v>
      </c>
      <c r="D187" s="65">
        <v>275</v>
      </c>
    </row>
    <row r="188" spans="1:4" x14ac:dyDescent="0.25">
      <c r="A188" s="65" t="s">
        <v>231</v>
      </c>
      <c r="B188" s="65">
        <v>40</v>
      </c>
      <c r="C188" s="65">
        <v>25</v>
      </c>
      <c r="D188" s="65">
        <v>15</v>
      </c>
    </row>
    <row r="189" spans="1:4" x14ac:dyDescent="0.25">
      <c r="A189" s="65" t="s">
        <v>232</v>
      </c>
      <c r="B189" s="65">
        <v>5</v>
      </c>
      <c r="C189" s="65">
        <v>5</v>
      </c>
      <c r="D189" s="65" t="s">
        <v>67</v>
      </c>
    </row>
    <row r="190" spans="1:4" x14ac:dyDescent="0.25">
      <c r="A190" s="65" t="s">
        <v>233</v>
      </c>
      <c r="B190" s="65">
        <v>93430</v>
      </c>
      <c r="C190" s="65">
        <v>48945</v>
      </c>
      <c r="D190" s="65">
        <v>44485</v>
      </c>
    </row>
    <row r="191" spans="1:4" x14ac:dyDescent="0.25">
      <c r="A191" s="65" t="s">
        <v>234</v>
      </c>
      <c r="B191" s="65">
        <v>350</v>
      </c>
      <c r="C191" s="65">
        <v>285</v>
      </c>
      <c r="D191" s="65">
        <v>65</v>
      </c>
    </row>
    <row r="192" spans="1:4" x14ac:dyDescent="0.25">
      <c r="A192" s="65" t="s">
        <v>235</v>
      </c>
      <c r="B192" s="65">
        <v>50</v>
      </c>
      <c r="C192" s="65">
        <v>30</v>
      </c>
      <c r="D192" s="65">
        <v>25</v>
      </c>
    </row>
    <row r="193" spans="1:4" x14ac:dyDescent="0.25">
      <c r="A193" s="65" t="s">
        <v>236</v>
      </c>
      <c r="B193" s="65">
        <v>545</v>
      </c>
      <c r="C193" s="65">
        <v>370</v>
      </c>
      <c r="D193" s="65">
        <v>175</v>
      </c>
    </row>
    <row r="194" spans="1:4" x14ac:dyDescent="0.25">
      <c r="A194" s="65" t="s">
        <v>237</v>
      </c>
      <c r="B194" s="65">
        <v>80</v>
      </c>
      <c r="C194" s="65">
        <v>35</v>
      </c>
      <c r="D194" s="65">
        <v>45</v>
      </c>
    </row>
    <row r="195" spans="1:4" x14ac:dyDescent="0.25">
      <c r="A195" s="65" t="s">
        <v>238</v>
      </c>
      <c r="B195" s="65">
        <v>25</v>
      </c>
      <c r="C195" s="65">
        <v>15</v>
      </c>
      <c r="D195" s="65">
        <v>10</v>
      </c>
    </row>
    <row r="196" spans="1:4" x14ac:dyDescent="0.25">
      <c r="A196" s="65" t="s">
        <v>239</v>
      </c>
      <c r="B196" s="65">
        <v>10</v>
      </c>
      <c r="C196" s="65">
        <v>10</v>
      </c>
      <c r="D196" s="65" t="s">
        <v>67</v>
      </c>
    </row>
    <row r="197" spans="1:4" x14ac:dyDescent="0.25">
      <c r="A197" s="65" t="s">
        <v>240</v>
      </c>
      <c r="B197" s="65">
        <v>645</v>
      </c>
      <c r="C197" s="65">
        <v>495</v>
      </c>
      <c r="D197" s="65">
        <v>155</v>
      </c>
    </row>
    <row r="198" spans="1:4" x14ac:dyDescent="0.25">
      <c r="A198" s="65" t="s">
        <v>241</v>
      </c>
      <c r="B198" s="65">
        <v>810</v>
      </c>
      <c r="C198" s="65">
        <v>555</v>
      </c>
      <c r="D198" s="65">
        <v>260</v>
      </c>
    </row>
    <row r="199" spans="1:4" x14ac:dyDescent="0.25">
      <c r="A199" s="65" t="s">
        <v>242</v>
      </c>
      <c r="B199" s="65">
        <v>135</v>
      </c>
      <c r="C199" s="65">
        <v>105</v>
      </c>
      <c r="D199" s="65">
        <v>30</v>
      </c>
    </row>
    <row r="200" spans="1:4" x14ac:dyDescent="0.25">
      <c r="A200" s="65" t="s">
        <v>243</v>
      </c>
      <c r="B200" s="65">
        <v>170</v>
      </c>
      <c r="C200" s="65">
        <v>110</v>
      </c>
      <c r="D200" s="65">
        <v>60</v>
      </c>
    </row>
    <row r="201" spans="1:4" x14ac:dyDescent="0.25">
      <c r="A201" s="65" t="s">
        <v>244</v>
      </c>
      <c r="B201" s="65">
        <v>515</v>
      </c>
      <c r="C201" s="65">
        <v>315</v>
      </c>
      <c r="D201" s="65">
        <v>200</v>
      </c>
    </row>
    <row r="202" spans="1:4" x14ac:dyDescent="0.25">
      <c r="A202" s="65" t="s">
        <v>245</v>
      </c>
      <c r="B202" s="65">
        <v>130</v>
      </c>
      <c r="C202" s="65">
        <v>40</v>
      </c>
      <c r="D202" s="65">
        <v>90</v>
      </c>
    </row>
    <row r="203" spans="1:4" x14ac:dyDescent="0.25">
      <c r="A203" s="65" t="s">
        <v>246</v>
      </c>
      <c r="B203" s="65">
        <v>125</v>
      </c>
      <c r="C203" s="65">
        <v>95</v>
      </c>
      <c r="D203" s="65">
        <v>25</v>
      </c>
    </row>
    <row r="204" spans="1:4" x14ac:dyDescent="0.25">
      <c r="A204" s="65" t="s">
        <v>247</v>
      </c>
      <c r="B204" s="65">
        <v>325</v>
      </c>
      <c r="C204" s="65">
        <v>210</v>
      </c>
      <c r="D204" s="65">
        <v>110</v>
      </c>
    </row>
    <row r="205" spans="1:4" x14ac:dyDescent="0.25">
      <c r="A205" s="65" t="s">
        <v>248</v>
      </c>
      <c r="B205" s="65">
        <v>450</v>
      </c>
      <c r="C205" s="65">
        <v>285</v>
      </c>
      <c r="D205" s="65">
        <v>165</v>
      </c>
    </row>
    <row r="206" spans="1:4" x14ac:dyDescent="0.25">
      <c r="A206" s="65" t="s">
        <v>249</v>
      </c>
      <c r="B206" s="65">
        <v>20</v>
      </c>
      <c r="C206" s="65">
        <v>15</v>
      </c>
      <c r="D206" s="65">
        <v>5</v>
      </c>
    </row>
    <row r="207" spans="1:4" x14ac:dyDescent="0.25">
      <c r="A207" s="65" t="s">
        <v>250</v>
      </c>
      <c r="B207" s="65">
        <v>25</v>
      </c>
      <c r="C207" s="65">
        <v>20</v>
      </c>
      <c r="D207" s="65">
        <v>5</v>
      </c>
    </row>
    <row r="208" spans="1:4" x14ac:dyDescent="0.25">
      <c r="A208" s="65" t="s">
        <v>251</v>
      </c>
      <c r="B208" s="65">
        <v>590</v>
      </c>
      <c r="C208" s="65">
        <v>385</v>
      </c>
      <c r="D208" s="65">
        <v>205</v>
      </c>
    </row>
    <row r="209" spans="1:4" x14ac:dyDescent="0.25">
      <c r="A209" s="65" t="s">
        <v>252</v>
      </c>
      <c r="B209" s="65">
        <v>100</v>
      </c>
      <c r="C209" s="65">
        <v>50</v>
      </c>
      <c r="D209" s="65">
        <v>55</v>
      </c>
    </row>
    <row r="210" spans="1:4" x14ac:dyDescent="0.25">
      <c r="A210" s="65" t="s">
        <v>253</v>
      </c>
      <c r="B210" s="65">
        <v>75</v>
      </c>
      <c r="C210" s="65">
        <v>60</v>
      </c>
      <c r="D210" s="65">
        <v>15</v>
      </c>
    </row>
    <row r="211" spans="1:4" x14ac:dyDescent="0.25">
      <c r="A211" s="65" t="s">
        <v>254</v>
      </c>
      <c r="B211" s="65">
        <v>930</v>
      </c>
      <c r="C211" s="65">
        <v>725</v>
      </c>
      <c r="D211" s="65">
        <v>205</v>
      </c>
    </row>
    <row r="212" spans="1:4" x14ac:dyDescent="0.25">
      <c r="A212" s="65" t="s">
        <v>255</v>
      </c>
      <c r="B212" s="65">
        <v>50</v>
      </c>
      <c r="C212" s="65">
        <v>40</v>
      </c>
      <c r="D212" s="65">
        <v>10</v>
      </c>
    </row>
    <row r="213" spans="1:4" x14ac:dyDescent="0.25">
      <c r="A213" s="65" t="s">
        <v>256</v>
      </c>
      <c r="B213" s="65">
        <v>65</v>
      </c>
      <c r="C213" s="65">
        <v>35</v>
      </c>
      <c r="D213" s="65">
        <v>35</v>
      </c>
    </row>
    <row r="214" spans="1:4" x14ac:dyDescent="0.25">
      <c r="A214" s="65" t="s">
        <v>257</v>
      </c>
      <c r="B214" s="65">
        <v>1435</v>
      </c>
      <c r="C214" s="65">
        <v>885</v>
      </c>
      <c r="D214" s="65">
        <v>550</v>
      </c>
    </row>
    <row r="215" spans="1:4" x14ac:dyDescent="0.25">
      <c r="A215" s="65" t="s">
        <v>258</v>
      </c>
      <c r="B215" s="65">
        <v>30</v>
      </c>
      <c r="C215" s="65">
        <v>15</v>
      </c>
      <c r="D215" s="65">
        <v>15</v>
      </c>
    </row>
    <row r="216" spans="1:4" x14ac:dyDescent="0.25">
      <c r="A216" s="65" t="s">
        <v>259</v>
      </c>
      <c r="B216" s="65">
        <v>870</v>
      </c>
      <c r="C216" s="65">
        <v>515</v>
      </c>
      <c r="D216" s="65">
        <v>355</v>
      </c>
    </row>
    <row r="217" spans="1:4" x14ac:dyDescent="0.25">
      <c r="A217" s="65" t="s">
        <v>260</v>
      </c>
      <c r="B217" s="65">
        <v>8565</v>
      </c>
      <c r="C217" s="65">
        <v>5700</v>
      </c>
      <c r="D217" s="65">
        <v>2865</v>
      </c>
    </row>
    <row r="218" spans="1:4" x14ac:dyDescent="0.25">
      <c r="A218" s="65" t="s">
        <v>261</v>
      </c>
      <c r="B218" s="65">
        <v>95</v>
      </c>
      <c r="C218" s="65">
        <v>50</v>
      </c>
      <c r="D218" s="65">
        <v>45</v>
      </c>
    </row>
    <row r="219" spans="1:4" x14ac:dyDescent="0.25">
      <c r="A219" s="65" t="s">
        <v>262</v>
      </c>
      <c r="B219" s="65">
        <v>30</v>
      </c>
      <c r="C219" s="65">
        <v>15</v>
      </c>
      <c r="D219" s="65">
        <v>15</v>
      </c>
    </row>
    <row r="220" spans="1:4" x14ac:dyDescent="0.25">
      <c r="A220" s="65" t="s">
        <v>263</v>
      </c>
      <c r="B220" s="65">
        <v>825</v>
      </c>
      <c r="C220" s="65">
        <v>335</v>
      </c>
      <c r="D220" s="65">
        <v>490</v>
      </c>
    </row>
    <row r="221" spans="1:4" x14ac:dyDescent="0.25">
      <c r="A221" s="65" t="s">
        <v>264</v>
      </c>
      <c r="B221" s="65">
        <v>125</v>
      </c>
      <c r="C221" s="65">
        <v>65</v>
      </c>
      <c r="D221" s="65">
        <v>60</v>
      </c>
    </row>
    <row r="222" spans="1:4" x14ac:dyDescent="0.25">
      <c r="A222" s="65" t="s">
        <v>265</v>
      </c>
      <c r="B222" s="65">
        <v>95</v>
      </c>
      <c r="C222" s="65">
        <v>40</v>
      </c>
      <c r="D222" s="65">
        <v>55</v>
      </c>
    </row>
    <row r="223" spans="1:4" x14ac:dyDescent="0.25">
      <c r="A223" s="65" t="s">
        <v>266</v>
      </c>
      <c r="B223" s="65">
        <v>225</v>
      </c>
      <c r="C223" s="65">
        <v>100</v>
      </c>
      <c r="D223" s="65">
        <v>125</v>
      </c>
    </row>
    <row r="224" spans="1:4" x14ac:dyDescent="0.25">
      <c r="A224" s="65" t="s">
        <v>267</v>
      </c>
      <c r="B224" s="65">
        <v>260</v>
      </c>
      <c r="C224" s="65">
        <v>110</v>
      </c>
      <c r="D224" s="65">
        <v>150</v>
      </c>
    </row>
    <row r="225" spans="1:4" x14ac:dyDescent="0.25">
      <c r="A225" s="65" t="s">
        <v>268</v>
      </c>
      <c r="B225" s="65">
        <v>90</v>
      </c>
      <c r="C225" s="65">
        <v>35</v>
      </c>
      <c r="D225" s="65">
        <v>60</v>
      </c>
    </row>
    <row r="226" spans="1:4" x14ac:dyDescent="0.25">
      <c r="A226" s="65" t="s">
        <v>269</v>
      </c>
      <c r="B226" s="65">
        <v>755</v>
      </c>
      <c r="C226" s="65">
        <v>370</v>
      </c>
      <c r="D226" s="65">
        <v>385</v>
      </c>
    </row>
    <row r="227" spans="1:4" x14ac:dyDescent="0.25">
      <c r="A227" s="65" t="s">
        <v>270</v>
      </c>
      <c r="B227" s="65">
        <v>120</v>
      </c>
      <c r="C227" s="65">
        <v>45</v>
      </c>
      <c r="D227" s="65">
        <v>75</v>
      </c>
    </row>
    <row r="228" spans="1:4" x14ac:dyDescent="0.25">
      <c r="A228" s="65" t="s">
        <v>271</v>
      </c>
      <c r="B228" s="65">
        <v>70</v>
      </c>
      <c r="C228" s="65">
        <v>25</v>
      </c>
      <c r="D228" s="65">
        <v>40</v>
      </c>
    </row>
    <row r="229" spans="1:4" x14ac:dyDescent="0.25">
      <c r="A229" s="65" t="s">
        <v>272</v>
      </c>
      <c r="B229" s="65">
        <v>1315</v>
      </c>
      <c r="C229" s="65">
        <v>695</v>
      </c>
      <c r="D229" s="65">
        <v>620</v>
      </c>
    </row>
    <row r="230" spans="1:4" x14ac:dyDescent="0.25">
      <c r="A230" s="65" t="s">
        <v>273</v>
      </c>
      <c r="B230" s="65">
        <v>220</v>
      </c>
      <c r="C230" s="65">
        <v>100</v>
      </c>
      <c r="D230" s="65">
        <v>125</v>
      </c>
    </row>
    <row r="231" spans="1:4" x14ac:dyDescent="0.25">
      <c r="A231" s="65" t="s">
        <v>274</v>
      </c>
      <c r="B231" s="65">
        <v>4220</v>
      </c>
      <c r="C231" s="65">
        <v>1990</v>
      </c>
      <c r="D231" s="65">
        <v>2235</v>
      </c>
    </row>
    <row r="232" spans="1:4" x14ac:dyDescent="0.25">
      <c r="A232" s="65" t="s">
        <v>275</v>
      </c>
      <c r="B232" s="65">
        <v>3215</v>
      </c>
      <c r="C232" s="65">
        <v>2090</v>
      </c>
      <c r="D232" s="65">
        <v>1120</v>
      </c>
    </row>
    <row r="233" spans="1:4" x14ac:dyDescent="0.25">
      <c r="A233" s="65" t="s">
        <v>276</v>
      </c>
      <c r="B233" s="65">
        <v>355</v>
      </c>
      <c r="C233" s="65">
        <v>165</v>
      </c>
      <c r="D233" s="65">
        <v>190</v>
      </c>
    </row>
    <row r="234" spans="1:4" x14ac:dyDescent="0.25">
      <c r="A234" s="65" t="s">
        <v>277</v>
      </c>
      <c r="B234" s="65">
        <v>365</v>
      </c>
      <c r="C234" s="65">
        <v>190</v>
      </c>
      <c r="D234" s="65">
        <v>175</v>
      </c>
    </row>
    <row r="235" spans="1:4" x14ac:dyDescent="0.25">
      <c r="A235" s="65" t="s">
        <v>278</v>
      </c>
      <c r="B235" s="65">
        <v>95</v>
      </c>
      <c r="C235" s="65">
        <v>65</v>
      </c>
      <c r="D235" s="65">
        <v>30</v>
      </c>
    </row>
    <row r="236" spans="1:4" x14ac:dyDescent="0.25">
      <c r="A236" s="65" t="s">
        <v>279</v>
      </c>
      <c r="B236" s="65">
        <v>4295</v>
      </c>
      <c r="C236" s="65">
        <v>2165</v>
      </c>
      <c r="D236" s="65">
        <v>2130</v>
      </c>
    </row>
    <row r="237" spans="1:4" x14ac:dyDescent="0.25">
      <c r="A237" s="65" t="s">
        <v>280</v>
      </c>
      <c r="B237" s="65">
        <v>580</v>
      </c>
      <c r="C237" s="65">
        <v>295</v>
      </c>
      <c r="D237" s="65">
        <v>280</v>
      </c>
    </row>
    <row r="238" spans="1:4" x14ac:dyDescent="0.25">
      <c r="A238" s="65" t="s">
        <v>281</v>
      </c>
      <c r="B238" s="65">
        <v>1730</v>
      </c>
      <c r="C238" s="65">
        <v>1115</v>
      </c>
      <c r="D238" s="65">
        <v>620</v>
      </c>
    </row>
    <row r="239" spans="1:4" x14ac:dyDescent="0.25">
      <c r="A239" s="65" t="s">
        <v>282</v>
      </c>
      <c r="B239" s="65">
        <v>420</v>
      </c>
      <c r="C239" s="65">
        <v>190</v>
      </c>
      <c r="D239" s="65">
        <v>230</v>
      </c>
    </row>
    <row r="240" spans="1:4" x14ac:dyDescent="0.25">
      <c r="A240" s="65" t="s">
        <v>283</v>
      </c>
      <c r="B240" s="65">
        <v>145</v>
      </c>
      <c r="C240" s="65">
        <v>90</v>
      </c>
      <c r="D240" s="65">
        <v>55</v>
      </c>
    </row>
    <row r="241" spans="1:4" x14ac:dyDescent="0.25">
      <c r="A241" s="65" t="s">
        <v>284</v>
      </c>
      <c r="B241" s="65">
        <v>4480</v>
      </c>
      <c r="C241" s="65">
        <v>2615</v>
      </c>
      <c r="D241" s="65">
        <v>1865</v>
      </c>
    </row>
    <row r="242" spans="1:4" x14ac:dyDescent="0.25">
      <c r="A242" s="65" t="s">
        <v>285</v>
      </c>
      <c r="B242" s="65">
        <v>1905</v>
      </c>
      <c r="C242" s="65">
        <v>1115</v>
      </c>
      <c r="D242" s="65">
        <v>790</v>
      </c>
    </row>
    <row r="243" spans="1:4" x14ac:dyDescent="0.25">
      <c r="A243" s="65" t="s">
        <v>286</v>
      </c>
      <c r="B243" s="65">
        <v>400</v>
      </c>
      <c r="C243" s="65">
        <v>175</v>
      </c>
      <c r="D243" s="65">
        <v>225</v>
      </c>
    </row>
    <row r="244" spans="1:4" x14ac:dyDescent="0.25">
      <c r="A244" s="65" t="s">
        <v>287</v>
      </c>
      <c r="B244" s="65">
        <v>220</v>
      </c>
      <c r="C244" s="65">
        <v>130</v>
      </c>
      <c r="D244" s="65">
        <v>85</v>
      </c>
    </row>
    <row r="245" spans="1:4" x14ac:dyDescent="0.25">
      <c r="A245" s="65" t="s">
        <v>288</v>
      </c>
      <c r="B245" s="65">
        <v>860</v>
      </c>
      <c r="C245" s="65">
        <v>380</v>
      </c>
      <c r="D245" s="65">
        <v>480</v>
      </c>
    </row>
    <row r="246" spans="1:4" x14ac:dyDescent="0.25">
      <c r="A246" s="65" t="s">
        <v>289</v>
      </c>
      <c r="B246" s="65">
        <v>395</v>
      </c>
      <c r="C246" s="65">
        <v>145</v>
      </c>
      <c r="D246" s="65">
        <v>250</v>
      </c>
    </row>
    <row r="247" spans="1:4" x14ac:dyDescent="0.25">
      <c r="A247" s="65" t="s">
        <v>290</v>
      </c>
      <c r="B247" s="65">
        <v>1450</v>
      </c>
      <c r="C247" s="65">
        <v>835</v>
      </c>
      <c r="D247" s="65">
        <v>615</v>
      </c>
    </row>
    <row r="248" spans="1:4" x14ac:dyDescent="0.25">
      <c r="A248" s="65" t="s">
        <v>291</v>
      </c>
      <c r="B248" s="65">
        <v>100</v>
      </c>
      <c r="C248" s="65">
        <v>50</v>
      </c>
      <c r="D248" s="65">
        <v>50</v>
      </c>
    </row>
    <row r="249" spans="1:4" x14ac:dyDescent="0.25">
      <c r="A249" s="65" t="s">
        <v>292</v>
      </c>
      <c r="B249" s="65">
        <v>145</v>
      </c>
      <c r="C249" s="65">
        <v>85</v>
      </c>
      <c r="D249" s="65">
        <v>60</v>
      </c>
    </row>
    <row r="250" spans="1:4" x14ac:dyDescent="0.25">
      <c r="A250" s="65" t="s">
        <v>293</v>
      </c>
      <c r="B250" s="65">
        <v>680</v>
      </c>
      <c r="C250" s="65">
        <v>535</v>
      </c>
      <c r="D250" s="65">
        <v>145</v>
      </c>
    </row>
    <row r="251" spans="1:4" x14ac:dyDescent="0.25">
      <c r="A251" s="65" t="s">
        <v>294</v>
      </c>
      <c r="B251" s="65">
        <v>520</v>
      </c>
      <c r="C251" s="65">
        <v>300</v>
      </c>
      <c r="D251" s="65">
        <v>220</v>
      </c>
    </row>
    <row r="252" spans="1:4" x14ac:dyDescent="0.25">
      <c r="A252" s="65" t="s">
        <v>295</v>
      </c>
      <c r="B252" s="65">
        <v>305</v>
      </c>
      <c r="C252" s="65">
        <v>40</v>
      </c>
      <c r="D252" s="65">
        <v>265</v>
      </c>
    </row>
    <row r="253" spans="1:4" x14ac:dyDescent="0.25">
      <c r="A253" s="65" t="s">
        <v>296</v>
      </c>
      <c r="B253" s="65">
        <v>200</v>
      </c>
      <c r="C253" s="65">
        <v>105</v>
      </c>
      <c r="D253" s="65">
        <v>95</v>
      </c>
    </row>
    <row r="254" spans="1:4" x14ac:dyDescent="0.25">
      <c r="A254" s="65" t="s">
        <v>297</v>
      </c>
      <c r="B254" s="65">
        <v>15725</v>
      </c>
      <c r="C254" s="65">
        <v>9080</v>
      </c>
      <c r="D254" s="65">
        <v>6645</v>
      </c>
    </row>
    <row r="255" spans="1:4" x14ac:dyDescent="0.25">
      <c r="A255" s="65" t="s">
        <v>298</v>
      </c>
      <c r="B255" s="65">
        <v>155</v>
      </c>
      <c r="C255" s="65">
        <v>50</v>
      </c>
      <c r="D255" s="65">
        <v>105</v>
      </c>
    </row>
    <row r="256" spans="1:4" x14ac:dyDescent="0.25">
      <c r="A256" s="65" t="s">
        <v>299</v>
      </c>
      <c r="B256" s="65">
        <v>1035</v>
      </c>
      <c r="C256" s="65">
        <v>100</v>
      </c>
      <c r="D256" s="65">
        <v>930</v>
      </c>
    </row>
    <row r="257" spans="1:4" x14ac:dyDescent="0.25">
      <c r="A257" s="65" t="s">
        <v>300</v>
      </c>
      <c r="B257" s="65">
        <v>1615</v>
      </c>
      <c r="C257" s="65">
        <v>720</v>
      </c>
      <c r="D257" s="65">
        <v>900</v>
      </c>
    </row>
    <row r="258" spans="1:4" x14ac:dyDescent="0.25">
      <c r="A258" s="65" t="s">
        <v>301</v>
      </c>
      <c r="B258" s="65">
        <v>770</v>
      </c>
      <c r="C258" s="65">
        <v>455</v>
      </c>
      <c r="D258" s="65">
        <v>310</v>
      </c>
    </row>
    <row r="259" spans="1:4" x14ac:dyDescent="0.25">
      <c r="A259" s="65" t="s">
        <v>302</v>
      </c>
      <c r="B259" s="65">
        <v>42160</v>
      </c>
      <c r="C259" s="65">
        <v>23290</v>
      </c>
      <c r="D259" s="65">
        <v>18875</v>
      </c>
    </row>
    <row r="260" spans="1:4" x14ac:dyDescent="0.25">
      <c r="A260" s="65" t="s">
        <v>137</v>
      </c>
      <c r="B260" s="65">
        <v>200</v>
      </c>
      <c r="C260" s="65">
        <v>115</v>
      </c>
      <c r="D260" s="65">
        <v>85</v>
      </c>
    </row>
    <row r="261" spans="1:4" x14ac:dyDescent="0.25">
      <c r="A261" s="65" t="s">
        <v>139</v>
      </c>
      <c r="B261" s="65">
        <v>715</v>
      </c>
      <c r="C261" s="65">
        <v>390</v>
      </c>
      <c r="D261" s="65">
        <v>325</v>
      </c>
    </row>
    <row r="262" spans="1:4" x14ac:dyDescent="0.25">
      <c r="A262" s="65" t="s">
        <v>303</v>
      </c>
      <c r="B262" s="65">
        <v>1880</v>
      </c>
      <c r="C262" s="65">
        <v>1145</v>
      </c>
      <c r="D262" s="65">
        <v>730</v>
      </c>
    </row>
    <row r="263" spans="1:4" x14ac:dyDescent="0.25">
      <c r="A263" s="65" t="s">
        <v>304</v>
      </c>
      <c r="B263" s="65">
        <v>151170</v>
      </c>
      <c r="C263" s="65">
        <v>81570</v>
      </c>
      <c r="D263" s="65">
        <v>69600</v>
      </c>
    </row>
    <row r="264" spans="1:4" ht="15" customHeight="1" x14ac:dyDescent="0.25">
      <c r="A264" s="190" t="s">
        <v>306</v>
      </c>
      <c r="B264" s="191"/>
      <c r="C264" s="191"/>
      <c r="D264" s="192"/>
    </row>
    <row r="265" spans="1:4" x14ac:dyDescent="0.25">
      <c r="A265" s="65" t="s">
        <v>186</v>
      </c>
      <c r="B265" s="65">
        <v>1530</v>
      </c>
      <c r="C265" s="65">
        <v>835</v>
      </c>
      <c r="D265" s="65">
        <v>695</v>
      </c>
    </row>
    <row r="266" spans="1:4" x14ac:dyDescent="0.25">
      <c r="A266" s="65" t="s">
        <v>187</v>
      </c>
      <c r="B266" s="65">
        <v>455</v>
      </c>
      <c r="C266" s="65">
        <v>250</v>
      </c>
      <c r="D266" s="65">
        <v>205</v>
      </c>
    </row>
    <row r="267" spans="1:4" x14ac:dyDescent="0.25">
      <c r="A267" s="65" t="s">
        <v>188</v>
      </c>
      <c r="B267" s="65">
        <v>2510</v>
      </c>
      <c r="C267" s="65">
        <v>1320</v>
      </c>
      <c r="D267" s="65">
        <v>1190</v>
      </c>
    </row>
    <row r="268" spans="1:4" x14ac:dyDescent="0.25">
      <c r="A268" s="65" t="s">
        <v>189</v>
      </c>
      <c r="B268" s="65">
        <v>7580</v>
      </c>
      <c r="C268" s="65">
        <v>4185</v>
      </c>
      <c r="D268" s="65">
        <v>3390</v>
      </c>
    </row>
    <row r="269" spans="1:4" x14ac:dyDescent="0.25">
      <c r="A269" s="65" t="s">
        <v>190</v>
      </c>
      <c r="B269" s="65">
        <v>380</v>
      </c>
      <c r="C269" s="65">
        <v>165</v>
      </c>
      <c r="D269" s="65">
        <v>215</v>
      </c>
    </row>
    <row r="270" spans="1:4" x14ac:dyDescent="0.25">
      <c r="A270" s="65" t="s">
        <v>191</v>
      </c>
      <c r="B270" s="65">
        <v>200</v>
      </c>
      <c r="C270" s="65">
        <v>90</v>
      </c>
      <c r="D270" s="65">
        <v>110</v>
      </c>
    </row>
    <row r="271" spans="1:4" x14ac:dyDescent="0.25">
      <c r="A271" s="65" t="s">
        <v>192</v>
      </c>
      <c r="B271" s="65">
        <v>365</v>
      </c>
      <c r="C271" s="65">
        <v>110</v>
      </c>
      <c r="D271" s="65">
        <v>250</v>
      </c>
    </row>
    <row r="272" spans="1:4" x14ac:dyDescent="0.25">
      <c r="A272" s="65" t="s">
        <v>193</v>
      </c>
      <c r="B272" s="65">
        <v>1880</v>
      </c>
      <c r="C272" s="65">
        <v>855</v>
      </c>
      <c r="D272" s="65">
        <v>1025</v>
      </c>
    </row>
    <row r="273" spans="1:4" x14ac:dyDescent="0.25">
      <c r="A273" s="65" t="s">
        <v>194</v>
      </c>
      <c r="B273" s="65">
        <v>9180</v>
      </c>
      <c r="C273" s="65">
        <v>5065</v>
      </c>
      <c r="D273" s="65">
        <v>4115</v>
      </c>
    </row>
    <row r="274" spans="1:4" x14ac:dyDescent="0.25">
      <c r="A274" s="65" t="s">
        <v>195</v>
      </c>
      <c r="B274" s="65">
        <v>220</v>
      </c>
      <c r="C274" s="65">
        <v>135</v>
      </c>
      <c r="D274" s="65">
        <v>80</v>
      </c>
    </row>
    <row r="275" spans="1:4" x14ac:dyDescent="0.25">
      <c r="A275" s="65" t="s">
        <v>196</v>
      </c>
      <c r="B275" s="65">
        <v>55</v>
      </c>
      <c r="C275" s="65">
        <v>35</v>
      </c>
      <c r="D275" s="65">
        <v>20</v>
      </c>
    </row>
    <row r="276" spans="1:4" x14ac:dyDescent="0.25">
      <c r="A276" s="65" t="s">
        <v>197</v>
      </c>
      <c r="B276" s="65">
        <v>9445</v>
      </c>
      <c r="C276" s="65">
        <v>5675</v>
      </c>
      <c r="D276" s="65">
        <v>3770</v>
      </c>
    </row>
    <row r="277" spans="1:4" x14ac:dyDescent="0.25">
      <c r="A277" s="65" t="s">
        <v>198</v>
      </c>
      <c r="B277" s="65">
        <v>4660</v>
      </c>
      <c r="C277" s="65">
        <v>2370</v>
      </c>
      <c r="D277" s="65">
        <v>2285</v>
      </c>
    </row>
    <row r="278" spans="1:4" x14ac:dyDescent="0.25">
      <c r="A278" s="65" t="s">
        <v>199</v>
      </c>
      <c r="B278" s="65">
        <v>4405</v>
      </c>
      <c r="C278" s="65">
        <v>2395</v>
      </c>
      <c r="D278" s="65">
        <v>2010</v>
      </c>
    </row>
    <row r="279" spans="1:4" x14ac:dyDescent="0.25">
      <c r="A279" s="65" t="s">
        <v>200</v>
      </c>
      <c r="B279" s="65">
        <v>930</v>
      </c>
      <c r="C279" s="65">
        <v>485</v>
      </c>
      <c r="D279" s="65">
        <v>445</v>
      </c>
    </row>
    <row r="280" spans="1:4" x14ac:dyDescent="0.25">
      <c r="A280" s="65" t="s">
        <v>201</v>
      </c>
      <c r="B280" s="65">
        <v>1715</v>
      </c>
      <c r="C280" s="65">
        <v>770</v>
      </c>
      <c r="D280" s="65">
        <v>945</v>
      </c>
    </row>
    <row r="281" spans="1:4" x14ac:dyDescent="0.25">
      <c r="A281" s="65" t="s">
        <v>202</v>
      </c>
      <c r="B281" s="65">
        <v>65</v>
      </c>
      <c r="C281" s="65">
        <v>30</v>
      </c>
      <c r="D281" s="65">
        <v>35</v>
      </c>
    </row>
    <row r="282" spans="1:4" x14ac:dyDescent="0.25">
      <c r="A282" s="65" t="s">
        <v>203</v>
      </c>
      <c r="B282" s="65">
        <v>15</v>
      </c>
      <c r="C282" s="65">
        <v>5</v>
      </c>
      <c r="D282" s="65">
        <v>10</v>
      </c>
    </row>
    <row r="283" spans="1:4" x14ac:dyDescent="0.25">
      <c r="A283" s="65" t="s">
        <v>204</v>
      </c>
      <c r="B283" s="65">
        <v>1435</v>
      </c>
      <c r="C283" s="65">
        <v>735</v>
      </c>
      <c r="D283" s="65">
        <v>705</v>
      </c>
    </row>
    <row r="284" spans="1:4" x14ac:dyDescent="0.25">
      <c r="A284" s="65" t="s">
        <v>205</v>
      </c>
      <c r="B284" s="65">
        <v>640</v>
      </c>
      <c r="C284" s="65">
        <v>265</v>
      </c>
      <c r="D284" s="65">
        <v>375</v>
      </c>
    </row>
    <row r="285" spans="1:4" x14ac:dyDescent="0.25">
      <c r="A285" s="65" t="s">
        <v>206</v>
      </c>
      <c r="B285" s="65" t="s">
        <v>67</v>
      </c>
      <c r="C285" s="65" t="s">
        <v>67</v>
      </c>
      <c r="D285" s="65" t="s">
        <v>67</v>
      </c>
    </row>
    <row r="286" spans="1:4" x14ac:dyDescent="0.25">
      <c r="A286" s="65" t="s">
        <v>207</v>
      </c>
      <c r="B286" s="65">
        <v>1245</v>
      </c>
      <c r="C286" s="65">
        <v>650</v>
      </c>
      <c r="D286" s="65">
        <v>595</v>
      </c>
    </row>
    <row r="287" spans="1:4" x14ac:dyDescent="0.25">
      <c r="A287" s="65" t="s">
        <v>208</v>
      </c>
      <c r="B287" s="65">
        <v>2185</v>
      </c>
      <c r="C287" s="65">
        <v>1250</v>
      </c>
      <c r="D287" s="65">
        <v>935</v>
      </c>
    </row>
    <row r="288" spans="1:4" x14ac:dyDescent="0.25">
      <c r="A288" s="65" t="s">
        <v>209</v>
      </c>
      <c r="B288" s="65">
        <v>140</v>
      </c>
      <c r="C288" s="65">
        <v>65</v>
      </c>
      <c r="D288" s="65">
        <v>75</v>
      </c>
    </row>
    <row r="289" spans="1:4" x14ac:dyDescent="0.25">
      <c r="A289" s="65" t="s">
        <v>210</v>
      </c>
      <c r="B289" s="65">
        <v>2235</v>
      </c>
      <c r="C289" s="65">
        <v>1200</v>
      </c>
      <c r="D289" s="65">
        <v>1040</v>
      </c>
    </row>
    <row r="290" spans="1:4" x14ac:dyDescent="0.25">
      <c r="A290" s="65" t="s">
        <v>211</v>
      </c>
      <c r="B290" s="65">
        <v>28020</v>
      </c>
      <c r="C290" s="65">
        <v>14645</v>
      </c>
      <c r="D290" s="65">
        <v>13375</v>
      </c>
    </row>
    <row r="291" spans="1:4" x14ac:dyDescent="0.25">
      <c r="A291" s="65" t="s">
        <v>212</v>
      </c>
      <c r="B291" s="65">
        <v>1735</v>
      </c>
      <c r="C291" s="65">
        <v>945</v>
      </c>
      <c r="D291" s="65">
        <v>790</v>
      </c>
    </row>
    <row r="292" spans="1:4" x14ac:dyDescent="0.25">
      <c r="A292" s="65" t="s">
        <v>213</v>
      </c>
      <c r="B292" s="65">
        <v>10775</v>
      </c>
      <c r="C292" s="65">
        <v>6325</v>
      </c>
      <c r="D292" s="65">
        <v>4450</v>
      </c>
    </row>
    <row r="293" spans="1:4" x14ac:dyDescent="0.25">
      <c r="A293" s="65" t="s">
        <v>214</v>
      </c>
      <c r="B293" s="65">
        <v>7380</v>
      </c>
      <c r="C293" s="65">
        <v>2775</v>
      </c>
      <c r="D293" s="65">
        <v>4605</v>
      </c>
    </row>
    <row r="294" spans="1:4" x14ac:dyDescent="0.25">
      <c r="A294" s="65" t="s">
        <v>215</v>
      </c>
      <c r="B294" s="65">
        <v>590</v>
      </c>
      <c r="C294" s="65">
        <v>305</v>
      </c>
      <c r="D294" s="65">
        <v>285</v>
      </c>
    </row>
    <row r="295" spans="1:4" x14ac:dyDescent="0.25">
      <c r="A295" s="65" t="s">
        <v>216</v>
      </c>
      <c r="B295" s="65">
        <v>755</v>
      </c>
      <c r="C295" s="65">
        <v>345</v>
      </c>
      <c r="D295" s="65">
        <v>410</v>
      </c>
    </row>
    <row r="296" spans="1:4" x14ac:dyDescent="0.25">
      <c r="A296" s="65" t="s">
        <v>217</v>
      </c>
      <c r="B296" s="65">
        <v>985</v>
      </c>
      <c r="C296" s="65">
        <v>535</v>
      </c>
      <c r="D296" s="65">
        <v>450</v>
      </c>
    </row>
    <row r="297" spans="1:4" x14ac:dyDescent="0.25">
      <c r="A297" s="65" t="s">
        <v>218</v>
      </c>
      <c r="B297" s="65">
        <v>215</v>
      </c>
      <c r="C297" s="65">
        <v>120</v>
      </c>
      <c r="D297" s="65">
        <v>95</v>
      </c>
    </row>
    <row r="298" spans="1:4" x14ac:dyDescent="0.25">
      <c r="A298" s="65" t="s">
        <v>219</v>
      </c>
      <c r="B298" s="65">
        <v>6465</v>
      </c>
      <c r="C298" s="65">
        <v>3275</v>
      </c>
      <c r="D298" s="65">
        <v>3190</v>
      </c>
    </row>
    <row r="299" spans="1:4" x14ac:dyDescent="0.25">
      <c r="A299" s="65" t="s">
        <v>220</v>
      </c>
      <c r="B299" s="65">
        <v>690</v>
      </c>
      <c r="C299" s="65">
        <v>335</v>
      </c>
      <c r="D299" s="65">
        <v>355</v>
      </c>
    </row>
    <row r="300" spans="1:4" x14ac:dyDescent="0.25">
      <c r="A300" s="65" t="s">
        <v>221</v>
      </c>
      <c r="B300" s="65">
        <v>325</v>
      </c>
      <c r="C300" s="65">
        <v>190</v>
      </c>
      <c r="D300" s="65">
        <v>140</v>
      </c>
    </row>
    <row r="301" spans="1:4" x14ac:dyDescent="0.25">
      <c r="A301" s="65" t="s">
        <v>222</v>
      </c>
      <c r="B301" s="65">
        <v>40</v>
      </c>
      <c r="C301" s="65">
        <v>15</v>
      </c>
      <c r="D301" s="65">
        <v>25</v>
      </c>
    </row>
    <row r="302" spans="1:4" x14ac:dyDescent="0.25">
      <c r="A302" s="65" t="s">
        <v>223</v>
      </c>
      <c r="B302" s="65">
        <v>5695</v>
      </c>
      <c r="C302" s="65">
        <v>2995</v>
      </c>
      <c r="D302" s="65">
        <v>2700</v>
      </c>
    </row>
    <row r="303" spans="1:4" x14ac:dyDescent="0.25">
      <c r="A303" s="65" t="s">
        <v>224</v>
      </c>
      <c r="B303" s="65">
        <v>45</v>
      </c>
      <c r="C303" s="65">
        <v>20</v>
      </c>
      <c r="D303" s="65">
        <v>25</v>
      </c>
    </row>
    <row r="304" spans="1:4" x14ac:dyDescent="0.25">
      <c r="A304" s="65" t="s">
        <v>225</v>
      </c>
      <c r="B304" s="65">
        <v>735</v>
      </c>
      <c r="C304" s="65">
        <v>320</v>
      </c>
      <c r="D304" s="65">
        <v>415</v>
      </c>
    </row>
    <row r="305" spans="1:4" x14ac:dyDescent="0.25">
      <c r="A305" s="65" t="s">
        <v>226</v>
      </c>
      <c r="B305" s="65">
        <v>37900</v>
      </c>
      <c r="C305" s="65">
        <v>19305</v>
      </c>
      <c r="D305" s="65">
        <v>18595</v>
      </c>
    </row>
    <row r="306" spans="1:4" x14ac:dyDescent="0.25">
      <c r="A306" s="65" t="s">
        <v>227</v>
      </c>
      <c r="B306" s="65">
        <v>5405</v>
      </c>
      <c r="C306" s="65">
        <v>2055</v>
      </c>
      <c r="D306" s="65">
        <v>3355</v>
      </c>
    </row>
    <row r="307" spans="1:4" x14ac:dyDescent="0.25">
      <c r="A307" s="65" t="s">
        <v>228</v>
      </c>
      <c r="B307" s="65">
        <v>1935</v>
      </c>
      <c r="C307" s="65">
        <v>1140</v>
      </c>
      <c r="D307" s="65">
        <v>800</v>
      </c>
    </row>
    <row r="308" spans="1:4" x14ac:dyDescent="0.25">
      <c r="A308" s="65" t="s">
        <v>229</v>
      </c>
      <c r="B308" s="65">
        <v>3290</v>
      </c>
      <c r="C308" s="65">
        <v>2325</v>
      </c>
      <c r="D308" s="65">
        <v>970</v>
      </c>
    </row>
    <row r="309" spans="1:4" x14ac:dyDescent="0.25">
      <c r="A309" s="65" t="s">
        <v>230</v>
      </c>
      <c r="B309" s="65">
        <v>620</v>
      </c>
      <c r="C309" s="65">
        <v>185</v>
      </c>
      <c r="D309" s="65">
        <v>435</v>
      </c>
    </row>
    <row r="310" spans="1:4" x14ac:dyDescent="0.25">
      <c r="A310" s="65" t="s">
        <v>231</v>
      </c>
      <c r="B310" s="65">
        <v>50</v>
      </c>
      <c r="C310" s="65">
        <v>25</v>
      </c>
      <c r="D310" s="65">
        <v>25</v>
      </c>
    </row>
    <row r="311" spans="1:4" x14ac:dyDescent="0.25">
      <c r="A311" s="65" t="s">
        <v>232</v>
      </c>
      <c r="B311" s="65" t="s">
        <v>67</v>
      </c>
      <c r="C311" s="65" t="s">
        <v>67</v>
      </c>
      <c r="D311" s="65" t="s">
        <v>67</v>
      </c>
    </row>
    <row r="312" spans="1:4" x14ac:dyDescent="0.25">
      <c r="A312" s="65" t="s">
        <v>233</v>
      </c>
      <c r="B312" s="65">
        <v>167125</v>
      </c>
      <c r="C312" s="65">
        <v>87115</v>
      </c>
      <c r="D312" s="65">
        <v>80010</v>
      </c>
    </row>
    <row r="313" spans="1:4" x14ac:dyDescent="0.25">
      <c r="A313" s="65" t="s">
        <v>234</v>
      </c>
      <c r="B313" s="65">
        <v>530</v>
      </c>
      <c r="C313" s="65">
        <v>395</v>
      </c>
      <c r="D313" s="65">
        <v>135</v>
      </c>
    </row>
    <row r="314" spans="1:4" x14ac:dyDescent="0.25">
      <c r="A314" s="65" t="s">
        <v>235</v>
      </c>
      <c r="B314" s="65">
        <v>85</v>
      </c>
      <c r="C314" s="65">
        <v>50</v>
      </c>
      <c r="D314" s="65">
        <v>35</v>
      </c>
    </row>
    <row r="315" spans="1:4" x14ac:dyDescent="0.25">
      <c r="A315" s="65" t="s">
        <v>236</v>
      </c>
      <c r="B315" s="65">
        <v>480</v>
      </c>
      <c r="C315" s="65">
        <v>325</v>
      </c>
      <c r="D315" s="65">
        <v>155</v>
      </c>
    </row>
    <row r="316" spans="1:4" x14ac:dyDescent="0.25">
      <c r="A316" s="65" t="s">
        <v>237</v>
      </c>
      <c r="B316" s="65">
        <v>120</v>
      </c>
      <c r="C316" s="65">
        <v>70</v>
      </c>
      <c r="D316" s="65">
        <v>50</v>
      </c>
    </row>
    <row r="317" spans="1:4" x14ac:dyDescent="0.25">
      <c r="A317" s="65" t="s">
        <v>238</v>
      </c>
      <c r="B317" s="65">
        <v>35</v>
      </c>
      <c r="C317" s="65">
        <v>25</v>
      </c>
      <c r="D317" s="65">
        <v>10</v>
      </c>
    </row>
    <row r="318" spans="1:4" x14ac:dyDescent="0.25">
      <c r="A318" s="65" t="s">
        <v>239</v>
      </c>
      <c r="B318" s="65">
        <v>45</v>
      </c>
      <c r="C318" s="65">
        <v>30</v>
      </c>
      <c r="D318" s="65">
        <v>15</v>
      </c>
    </row>
    <row r="319" spans="1:4" x14ac:dyDescent="0.25">
      <c r="A319" s="65" t="s">
        <v>240</v>
      </c>
      <c r="B319" s="65">
        <v>805</v>
      </c>
      <c r="C319" s="65">
        <v>595</v>
      </c>
      <c r="D319" s="65">
        <v>205</v>
      </c>
    </row>
    <row r="320" spans="1:4" x14ac:dyDescent="0.25">
      <c r="A320" s="65" t="s">
        <v>241</v>
      </c>
      <c r="B320" s="65">
        <v>830</v>
      </c>
      <c r="C320" s="65">
        <v>510</v>
      </c>
      <c r="D320" s="65">
        <v>315</v>
      </c>
    </row>
    <row r="321" spans="1:4" x14ac:dyDescent="0.25">
      <c r="A321" s="65" t="s">
        <v>242</v>
      </c>
      <c r="B321" s="65">
        <v>260</v>
      </c>
      <c r="C321" s="65">
        <v>195</v>
      </c>
      <c r="D321" s="65">
        <v>65</v>
      </c>
    </row>
    <row r="322" spans="1:4" x14ac:dyDescent="0.25">
      <c r="A322" s="65" t="s">
        <v>243</v>
      </c>
      <c r="B322" s="65">
        <v>1905</v>
      </c>
      <c r="C322" s="65">
        <v>865</v>
      </c>
      <c r="D322" s="65">
        <v>1040</v>
      </c>
    </row>
    <row r="323" spans="1:4" x14ac:dyDescent="0.25">
      <c r="A323" s="65" t="s">
        <v>244</v>
      </c>
      <c r="B323" s="65">
        <v>320</v>
      </c>
      <c r="C323" s="65">
        <v>175</v>
      </c>
      <c r="D323" s="65">
        <v>145</v>
      </c>
    </row>
    <row r="324" spans="1:4" x14ac:dyDescent="0.25">
      <c r="A324" s="65" t="s">
        <v>245</v>
      </c>
      <c r="B324" s="65">
        <v>235</v>
      </c>
      <c r="C324" s="65">
        <v>80</v>
      </c>
      <c r="D324" s="65">
        <v>155</v>
      </c>
    </row>
    <row r="325" spans="1:4" x14ac:dyDescent="0.25">
      <c r="A325" s="65" t="s">
        <v>246</v>
      </c>
      <c r="B325" s="65">
        <v>125</v>
      </c>
      <c r="C325" s="65">
        <v>100</v>
      </c>
      <c r="D325" s="65">
        <v>25</v>
      </c>
    </row>
    <row r="326" spans="1:4" x14ac:dyDescent="0.25">
      <c r="A326" s="65" t="s">
        <v>247</v>
      </c>
      <c r="B326" s="65">
        <v>900</v>
      </c>
      <c r="C326" s="65">
        <v>535</v>
      </c>
      <c r="D326" s="65">
        <v>365</v>
      </c>
    </row>
    <row r="327" spans="1:4" x14ac:dyDescent="0.25">
      <c r="A327" s="65" t="s">
        <v>248</v>
      </c>
      <c r="B327" s="65">
        <v>735</v>
      </c>
      <c r="C327" s="65">
        <v>410</v>
      </c>
      <c r="D327" s="65">
        <v>325</v>
      </c>
    </row>
    <row r="328" spans="1:4" x14ac:dyDescent="0.25">
      <c r="A328" s="65" t="s">
        <v>249</v>
      </c>
      <c r="B328" s="65">
        <v>125</v>
      </c>
      <c r="C328" s="65">
        <v>80</v>
      </c>
      <c r="D328" s="65">
        <v>45</v>
      </c>
    </row>
    <row r="329" spans="1:4" x14ac:dyDescent="0.25">
      <c r="A329" s="65" t="s">
        <v>250</v>
      </c>
      <c r="B329" s="65">
        <v>55</v>
      </c>
      <c r="C329" s="65">
        <v>35</v>
      </c>
      <c r="D329" s="65">
        <v>20</v>
      </c>
    </row>
    <row r="330" spans="1:4" x14ac:dyDescent="0.25">
      <c r="A330" s="65" t="s">
        <v>251</v>
      </c>
      <c r="B330" s="65">
        <v>825</v>
      </c>
      <c r="C330" s="65">
        <v>510</v>
      </c>
      <c r="D330" s="65">
        <v>315</v>
      </c>
    </row>
    <row r="331" spans="1:4" x14ac:dyDescent="0.25">
      <c r="A331" s="65" t="s">
        <v>252</v>
      </c>
      <c r="B331" s="65">
        <v>175</v>
      </c>
      <c r="C331" s="65">
        <v>80</v>
      </c>
      <c r="D331" s="65">
        <v>100</v>
      </c>
    </row>
    <row r="332" spans="1:4" x14ac:dyDescent="0.25">
      <c r="A332" s="65" t="s">
        <v>253</v>
      </c>
      <c r="B332" s="65">
        <v>160</v>
      </c>
      <c r="C332" s="65">
        <v>135</v>
      </c>
      <c r="D332" s="65">
        <v>20</v>
      </c>
    </row>
    <row r="333" spans="1:4" x14ac:dyDescent="0.25">
      <c r="A333" s="65" t="s">
        <v>254</v>
      </c>
      <c r="B333" s="65">
        <v>1180</v>
      </c>
      <c r="C333" s="65">
        <v>1000</v>
      </c>
      <c r="D333" s="65">
        <v>180</v>
      </c>
    </row>
    <row r="334" spans="1:4" x14ac:dyDescent="0.25">
      <c r="A334" s="65" t="s">
        <v>255</v>
      </c>
      <c r="B334" s="65">
        <v>45</v>
      </c>
      <c r="C334" s="65">
        <v>40</v>
      </c>
      <c r="D334" s="65">
        <v>5</v>
      </c>
    </row>
    <row r="335" spans="1:4" x14ac:dyDescent="0.25">
      <c r="A335" s="65" t="s">
        <v>256</v>
      </c>
      <c r="B335" s="65">
        <v>285</v>
      </c>
      <c r="C335" s="65">
        <v>125</v>
      </c>
      <c r="D335" s="65">
        <v>155</v>
      </c>
    </row>
    <row r="336" spans="1:4" x14ac:dyDescent="0.25">
      <c r="A336" s="65" t="s">
        <v>257</v>
      </c>
      <c r="B336" s="65">
        <v>1245</v>
      </c>
      <c r="C336" s="65">
        <v>880</v>
      </c>
      <c r="D336" s="65">
        <v>360</v>
      </c>
    </row>
    <row r="337" spans="1:4" x14ac:dyDescent="0.25">
      <c r="A337" s="65" t="s">
        <v>258</v>
      </c>
      <c r="B337" s="65">
        <v>130</v>
      </c>
      <c r="C337" s="65">
        <v>65</v>
      </c>
      <c r="D337" s="65">
        <v>65</v>
      </c>
    </row>
    <row r="338" spans="1:4" x14ac:dyDescent="0.25">
      <c r="A338" s="65" t="s">
        <v>259</v>
      </c>
      <c r="B338" s="65">
        <v>1215</v>
      </c>
      <c r="C338" s="65">
        <v>665</v>
      </c>
      <c r="D338" s="65">
        <v>550</v>
      </c>
    </row>
    <row r="339" spans="1:4" x14ac:dyDescent="0.25">
      <c r="A339" s="65" t="s">
        <v>260</v>
      </c>
      <c r="B339" s="65">
        <v>12840</v>
      </c>
      <c r="C339" s="65">
        <v>7975</v>
      </c>
      <c r="D339" s="65">
        <v>4865</v>
      </c>
    </row>
    <row r="340" spans="1:4" x14ac:dyDescent="0.25">
      <c r="A340" s="65" t="s">
        <v>261</v>
      </c>
      <c r="B340" s="65">
        <v>125</v>
      </c>
      <c r="C340" s="65">
        <v>50</v>
      </c>
      <c r="D340" s="65">
        <v>75</v>
      </c>
    </row>
    <row r="341" spans="1:4" x14ac:dyDescent="0.25">
      <c r="A341" s="65" t="s">
        <v>262</v>
      </c>
      <c r="B341" s="65">
        <v>50</v>
      </c>
      <c r="C341" s="65">
        <v>20</v>
      </c>
      <c r="D341" s="65">
        <v>30</v>
      </c>
    </row>
    <row r="342" spans="1:4" x14ac:dyDescent="0.25">
      <c r="A342" s="65" t="s">
        <v>263</v>
      </c>
      <c r="B342" s="65">
        <v>805</v>
      </c>
      <c r="C342" s="65">
        <v>295</v>
      </c>
      <c r="D342" s="65">
        <v>515</v>
      </c>
    </row>
    <row r="343" spans="1:4" x14ac:dyDescent="0.25">
      <c r="A343" s="65" t="s">
        <v>264</v>
      </c>
      <c r="B343" s="65">
        <v>190</v>
      </c>
      <c r="C343" s="65">
        <v>95</v>
      </c>
      <c r="D343" s="65">
        <v>95</v>
      </c>
    </row>
    <row r="344" spans="1:4" x14ac:dyDescent="0.25">
      <c r="A344" s="65" t="s">
        <v>265</v>
      </c>
      <c r="B344" s="65">
        <v>165</v>
      </c>
      <c r="C344" s="65">
        <v>65</v>
      </c>
      <c r="D344" s="65">
        <v>100</v>
      </c>
    </row>
    <row r="345" spans="1:4" x14ac:dyDescent="0.25">
      <c r="A345" s="65" t="s">
        <v>266</v>
      </c>
      <c r="B345" s="65">
        <v>365</v>
      </c>
      <c r="C345" s="65">
        <v>185</v>
      </c>
      <c r="D345" s="65">
        <v>180</v>
      </c>
    </row>
    <row r="346" spans="1:4" x14ac:dyDescent="0.25">
      <c r="A346" s="65" t="s">
        <v>267</v>
      </c>
      <c r="B346" s="65">
        <v>375</v>
      </c>
      <c r="C346" s="65">
        <v>150</v>
      </c>
      <c r="D346" s="65">
        <v>225</v>
      </c>
    </row>
    <row r="347" spans="1:4" x14ac:dyDescent="0.25">
      <c r="A347" s="65" t="s">
        <v>268</v>
      </c>
      <c r="B347" s="65">
        <v>140</v>
      </c>
      <c r="C347" s="65">
        <v>50</v>
      </c>
      <c r="D347" s="65">
        <v>85</v>
      </c>
    </row>
    <row r="348" spans="1:4" x14ac:dyDescent="0.25">
      <c r="A348" s="65" t="s">
        <v>269</v>
      </c>
      <c r="B348" s="65">
        <v>425</v>
      </c>
      <c r="C348" s="65">
        <v>200</v>
      </c>
      <c r="D348" s="65">
        <v>225</v>
      </c>
    </row>
    <row r="349" spans="1:4" x14ac:dyDescent="0.25">
      <c r="A349" s="65" t="s">
        <v>270</v>
      </c>
      <c r="B349" s="65">
        <v>340</v>
      </c>
      <c r="C349" s="65">
        <v>135</v>
      </c>
      <c r="D349" s="65">
        <v>205</v>
      </c>
    </row>
    <row r="350" spans="1:4" x14ac:dyDescent="0.25">
      <c r="A350" s="65" t="s">
        <v>271</v>
      </c>
      <c r="B350" s="65">
        <v>105</v>
      </c>
      <c r="C350" s="65">
        <v>50</v>
      </c>
      <c r="D350" s="65">
        <v>60</v>
      </c>
    </row>
    <row r="351" spans="1:4" x14ac:dyDescent="0.25">
      <c r="A351" s="65" t="s">
        <v>272</v>
      </c>
      <c r="B351" s="65">
        <v>1720</v>
      </c>
      <c r="C351" s="65">
        <v>890</v>
      </c>
      <c r="D351" s="65">
        <v>825</v>
      </c>
    </row>
    <row r="352" spans="1:4" x14ac:dyDescent="0.25">
      <c r="A352" s="65" t="s">
        <v>273</v>
      </c>
      <c r="B352" s="65">
        <v>365</v>
      </c>
      <c r="C352" s="65">
        <v>185</v>
      </c>
      <c r="D352" s="65">
        <v>180</v>
      </c>
    </row>
    <row r="353" spans="1:4" x14ac:dyDescent="0.25">
      <c r="A353" s="65" t="s">
        <v>274</v>
      </c>
      <c r="B353" s="65">
        <v>5175</v>
      </c>
      <c r="C353" s="65">
        <v>2370</v>
      </c>
      <c r="D353" s="65">
        <v>2805</v>
      </c>
    </row>
    <row r="354" spans="1:4" x14ac:dyDescent="0.25">
      <c r="A354" s="65" t="s">
        <v>275</v>
      </c>
      <c r="B354" s="65">
        <v>6350</v>
      </c>
      <c r="C354" s="65">
        <v>3920</v>
      </c>
      <c r="D354" s="65">
        <v>2430</v>
      </c>
    </row>
    <row r="355" spans="1:4" x14ac:dyDescent="0.25">
      <c r="A355" s="65" t="s">
        <v>276</v>
      </c>
      <c r="B355" s="65">
        <v>380</v>
      </c>
      <c r="C355" s="65">
        <v>165</v>
      </c>
      <c r="D355" s="65">
        <v>215</v>
      </c>
    </row>
    <row r="356" spans="1:4" x14ac:dyDescent="0.25">
      <c r="A356" s="65" t="s">
        <v>277</v>
      </c>
      <c r="B356" s="65">
        <v>590</v>
      </c>
      <c r="C356" s="65">
        <v>300</v>
      </c>
      <c r="D356" s="65">
        <v>290</v>
      </c>
    </row>
    <row r="357" spans="1:4" x14ac:dyDescent="0.25">
      <c r="A357" s="65" t="s">
        <v>278</v>
      </c>
      <c r="B357" s="65">
        <v>120</v>
      </c>
      <c r="C357" s="65">
        <v>75</v>
      </c>
      <c r="D357" s="65">
        <v>40</v>
      </c>
    </row>
    <row r="358" spans="1:4" x14ac:dyDescent="0.25">
      <c r="A358" s="65" t="s">
        <v>279</v>
      </c>
      <c r="B358" s="65">
        <v>3550</v>
      </c>
      <c r="C358" s="65">
        <v>1905</v>
      </c>
      <c r="D358" s="65">
        <v>1645</v>
      </c>
    </row>
    <row r="359" spans="1:4" x14ac:dyDescent="0.25">
      <c r="A359" s="65" t="s">
        <v>280</v>
      </c>
      <c r="B359" s="65">
        <v>915</v>
      </c>
      <c r="C359" s="65">
        <v>410</v>
      </c>
      <c r="D359" s="65">
        <v>505</v>
      </c>
    </row>
    <row r="360" spans="1:4" x14ac:dyDescent="0.25">
      <c r="A360" s="65" t="s">
        <v>281</v>
      </c>
      <c r="B360" s="65">
        <v>1935</v>
      </c>
      <c r="C360" s="65">
        <v>1160</v>
      </c>
      <c r="D360" s="65">
        <v>770</v>
      </c>
    </row>
    <row r="361" spans="1:4" x14ac:dyDescent="0.25">
      <c r="A361" s="65" t="s">
        <v>282</v>
      </c>
      <c r="B361" s="65">
        <v>560</v>
      </c>
      <c r="C361" s="65">
        <v>250</v>
      </c>
      <c r="D361" s="65">
        <v>310</v>
      </c>
    </row>
    <row r="362" spans="1:4" x14ac:dyDescent="0.25">
      <c r="A362" s="65" t="s">
        <v>283</v>
      </c>
      <c r="B362" s="65">
        <v>380</v>
      </c>
      <c r="C362" s="65">
        <v>225</v>
      </c>
      <c r="D362" s="65">
        <v>160</v>
      </c>
    </row>
    <row r="363" spans="1:4" x14ac:dyDescent="0.25">
      <c r="A363" s="65" t="s">
        <v>284</v>
      </c>
      <c r="B363" s="65">
        <v>14470</v>
      </c>
      <c r="C363" s="65">
        <v>8110</v>
      </c>
      <c r="D363" s="65">
        <v>6360</v>
      </c>
    </row>
    <row r="364" spans="1:4" x14ac:dyDescent="0.25">
      <c r="A364" s="65" t="s">
        <v>285</v>
      </c>
      <c r="B364" s="65">
        <v>3735</v>
      </c>
      <c r="C364" s="65">
        <v>2070</v>
      </c>
      <c r="D364" s="65">
        <v>1670</v>
      </c>
    </row>
    <row r="365" spans="1:4" x14ac:dyDescent="0.25">
      <c r="A365" s="65" t="s">
        <v>286</v>
      </c>
      <c r="B365" s="65">
        <v>635</v>
      </c>
      <c r="C365" s="65">
        <v>270</v>
      </c>
      <c r="D365" s="65">
        <v>365</v>
      </c>
    </row>
    <row r="366" spans="1:4" x14ac:dyDescent="0.25">
      <c r="A366" s="65" t="s">
        <v>287</v>
      </c>
      <c r="B366" s="65">
        <v>270</v>
      </c>
      <c r="C366" s="65">
        <v>165</v>
      </c>
      <c r="D366" s="65">
        <v>105</v>
      </c>
    </row>
    <row r="367" spans="1:4" x14ac:dyDescent="0.25">
      <c r="A367" s="65" t="s">
        <v>288</v>
      </c>
      <c r="B367" s="65">
        <v>1420</v>
      </c>
      <c r="C367" s="65">
        <v>650</v>
      </c>
      <c r="D367" s="65">
        <v>775</v>
      </c>
    </row>
    <row r="368" spans="1:4" x14ac:dyDescent="0.25">
      <c r="A368" s="65" t="s">
        <v>289</v>
      </c>
      <c r="B368" s="65">
        <v>610</v>
      </c>
      <c r="C368" s="65">
        <v>245</v>
      </c>
      <c r="D368" s="65">
        <v>365</v>
      </c>
    </row>
    <row r="369" spans="1:4" x14ac:dyDescent="0.25">
      <c r="A369" s="65" t="s">
        <v>290</v>
      </c>
      <c r="B369" s="65">
        <v>2565</v>
      </c>
      <c r="C369" s="65">
        <v>1475</v>
      </c>
      <c r="D369" s="65">
        <v>1085</v>
      </c>
    </row>
    <row r="370" spans="1:4" x14ac:dyDescent="0.25">
      <c r="A370" s="65" t="s">
        <v>291</v>
      </c>
      <c r="B370" s="65">
        <v>220</v>
      </c>
      <c r="C370" s="65">
        <v>115</v>
      </c>
      <c r="D370" s="65">
        <v>100</v>
      </c>
    </row>
    <row r="371" spans="1:4" x14ac:dyDescent="0.25">
      <c r="A371" s="65" t="s">
        <v>292</v>
      </c>
      <c r="B371" s="65">
        <v>230</v>
      </c>
      <c r="C371" s="65">
        <v>115</v>
      </c>
      <c r="D371" s="65">
        <v>115</v>
      </c>
    </row>
    <row r="372" spans="1:4" x14ac:dyDescent="0.25">
      <c r="A372" s="65" t="s">
        <v>293</v>
      </c>
      <c r="B372" s="65">
        <v>1215</v>
      </c>
      <c r="C372" s="65">
        <v>880</v>
      </c>
      <c r="D372" s="65">
        <v>335</v>
      </c>
    </row>
    <row r="373" spans="1:4" x14ac:dyDescent="0.25">
      <c r="A373" s="65" t="s">
        <v>294</v>
      </c>
      <c r="B373" s="65">
        <v>120</v>
      </c>
      <c r="C373" s="65">
        <v>85</v>
      </c>
      <c r="D373" s="65">
        <v>35</v>
      </c>
    </row>
    <row r="374" spans="1:4" x14ac:dyDescent="0.25">
      <c r="A374" s="65" t="s">
        <v>295</v>
      </c>
      <c r="B374" s="65">
        <v>420</v>
      </c>
      <c r="C374" s="65">
        <v>70</v>
      </c>
      <c r="D374" s="65">
        <v>350</v>
      </c>
    </row>
    <row r="375" spans="1:4" x14ac:dyDescent="0.25">
      <c r="A375" s="65" t="s">
        <v>296</v>
      </c>
      <c r="B375" s="65">
        <v>480</v>
      </c>
      <c r="C375" s="65">
        <v>220</v>
      </c>
      <c r="D375" s="65">
        <v>255</v>
      </c>
    </row>
    <row r="376" spans="1:4" x14ac:dyDescent="0.25">
      <c r="A376" s="65" t="s">
        <v>297</v>
      </c>
      <c r="B376" s="65">
        <v>21315</v>
      </c>
      <c r="C376" s="65">
        <v>12560</v>
      </c>
      <c r="D376" s="65">
        <v>8755</v>
      </c>
    </row>
    <row r="377" spans="1:4" x14ac:dyDescent="0.25">
      <c r="A377" s="65" t="s">
        <v>298</v>
      </c>
      <c r="B377" s="65">
        <v>145</v>
      </c>
      <c r="C377" s="65">
        <v>40</v>
      </c>
      <c r="D377" s="65">
        <v>110</v>
      </c>
    </row>
    <row r="378" spans="1:4" x14ac:dyDescent="0.25">
      <c r="A378" s="65" t="s">
        <v>299</v>
      </c>
      <c r="B378" s="65">
        <v>1370</v>
      </c>
      <c r="C378" s="65">
        <v>145</v>
      </c>
      <c r="D378" s="65">
        <v>1220</v>
      </c>
    </row>
    <row r="379" spans="1:4" x14ac:dyDescent="0.25">
      <c r="A379" s="65" t="s">
        <v>300</v>
      </c>
      <c r="B379" s="65">
        <v>2750</v>
      </c>
      <c r="C379" s="65">
        <v>1220</v>
      </c>
      <c r="D379" s="65">
        <v>1530</v>
      </c>
    </row>
    <row r="380" spans="1:4" x14ac:dyDescent="0.25">
      <c r="A380" s="65" t="s">
        <v>301</v>
      </c>
      <c r="B380" s="65">
        <v>1310</v>
      </c>
      <c r="C380" s="65">
        <v>635</v>
      </c>
      <c r="D380" s="65">
        <v>670</v>
      </c>
    </row>
    <row r="381" spans="1:4" x14ac:dyDescent="0.25">
      <c r="A381" s="65" t="s">
        <v>302</v>
      </c>
      <c r="B381" s="65">
        <v>68045</v>
      </c>
      <c r="C381" s="65">
        <v>37480</v>
      </c>
      <c r="D381" s="65">
        <v>30565</v>
      </c>
    </row>
    <row r="382" spans="1:4" x14ac:dyDescent="0.25">
      <c r="A382" s="65" t="s">
        <v>137</v>
      </c>
      <c r="B382" s="65">
        <v>355</v>
      </c>
      <c r="C382" s="65">
        <v>200</v>
      </c>
      <c r="D382" s="65">
        <v>155</v>
      </c>
    </row>
    <row r="383" spans="1:4" x14ac:dyDescent="0.25">
      <c r="A383" s="65" t="s">
        <v>139</v>
      </c>
      <c r="B383" s="65">
        <v>1180</v>
      </c>
      <c r="C383" s="65">
        <v>680</v>
      </c>
      <c r="D383" s="65">
        <v>505</v>
      </c>
    </row>
    <row r="384" spans="1:4" x14ac:dyDescent="0.25">
      <c r="A384" s="65" t="s">
        <v>303</v>
      </c>
      <c r="B384" s="65">
        <v>2975</v>
      </c>
      <c r="C384" s="65">
        <v>1760</v>
      </c>
      <c r="D384" s="65">
        <v>1220</v>
      </c>
    </row>
    <row r="385" spans="1:4" x14ac:dyDescent="0.25">
      <c r="A385" s="65" t="s">
        <v>304</v>
      </c>
      <c r="B385" s="65">
        <v>257705</v>
      </c>
      <c r="C385" s="65">
        <v>137570</v>
      </c>
      <c r="D385" s="65">
        <v>120130</v>
      </c>
    </row>
    <row r="386" spans="1:4" ht="15" customHeight="1" x14ac:dyDescent="0.25">
      <c r="A386" s="190" t="s">
        <v>307</v>
      </c>
      <c r="B386" s="191"/>
      <c r="C386" s="191"/>
      <c r="D386" s="192"/>
    </row>
    <row r="387" spans="1:4" x14ac:dyDescent="0.25">
      <c r="A387" s="65" t="s">
        <v>186</v>
      </c>
      <c r="B387" s="65">
        <v>805</v>
      </c>
      <c r="C387" s="65">
        <v>450</v>
      </c>
      <c r="D387" s="65">
        <v>355</v>
      </c>
    </row>
    <row r="388" spans="1:4" x14ac:dyDescent="0.25">
      <c r="A388" s="65" t="s">
        <v>187</v>
      </c>
      <c r="B388" s="65">
        <v>230</v>
      </c>
      <c r="C388" s="65">
        <v>100</v>
      </c>
      <c r="D388" s="65">
        <v>130</v>
      </c>
    </row>
    <row r="389" spans="1:4" x14ac:dyDescent="0.25">
      <c r="A389" s="65" t="s">
        <v>188</v>
      </c>
      <c r="B389" s="65">
        <v>1235</v>
      </c>
      <c r="C389" s="65">
        <v>650</v>
      </c>
      <c r="D389" s="65">
        <v>585</v>
      </c>
    </row>
    <row r="390" spans="1:4" x14ac:dyDescent="0.25">
      <c r="A390" s="65" t="s">
        <v>189</v>
      </c>
      <c r="B390" s="65">
        <v>2745</v>
      </c>
      <c r="C390" s="65">
        <v>1525</v>
      </c>
      <c r="D390" s="65">
        <v>1215</v>
      </c>
    </row>
    <row r="391" spans="1:4" x14ac:dyDescent="0.25">
      <c r="A391" s="65" t="s">
        <v>190</v>
      </c>
      <c r="B391" s="65">
        <v>510</v>
      </c>
      <c r="C391" s="65">
        <v>185</v>
      </c>
      <c r="D391" s="65">
        <v>320</v>
      </c>
    </row>
    <row r="392" spans="1:4" x14ac:dyDescent="0.25">
      <c r="A392" s="65" t="s">
        <v>191</v>
      </c>
      <c r="B392" s="65">
        <v>105</v>
      </c>
      <c r="C392" s="65">
        <v>35</v>
      </c>
      <c r="D392" s="65">
        <v>70</v>
      </c>
    </row>
    <row r="393" spans="1:4" x14ac:dyDescent="0.25">
      <c r="A393" s="65" t="s">
        <v>192</v>
      </c>
      <c r="B393" s="65">
        <v>290</v>
      </c>
      <c r="C393" s="65">
        <v>65</v>
      </c>
      <c r="D393" s="65">
        <v>225</v>
      </c>
    </row>
    <row r="394" spans="1:4" x14ac:dyDescent="0.25">
      <c r="A394" s="65" t="s">
        <v>193</v>
      </c>
      <c r="B394" s="65">
        <v>810</v>
      </c>
      <c r="C394" s="65">
        <v>375</v>
      </c>
      <c r="D394" s="65">
        <v>440</v>
      </c>
    </row>
    <row r="395" spans="1:4" x14ac:dyDescent="0.25">
      <c r="A395" s="65" t="s">
        <v>194</v>
      </c>
      <c r="B395" s="65">
        <v>1780</v>
      </c>
      <c r="C395" s="65">
        <v>1055</v>
      </c>
      <c r="D395" s="65">
        <v>725</v>
      </c>
    </row>
    <row r="396" spans="1:4" x14ac:dyDescent="0.25">
      <c r="A396" s="65" t="s">
        <v>195</v>
      </c>
      <c r="B396" s="65">
        <v>145</v>
      </c>
      <c r="C396" s="65">
        <v>80</v>
      </c>
      <c r="D396" s="65">
        <v>65</v>
      </c>
    </row>
    <row r="397" spans="1:4" x14ac:dyDescent="0.25">
      <c r="A397" s="65" t="s">
        <v>196</v>
      </c>
      <c r="B397" s="65">
        <v>55</v>
      </c>
      <c r="C397" s="65">
        <v>30</v>
      </c>
      <c r="D397" s="65">
        <v>25</v>
      </c>
    </row>
    <row r="398" spans="1:4" x14ac:dyDescent="0.25">
      <c r="A398" s="65" t="s">
        <v>197</v>
      </c>
      <c r="B398" s="65">
        <v>2800</v>
      </c>
      <c r="C398" s="65">
        <v>1785</v>
      </c>
      <c r="D398" s="65">
        <v>1015</v>
      </c>
    </row>
    <row r="399" spans="1:4" x14ac:dyDescent="0.25">
      <c r="A399" s="65" t="s">
        <v>198</v>
      </c>
      <c r="B399" s="65">
        <v>2465</v>
      </c>
      <c r="C399" s="65">
        <v>1310</v>
      </c>
      <c r="D399" s="65">
        <v>1155</v>
      </c>
    </row>
    <row r="400" spans="1:4" x14ac:dyDescent="0.25">
      <c r="A400" s="65" t="s">
        <v>199</v>
      </c>
      <c r="B400" s="65">
        <v>1395</v>
      </c>
      <c r="C400" s="65">
        <v>755</v>
      </c>
      <c r="D400" s="65">
        <v>640</v>
      </c>
    </row>
    <row r="401" spans="1:4" x14ac:dyDescent="0.25">
      <c r="A401" s="65" t="s">
        <v>200</v>
      </c>
      <c r="B401" s="65">
        <v>750</v>
      </c>
      <c r="C401" s="65">
        <v>365</v>
      </c>
      <c r="D401" s="65">
        <v>385</v>
      </c>
    </row>
    <row r="402" spans="1:4" x14ac:dyDescent="0.25">
      <c r="A402" s="65" t="s">
        <v>201</v>
      </c>
      <c r="B402" s="65">
        <v>925</v>
      </c>
      <c r="C402" s="65">
        <v>410</v>
      </c>
      <c r="D402" s="65">
        <v>515</v>
      </c>
    </row>
    <row r="403" spans="1:4" x14ac:dyDescent="0.25">
      <c r="A403" s="65" t="s">
        <v>202</v>
      </c>
      <c r="B403" s="65">
        <v>55</v>
      </c>
      <c r="C403" s="65">
        <v>25</v>
      </c>
      <c r="D403" s="65">
        <v>30</v>
      </c>
    </row>
    <row r="404" spans="1:4" x14ac:dyDescent="0.25">
      <c r="A404" s="65" t="s">
        <v>203</v>
      </c>
      <c r="B404" s="65">
        <v>5</v>
      </c>
      <c r="C404" s="65" t="s">
        <v>67</v>
      </c>
      <c r="D404" s="65" t="s">
        <v>67</v>
      </c>
    </row>
    <row r="405" spans="1:4" x14ac:dyDescent="0.25">
      <c r="A405" s="65" t="s">
        <v>204</v>
      </c>
      <c r="B405" s="65">
        <v>1015</v>
      </c>
      <c r="C405" s="65">
        <v>540</v>
      </c>
      <c r="D405" s="65">
        <v>475</v>
      </c>
    </row>
    <row r="406" spans="1:4" x14ac:dyDescent="0.25">
      <c r="A406" s="65" t="s">
        <v>205</v>
      </c>
      <c r="B406" s="65">
        <v>165</v>
      </c>
      <c r="C406" s="65">
        <v>60</v>
      </c>
      <c r="D406" s="65">
        <v>105</v>
      </c>
    </row>
    <row r="407" spans="1:4" x14ac:dyDescent="0.25">
      <c r="A407" s="65" t="s">
        <v>206</v>
      </c>
      <c r="B407" s="65" t="s">
        <v>67</v>
      </c>
      <c r="C407" s="65" t="s">
        <v>67</v>
      </c>
      <c r="D407" s="65" t="s">
        <v>67</v>
      </c>
    </row>
    <row r="408" spans="1:4" x14ac:dyDescent="0.25">
      <c r="A408" s="65" t="s">
        <v>207</v>
      </c>
      <c r="B408" s="65">
        <v>1095</v>
      </c>
      <c r="C408" s="65">
        <v>575</v>
      </c>
      <c r="D408" s="65">
        <v>520</v>
      </c>
    </row>
    <row r="409" spans="1:4" x14ac:dyDescent="0.25">
      <c r="A409" s="65" t="s">
        <v>208</v>
      </c>
      <c r="B409" s="65">
        <v>2990</v>
      </c>
      <c r="C409" s="65">
        <v>1970</v>
      </c>
      <c r="D409" s="65">
        <v>1020</v>
      </c>
    </row>
    <row r="410" spans="1:4" x14ac:dyDescent="0.25">
      <c r="A410" s="65" t="s">
        <v>209</v>
      </c>
      <c r="B410" s="65">
        <v>150</v>
      </c>
      <c r="C410" s="65">
        <v>65</v>
      </c>
      <c r="D410" s="65">
        <v>85</v>
      </c>
    </row>
    <row r="411" spans="1:4" x14ac:dyDescent="0.25">
      <c r="A411" s="65" t="s">
        <v>210</v>
      </c>
      <c r="B411" s="65">
        <v>1495</v>
      </c>
      <c r="C411" s="65">
        <v>780</v>
      </c>
      <c r="D411" s="65">
        <v>715</v>
      </c>
    </row>
    <row r="412" spans="1:4" x14ac:dyDescent="0.25">
      <c r="A412" s="65" t="s">
        <v>211</v>
      </c>
      <c r="B412" s="65">
        <v>17215</v>
      </c>
      <c r="C412" s="65">
        <v>9575</v>
      </c>
      <c r="D412" s="65">
        <v>7640</v>
      </c>
    </row>
    <row r="413" spans="1:4" x14ac:dyDescent="0.25">
      <c r="A413" s="65" t="s">
        <v>212</v>
      </c>
      <c r="B413" s="65">
        <v>2380</v>
      </c>
      <c r="C413" s="65">
        <v>1250</v>
      </c>
      <c r="D413" s="65">
        <v>1130</v>
      </c>
    </row>
    <row r="414" spans="1:4" x14ac:dyDescent="0.25">
      <c r="A414" s="65" t="s">
        <v>213</v>
      </c>
      <c r="B414" s="65">
        <v>5205</v>
      </c>
      <c r="C414" s="65">
        <v>3130</v>
      </c>
      <c r="D414" s="65">
        <v>2075</v>
      </c>
    </row>
    <row r="415" spans="1:4" x14ac:dyDescent="0.25">
      <c r="A415" s="65" t="s">
        <v>214</v>
      </c>
      <c r="B415" s="65">
        <v>3595</v>
      </c>
      <c r="C415" s="65">
        <v>1275</v>
      </c>
      <c r="D415" s="65">
        <v>2320</v>
      </c>
    </row>
    <row r="416" spans="1:4" x14ac:dyDescent="0.25">
      <c r="A416" s="65" t="s">
        <v>215</v>
      </c>
      <c r="B416" s="65">
        <v>300</v>
      </c>
      <c r="C416" s="65">
        <v>120</v>
      </c>
      <c r="D416" s="65">
        <v>180</v>
      </c>
    </row>
    <row r="417" spans="1:4" x14ac:dyDescent="0.25">
      <c r="A417" s="65" t="s">
        <v>216</v>
      </c>
      <c r="B417" s="65">
        <v>520</v>
      </c>
      <c r="C417" s="65">
        <v>245</v>
      </c>
      <c r="D417" s="65">
        <v>280</v>
      </c>
    </row>
    <row r="418" spans="1:4" x14ac:dyDescent="0.25">
      <c r="A418" s="65" t="s">
        <v>217</v>
      </c>
      <c r="B418" s="65">
        <v>150</v>
      </c>
      <c r="C418" s="65">
        <v>95</v>
      </c>
      <c r="D418" s="65">
        <v>55</v>
      </c>
    </row>
    <row r="419" spans="1:4" x14ac:dyDescent="0.25">
      <c r="A419" s="65" t="s">
        <v>218</v>
      </c>
      <c r="B419" s="65">
        <v>25</v>
      </c>
      <c r="C419" s="65">
        <v>5</v>
      </c>
      <c r="D419" s="65">
        <v>15</v>
      </c>
    </row>
    <row r="420" spans="1:4" x14ac:dyDescent="0.25">
      <c r="A420" s="65" t="s">
        <v>219</v>
      </c>
      <c r="B420" s="65">
        <v>3665</v>
      </c>
      <c r="C420" s="65">
        <v>1870</v>
      </c>
      <c r="D420" s="65">
        <v>1795</v>
      </c>
    </row>
    <row r="421" spans="1:4" x14ac:dyDescent="0.25">
      <c r="A421" s="65" t="s">
        <v>220</v>
      </c>
      <c r="B421" s="65">
        <v>295</v>
      </c>
      <c r="C421" s="65">
        <v>120</v>
      </c>
      <c r="D421" s="65">
        <v>175</v>
      </c>
    </row>
    <row r="422" spans="1:4" x14ac:dyDescent="0.25">
      <c r="A422" s="65" t="s">
        <v>221</v>
      </c>
      <c r="B422" s="65">
        <v>110</v>
      </c>
      <c r="C422" s="65">
        <v>65</v>
      </c>
      <c r="D422" s="65">
        <v>45</v>
      </c>
    </row>
    <row r="423" spans="1:4" x14ac:dyDescent="0.25">
      <c r="A423" s="65" t="s">
        <v>222</v>
      </c>
      <c r="B423" s="65">
        <v>10</v>
      </c>
      <c r="C423" s="65" t="s">
        <v>67</v>
      </c>
      <c r="D423" s="65">
        <v>10</v>
      </c>
    </row>
    <row r="424" spans="1:4" x14ac:dyDescent="0.25">
      <c r="A424" s="65" t="s">
        <v>223</v>
      </c>
      <c r="B424" s="65">
        <v>1605</v>
      </c>
      <c r="C424" s="65">
        <v>825</v>
      </c>
      <c r="D424" s="65">
        <v>780</v>
      </c>
    </row>
    <row r="425" spans="1:4" x14ac:dyDescent="0.25">
      <c r="A425" s="65" t="s">
        <v>224</v>
      </c>
      <c r="B425" s="65">
        <v>15</v>
      </c>
      <c r="C425" s="65">
        <v>5</v>
      </c>
      <c r="D425" s="65">
        <v>10</v>
      </c>
    </row>
    <row r="426" spans="1:4" x14ac:dyDescent="0.25">
      <c r="A426" s="65" t="s">
        <v>225</v>
      </c>
      <c r="B426" s="65">
        <v>300</v>
      </c>
      <c r="C426" s="65">
        <v>115</v>
      </c>
      <c r="D426" s="65">
        <v>185</v>
      </c>
    </row>
    <row r="427" spans="1:4" x14ac:dyDescent="0.25">
      <c r="A427" s="65" t="s">
        <v>226</v>
      </c>
      <c r="B427" s="65">
        <v>10790</v>
      </c>
      <c r="C427" s="65">
        <v>5595</v>
      </c>
      <c r="D427" s="65">
        <v>5195</v>
      </c>
    </row>
    <row r="428" spans="1:4" x14ac:dyDescent="0.25">
      <c r="A428" s="65" t="s">
        <v>227</v>
      </c>
      <c r="B428" s="65">
        <v>1090</v>
      </c>
      <c r="C428" s="65">
        <v>310</v>
      </c>
      <c r="D428" s="65">
        <v>780</v>
      </c>
    </row>
    <row r="429" spans="1:4" x14ac:dyDescent="0.25">
      <c r="A429" s="65" t="s">
        <v>228</v>
      </c>
      <c r="B429" s="65">
        <v>1240</v>
      </c>
      <c r="C429" s="65">
        <v>735</v>
      </c>
      <c r="D429" s="65">
        <v>510</v>
      </c>
    </row>
    <row r="430" spans="1:4" x14ac:dyDescent="0.25">
      <c r="A430" s="65" t="s">
        <v>229</v>
      </c>
      <c r="B430" s="65">
        <v>2660</v>
      </c>
      <c r="C430" s="65">
        <v>1845</v>
      </c>
      <c r="D430" s="65">
        <v>815</v>
      </c>
    </row>
    <row r="431" spans="1:4" x14ac:dyDescent="0.25">
      <c r="A431" s="65" t="s">
        <v>230</v>
      </c>
      <c r="B431" s="65">
        <v>325</v>
      </c>
      <c r="C431" s="65">
        <v>80</v>
      </c>
      <c r="D431" s="65">
        <v>245</v>
      </c>
    </row>
    <row r="432" spans="1:4" x14ac:dyDescent="0.25">
      <c r="A432" s="65" t="s">
        <v>231</v>
      </c>
      <c r="B432" s="65">
        <v>10</v>
      </c>
      <c r="C432" s="65">
        <v>5</v>
      </c>
      <c r="D432" s="65">
        <v>5</v>
      </c>
    </row>
    <row r="433" spans="1:4" x14ac:dyDescent="0.25">
      <c r="A433" s="65" t="s">
        <v>232</v>
      </c>
      <c r="B433" s="65" t="s">
        <v>67</v>
      </c>
      <c r="C433" s="65" t="s">
        <v>67</v>
      </c>
      <c r="D433" s="65" t="s">
        <v>67</v>
      </c>
    </row>
    <row r="434" spans="1:4" x14ac:dyDescent="0.25">
      <c r="A434" s="65" t="s">
        <v>233</v>
      </c>
      <c r="B434" s="65">
        <v>75515</v>
      </c>
      <c r="C434" s="65">
        <v>40455</v>
      </c>
      <c r="D434" s="65">
        <v>35060</v>
      </c>
    </row>
    <row r="435" spans="1:4" x14ac:dyDescent="0.25">
      <c r="A435" s="65" t="s">
        <v>234</v>
      </c>
      <c r="B435" s="65">
        <v>335</v>
      </c>
      <c r="C435" s="65">
        <v>280</v>
      </c>
      <c r="D435" s="65">
        <v>55</v>
      </c>
    </row>
    <row r="436" spans="1:4" x14ac:dyDescent="0.25">
      <c r="A436" s="65" t="s">
        <v>235</v>
      </c>
      <c r="B436" s="65">
        <v>40</v>
      </c>
      <c r="C436" s="65">
        <v>25</v>
      </c>
      <c r="D436" s="65">
        <v>20</v>
      </c>
    </row>
    <row r="437" spans="1:4" x14ac:dyDescent="0.25">
      <c r="A437" s="65" t="s">
        <v>236</v>
      </c>
      <c r="B437" s="65">
        <v>185</v>
      </c>
      <c r="C437" s="65">
        <v>130</v>
      </c>
      <c r="D437" s="65">
        <v>55</v>
      </c>
    </row>
    <row r="438" spans="1:4" x14ac:dyDescent="0.25">
      <c r="A438" s="65" t="s">
        <v>237</v>
      </c>
      <c r="B438" s="65">
        <v>50</v>
      </c>
      <c r="C438" s="65">
        <v>20</v>
      </c>
      <c r="D438" s="65">
        <v>30</v>
      </c>
    </row>
    <row r="439" spans="1:4" x14ac:dyDescent="0.25">
      <c r="A439" s="65" t="s">
        <v>238</v>
      </c>
      <c r="B439" s="65">
        <v>30</v>
      </c>
      <c r="C439" s="65">
        <v>20</v>
      </c>
      <c r="D439" s="65">
        <v>10</v>
      </c>
    </row>
    <row r="440" spans="1:4" x14ac:dyDescent="0.25">
      <c r="A440" s="65" t="s">
        <v>239</v>
      </c>
      <c r="B440" s="65">
        <v>15</v>
      </c>
      <c r="C440" s="65">
        <v>10</v>
      </c>
      <c r="D440" s="65">
        <v>5</v>
      </c>
    </row>
    <row r="441" spans="1:4" x14ac:dyDescent="0.25">
      <c r="A441" s="65" t="s">
        <v>240</v>
      </c>
      <c r="B441" s="65">
        <v>810</v>
      </c>
      <c r="C441" s="65">
        <v>695</v>
      </c>
      <c r="D441" s="65">
        <v>115</v>
      </c>
    </row>
    <row r="442" spans="1:4" x14ac:dyDescent="0.25">
      <c r="A442" s="65" t="s">
        <v>241</v>
      </c>
      <c r="B442" s="65">
        <v>640</v>
      </c>
      <c r="C442" s="65">
        <v>515</v>
      </c>
      <c r="D442" s="65">
        <v>125</v>
      </c>
    </row>
    <row r="443" spans="1:4" x14ac:dyDescent="0.25">
      <c r="A443" s="65" t="s">
        <v>242</v>
      </c>
      <c r="B443" s="65">
        <v>120</v>
      </c>
      <c r="C443" s="65">
        <v>95</v>
      </c>
      <c r="D443" s="65">
        <v>25</v>
      </c>
    </row>
    <row r="444" spans="1:4" x14ac:dyDescent="0.25">
      <c r="A444" s="65" t="s">
        <v>243</v>
      </c>
      <c r="B444" s="65">
        <v>210</v>
      </c>
      <c r="C444" s="65">
        <v>125</v>
      </c>
      <c r="D444" s="65">
        <v>85</v>
      </c>
    </row>
    <row r="445" spans="1:4" x14ac:dyDescent="0.25">
      <c r="A445" s="65" t="s">
        <v>244</v>
      </c>
      <c r="B445" s="65">
        <v>90</v>
      </c>
      <c r="C445" s="65">
        <v>40</v>
      </c>
      <c r="D445" s="65">
        <v>45</v>
      </c>
    </row>
    <row r="446" spans="1:4" x14ac:dyDescent="0.25">
      <c r="A446" s="65" t="s">
        <v>245</v>
      </c>
      <c r="B446" s="65">
        <v>105</v>
      </c>
      <c r="C446" s="65">
        <v>40</v>
      </c>
      <c r="D446" s="65">
        <v>70</v>
      </c>
    </row>
    <row r="447" spans="1:4" x14ac:dyDescent="0.25">
      <c r="A447" s="65" t="s">
        <v>246</v>
      </c>
      <c r="B447" s="65">
        <v>130</v>
      </c>
      <c r="C447" s="65">
        <v>115</v>
      </c>
      <c r="D447" s="65">
        <v>15</v>
      </c>
    </row>
    <row r="448" spans="1:4" x14ac:dyDescent="0.25">
      <c r="A448" s="65" t="s">
        <v>247</v>
      </c>
      <c r="B448" s="65">
        <v>290</v>
      </c>
      <c r="C448" s="65">
        <v>170</v>
      </c>
      <c r="D448" s="65">
        <v>120</v>
      </c>
    </row>
    <row r="449" spans="1:4" x14ac:dyDescent="0.25">
      <c r="A449" s="65" t="s">
        <v>248</v>
      </c>
      <c r="B449" s="65">
        <v>255</v>
      </c>
      <c r="C449" s="65">
        <v>180</v>
      </c>
      <c r="D449" s="65">
        <v>80</v>
      </c>
    </row>
    <row r="450" spans="1:4" x14ac:dyDescent="0.25">
      <c r="A450" s="65" t="s">
        <v>249</v>
      </c>
      <c r="B450" s="65">
        <v>40</v>
      </c>
      <c r="C450" s="65">
        <v>25</v>
      </c>
      <c r="D450" s="65">
        <v>15</v>
      </c>
    </row>
    <row r="451" spans="1:4" x14ac:dyDescent="0.25">
      <c r="A451" s="65" t="s">
        <v>250</v>
      </c>
      <c r="B451" s="65">
        <v>20</v>
      </c>
      <c r="C451" s="65">
        <v>15</v>
      </c>
      <c r="D451" s="65">
        <v>5</v>
      </c>
    </row>
    <row r="452" spans="1:4" x14ac:dyDescent="0.25">
      <c r="A452" s="65" t="s">
        <v>251</v>
      </c>
      <c r="B452" s="65">
        <v>590</v>
      </c>
      <c r="C452" s="65">
        <v>420</v>
      </c>
      <c r="D452" s="65">
        <v>165</v>
      </c>
    </row>
    <row r="453" spans="1:4" x14ac:dyDescent="0.25">
      <c r="A453" s="65" t="s">
        <v>252</v>
      </c>
      <c r="B453" s="65">
        <v>110</v>
      </c>
      <c r="C453" s="65">
        <v>50</v>
      </c>
      <c r="D453" s="65">
        <v>55</v>
      </c>
    </row>
    <row r="454" spans="1:4" x14ac:dyDescent="0.25">
      <c r="A454" s="65" t="s">
        <v>253</v>
      </c>
      <c r="B454" s="65">
        <v>50</v>
      </c>
      <c r="C454" s="65">
        <v>50</v>
      </c>
      <c r="D454" s="65" t="s">
        <v>67</v>
      </c>
    </row>
    <row r="455" spans="1:4" x14ac:dyDescent="0.25">
      <c r="A455" s="65" t="s">
        <v>254</v>
      </c>
      <c r="B455" s="65">
        <v>1125</v>
      </c>
      <c r="C455" s="65">
        <v>1010</v>
      </c>
      <c r="D455" s="65">
        <v>115</v>
      </c>
    </row>
    <row r="456" spans="1:4" x14ac:dyDescent="0.25">
      <c r="A456" s="65" t="s">
        <v>255</v>
      </c>
      <c r="B456" s="65">
        <v>40</v>
      </c>
      <c r="C456" s="65">
        <v>35</v>
      </c>
      <c r="D456" s="65">
        <v>5</v>
      </c>
    </row>
    <row r="457" spans="1:4" x14ac:dyDescent="0.25">
      <c r="A457" s="65" t="s">
        <v>256</v>
      </c>
      <c r="B457" s="65">
        <v>85</v>
      </c>
      <c r="C457" s="65">
        <v>40</v>
      </c>
      <c r="D457" s="65">
        <v>45</v>
      </c>
    </row>
    <row r="458" spans="1:4" x14ac:dyDescent="0.25">
      <c r="A458" s="65" t="s">
        <v>257</v>
      </c>
      <c r="B458" s="65">
        <v>235</v>
      </c>
      <c r="C458" s="65">
        <v>150</v>
      </c>
      <c r="D458" s="65">
        <v>85</v>
      </c>
    </row>
    <row r="459" spans="1:4" x14ac:dyDescent="0.25">
      <c r="A459" s="65" t="s">
        <v>258</v>
      </c>
      <c r="B459" s="65">
        <v>45</v>
      </c>
      <c r="C459" s="65">
        <v>25</v>
      </c>
      <c r="D459" s="65">
        <v>20</v>
      </c>
    </row>
    <row r="460" spans="1:4" x14ac:dyDescent="0.25">
      <c r="A460" s="65" t="s">
        <v>259</v>
      </c>
      <c r="B460" s="65">
        <v>530</v>
      </c>
      <c r="C460" s="65">
        <v>365</v>
      </c>
      <c r="D460" s="65">
        <v>165</v>
      </c>
    </row>
    <row r="461" spans="1:4" x14ac:dyDescent="0.25">
      <c r="A461" s="65" t="s">
        <v>260</v>
      </c>
      <c r="B461" s="65">
        <v>6175</v>
      </c>
      <c r="C461" s="65">
        <v>4640</v>
      </c>
      <c r="D461" s="65">
        <v>1535</v>
      </c>
    </row>
    <row r="462" spans="1:4" x14ac:dyDescent="0.25">
      <c r="A462" s="65" t="s">
        <v>261</v>
      </c>
      <c r="B462" s="65">
        <v>95</v>
      </c>
      <c r="C462" s="65">
        <v>55</v>
      </c>
      <c r="D462" s="65">
        <v>40</v>
      </c>
    </row>
    <row r="463" spans="1:4" x14ac:dyDescent="0.25">
      <c r="A463" s="65" t="s">
        <v>262</v>
      </c>
      <c r="B463" s="65">
        <v>25</v>
      </c>
      <c r="C463" s="65">
        <v>5</v>
      </c>
      <c r="D463" s="65">
        <v>20</v>
      </c>
    </row>
    <row r="464" spans="1:4" x14ac:dyDescent="0.25">
      <c r="A464" s="65" t="s">
        <v>263</v>
      </c>
      <c r="B464" s="65">
        <v>545</v>
      </c>
      <c r="C464" s="65">
        <v>175</v>
      </c>
      <c r="D464" s="65">
        <v>370</v>
      </c>
    </row>
    <row r="465" spans="1:4" x14ac:dyDescent="0.25">
      <c r="A465" s="65" t="s">
        <v>264</v>
      </c>
      <c r="B465" s="65">
        <v>100</v>
      </c>
      <c r="C465" s="65">
        <v>55</v>
      </c>
      <c r="D465" s="65">
        <v>45</v>
      </c>
    </row>
    <row r="466" spans="1:4" x14ac:dyDescent="0.25">
      <c r="A466" s="65" t="s">
        <v>265</v>
      </c>
      <c r="B466" s="65">
        <v>100</v>
      </c>
      <c r="C466" s="65">
        <v>30</v>
      </c>
      <c r="D466" s="65">
        <v>70</v>
      </c>
    </row>
    <row r="467" spans="1:4" x14ac:dyDescent="0.25">
      <c r="A467" s="65" t="s">
        <v>266</v>
      </c>
      <c r="B467" s="65">
        <v>160</v>
      </c>
      <c r="C467" s="65">
        <v>70</v>
      </c>
      <c r="D467" s="65">
        <v>90</v>
      </c>
    </row>
    <row r="468" spans="1:4" x14ac:dyDescent="0.25">
      <c r="A468" s="65" t="s">
        <v>267</v>
      </c>
      <c r="B468" s="65">
        <v>200</v>
      </c>
      <c r="C468" s="65">
        <v>80</v>
      </c>
      <c r="D468" s="65">
        <v>125</v>
      </c>
    </row>
    <row r="469" spans="1:4" x14ac:dyDescent="0.25">
      <c r="A469" s="65" t="s">
        <v>268</v>
      </c>
      <c r="B469" s="65">
        <v>75</v>
      </c>
      <c r="C469" s="65">
        <v>25</v>
      </c>
      <c r="D469" s="65">
        <v>50</v>
      </c>
    </row>
    <row r="470" spans="1:4" x14ac:dyDescent="0.25">
      <c r="A470" s="65" t="s">
        <v>269</v>
      </c>
      <c r="B470" s="65">
        <v>140</v>
      </c>
      <c r="C470" s="65">
        <v>50</v>
      </c>
      <c r="D470" s="65">
        <v>90</v>
      </c>
    </row>
    <row r="471" spans="1:4" x14ac:dyDescent="0.25">
      <c r="A471" s="65" t="s">
        <v>270</v>
      </c>
      <c r="B471" s="65">
        <v>125</v>
      </c>
      <c r="C471" s="65">
        <v>40</v>
      </c>
      <c r="D471" s="65">
        <v>85</v>
      </c>
    </row>
    <row r="472" spans="1:4" x14ac:dyDescent="0.25">
      <c r="A472" s="65" t="s">
        <v>271</v>
      </c>
      <c r="B472" s="65">
        <v>75</v>
      </c>
      <c r="C472" s="65">
        <v>30</v>
      </c>
      <c r="D472" s="65">
        <v>45</v>
      </c>
    </row>
    <row r="473" spans="1:4" x14ac:dyDescent="0.25">
      <c r="A473" s="65" t="s">
        <v>272</v>
      </c>
      <c r="B473" s="65">
        <v>1095</v>
      </c>
      <c r="C473" s="65">
        <v>545</v>
      </c>
      <c r="D473" s="65">
        <v>550</v>
      </c>
    </row>
    <row r="474" spans="1:4" x14ac:dyDescent="0.25">
      <c r="A474" s="65" t="s">
        <v>273</v>
      </c>
      <c r="B474" s="65">
        <v>270</v>
      </c>
      <c r="C474" s="65">
        <v>110</v>
      </c>
      <c r="D474" s="65">
        <v>160</v>
      </c>
    </row>
    <row r="475" spans="1:4" x14ac:dyDescent="0.25">
      <c r="A475" s="65" t="s">
        <v>274</v>
      </c>
      <c r="B475" s="65">
        <v>3010</v>
      </c>
      <c r="C475" s="65">
        <v>1270</v>
      </c>
      <c r="D475" s="65">
        <v>1735</v>
      </c>
    </row>
    <row r="476" spans="1:4" x14ac:dyDescent="0.25">
      <c r="A476" s="65" t="s">
        <v>275</v>
      </c>
      <c r="B476" s="65">
        <v>4525</v>
      </c>
      <c r="C476" s="65">
        <v>3020</v>
      </c>
      <c r="D476" s="65">
        <v>1505</v>
      </c>
    </row>
    <row r="477" spans="1:4" x14ac:dyDescent="0.25">
      <c r="A477" s="65" t="s">
        <v>276</v>
      </c>
      <c r="B477" s="65">
        <v>250</v>
      </c>
      <c r="C477" s="65">
        <v>110</v>
      </c>
      <c r="D477" s="65">
        <v>140</v>
      </c>
    </row>
    <row r="478" spans="1:4" x14ac:dyDescent="0.25">
      <c r="A478" s="65" t="s">
        <v>277</v>
      </c>
      <c r="B478" s="65">
        <v>225</v>
      </c>
      <c r="C478" s="65">
        <v>120</v>
      </c>
      <c r="D478" s="65">
        <v>100</v>
      </c>
    </row>
    <row r="479" spans="1:4" x14ac:dyDescent="0.25">
      <c r="A479" s="65" t="s">
        <v>278</v>
      </c>
      <c r="B479" s="65">
        <v>20</v>
      </c>
      <c r="C479" s="65">
        <v>15</v>
      </c>
      <c r="D479" s="65">
        <v>5</v>
      </c>
    </row>
    <row r="480" spans="1:4" x14ac:dyDescent="0.25">
      <c r="A480" s="65" t="s">
        <v>279</v>
      </c>
      <c r="B480" s="65">
        <v>670</v>
      </c>
      <c r="C480" s="65">
        <v>250</v>
      </c>
      <c r="D480" s="65">
        <v>420</v>
      </c>
    </row>
    <row r="481" spans="1:4" x14ac:dyDescent="0.25">
      <c r="A481" s="65" t="s">
        <v>280</v>
      </c>
      <c r="B481" s="65">
        <v>420</v>
      </c>
      <c r="C481" s="65">
        <v>235</v>
      </c>
      <c r="D481" s="65">
        <v>185</v>
      </c>
    </row>
    <row r="482" spans="1:4" x14ac:dyDescent="0.25">
      <c r="A482" s="65" t="s">
        <v>281</v>
      </c>
      <c r="B482" s="65">
        <v>520</v>
      </c>
      <c r="C482" s="65">
        <v>330</v>
      </c>
      <c r="D482" s="65">
        <v>190</v>
      </c>
    </row>
    <row r="483" spans="1:4" x14ac:dyDescent="0.25">
      <c r="A483" s="65" t="s">
        <v>282</v>
      </c>
      <c r="B483" s="65">
        <v>155</v>
      </c>
      <c r="C483" s="65">
        <v>45</v>
      </c>
      <c r="D483" s="65">
        <v>110</v>
      </c>
    </row>
    <row r="484" spans="1:4" x14ac:dyDescent="0.25">
      <c r="A484" s="65" t="s">
        <v>283</v>
      </c>
      <c r="B484" s="65">
        <v>55</v>
      </c>
      <c r="C484" s="65">
        <v>35</v>
      </c>
      <c r="D484" s="65">
        <v>20</v>
      </c>
    </row>
    <row r="485" spans="1:4" x14ac:dyDescent="0.25">
      <c r="A485" s="65" t="s">
        <v>284</v>
      </c>
      <c r="B485" s="65">
        <v>5315</v>
      </c>
      <c r="C485" s="65">
        <v>3125</v>
      </c>
      <c r="D485" s="65">
        <v>2190</v>
      </c>
    </row>
    <row r="486" spans="1:4" x14ac:dyDescent="0.25">
      <c r="A486" s="65" t="s">
        <v>285</v>
      </c>
      <c r="B486" s="65">
        <v>1345</v>
      </c>
      <c r="C486" s="65">
        <v>875</v>
      </c>
      <c r="D486" s="65">
        <v>470</v>
      </c>
    </row>
    <row r="487" spans="1:4" x14ac:dyDescent="0.25">
      <c r="A487" s="65" t="s">
        <v>286</v>
      </c>
      <c r="B487" s="65">
        <v>155</v>
      </c>
      <c r="C487" s="65">
        <v>30</v>
      </c>
      <c r="D487" s="65">
        <v>120</v>
      </c>
    </row>
    <row r="488" spans="1:4" x14ac:dyDescent="0.25">
      <c r="A488" s="65" t="s">
        <v>287</v>
      </c>
      <c r="B488" s="65">
        <v>95</v>
      </c>
      <c r="C488" s="65">
        <v>55</v>
      </c>
      <c r="D488" s="65">
        <v>40</v>
      </c>
    </row>
    <row r="489" spans="1:4" x14ac:dyDescent="0.25">
      <c r="A489" s="65" t="s">
        <v>288</v>
      </c>
      <c r="B489" s="65">
        <v>805</v>
      </c>
      <c r="C489" s="65">
        <v>385</v>
      </c>
      <c r="D489" s="65">
        <v>420</v>
      </c>
    </row>
    <row r="490" spans="1:4" x14ac:dyDescent="0.25">
      <c r="A490" s="65" t="s">
        <v>289</v>
      </c>
      <c r="B490" s="65">
        <v>135</v>
      </c>
      <c r="C490" s="65">
        <v>50</v>
      </c>
      <c r="D490" s="65">
        <v>85</v>
      </c>
    </row>
    <row r="491" spans="1:4" x14ac:dyDescent="0.25">
      <c r="A491" s="65" t="s">
        <v>290</v>
      </c>
      <c r="B491" s="65">
        <v>975</v>
      </c>
      <c r="C491" s="65">
        <v>555</v>
      </c>
      <c r="D491" s="65">
        <v>420</v>
      </c>
    </row>
    <row r="492" spans="1:4" x14ac:dyDescent="0.25">
      <c r="A492" s="65" t="s">
        <v>291</v>
      </c>
      <c r="B492" s="65">
        <v>80</v>
      </c>
      <c r="C492" s="65">
        <v>35</v>
      </c>
      <c r="D492" s="65">
        <v>45</v>
      </c>
    </row>
    <row r="493" spans="1:4" x14ac:dyDescent="0.25">
      <c r="A493" s="65" t="s">
        <v>292</v>
      </c>
      <c r="B493" s="65">
        <v>155</v>
      </c>
      <c r="C493" s="65">
        <v>85</v>
      </c>
      <c r="D493" s="65">
        <v>70</v>
      </c>
    </row>
    <row r="494" spans="1:4" x14ac:dyDescent="0.25">
      <c r="A494" s="65" t="s">
        <v>293</v>
      </c>
      <c r="B494" s="65">
        <v>845</v>
      </c>
      <c r="C494" s="65">
        <v>685</v>
      </c>
      <c r="D494" s="65">
        <v>160</v>
      </c>
    </row>
    <row r="495" spans="1:4" x14ac:dyDescent="0.25">
      <c r="A495" s="65" t="s">
        <v>294</v>
      </c>
      <c r="B495" s="65">
        <v>185</v>
      </c>
      <c r="C495" s="65">
        <v>115</v>
      </c>
      <c r="D495" s="65">
        <v>70</v>
      </c>
    </row>
    <row r="496" spans="1:4" x14ac:dyDescent="0.25">
      <c r="A496" s="65" t="s">
        <v>295</v>
      </c>
      <c r="B496" s="65">
        <v>380</v>
      </c>
      <c r="C496" s="65">
        <v>105</v>
      </c>
      <c r="D496" s="65">
        <v>275</v>
      </c>
    </row>
    <row r="497" spans="1:4" x14ac:dyDescent="0.25">
      <c r="A497" s="65" t="s">
        <v>296</v>
      </c>
      <c r="B497" s="65">
        <v>280</v>
      </c>
      <c r="C497" s="65">
        <v>115</v>
      </c>
      <c r="D497" s="65">
        <v>165</v>
      </c>
    </row>
    <row r="498" spans="1:4" x14ac:dyDescent="0.25">
      <c r="A498" s="65" t="s">
        <v>297</v>
      </c>
      <c r="B498" s="65">
        <v>12865</v>
      </c>
      <c r="C498" s="65">
        <v>7760</v>
      </c>
      <c r="D498" s="65">
        <v>5100</v>
      </c>
    </row>
    <row r="499" spans="1:4" x14ac:dyDescent="0.25">
      <c r="A499" s="65" t="s">
        <v>298</v>
      </c>
      <c r="B499" s="65">
        <v>45</v>
      </c>
      <c r="C499" s="65">
        <v>5</v>
      </c>
      <c r="D499" s="65">
        <v>40</v>
      </c>
    </row>
    <row r="500" spans="1:4" x14ac:dyDescent="0.25">
      <c r="A500" s="65" t="s">
        <v>299</v>
      </c>
      <c r="B500" s="65">
        <v>910</v>
      </c>
      <c r="C500" s="65">
        <v>80</v>
      </c>
      <c r="D500" s="65">
        <v>830</v>
      </c>
    </row>
    <row r="501" spans="1:4" x14ac:dyDescent="0.25">
      <c r="A501" s="65" t="s">
        <v>300</v>
      </c>
      <c r="B501" s="65">
        <v>1235</v>
      </c>
      <c r="C501" s="65">
        <v>575</v>
      </c>
      <c r="D501" s="65">
        <v>660</v>
      </c>
    </row>
    <row r="502" spans="1:4" x14ac:dyDescent="0.25">
      <c r="A502" s="65" t="s">
        <v>301</v>
      </c>
      <c r="B502" s="65">
        <v>445</v>
      </c>
      <c r="C502" s="65">
        <v>230</v>
      </c>
      <c r="D502" s="65">
        <v>215</v>
      </c>
    </row>
    <row r="503" spans="1:4" x14ac:dyDescent="0.25">
      <c r="A503" s="65" t="s">
        <v>302</v>
      </c>
      <c r="B503" s="65">
        <v>33080</v>
      </c>
      <c r="C503" s="65">
        <v>19035</v>
      </c>
      <c r="D503" s="65">
        <v>14050</v>
      </c>
    </row>
    <row r="504" spans="1:4" x14ac:dyDescent="0.25">
      <c r="A504" s="65" t="s">
        <v>137</v>
      </c>
      <c r="B504" s="65">
        <v>270</v>
      </c>
      <c r="C504" s="65">
        <v>135</v>
      </c>
      <c r="D504" s="65">
        <v>135</v>
      </c>
    </row>
    <row r="505" spans="1:4" x14ac:dyDescent="0.25">
      <c r="A505" s="65" t="s">
        <v>139</v>
      </c>
      <c r="B505" s="65">
        <v>625</v>
      </c>
      <c r="C505" s="65">
        <v>360</v>
      </c>
      <c r="D505" s="65">
        <v>260</v>
      </c>
    </row>
    <row r="506" spans="1:4" x14ac:dyDescent="0.25">
      <c r="A506" s="65" t="s">
        <v>303</v>
      </c>
      <c r="B506" s="65">
        <v>1385</v>
      </c>
      <c r="C506" s="65">
        <v>865</v>
      </c>
      <c r="D506" s="65">
        <v>525</v>
      </c>
    </row>
    <row r="507" spans="1:4" x14ac:dyDescent="0.25">
      <c r="A507" s="65" t="s">
        <v>304</v>
      </c>
      <c r="B507" s="65">
        <v>120060</v>
      </c>
      <c r="C507" s="65">
        <v>66760</v>
      </c>
      <c r="D507" s="65">
        <v>53300</v>
      </c>
    </row>
    <row r="508" spans="1:4" ht="15" customHeight="1" x14ac:dyDescent="0.25">
      <c r="A508" s="190" t="s">
        <v>308</v>
      </c>
      <c r="B508" s="191"/>
      <c r="C508" s="191"/>
      <c r="D508" s="192"/>
    </row>
    <row r="509" spans="1:4" x14ac:dyDescent="0.25">
      <c r="A509" s="65" t="s">
        <v>186</v>
      </c>
      <c r="B509" s="65">
        <v>1545</v>
      </c>
      <c r="C509" s="65">
        <v>910</v>
      </c>
      <c r="D509" s="65">
        <v>635</v>
      </c>
    </row>
    <row r="510" spans="1:4" x14ac:dyDescent="0.25">
      <c r="A510" s="65" t="s">
        <v>187</v>
      </c>
      <c r="B510" s="65">
        <v>355</v>
      </c>
      <c r="C510" s="65">
        <v>170</v>
      </c>
      <c r="D510" s="65">
        <v>185</v>
      </c>
    </row>
    <row r="511" spans="1:4" x14ac:dyDescent="0.25">
      <c r="A511" s="65" t="s">
        <v>188</v>
      </c>
      <c r="B511" s="65">
        <v>1695</v>
      </c>
      <c r="C511" s="65">
        <v>930</v>
      </c>
      <c r="D511" s="65">
        <v>765</v>
      </c>
    </row>
    <row r="512" spans="1:4" x14ac:dyDescent="0.25">
      <c r="A512" s="65" t="s">
        <v>189</v>
      </c>
      <c r="B512" s="65">
        <v>9875</v>
      </c>
      <c r="C512" s="65">
        <v>5600</v>
      </c>
      <c r="D512" s="65">
        <v>4280</v>
      </c>
    </row>
    <row r="513" spans="1:4" x14ac:dyDescent="0.25">
      <c r="A513" s="65" t="s">
        <v>190</v>
      </c>
      <c r="B513" s="65">
        <v>290</v>
      </c>
      <c r="C513" s="65">
        <v>130</v>
      </c>
      <c r="D513" s="65">
        <v>160</v>
      </c>
    </row>
    <row r="514" spans="1:4" x14ac:dyDescent="0.25">
      <c r="A514" s="65" t="s">
        <v>191</v>
      </c>
      <c r="B514" s="65">
        <v>105</v>
      </c>
      <c r="C514" s="65">
        <v>35</v>
      </c>
      <c r="D514" s="65">
        <v>75</v>
      </c>
    </row>
    <row r="515" spans="1:4" x14ac:dyDescent="0.25">
      <c r="A515" s="65" t="s">
        <v>192</v>
      </c>
      <c r="B515" s="65">
        <v>200</v>
      </c>
      <c r="C515" s="65">
        <v>70</v>
      </c>
      <c r="D515" s="65">
        <v>130</v>
      </c>
    </row>
    <row r="516" spans="1:4" x14ac:dyDescent="0.25">
      <c r="A516" s="65" t="s">
        <v>193</v>
      </c>
      <c r="B516" s="65">
        <v>1000</v>
      </c>
      <c r="C516" s="65">
        <v>450</v>
      </c>
      <c r="D516" s="65">
        <v>545</v>
      </c>
    </row>
    <row r="517" spans="1:4" x14ac:dyDescent="0.25">
      <c r="A517" s="65" t="s">
        <v>194</v>
      </c>
      <c r="B517" s="65">
        <v>4290</v>
      </c>
      <c r="C517" s="65">
        <v>2575</v>
      </c>
      <c r="D517" s="65">
        <v>1715</v>
      </c>
    </row>
    <row r="518" spans="1:4" x14ac:dyDescent="0.25">
      <c r="A518" s="65" t="s">
        <v>195</v>
      </c>
      <c r="B518" s="65">
        <v>185</v>
      </c>
      <c r="C518" s="65">
        <v>110</v>
      </c>
      <c r="D518" s="65">
        <v>75</v>
      </c>
    </row>
    <row r="519" spans="1:4" x14ac:dyDescent="0.25">
      <c r="A519" s="65" t="s">
        <v>196</v>
      </c>
      <c r="B519" s="65">
        <v>10</v>
      </c>
      <c r="C519" s="65">
        <v>5</v>
      </c>
      <c r="D519" s="65">
        <v>5</v>
      </c>
    </row>
    <row r="520" spans="1:4" x14ac:dyDescent="0.25">
      <c r="A520" s="65" t="s">
        <v>197</v>
      </c>
      <c r="B520" s="65">
        <v>4550</v>
      </c>
      <c r="C520" s="65">
        <v>2900</v>
      </c>
      <c r="D520" s="65">
        <v>1645</v>
      </c>
    </row>
    <row r="521" spans="1:4" x14ac:dyDescent="0.25">
      <c r="A521" s="65" t="s">
        <v>198</v>
      </c>
      <c r="B521" s="65">
        <v>4720</v>
      </c>
      <c r="C521" s="65">
        <v>2440</v>
      </c>
      <c r="D521" s="65">
        <v>2285</v>
      </c>
    </row>
    <row r="522" spans="1:4" x14ac:dyDescent="0.25">
      <c r="A522" s="65" t="s">
        <v>199</v>
      </c>
      <c r="B522" s="65">
        <v>2460</v>
      </c>
      <c r="C522" s="65">
        <v>1550</v>
      </c>
      <c r="D522" s="65">
        <v>915</v>
      </c>
    </row>
    <row r="523" spans="1:4" x14ac:dyDescent="0.25">
      <c r="A523" s="65" t="s">
        <v>200</v>
      </c>
      <c r="B523" s="65">
        <v>3045</v>
      </c>
      <c r="C523" s="65">
        <v>1745</v>
      </c>
      <c r="D523" s="65">
        <v>1300</v>
      </c>
    </row>
    <row r="524" spans="1:4" x14ac:dyDescent="0.25">
      <c r="A524" s="65" t="s">
        <v>201</v>
      </c>
      <c r="B524" s="65">
        <v>3215</v>
      </c>
      <c r="C524" s="65">
        <v>1585</v>
      </c>
      <c r="D524" s="65">
        <v>1630</v>
      </c>
    </row>
    <row r="525" spans="1:4" x14ac:dyDescent="0.25">
      <c r="A525" s="65" t="s">
        <v>202</v>
      </c>
      <c r="B525" s="65">
        <v>65</v>
      </c>
      <c r="C525" s="65">
        <v>25</v>
      </c>
      <c r="D525" s="65">
        <v>40</v>
      </c>
    </row>
    <row r="526" spans="1:4" x14ac:dyDescent="0.25">
      <c r="A526" s="65" t="s">
        <v>203</v>
      </c>
      <c r="B526" s="65">
        <v>10</v>
      </c>
      <c r="C526" s="65">
        <v>5</v>
      </c>
      <c r="D526" s="65">
        <v>5</v>
      </c>
    </row>
    <row r="527" spans="1:4" x14ac:dyDescent="0.25">
      <c r="A527" s="65" t="s">
        <v>204</v>
      </c>
      <c r="B527" s="65">
        <v>1370</v>
      </c>
      <c r="C527" s="65">
        <v>690</v>
      </c>
      <c r="D527" s="65">
        <v>680</v>
      </c>
    </row>
    <row r="528" spans="1:4" x14ac:dyDescent="0.25">
      <c r="A528" s="65" t="s">
        <v>205</v>
      </c>
      <c r="B528" s="65">
        <v>420</v>
      </c>
      <c r="C528" s="65">
        <v>170</v>
      </c>
      <c r="D528" s="65">
        <v>255</v>
      </c>
    </row>
    <row r="529" spans="1:4" x14ac:dyDescent="0.25">
      <c r="A529" s="65" t="s">
        <v>206</v>
      </c>
      <c r="B529" s="65" t="s">
        <v>67</v>
      </c>
      <c r="C529" s="65" t="s">
        <v>67</v>
      </c>
      <c r="D529" s="65" t="s">
        <v>67</v>
      </c>
    </row>
    <row r="530" spans="1:4" x14ac:dyDescent="0.25">
      <c r="A530" s="65" t="s">
        <v>207</v>
      </c>
      <c r="B530" s="65">
        <v>1140</v>
      </c>
      <c r="C530" s="65">
        <v>625</v>
      </c>
      <c r="D530" s="65">
        <v>520</v>
      </c>
    </row>
    <row r="531" spans="1:4" x14ac:dyDescent="0.25">
      <c r="A531" s="65" t="s">
        <v>208</v>
      </c>
      <c r="B531" s="65">
        <v>23795</v>
      </c>
      <c r="C531" s="65">
        <v>13085</v>
      </c>
      <c r="D531" s="65">
        <v>10715</v>
      </c>
    </row>
    <row r="532" spans="1:4" x14ac:dyDescent="0.25">
      <c r="A532" s="65" t="s">
        <v>209</v>
      </c>
      <c r="B532" s="65">
        <v>130</v>
      </c>
      <c r="C532" s="65">
        <v>70</v>
      </c>
      <c r="D532" s="65">
        <v>60</v>
      </c>
    </row>
    <row r="533" spans="1:4" x14ac:dyDescent="0.25">
      <c r="A533" s="65" t="s">
        <v>210</v>
      </c>
      <c r="B533" s="65">
        <v>1350</v>
      </c>
      <c r="C533" s="65">
        <v>675</v>
      </c>
      <c r="D533" s="65">
        <v>675</v>
      </c>
    </row>
    <row r="534" spans="1:4" x14ac:dyDescent="0.25">
      <c r="A534" s="65" t="s">
        <v>211</v>
      </c>
      <c r="B534" s="65">
        <v>35165</v>
      </c>
      <c r="C534" s="65">
        <v>20795</v>
      </c>
      <c r="D534" s="65">
        <v>14365</v>
      </c>
    </row>
    <row r="535" spans="1:4" x14ac:dyDescent="0.25">
      <c r="A535" s="65" t="s">
        <v>212</v>
      </c>
      <c r="B535" s="65">
        <v>3495</v>
      </c>
      <c r="C535" s="65">
        <v>1885</v>
      </c>
      <c r="D535" s="65">
        <v>1605</v>
      </c>
    </row>
    <row r="536" spans="1:4" x14ac:dyDescent="0.25">
      <c r="A536" s="65" t="s">
        <v>213</v>
      </c>
      <c r="B536" s="65">
        <v>23235</v>
      </c>
      <c r="C536" s="65">
        <v>14910</v>
      </c>
      <c r="D536" s="65">
        <v>8320</v>
      </c>
    </row>
    <row r="537" spans="1:4" x14ac:dyDescent="0.25">
      <c r="A537" s="65" t="s">
        <v>214</v>
      </c>
      <c r="B537" s="65">
        <v>6555</v>
      </c>
      <c r="C537" s="65">
        <v>2415</v>
      </c>
      <c r="D537" s="65">
        <v>4140</v>
      </c>
    </row>
    <row r="538" spans="1:4" x14ac:dyDescent="0.25">
      <c r="A538" s="65" t="s">
        <v>215</v>
      </c>
      <c r="B538" s="65">
        <v>340</v>
      </c>
      <c r="C538" s="65">
        <v>140</v>
      </c>
      <c r="D538" s="65">
        <v>200</v>
      </c>
    </row>
    <row r="539" spans="1:4" x14ac:dyDescent="0.25">
      <c r="A539" s="65" t="s">
        <v>216</v>
      </c>
      <c r="B539" s="65">
        <v>450</v>
      </c>
      <c r="C539" s="65">
        <v>195</v>
      </c>
      <c r="D539" s="65">
        <v>260</v>
      </c>
    </row>
    <row r="540" spans="1:4" x14ac:dyDescent="0.25">
      <c r="A540" s="65" t="s">
        <v>217</v>
      </c>
      <c r="B540" s="65">
        <v>260</v>
      </c>
      <c r="C540" s="65">
        <v>140</v>
      </c>
      <c r="D540" s="65">
        <v>120</v>
      </c>
    </row>
    <row r="541" spans="1:4" x14ac:dyDescent="0.25">
      <c r="A541" s="65" t="s">
        <v>218</v>
      </c>
      <c r="B541" s="65">
        <v>170</v>
      </c>
      <c r="C541" s="65">
        <v>80</v>
      </c>
      <c r="D541" s="65">
        <v>90</v>
      </c>
    </row>
    <row r="542" spans="1:4" x14ac:dyDescent="0.25">
      <c r="A542" s="65" t="s">
        <v>219</v>
      </c>
      <c r="B542" s="65">
        <v>5025</v>
      </c>
      <c r="C542" s="65">
        <v>2535</v>
      </c>
      <c r="D542" s="65">
        <v>2490</v>
      </c>
    </row>
    <row r="543" spans="1:4" x14ac:dyDescent="0.25">
      <c r="A543" s="65" t="s">
        <v>220</v>
      </c>
      <c r="B543" s="65">
        <v>950</v>
      </c>
      <c r="C543" s="65">
        <v>470</v>
      </c>
      <c r="D543" s="65">
        <v>480</v>
      </c>
    </row>
    <row r="544" spans="1:4" x14ac:dyDescent="0.25">
      <c r="A544" s="65" t="s">
        <v>221</v>
      </c>
      <c r="B544" s="65">
        <v>245</v>
      </c>
      <c r="C544" s="65">
        <v>145</v>
      </c>
      <c r="D544" s="65">
        <v>95</v>
      </c>
    </row>
    <row r="545" spans="1:4" x14ac:dyDescent="0.25">
      <c r="A545" s="65" t="s">
        <v>222</v>
      </c>
      <c r="B545" s="65">
        <v>30</v>
      </c>
      <c r="C545" s="65">
        <v>15</v>
      </c>
      <c r="D545" s="65">
        <v>15</v>
      </c>
    </row>
    <row r="546" spans="1:4" x14ac:dyDescent="0.25">
      <c r="A546" s="65" t="s">
        <v>223</v>
      </c>
      <c r="B546" s="65">
        <v>2410</v>
      </c>
      <c r="C546" s="65">
        <v>1320</v>
      </c>
      <c r="D546" s="65">
        <v>1085</v>
      </c>
    </row>
    <row r="547" spans="1:4" x14ac:dyDescent="0.25">
      <c r="A547" s="65" t="s">
        <v>224</v>
      </c>
      <c r="B547" s="65">
        <v>20</v>
      </c>
      <c r="C547" s="65">
        <v>10</v>
      </c>
      <c r="D547" s="65">
        <v>10</v>
      </c>
    </row>
    <row r="548" spans="1:4" x14ac:dyDescent="0.25">
      <c r="A548" s="65" t="s">
        <v>225</v>
      </c>
      <c r="B548" s="65">
        <v>440</v>
      </c>
      <c r="C548" s="65">
        <v>205</v>
      </c>
      <c r="D548" s="65">
        <v>235</v>
      </c>
    </row>
    <row r="549" spans="1:4" x14ac:dyDescent="0.25">
      <c r="A549" s="65" t="s">
        <v>226</v>
      </c>
      <c r="B549" s="65">
        <v>18945</v>
      </c>
      <c r="C549" s="65">
        <v>9855</v>
      </c>
      <c r="D549" s="65">
        <v>9085</v>
      </c>
    </row>
    <row r="550" spans="1:4" x14ac:dyDescent="0.25">
      <c r="A550" s="65" t="s">
        <v>227</v>
      </c>
      <c r="B550" s="65">
        <v>2495</v>
      </c>
      <c r="C550" s="65">
        <v>955</v>
      </c>
      <c r="D550" s="65">
        <v>1540</v>
      </c>
    </row>
    <row r="551" spans="1:4" x14ac:dyDescent="0.25">
      <c r="A551" s="65" t="s">
        <v>228</v>
      </c>
      <c r="B551" s="65">
        <v>4470</v>
      </c>
      <c r="C551" s="65">
        <v>2950</v>
      </c>
      <c r="D551" s="65">
        <v>1520</v>
      </c>
    </row>
    <row r="552" spans="1:4" x14ac:dyDescent="0.25">
      <c r="A552" s="65" t="s">
        <v>229</v>
      </c>
      <c r="B552" s="65">
        <v>2225</v>
      </c>
      <c r="C552" s="65">
        <v>1530</v>
      </c>
      <c r="D552" s="65">
        <v>695</v>
      </c>
    </row>
    <row r="553" spans="1:4" x14ac:dyDescent="0.25">
      <c r="A553" s="65" t="s">
        <v>230</v>
      </c>
      <c r="B553" s="65">
        <v>595</v>
      </c>
      <c r="C553" s="65">
        <v>165</v>
      </c>
      <c r="D553" s="65">
        <v>430</v>
      </c>
    </row>
    <row r="554" spans="1:4" x14ac:dyDescent="0.25">
      <c r="A554" s="65" t="s">
        <v>231</v>
      </c>
      <c r="B554" s="65">
        <v>25</v>
      </c>
      <c r="C554" s="65">
        <v>15</v>
      </c>
      <c r="D554" s="65">
        <v>10</v>
      </c>
    </row>
    <row r="555" spans="1:4" x14ac:dyDescent="0.25">
      <c r="A555" s="65" t="s">
        <v>232</v>
      </c>
      <c r="B555" s="65" t="s">
        <v>67</v>
      </c>
      <c r="C555" s="65" t="s">
        <v>67</v>
      </c>
      <c r="D555" s="65" t="s">
        <v>67</v>
      </c>
    </row>
    <row r="556" spans="1:4" x14ac:dyDescent="0.25">
      <c r="A556" s="65" t="s">
        <v>233</v>
      </c>
      <c r="B556" s="65">
        <v>173360</v>
      </c>
      <c r="C556" s="65">
        <v>97270</v>
      </c>
      <c r="D556" s="65">
        <v>76090</v>
      </c>
    </row>
    <row r="557" spans="1:4" x14ac:dyDescent="0.25">
      <c r="A557" s="65" t="s">
        <v>234</v>
      </c>
      <c r="B557" s="65">
        <v>300</v>
      </c>
      <c r="C557" s="65">
        <v>225</v>
      </c>
      <c r="D557" s="65">
        <v>70</v>
      </c>
    </row>
    <row r="558" spans="1:4" x14ac:dyDescent="0.25">
      <c r="A558" s="65" t="s">
        <v>235</v>
      </c>
      <c r="B558" s="65">
        <v>80</v>
      </c>
      <c r="C558" s="65">
        <v>45</v>
      </c>
      <c r="D558" s="65">
        <v>35</v>
      </c>
    </row>
    <row r="559" spans="1:4" x14ac:dyDescent="0.25">
      <c r="A559" s="65" t="s">
        <v>236</v>
      </c>
      <c r="B559" s="65">
        <v>435</v>
      </c>
      <c r="C559" s="65">
        <v>295</v>
      </c>
      <c r="D559" s="65">
        <v>140</v>
      </c>
    </row>
    <row r="560" spans="1:4" x14ac:dyDescent="0.25">
      <c r="A560" s="65" t="s">
        <v>237</v>
      </c>
      <c r="B560" s="65">
        <v>65</v>
      </c>
      <c r="C560" s="65">
        <v>35</v>
      </c>
      <c r="D560" s="65">
        <v>30</v>
      </c>
    </row>
    <row r="561" spans="1:4" x14ac:dyDescent="0.25">
      <c r="A561" s="65" t="s">
        <v>238</v>
      </c>
      <c r="B561" s="65">
        <v>30</v>
      </c>
      <c r="C561" s="65">
        <v>20</v>
      </c>
      <c r="D561" s="65">
        <v>15</v>
      </c>
    </row>
    <row r="562" spans="1:4" x14ac:dyDescent="0.25">
      <c r="A562" s="65" t="s">
        <v>239</v>
      </c>
      <c r="B562" s="65">
        <v>25</v>
      </c>
      <c r="C562" s="65">
        <v>15</v>
      </c>
      <c r="D562" s="65">
        <v>10</v>
      </c>
    </row>
    <row r="563" spans="1:4" x14ac:dyDescent="0.25">
      <c r="A563" s="65" t="s">
        <v>240</v>
      </c>
      <c r="B563" s="65">
        <v>790</v>
      </c>
      <c r="C563" s="65">
        <v>635</v>
      </c>
      <c r="D563" s="65">
        <v>160</v>
      </c>
    </row>
    <row r="564" spans="1:4" x14ac:dyDescent="0.25">
      <c r="A564" s="65" t="s">
        <v>241</v>
      </c>
      <c r="B564" s="65">
        <v>1255</v>
      </c>
      <c r="C564" s="65">
        <v>940</v>
      </c>
      <c r="D564" s="65">
        <v>320</v>
      </c>
    </row>
    <row r="565" spans="1:4" x14ac:dyDescent="0.25">
      <c r="A565" s="65" t="s">
        <v>242</v>
      </c>
      <c r="B565" s="65">
        <v>195</v>
      </c>
      <c r="C565" s="65">
        <v>160</v>
      </c>
      <c r="D565" s="65">
        <v>35</v>
      </c>
    </row>
    <row r="566" spans="1:4" x14ac:dyDescent="0.25">
      <c r="A566" s="65" t="s">
        <v>243</v>
      </c>
      <c r="B566" s="65">
        <v>300</v>
      </c>
      <c r="C566" s="65">
        <v>165</v>
      </c>
      <c r="D566" s="65">
        <v>135</v>
      </c>
    </row>
    <row r="567" spans="1:4" x14ac:dyDescent="0.25">
      <c r="A567" s="65" t="s">
        <v>244</v>
      </c>
      <c r="B567" s="65">
        <v>280</v>
      </c>
      <c r="C567" s="65">
        <v>130</v>
      </c>
      <c r="D567" s="65">
        <v>145</v>
      </c>
    </row>
    <row r="568" spans="1:4" x14ac:dyDescent="0.25">
      <c r="A568" s="65" t="s">
        <v>245</v>
      </c>
      <c r="B568" s="65">
        <v>155</v>
      </c>
      <c r="C568" s="65">
        <v>45</v>
      </c>
      <c r="D568" s="65">
        <v>105</v>
      </c>
    </row>
    <row r="569" spans="1:4" x14ac:dyDescent="0.25">
      <c r="A569" s="65" t="s">
        <v>246</v>
      </c>
      <c r="B569" s="65">
        <v>85</v>
      </c>
      <c r="C569" s="65">
        <v>70</v>
      </c>
      <c r="D569" s="65">
        <v>15</v>
      </c>
    </row>
    <row r="570" spans="1:4" x14ac:dyDescent="0.25">
      <c r="A570" s="65" t="s">
        <v>247</v>
      </c>
      <c r="B570" s="65">
        <v>565</v>
      </c>
      <c r="C570" s="65">
        <v>330</v>
      </c>
      <c r="D570" s="65">
        <v>235</v>
      </c>
    </row>
    <row r="571" spans="1:4" x14ac:dyDescent="0.25">
      <c r="A571" s="65" t="s">
        <v>248</v>
      </c>
      <c r="B571" s="65">
        <v>560</v>
      </c>
      <c r="C571" s="65">
        <v>355</v>
      </c>
      <c r="D571" s="65">
        <v>205</v>
      </c>
    </row>
    <row r="572" spans="1:4" x14ac:dyDescent="0.25">
      <c r="A572" s="65" t="s">
        <v>249</v>
      </c>
      <c r="B572" s="65">
        <v>60</v>
      </c>
      <c r="C572" s="65">
        <v>30</v>
      </c>
      <c r="D572" s="65">
        <v>25</v>
      </c>
    </row>
    <row r="573" spans="1:4" x14ac:dyDescent="0.25">
      <c r="A573" s="65" t="s">
        <v>250</v>
      </c>
      <c r="B573" s="65">
        <v>30</v>
      </c>
      <c r="C573" s="65">
        <v>25</v>
      </c>
      <c r="D573" s="65">
        <v>5</v>
      </c>
    </row>
    <row r="574" spans="1:4" x14ac:dyDescent="0.25">
      <c r="A574" s="65" t="s">
        <v>251</v>
      </c>
      <c r="B574" s="65">
        <v>615</v>
      </c>
      <c r="C574" s="65">
        <v>420</v>
      </c>
      <c r="D574" s="65">
        <v>195</v>
      </c>
    </row>
    <row r="575" spans="1:4" x14ac:dyDescent="0.25">
      <c r="A575" s="65" t="s">
        <v>252</v>
      </c>
      <c r="B575" s="65">
        <v>75</v>
      </c>
      <c r="C575" s="65">
        <v>35</v>
      </c>
      <c r="D575" s="65">
        <v>40</v>
      </c>
    </row>
    <row r="576" spans="1:4" x14ac:dyDescent="0.25">
      <c r="A576" s="65" t="s">
        <v>253</v>
      </c>
      <c r="B576" s="65">
        <v>40</v>
      </c>
      <c r="C576" s="65">
        <v>30</v>
      </c>
      <c r="D576" s="65">
        <v>5</v>
      </c>
    </row>
    <row r="577" spans="1:4" x14ac:dyDescent="0.25">
      <c r="A577" s="65" t="s">
        <v>254</v>
      </c>
      <c r="B577" s="65">
        <v>1110</v>
      </c>
      <c r="C577" s="65">
        <v>980</v>
      </c>
      <c r="D577" s="65">
        <v>135</v>
      </c>
    </row>
    <row r="578" spans="1:4" x14ac:dyDescent="0.25">
      <c r="A578" s="65" t="s">
        <v>255</v>
      </c>
      <c r="B578" s="65">
        <v>55</v>
      </c>
      <c r="C578" s="65">
        <v>50</v>
      </c>
      <c r="D578" s="65">
        <v>5</v>
      </c>
    </row>
    <row r="579" spans="1:4" x14ac:dyDescent="0.25">
      <c r="A579" s="65" t="s">
        <v>256</v>
      </c>
      <c r="B579" s="65">
        <v>100</v>
      </c>
      <c r="C579" s="65">
        <v>50</v>
      </c>
      <c r="D579" s="65">
        <v>55</v>
      </c>
    </row>
    <row r="580" spans="1:4" x14ac:dyDescent="0.25">
      <c r="A580" s="65" t="s">
        <v>257</v>
      </c>
      <c r="B580" s="65">
        <v>370</v>
      </c>
      <c r="C580" s="65">
        <v>250</v>
      </c>
      <c r="D580" s="65">
        <v>120</v>
      </c>
    </row>
    <row r="581" spans="1:4" x14ac:dyDescent="0.25">
      <c r="A581" s="65" t="s">
        <v>258</v>
      </c>
      <c r="B581" s="65">
        <v>60</v>
      </c>
      <c r="C581" s="65">
        <v>35</v>
      </c>
      <c r="D581" s="65">
        <v>30</v>
      </c>
    </row>
    <row r="582" spans="1:4" x14ac:dyDescent="0.25">
      <c r="A582" s="65" t="s">
        <v>259</v>
      </c>
      <c r="B582" s="65">
        <v>1070</v>
      </c>
      <c r="C582" s="65">
        <v>630</v>
      </c>
      <c r="D582" s="65">
        <v>440</v>
      </c>
    </row>
    <row r="583" spans="1:4" x14ac:dyDescent="0.25">
      <c r="A583" s="65" t="s">
        <v>260</v>
      </c>
      <c r="B583" s="65">
        <v>8710</v>
      </c>
      <c r="C583" s="65">
        <v>6000</v>
      </c>
      <c r="D583" s="65">
        <v>2710</v>
      </c>
    </row>
    <row r="584" spans="1:4" x14ac:dyDescent="0.25">
      <c r="A584" s="65" t="s">
        <v>261</v>
      </c>
      <c r="B584" s="65">
        <v>60</v>
      </c>
      <c r="C584" s="65">
        <v>35</v>
      </c>
      <c r="D584" s="65">
        <v>25</v>
      </c>
    </row>
    <row r="585" spans="1:4" x14ac:dyDescent="0.25">
      <c r="A585" s="65" t="s">
        <v>262</v>
      </c>
      <c r="B585" s="65">
        <v>20</v>
      </c>
      <c r="C585" s="65">
        <v>5</v>
      </c>
      <c r="D585" s="65">
        <v>15</v>
      </c>
    </row>
    <row r="586" spans="1:4" x14ac:dyDescent="0.25">
      <c r="A586" s="65" t="s">
        <v>263</v>
      </c>
      <c r="B586" s="65">
        <v>630</v>
      </c>
      <c r="C586" s="65">
        <v>200</v>
      </c>
      <c r="D586" s="65">
        <v>425</v>
      </c>
    </row>
    <row r="587" spans="1:4" x14ac:dyDescent="0.25">
      <c r="A587" s="65" t="s">
        <v>264</v>
      </c>
      <c r="B587" s="65">
        <v>90</v>
      </c>
      <c r="C587" s="65">
        <v>45</v>
      </c>
      <c r="D587" s="65">
        <v>45</v>
      </c>
    </row>
    <row r="588" spans="1:4" x14ac:dyDescent="0.25">
      <c r="A588" s="65" t="s">
        <v>265</v>
      </c>
      <c r="B588" s="65">
        <v>85</v>
      </c>
      <c r="C588" s="65">
        <v>25</v>
      </c>
      <c r="D588" s="65">
        <v>60</v>
      </c>
    </row>
    <row r="589" spans="1:4" x14ac:dyDescent="0.25">
      <c r="A589" s="65" t="s">
        <v>266</v>
      </c>
      <c r="B589" s="65">
        <v>240</v>
      </c>
      <c r="C589" s="65">
        <v>115</v>
      </c>
      <c r="D589" s="65">
        <v>125</v>
      </c>
    </row>
    <row r="590" spans="1:4" x14ac:dyDescent="0.25">
      <c r="A590" s="65" t="s">
        <v>267</v>
      </c>
      <c r="B590" s="65">
        <v>245</v>
      </c>
      <c r="C590" s="65">
        <v>105</v>
      </c>
      <c r="D590" s="65">
        <v>140</v>
      </c>
    </row>
    <row r="591" spans="1:4" x14ac:dyDescent="0.25">
      <c r="A591" s="65" t="s">
        <v>268</v>
      </c>
      <c r="B591" s="65">
        <v>100</v>
      </c>
      <c r="C591" s="65">
        <v>30</v>
      </c>
      <c r="D591" s="65">
        <v>70</v>
      </c>
    </row>
    <row r="592" spans="1:4" x14ac:dyDescent="0.25">
      <c r="A592" s="65" t="s">
        <v>269</v>
      </c>
      <c r="B592" s="65">
        <v>190</v>
      </c>
      <c r="C592" s="65">
        <v>80</v>
      </c>
      <c r="D592" s="65">
        <v>115</v>
      </c>
    </row>
    <row r="593" spans="1:4" x14ac:dyDescent="0.25">
      <c r="A593" s="65" t="s">
        <v>270</v>
      </c>
      <c r="B593" s="65">
        <v>105</v>
      </c>
      <c r="C593" s="65">
        <v>35</v>
      </c>
      <c r="D593" s="65">
        <v>70</v>
      </c>
    </row>
    <row r="594" spans="1:4" x14ac:dyDescent="0.25">
      <c r="A594" s="65" t="s">
        <v>271</v>
      </c>
      <c r="B594" s="65">
        <v>70</v>
      </c>
      <c r="C594" s="65">
        <v>30</v>
      </c>
      <c r="D594" s="65">
        <v>40</v>
      </c>
    </row>
    <row r="595" spans="1:4" x14ac:dyDescent="0.25">
      <c r="A595" s="65" t="s">
        <v>272</v>
      </c>
      <c r="B595" s="65">
        <v>1035</v>
      </c>
      <c r="C595" s="65">
        <v>525</v>
      </c>
      <c r="D595" s="65">
        <v>510</v>
      </c>
    </row>
    <row r="596" spans="1:4" x14ac:dyDescent="0.25">
      <c r="A596" s="65" t="s">
        <v>273</v>
      </c>
      <c r="B596" s="65">
        <v>285</v>
      </c>
      <c r="C596" s="65">
        <v>120</v>
      </c>
      <c r="D596" s="65">
        <v>165</v>
      </c>
    </row>
    <row r="597" spans="1:4" x14ac:dyDescent="0.25">
      <c r="A597" s="65" t="s">
        <v>274</v>
      </c>
      <c r="B597" s="65">
        <v>3155</v>
      </c>
      <c r="C597" s="65">
        <v>1350</v>
      </c>
      <c r="D597" s="65">
        <v>1805</v>
      </c>
    </row>
    <row r="598" spans="1:4" x14ac:dyDescent="0.25">
      <c r="A598" s="65" t="s">
        <v>275</v>
      </c>
      <c r="B598" s="65">
        <v>5995</v>
      </c>
      <c r="C598" s="65">
        <v>3935</v>
      </c>
      <c r="D598" s="65">
        <v>2060</v>
      </c>
    </row>
    <row r="599" spans="1:4" x14ac:dyDescent="0.25">
      <c r="A599" s="65" t="s">
        <v>276</v>
      </c>
      <c r="B599" s="65">
        <v>395</v>
      </c>
      <c r="C599" s="65">
        <v>200</v>
      </c>
      <c r="D599" s="65">
        <v>195</v>
      </c>
    </row>
    <row r="600" spans="1:4" x14ac:dyDescent="0.25">
      <c r="A600" s="65" t="s">
        <v>277</v>
      </c>
      <c r="B600" s="65">
        <v>340</v>
      </c>
      <c r="C600" s="65">
        <v>170</v>
      </c>
      <c r="D600" s="65">
        <v>170</v>
      </c>
    </row>
    <row r="601" spans="1:4" x14ac:dyDescent="0.25">
      <c r="A601" s="65" t="s">
        <v>278</v>
      </c>
      <c r="B601" s="65">
        <v>70</v>
      </c>
      <c r="C601" s="65">
        <v>50</v>
      </c>
      <c r="D601" s="65">
        <v>20</v>
      </c>
    </row>
    <row r="602" spans="1:4" x14ac:dyDescent="0.25">
      <c r="A602" s="65" t="s">
        <v>279</v>
      </c>
      <c r="B602" s="65">
        <v>1155</v>
      </c>
      <c r="C602" s="65">
        <v>500</v>
      </c>
      <c r="D602" s="65">
        <v>655</v>
      </c>
    </row>
    <row r="603" spans="1:4" x14ac:dyDescent="0.25">
      <c r="A603" s="65" t="s">
        <v>280</v>
      </c>
      <c r="B603" s="65">
        <v>480</v>
      </c>
      <c r="C603" s="65">
        <v>225</v>
      </c>
      <c r="D603" s="65">
        <v>250</v>
      </c>
    </row>
    <row r="604" spans="1:4" x14ac:dyDescent="0.25">
      <c r="A604" s="65" t="s">
        <v>281</v>
      </c>
      <c r="B604" s="65">
        <v>885</v>
      </c>
      <c r="C604" s="65">
        <v>470</v>
      </c>
      <c r="D604" s="65">
        <v>415</v>
      </c>
    </row>
    <row r="605" spans="1:4" x14ac:dyDescent="0.25">
      <c r="A605" s="65" t="s">
        <v>282</v>
      </c>
      <c r="B605" s="65">
        <v>170</v>
      </c>
      <c r="C605" s="65">
        <v>45</v>
      </c>
      <c r="D605" s="65">
        <v>125</v>
      </c>
    </row>
    <row r="606" spans="1:4" x14ac:dyDescent="0.25">
      <c r="A606" s="65" t="s">
        <v>283</v>
      </c>
      <c r="B606" s="65">
        <v>110</v>
      </c>
      <c r="C606" s="65">
        <v>70</v>
      </c>
      <c r="D606" s="65">
        <v>40</v>
      </c>
    </row>
    <row r="607" spans="1:4" x14ac:dyDescent="0.25">
      <c r="A607" s="65" t="s">
        <v>284</v>
      </c>
      <c r="B607" s="65">
        <v>12075</v>
      </c>
      <c r="C607" s="65">
        <v>6675</v>
      </c>
      <c r="D607" s="65">
        <v>5400</v>
      </c>
    </row>
    <row r="608" spans="1:4" x14ac:dyDescent="0.25">
      <c r="A608" s="65" t="s">
        <v>285</v>
      </c>
      <c r="B608" s="65">
        <v>1885</v>
      </c>
      <c r="C608" s="65">
        <v>1170</v>
      </c>
      <c r="D608" s="65">
        <v>715</v>
      </c>
    </row>
    <row r="609" spans="1:4" x14ac:dyDescent="0.25">
      <c r="A609" s="65" t="s">
        <v>286</v>
      </c>
      <c r="B609" s="65">
        <v>185</v>
      </c>
      <c r="C609" s="65">
        <v>60</v>
      </c>
      <c r="D609" s="65">
        <v>125</v>
      </c>
    </row>
    <row r="610" spans="1:4" x14ac:dyDescent="0.25">
      <c r="A610" s="65" t="s">
        <v>287</v>
      </c>
      <c r="B610" s="65">
        <v>275</v>
      </c>
      <c r="C610" s="65">
        <v>160</v>
      </c>
      <c r="D610" s="65">
        <v>115</v>
      </c>
    </row>
    <row r="611" spans="1:4" x14ac:dyDescent="0.25">
      <c r="A611" s="65" t="s">
        <v>288</v>
      </c>
      <c r="B611" s="65">
        <v>1700</v>
      </c>
      <c r="C611" s="65">
        <v>795</v>
      </c>
      <c r="D611" s="65">
        <v>905</v>
      </c>
    </row>
    <row r="612" spans="1:4" x14ac:dyDescent="0.25">
      <c r="A612" s="65" t="s">
        <v>289</v>
      </c>
      <c r="B612" s="65">
        <v>250</v>
      </c>
      <c r="C612" s="65">
        <v>90</v>
      </c>
      <c r="D612" s="65">
        <v>160</v>
      </c>
    </row>
    <row r="613" spans="1:4" x14ac:dyDescent="0.25">
      <c r="A613" s="65" t="s">
        <v>290</v>
      </c>
      <c r="B613" s="65">
        <v>1860</v>
      </c>
      <c r="C613" s="65">
        <v>1100</v>
      </c>
      <c r="D613" s="65">
        <v>760</v>
      </c>
    </row>
    <row r="614" spans="1:4" x14ac:dyDescent="0.25">
      <c r="A614" s="65" t="s">
        <v>291</v>
      </c>
      <c r="B614" s="65">
        <v>110</v>
      </c>
      <c r="C614" s="65">
        <v>60</v>
      </c>
      <c r="D614" s="65">
        <v>50</v>
      </c>
    </row>
    <row r="615" spans="1:4" x14ac:dyDescent="0.25">
      <c r="A615" s="65" t="s">
        <v>292</v>
      </c>
      <c r="B615" s="65">
        <v>165</v>
      </c>
      <c r="C615" s="65">
        <v>85</v>
      </c>
      <c r="D615" s="65">
        <v>80</v>
      </c>
    </row>
    <row r="616" spans="1:4" x14ac:dyDescent="0.25">
      <c r="A616" s="65" t="s">
        <v>293</v>
      </c>
      <c r="B616" s="65">
        <v>1360</v>
      </c>
      <c r="C616" s="65">
        <v>925</v>
      </c>
      <c r="D616" s="65">
        <v>435</v>
      </c>
    </row>
    <row r="617" spans="1:4" x14ac:dyDescent="0.25">
      <c r="A617" s="65" t="s">
        <v>294</v>
      </c>
      <c r="B617" s="65">
        <v>185</v>
      </c>
      <c r="C617" s="65">
        <v>115</v>
      </c>
      <c r="D617" s="65">
        <v>70</v>
      </c>
    </row>
    <row r="618" spans="1:4" x14ac:dyDescent="0.25">
      <c r="A618" s="65" t="s">
        <v>295</v>
      </c>
      <c r="B618" s="65">
        <v>425</v>
      </c>
      <c r="C618" s="65">
        <v>100</v>
      </c>
      <c r="D618" s="65">
        <v>325</v>
      </c>
    </row>
    <row r="619" spans="1:4" x14ac:dyDescent="0.25">
      <c r="A619" s="65" t="s">
        <v>296</v>
      </c>
      <c r="B619" s="65">
        <v>350</v>
      </c>
      <c r="C619" s="65">
        <v>175</v>
      </c>
      <c r="D619" s="65">
        <v>170</v>
      </c>
    </row>
    <row r="620" spans="1:4" x14ac:dyDescent="0.25">
      <c r="A620" s="65" t="s">
        <v>297</v>
      </c>
      <c r="B620" s="65">
        <v>24855</v>
      </c>
      <c r="C620" s="65">
        <v>14510</v>
      </c>
      <c r="D620" s="65">
        <v>10345</v>
      </c>
    </row>
    <row r="621" spans="1:4" x14ac:dyDescent="0.25">
      <c r="A621" s="65" t="s">
        <v>298</v>
      </c>
      <c r="B621" s="65">
        <v>50</v>
      </c>
      <c r="C621" s="65">
        <v>15</v>
      </c>
      <c r="D621" s="65">
        <v>35</v>
      </c>
    </row>
    <row r="622" spans="1:4" x14ac:dyDescent="0.25">
      <c r="A622" s="65" t="s">
        <v>299</v>
      </c>
      <c r="B622" s="65">
        <v>855</v>
      </c>
      <c r="C622" s="65">
        <v>80</v>
      </c>
      <c r="D622" s="65">
        <v>775</v>
      </c>
    </row>
    <row r="623" spans="1:4" x14ac:dyDescent="0.25">
      <c r="A623" s="65" t="s">
        <v>300</v>
      </c>
      <c r="B623" s="65">
        <v>2960</v>
      </c>
      <c r="C623" s="65">
        <v>1410</v>
      </c>
      <c r="D623" s="65">
        <v>1550</v>
      </c>
    </row>
    <row r="624" spans="1:4" x14ac:dyDescent="0.25">
      <c r="A624" s="65" t="s">
        <v>301</v>
      </c>
      <c r="B624" s="65">
        <v>745</v>
      </c>
      <c r="C624" s="65">
        <v>360</v>
      </c>
      <c r="D624" s="65">
        <v>385</v>
      </c>
    </row>
    <row r="625" spans="1:4" x14ac:dyDescent="0.25">
      <c r="A625" s="65" t="s">
        <v>302</v>
      </c>
      <c r="B625" s="65">
        <v>59880</v>
      </c>
      <c r="C625" s="65">
        <v>33560</v>
      </c>
      <c r="D625" s="65">
        <v>26315</v>
      </c>
    </row>
    <row r="626" spans="1:4" x14ac:dyDescent="0.25">
      <c r="A626" s="65" t="s">
        <v>137</v>
      </c>
      <c r="B626" s="65">
        <v>170</v>
      </c>
      <c r="C626" s="65">
        <v>95</v>
      </c>
      <c r="D626" s="65">
        <v>75</v>
      </c>
    </row>
    <row r="627" spans="1:4" x14ac:dyDescent="0.25">
      <c r="A627" s="65" t="s">
        <v>139</v>
      </c>
      <c r="B627" s="65">
        <v>510</v>
      </c>
      <c r="C627" s="65">
        <v>295</v>
      </c>
      <c r="D627" s="65">
        <v>220</v>
      </c>
    </row>
    <row r="628" spans="1:4" x14ac:dyDescent="0.25">
      <c r="A628" s="65" t="s">
        <v>303</v>
      </c>
      <c r="B628" s="65">
        <v>2140</v>
      </c>
      <c r="C628" s="65">
        <v>1295</v>
      </c>
      <c r="D628" s="65">
        <v>845</v>
      </c>
    </row>
    <row r="629" spans="1:4" x14ac:dyDescent="0.25">
      <c r="A629" s="65" t="s">
        <v>304</v>
      </c>
      <c r="B629" s="65">
        <v>247925</v>
      </c>
      <c r="C629" s="65">
        <v>139865</v>
      </c>
      <c r="D629" s="65">
        <v>108060</v>
      </c>
    </row>
    <row r="631" spans="1:4" x14ac:dyDescent="0.25">
      <c r="A631" t="s">
        <v>309</v>
      </c>
    </row>
    <row r="632" spans="1:4" x14ac:dyDescent="0.25">
      <c r="A632" t="s">
        <v>310</v>
      </c>
    </row>
    <row r="634" spans="1:4" x14ac:dyDescent="0.25">
      <c r="A634" t="s">
        <v>311</v>
      </c>
    </row>
    <row r="635" spans="1:4" x14ac:dyDescent="0.25">
      <c r="A635" t="s">
        <v>312</v>
      </c>
    </row>
    <row r="637" spans="1:4" x14ac:dyDescent="0.25">
      <c r="A637" t="s">
        <v>313</v>
      </c>
    </row>
    <row r="638" spans="1:4" x14ac:dyDescent="0.25">
      <c r="A638" t="s">
        <v>314</v>
      </c>
    </row>
    <row r="639" spans="1:4" x14ac:dyDescent="0.25">
      <c r="A639" t="s">
        <v>315</v>
      </c>
    </row>
    <row r="640" spans="1:4" x14ac:dyDescent="0.25">
      <c r="A640" t="s">
        <v>316</v>
      </c>
    </row>
    <row r="641" spans="1:1" x14ac:dyDescent="0.25">
      <c r="A641" t="s">
        <v>317</v>
      </c>
    </row>
  </sheetData>
  <mergeCells count="6">
    <mergeCell ref="A508:D508"/>
    <mergeCell ref="B14:D16"/>
    <mergeCell ref="A20:D20"/>
    <mergeCell ref="A142:D142"/>
    <mergeCell ref="A264:D264"/>
    <mergeCell ref="A386:D386"/>
  </mergeCells>
  <hyperlinks>
    <hyperlink ref="A1" r:id="rId1" display="https://www1.nls.niedersachsen.de/Statistik/pool/A1050002/A1050002_000016CE18215AA548D48CD54873B0483A9190E0AC942AA9463D.zip" xr:uid="{00000000-0004-0000-0900-000000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0ADC-1072-4CF8-AAD0-9654A0EE15B9}">
  <sheetPr codeName="Tabelle17"/>
  <dimension ref="A1:G1051"/>
  <sheetViews>
    <sheetView topLeftCell="A778" workbookViewId="0">
      <selection activeCell="A778" sqref="A1:XFD1048576"/>
    </sheetView>
  </sheetViews>
  <sheetFormatPr baseColWidth="10" defaultRowHeight="15" x14ac:dyDescent="0.25"/>
  <cols>
    <col min="2" max="2" width="27" bestFit="1" customWidth="1"/>
    <col min="3" max="4" width="27" customWidth="1"/>
  </cols>
  <sheetData>
    <row r="1" spans="1:6" x14ac:dyDescent="0.25">
      <c r="A1" t="s">
        <v>593</v>
      </c>
      <c r="B1" t="s">
        <v>180</v>
      </c>
      <c r="C1" t="s">
        <v>3</v>
      </c>
      <c r="D1" t="s">
        <v>596</v>
      </c>
      <c r="E1" t="s">
        <v>594</v>
      </c>
      <c r="F1" t="s">
        <v>595</v>
      </c>
    </row>
    <row r="2" spans="1:6" x14ac:dyDescent="0.25">
      <c r="A2">
        <f>'2020_1-2-5_Download'!C12</f>
        <v>2020</v>
      </c>
      <c r="B2" t="str">
        <f>'2020_1-2-5_Download'!B12</f>
        <v>Europa</v>
      </c>
      <c r="C2" t="s">
        <v>164</v>
      </c>
      <c r="E2" t="s">
        <v>7</v>
      </c>
      <c r="F2">
        <f>'2020_1-2-5_Download'!D12</f>
        <v>552325</v>
      </c>
    </row>
    <row r="3" spans="1:6" x14ac:dyDescent="0.25">
      <c r="A3">
        <f>'2020_1-2-5_Download'!C13</f>
        <v>2020</v>
      </c>
      <c r="B3" t="str">
        <f>'2020_1-2-5_Download'!B13</f>
        <v>Türkei</v>
      </c>
      <c r="C3" t="s">
        <v>164</v>
      </c>
      <c r="E3" t="s">
        <v>7</v>
      </c>
      <c r="F3">
        <f>'2020_1-2-5_Download'!D13</f>
        <v>88085</v>
      </c>
    </row>
    <row r="4" spans="1:6" x14ac:dyDescent="0.25">
      <c r="A4">
        <f>'2020_1-2-5_Download'!C14</f>
        <v>2020</v>
      </c>
      <c r="B4" t="str">
        <f>'2020_1-2-5_Download'!B14</f>
        <v>Polen</v>
      </c>
      <c r="C4" t="s">
        <v>164</v>
      </c>
      <c r="E4" t="s">
        <v>7</v>
      </c>
      <c r="F4">
        <f>'2020_1-2-5_Download'!D14</f>
        <v>98355</v>
      </c>
    </row>
    <row r="5" spans="1:6" x14ac:dyDescent="0.25">
      <c r="A5">
        <f>'2020_1-2-5_Download'!C15</f>
        <v>2020</v>
      </c>
      <c r="B5" t="str">
        <f>'2020_1-2-5_Download'!B15</f>
        <v>Serbien</v>
      </c>
      <c r="C5" t="s">
        <v>164</v>
      </c>
      <c r="E5" t="s">
        <v>7</v>
      </c>
      <c r="F5">
        <f>'2020_1-2-5_Download'!D15</f>
        <v>19300</v>
      </c>
    </row>
    <row r="6" spans="1:6" x14ac:dyDescent="0.25">
      <c r="A6">
        <f>'2020_1-2-5_Download'!C16</f>
        <v>2020</v>
      </c>
      <c r="B6" t="str">
        <f>'2020_1-2-5_Download'!B16</f>
        <v>Niederlande</v>
      </c>
      <c r="C6" t="s">
        <v>164</v>
      </c>
      <c r="E6" t="s">
        <v>7</v>
      </c>
      <c r="F6">
        <f>'2020_1-2-5_Download'!D16</f>
        <v>29725</v>
      </c>
    </row>
    <row r="7" spans="1:6" x14ac:dyDescent="0.25">
      <c r="A7">
        <f>'2020_1-2-5_Download'!C17</f>
        <v>2020</v>
      </c>
      <c r="B7" t="str">
        <f>'2020_1-2-5_Download'!B17</f>
        <v>Rumänien</v>
      </c>
      <c r="C7" t="s">
        <v>164</v>
      </c>
      <c r="E7" t="s">
        <v>7</v>
      </c>
      <c r="F7">
        <f>'2020_1-2-5_Download'!D17</f>
        <v>64675</v>
      </c>
    </row>
    <row r="8" spans="1:6" x14ac:dyDescent="0.25">
      <c r="A8">
        <f>'2020_1-2-5_Download'!C18</f>
        <v>2020</v>
      </c>
      <c r="B8" t="str">
        <f>'2020_1-2-5_Download'!B18</f>
        <v>Italien</v>
      </c>
      <c r="C8" t="s">
        <v>164</v>
      </c>
      <c r="E8" t="s">
        <v>7</v>
      </c>
      <c r="F8">
        <f>'2020_1-2-5_Download'!D18</f>
        <v>28950</v>
      </c>
    </row>
    <row r="9" spans="1:6" x14ac:dyDescent="0.25">
      <c r="A9">
        <f>'2020_1-2-5_Download'!C19</f>
        <v>2020</v>
      </c>
      <c r="B9" t="str">
        <f>'2020_1-2-5_Download'!B19</f>
        <v>Russische Föderation</v>
      </c>
      <c r="C9" t="s">
        <v>164</v>
      </c>
      <c r="E9" t="s">
        <v>7</v>
      </c>
      <c r="F9">
        <f>'2020_1-2-5_Download'!D19</f>
        <v>22335</v>
      </c>
    </row>
    <row r="10" spans="1:6" x14ac:dyDescent="0.25">
      <c r="A10">
        <f>'2020_1-2-5_Download'!C20</f>
        <v>2020</v>
      </c>
      <c r="B10" t="str">
        <f>'2020_1-2-5_Download'!B20</f>
        <v>Griechenland</v>
      </c>
      <c r="C10" t="s">
        <v>164</v>
      </c>
      <c r="E10" t="s">
        <v>7</v>
      </c>
      <c r="F10">
        <f>'2020_1-2-5_Download'!D20</f>
        <v>18695</v>
      </c>
    </row>
    <row r="11" spans="1:6" x14ac:dyDescent="0.25">
      <c r="A11">
        <f>'2020_1-2-5_Download'!C21</f>
        <v>2020</v>
      </c>
      <c r="B11" t="str">
        <f>'2020_1-2-5_Download'!B21</f>
        <v>Bulgarien</v>
      </c>
      <c r="C11" t="s">
        <v>164</v>
      </c>
      <c r="E11" t="s">
        <v>7</v>
      </c>
      <c r="F11">
        <f>'2020_1-2-5_Download'!D21</f>
        <v>31155</v>
      </c>
    </row>
    <row r="12" spans="1:6" x14ac:dyDescent="0.25">
      <c r="A12">
        <f>'2020_1-2-5_Download'!C22</f>
        <v>2020</v>
      </c>
      <c r="B12" t="str">
        <f>'2020_1-2-5_Download'!B22</f>
        <v>Spanien</v>
      </c>
      <c r="C12" t="s">
        <v>164</v>
      </c>
      <c r="E12" t="s">
        <v>7</v>
      </c>
      <c r="F12">
        <f>'2020_1-2-5_Download'!D22</f>
        <v>11855</v>
      </c>
    </row>
    <row r="13" spans="1:6" x14ac:dyDescent="0.25">
      <c r="A13">
        <f>'2020_1-2-5_Download'!C23</f>
        <v>2020</v>
      </c>
      <c r="B13" t="str">
        <f>'2020_1-2-5_Download'!B23</f>
        <v>Ukraine</v>
      </c>
      <c r="C13" t="s">
        <v>164</v>
      </c>
      <c r="E13" t="s">
        <v>7</v>
      </c>
      <c r="F13">
        <f>'2020_1-2-5_Download'!D23</f>
        <v>11410</v>
      </c>
    </row>
    <row r="14" spans="1:6" x14ac:dyDescent="0.25">
      <c r="A14">
        <f>'2020_1-2-5_Download'!C24</f>
        <v>2020</v>
      </c>
      <c r="B14" t="str">
        <f>'2020_1-2-5_Download'!B24</f>
        <v>Vereinigtes Königreich</v>
      </c>
      <c r="C14" t="s">
        <v>164</v>
      </c>
      <c r="E14" t="s">
        <v>7</v>
      </c>
      <c r="F14">
        <f>'2020_1-2-5_Download'!D24</f>
        <v>6180</v>
      </c>
    </row>
    <row r="15" spans="1:6" x14ac:dyDescent="0.25">
      <c r="A15">
        <f>'2020_1-2-5_Download'!C25</f>
        <v>2020</v>
      </c>
      <c r="B15" t="str">
        <f>'2020_1-2-5_Download'!B25</f>
        <v>Portugal</v>
      </c>
      <c r="C15" t="s">
        <v>164</v>
      </c>
      <c r="E15" t="s">
        <v>7</v>
      </c>
      <c r="F15">
        <f>'2020_1-2-5_Download'!D25</f>
        <v>8700</v>
      </c>
    </row>
    <row r="16" spans="1:6" x14ac:dyDescent="0.25">
      <c r="A16">
        <f>'2020_1-2-5_Download'!C26</f>
        <v>2020</v>
      </c>
      <c r="B16" t="str">
        <f>'2020_1-2-5_Download'!B26</f>
        <v>Kroatien</v>
      </c>
      <c r="C16" t="s">
        <v>164</v>
      </c>
      <c r="E16" t="s">
        <v>7</v>
      </c>
      <c r="F16">
        <f>'2020_1-2-5_Download'!D26</f>
        <v>11915</v>
      </c>
    </row>
    <row r="17" spans="1:6" x14ac:dyDescent="0.25">
      <c r="A17">
        <f>'2020_1-2-5_Download'!C27</f>
        <v>2020</v>
      </c>
      <c r="B17" t="str">
        <f>'2020_1-2-5_Download'!B27</f>
        <v>Ungarn</v>
      </c>
      <c r="C17" t="s">
        <v>164</v>
      </c>
      <c r="E17" t="s">
        <v>7</v>
      </c>
      <c r="F17">
        <f>'2020_1-2-5_Download'!D27</f>
        <v>9380</v>
      </c>
    </row>
    <row r="18" spans="1:6" x14ac:dyDescent="0.25">
      <c r="A18">
        <f>'2020_1-2-5_Download'!C28</f>
        <v>2020</v>
      </c>
      <c r="B18" t="str">
        <f>'2020_1-2-5_Download'!B28</f>
        <v>EU Staaten</v>
      </c>
      <c r="C18" t="s">
        <v>164</v>
      </c>
      <c r="E18" t="s">
        <v>7</v>
      </c>
      <c r="F18">
        <f>'2020_1-2-5_Download'!D28</f>
        <v>351275</v>
      </c>
    </row>
    <row r="19" spans="1:6" x14ac:dyDescent="0.25">
      <c r="A19">
        <f>'2020_1-2-5_Download'!C29</f>
        <v>2020</v>
      </c>
      <c r="B19" t="str">
        <f>'2020_1-2-5_Download'!B29</f>
        <v>Afrika</v>
      </c>
      <c r="C19" t="s">
        <v>164</v>
      </c>
      <c r="E19" t="s">
        <v>7</v>
      </c>
      <c r="F19">
        <f>'2020_1-2-5_Download'!D29</f>
        <v>43135</v>
      </c>
    </row>
    <row r="20" spans="1:6" x14ac:dyDescent="0.25">
      <c r="A20">
        <f>'2020_1-2-5_Download'!C30</f>
        <v>2020</v>
      </c>
      <c r="B20" t="str">
        <f>'2020_1-2-5_Download'!B30</f>
        <v>Amerika</v>
      </c>
      <c r="C20" t="s">
        <v>164</v>
      </c>
      <c r="E20" t="s">
        <v>7</v>
      </c>
      <c r="F20">
        <f>'2020_1-2-5_Download'!D30</f>
        <v>17255</v>
      </c>
    </row>
    <row r="21" spans="1:6" x14ac:dyDescent="0.25">
      <c r="A21">
        <f>'2020_1-2-5_Download'!C31</f>
        <v>2020</v>
      </c>
      <c r="B21" t="str">
        <f>'2020_1-2-5_Download'!B31</f>
        <v>Asien</v>
      </c>
      <c r="C21" t="s">
        <v>164</v>
      </c>
      <c r="E21" t="s">
        <v>7</v>
      </c>
      <c r="F21">
        <f>'2020_1-2-5_Download'!D31</f>
        <v>231560</v>
      </c>
    </row>
    <row r="22" spans="1:6" x14ac:dyDescent="0.25">
      <c r="A22">
        <f>'2020_1-2-5_Download'!C32</f>
        <v>2020</v>
      </c>
      <c r="B22" t="str">
        <f>'2020_1-2-5_Download'!B32</f>
        <v>Syrien</v>
      </c>
      <c r="C22" t="s">
        <v>164</v>
      </c>
      <c r="E22" t="s">
        <v>7</v>
      </c>
      <c r="F22">
        <f>'2020_1-2-5_Download'!D32</f>
        <v>87680</v>
      </c>
    </row>
    <row r="23" spans="1:6" x14ac:dyDescent="0.25">
      <c r="A23">
        <f>'2020_1-2-5_Download'!C33</f>
        <v>2020</v>
      </c>
      <c r="B23" t="str">
        <f>'2020_1-2-5_Download'!B33</f>
        <v xml:space="preserve">Irak </v>
      </c>
      <c r="C23" t="s">
        <v>164</v>
      </c>
      <c r="E23" t="s">
        <v>7</v>
      </c>
      <c r="F23">
        <f>'2020_1-2-5_Download'!D33</f>
        <v>42860</v>
      </c>
    </row>
    <row r="24" spans="1:6" x14ac:dyDescent="0.25">
      <c r="A24">
        <f>'2020_1-2-5_Download'!C34</f>
        <v>2020</v>
      </c>
      <c r="B24" t="str">
        <f>'2020_1-2-5_Download'!B34</f>
        <v>Afghanistan</v>
      </c>
      <c r="C24" t="s">
        <v>164</v>
      </c>
      <c r="E24" t="s">
        <v>7</v>
      </c>
      <c r="F24">
        <f>'2020_1-2-5_Download'!D34</f>
        <v>21830</v>
      </c>
    </row>
    <row r="25" spans="1:6" x14ac:dyDescent="0.25">
      <c r="A25">
        <f>'2020_1-2-5_Download'!C35</f>
        <v>2020</v>
      </c>
      <c r="B25" t="str">
        <f>'2020_1-2-5_Download'!B35</f>
        <v>China</v>
      </c>
      <c r="C25" t="s">
        <v>164</v>
      </c>
      <c r="E25" t="s">
        <v>7</v>
      </c>
      <c r="F25">
        <f>'2020_1-2-5_Download'!D35</f>
        <v>10165</v>
      </c>
    </row>
    <row r="26" spans="1:6" x14ac:dyDescent="0.25">
      <c r="A26">
        <f>'2020_1-2-5_Download'!C36</f>
        <v>2020</v>
      </c>
      <c r="B26" t="str">
        <f>'2020_1-2-5_Download'!B36</f>
        <v>Vietnam</v>
      </c>
      <c r="C26" t="s">
        <v>164</v>
      </c>
      <c r="E26" t="s">
        <v>7</v>
      </c>
      <c r="F26">
        <f>'2020_1-2-5_Download'!D36</f>
        <v>8785</v>
      </c>
    </row>
    <row r="27" spans="1:6" x14ac:dyDescent="0.25">
      <c r="A27">
        <f>'2020_1-2-5_Download'!C37</f>
        <v>2020</v>
      </c>
      <c r="B27" t="str">
        <f>'2020_1-2-5_Download'!B37</f>
        <v>Australien und Ozeanien</v>
      </c>
      <c r="C27" t="s">
        <v>164</v>
      </c>
      <c r="E27" t="s">
        <v>7</v>
      </c>
      <c r="F27">
        <f>'2020_1-2-5_Download'!D37</f>
        <v>1030</v>
      </c>
    </row>
    <row r="28" spans="1:6" x14ac:dyDescent="0.25">
      <c r="A28">
        <f>'2020_1-2-5_Download'!C38</f>
        <v>2020</v>
      </c>
      <c r="B28" t="str">
        <f>'2020_1-2-5_Download'!B38</f>
        <v>Staatenlos</v>
      </c>
      <c r="C28" t="s">
        <v>164</v>
      </c>
      <c r="E28" t="s">
        <v>7</v>
      </c>
      <c r="F28">
        <f>'2020_1-2-5_Download'!D38</f>
        <v>3465</v>
      </c>
    </row>
    <row r="29" spans="1:6" x14ac:dyDescent="0.25">
      <c r="A29">
        <f>'2020_1-2-5_Download'!C39</f>
        <v>2020</v>
      </c>
      <c r="B29" t="str">
        <f>'2020_1-2-5_Download'!B39</f>
        <v>Ungeklärt und ohne Angabe</v>
      </c>
      <c r="C29" t="s">
        <v>164</v>
      </c>
      <c r="E29" t="s">
        <v>7</v>
      </c>
      <c r="F29">
        <f>'2020_1-2-5_Download'!D39</f>
        <v>9090</v>
      </c>
    </row>
    <row r="30" spans="1:6" x14ac:dyDescent="0.25">
      <c r="A30">
        <f>'2020_1-2-5_Download'!C40</f>
        <v>2020</v>
      </c>
      <c r="B30" t="str">
        <f>'2020_1-2-5_Download'!B40</f>
        <v>Insgesamt</v>
      </c>
      <c r="C30" t="s">
        <v>164</v>
      </c>
      <c r="E30" t="s">
        <v>7</v>
      </c>
      <c r="F30">
        <f>'2020_1-2-5_Download'!D40</f>
        <v>857895</v>
      </c>
    </row>
    <row r="31" spans="1:6" x14ac:dyDescent="0.25">
      <c r="A31">
        <f>'2020_1-2-5_Download'!C41</f>
        <v>2019</v>
      </c>
      <c r="B31" t="str">
        <f>'2020_1-2-5_Download'!B41</f>
        <v>Europa</v>
      </c>
      <c r="C31" t="s">
        <v>164</v>
      </c>
      <c r="E31" t="s">
        <v>7</v>
      </c>
      <c r="F31">
        <f>'2020_1-2-5_Download'!D41</f>
        <v>542155</v>
      </c>
    </row>
    <row r="32" spans="1:6" x14ac:dyDescent="0.25">
      <c r="A32">
        <f>'2020_1-2-5_Download'!C42</f>
        <v>2019</v>
      </c>
      <c r="B32" t="str">
        <f>'2020_1-2-5_Download'!B42</f>
        <v>Türkei</v>
      </c>
      <c r="C32" t="s">
        <v>164</v>
      </c>
      <c r="E32" t="s">
        <v>7</v>
      </c>
      <c r="F32">
        <f>'2020_1-2-5_Download'!D42</f>
        <v>88735</v>
      </c>
    </row>
    <row r="33" spans="1:6" x14ac:dyDescent="0.25">
      <c r="A33">
        <f>'2020_1-2-5_Download'!C43</f>
        <v>2019</v>
      </c>
      <c r="B33" t="str">
        <f>'2020_1-2-5_Download'!B43</f>
        <v>Polen</v>
      </c>
      <c r="C33" t="s">
        <v>164</v>
      </c>
      <c r="E33" t="s">
        <v>7</v>
      </c>
      <c r="F33">
        <f>'2020_1-2-5_Download'!D43</f>
        <v>98015</v>
      </c>
    </row>
    <row r="34" spans="1:6" x14ac:dyDescent="0.25">
      <c r="A34">
        <f>'2020_1-2-5_Download'!C44</f>
        <v>2019</v>
      </c>
      <c r="B34" t="str">
        <f>'2020_1-2-5_Download'!B44</f>
        <v>Serbien</v>
      </c>
      <c r="C34" t="s">
        <v>164</v>
      </c>
      <c r="E34" t="s">
        <v>7</v>
      </c>
      <c r="F34">
        <f>'2020_1-2-5_Download'!D44</f>
        <v>19115</v>
      </c>
    </row>
    <row r="35" spans="1:6" x14ac:dyDescent="0.25">
      <c r="A35">
        <f>'2020_1-2-5_Download'!C45</f>
        <v>2019</v>
      </c>
      <c r="B35" t="str">
        <f>'2020_1-2-5_Download'!B45</f>
        <v>Niederlande</v>
      </c>
      <c r="C35" t="s">
        <v>164</v>
      </c>
      <c r="E35" t="s">
        <v>7</v>
      </c>
      <c r="F35">
        <f>'2020_1-2-5_Download'!D45</f>
        <v>29865</v>
      </c>
    </row>
    <row r="36" spans="1:6" x14ac:dyDescent="0.25">
      <c r="A36">
        <f>'2020_1-2-5_Download'!C46</f>
        <v>2019</v>
      </c>
      <c r="B36" t="str">
        <f>'2020_1-2-5_Download'!B46</f>
        <v>Rumänien</v>
      </c>
      <c r="C36" t="s">
        <v>164</v>
      </c>
      <c r="E36" t="s">
        <v>7</v>
      </c>
      <c r="F36">
        <f>'2020_1-2-5_Download'!D46</f>
        <v>58980</v>
      </c>
    </row>
    <row r="37" spans="1:6" x14ac:dyDescent="0.25">
      <c r="A37">
        <f>'2020_1-2-5_Download'!C47</f>
        <v>2019</v>
      </c>
      <c r="B37" t="str">
        <f>'2020_1-2-5_Download'!B47</f>
        <v>Italien</v>
      </c>
      <c r="C37" t="s">
        <v>164</v>
      </c>
      <c r="E37" t="s">
        <v>7</v>
      </c>
      <c r="F37">
        <f>'2020_1-2-5_Download'!D47</f>
        <v>28825</v>
      </c>
    </row>
    <row r="38" spans="1:6" x14ac:dyDescent="0.25">
      <c r="A38">
        <f>'2020_1-2-5_Download'!C48</f>
        <v>2019</v>
      </c>
      <c r="B38" t="str">
        <f>'2020_1-2-5_Download'!B48</f>
        <v>Russische Föderation</v>
      </c>
      <c r="C38" t="s">
        <v>164</v>
      </c>
      <c r="E38" t="s">
        <v>7</v>
      </c>
      <c r="F38">
        <f>'2020_1-2-5_Download'!D48</f>
        <v>22260</v>
      </c>
    </row>
    <row r="39" spans="1:6" x14ac:dyDescent="0.25">
      <c r="A39">
        <f>'2020_1-2-5_Download'!C49</f>
        <v>2019</v>
      </c>
      <c r="B39" t="str">
        <f>'2020_1-2-5_Download'!B49</f>
        <v>Griechenland</v>
      </c>
      <c r="C39" t="s">
        <v>164</v>
      </c>
      <c r="E39" t="s">
        <v>7</v>
      </c>
      <c r="F39">
        <f>'2020_1-2-5_Download'!D49</f>
        <v>18815</v>
      </c>
    </row>
    <row r="40" spans="1:6" x14ac:dyDescent="0.25">
      <c r="A40">
        <f>'2020_1-2-5_Download'!C50</f>
        <v>2019</v>
      </c>
      <c r="B40" t="str">
        <f>'2020_1-2-5_Download'!B50</f>
        <v>Bulgarien</v>
      </c>
      <c r="C40" t="s">
        <v>164</v>
      </c>
      <c r="E40" t="s">
        <v>7</v>
      </c>
      <c r="F40">
        <f>'2020_1-2-5_Download'!D50</f>
        <v>28360</v>
      </c>
    </row>
    <row r="41" spans="1:6" x14ac:dyDescent="0.25">
      <c r="A41">
        <f>'2020_1-2-5_Download'!C51</f>
        <v>2019</v>
      </c>
      <c r="B41" t="str">
        <f>'2020_1-2-5_Download'!B51</f>
        <v>Spanien</v>
      </c>
      <c r="C41" t="s">
        <v>164</v>
      </c>
      <c r="E41" t="s">
        <v>7</v>
      </c>
      <c r="F41">
        <f>'2020_1-2-5_Download'!D51</f>
        <v>11970</v>
      </c>
    </row>
    <row r="42" spans="1:6" x14ac:dyDescent="0.25">
      <c r="A42">
        <f>'2020_1-2-5_Download'!C52</f>
        <v>2019</v>
      </c>
      <c r="B42" t="str">
        <f>'2020_1-2-5_Download'!B52</f>
        <v>Ukraine</v>
      </c>
      <c r="C42" t="s">
        <v>164</v>
      </c>
      <c r="E42" t="s">
        <v>7</v>
      </c>
      <c r="F42">
        <f>'2020_1-2-5_Download'!D52</f>
        <v>11345</v>
      </c>
    </row>
    <row r="43" spans="1:6" x14ac:dyDescent="0.25">
      <c r="A43">
        <f>'2020_1-2-5_Download'!C53</f>
        <v>2019</v>
      </c>
      <c r="B43" t="str">
        <f>'2020_1-2-5_Download'!B53</f>
        <v>Vereinigtes Königreich</v>
      </c>
      <c r="C43" t="s">
        <v>164</v>
      </c>
      <c r="E43" t="s">
        <v>7</v>
      </c>
      <c r="F43">
        <f>'2020_1-2-5_Download'!D53</f>
        <v>6750</v>
      </c>
    </row>
    <row r="44" spans="1:6" x14ac:dyDescent="0.25">
      <c r="A44">
        <f>'2020_1-2-5_Download'!C54</f>
        <v>2019</v>
      </c>
      <c r="B44" t="str">
        <f>'2020_1-2-5_Download'!B54</f>
        <v>Portugal</v>
      </c>
      <c r="C44" t="s">
        <v>164</v>
      </c>
      <c r="E44" t="s">
        <v>7</v>
      </c>
      <c r="F44">
        <f>'2020_1-2-5_Download'!D54</f>
        <v>8740</v>
      </c>
    </row>
    <row r="45" spans="1:6" x14ac:dyDescent="0.25">
      <c r="A45">
        <f>'2020_1-2-5_Download'!C55</f>
        <v>2019</v>
      </c>
      <c r="B45" t="str">
        <f>'2020_1-2-5_Download'!B55</f>
        <v>Kroatien</v>
      </c>
      <c r="C45" t="s">
        <v>164</v>
      </c>
      <c r="E45" t="s">
        <v>7</v>
      </c>
      <c r="F45">
        <f>'2020_1-2-5_Download'!D55</f>
        <v>11915</v>
      </c>
    </row>
    <row r="46" spans="1:6" x14ac:dyDescent="0.25">
      <c r="A46">
        <f>'2020_1-2-5_Download'!C56</f>
        <v>2019</v>
      </c>
      <c r="B46" t="str">
        <f>'2020_1-2-5_Download'!B56</f>
        <v>Ungarn</v>
      </c>
      <c r="C46" t="s">
        <v>164</v>
      </c>
      <c r="E46" t="s">
        <v>7</v>
      </c>
      <c r="F46">
        <f>'2020_1-2-5_Download'!D56</f>
        <v>9465</v>
      </c>
    </row>
    <row r="47" spans="1:6" x14ac:dyDescent="0.25">
      <c r="A47">
        <f>'2020_1-2-5_Download'!C57</f>
        <v>2019</v>
      </c>
      <c r="B47" t="str">
        <f>'2020_1-2-5_Download'!B57</f>
        <v>EU Staaten</v>
      </c>
      <c r="C47" t="s">
        <v>164</v>
      </c>
      <c r="E47" t="s">
        <v>7</v>
      </c>
      <c r="F47">
        <f>'2020_1-2-5_Download'!D57</f>
        <v>359185</v>
      </c>
    </row>
    <row r="48" spans="1:6" x14ac:dyDescent="0.25">
      <c r="A48">
        <f>'2020_1-2-5_Download'!C58</f>
        <v>2019</v>
      </c>
      <c r="B48" t="str">
        <f>'2020_1-2-5_Download'!B58</f>
        <v>Afrika</v>
      </c>
      <c r="C48" t="s">
        <v>164</v>
      </c>
      <c r="E48" t="s">
        <v>7</v>
      </c>
      <c r="F48">
        <f>'2020_1-2-5_Download'!D58</f>
        <v>42015</v>
      </c>
    </row>
    <row r="49" spans="1:6" x14ac:dyDescent="0.25">
      <c r="A49">
        <f>'2020_1-2-5_Download'!C59</f>
        <v>2019</v>
      </c>
      <c r="B49" t="str">
        <f>'2020_1-2-5_Download'!B59</f>
        <v>Amerika</v>
      </c>
      <c r="C49" t="s">
        <v>164</v>
      </c>
      <c r="E49" t="s">
        <v>7</v>
      </c>
      <c r="F49">
        <f>'2020_1-2-5_Download'!D59</f>
        <v>17580</v>
      </c>
    </row>
    <row r="50" spans="1:6" x14ac:dyDescent="0.25">
      <c r="A50">
        <f>'2020_1-2-5_Download'!C60</f>
        <v>2019</v>
      </c>
      <c r="B50" t="str">
        <f>'2020_1-2-5_Download'!B60</f>
        <v>Asien</v>
      </c>
      <c r="C50" t="s">
        <v>164</v>
      </c>
      <c r="E50" t="s">
        <v>7</v>
      </c>
      <c r="F50">
        <f>'2020_1-2-5_Download'!D60</f>
        <v>226045</v>
      </c>
    </row>
    <row r="51" spans="1:6" x14ac:dyDescent="0.25">
      <c r="A51">
        <f>'2020_1-2-5_Download'!C61</f>
        <v>2019</v>
      </c>
      <c r="B51" t="str">
        <f>'2020_1-2-5_Download'!B61</f>
        <v>Syrien</v>
      </c>
      <c r="C51" t="s">
        <v>164</v>
      </c>
      <c r="E51" t="s">
        <v>7</v>
      </c>
      <c r="F51">
        <f>'2020_1-2-5_Download'!D61</f>
        <v>84805</v>
      </c>
    </row>
    <row r="52" spans="1:6" x14ac:dyDescent="0.25">
      <c r="A52">
        <f>'2020_1-2-5_Download'!C62</f>
        <v>2019</v>
      </c>
      <c r="B52" t="str">
        <f>'2020_1-2-5_Download'!B62</f>
        <v xml:space="preserve">Irak </v>
      </c>
      <c r="C52" t="s">
        <v>164</v>
      </c>
      <c r="E52" t="s">
        <v>7</v>
      </c>
      <c r="F52">
        <f>'2020_1-2-5_Download'!D62</f>
        <v>41035</v>
      </c>
    </row>
    <row r="53" spans="1:6" x14ac:dyDescent="0.25">
      <c r="A53">
        <f>'2020_1-2-5_Download'!C63</f>
        <v>2019</v>
      </c>
      <c r="B53" t="str">
        <f>'2020_1-2-5_Download'!B63</f>
        <v>Afghanistan</v>
      </c>
      <c r="C53" t="s">
        <v>164</v>
      </c>
      <c r="E53" t="s">
        <v>7</v>
      </c>
      <c r="F53">
        <f>'2020_1-2-5_Download'!D63</f>
        <v>21190</v>
      </c>
    </row>
    <row r="54" spans="1:6" x14ac:dyDescent="0.25">
      <c r="A54">
        <f>'2020_1-2-5_Download'!C64</f>
        <v>2019</v>
      </c>
      <c r="B54" t="str">
        <f>'2020_1-2-5_Download'!B64</f>
        <v>China</v>
      </c>
      <c r="C54" t="s">
        <v>164</v>
      </c>
      <c r="E54" t="s">
        <v>7</v>
      </c>
      <c r="F54">
        <f>'2020_1-2-5_Download'!D64</f>
        <v>10490</v>
      </c>
    </row>
    <row r="55" spans="1:6" x14ac:dyDescent="0.25">
      <c r="A55">
        <f>'2020_1-2-5_Download'!C65</f>
        <v>2019</v>
      </c>
      <c r="B55" t="str">
        <f>'2020_1-2-5_Download'!B65</f>
        <v>Vietnam</v>
      </c>
      <c r="C55" t="s">
        <v>164</v>
      </c>
      <c r="E55" t="s">
        <v>7</v>
      </c>
      <c r="F55">
        <f>'2020_1-2-5_Download'!D65</f>
        <v>8760</v>
      </c>
    </row>
    <row r="56" spans="1:6" x14ac:dyDescent="0.25">
      <c r="A56">
        <f>'2020_1-2-5_Download'!C66</f>
        <v>2019</v>
      </c>
      <c r="B56" t="str">
        <f>'2020_1-2-5_Download'!B66</f>
        <v>Australien und Ozeanien</v>
      </c>
      <c r="C56" t="s">
        <v>164</v>
      </c>
      <c r="E56" t="s">
        <v>7</v>
      </c>
      <c r="F56">
        <f>'2020_1-2-5_Download'!D66</f>
        <v>1065</v>
      </c>
    </row>
    <row r="57" spans="1:6" x14ac:dyDescent="0.25">
      <c r="A57">
        <f>'2020_1-2-5_Download'!C67</f>
        <v>2019</v>
      </c>
      <c r="B57" t="str">
        <f>'2020_1-2-5_Download'!B67</f>
        <v>Staatenlos</v>
      </c>
      <c r="C57" t="s">
        <v>164</v>
      </c>
      <c r="E57" t="s">
        <v>7</v>
      </c>
      <c r="F57">
        <f>'2020_1-2-5_Download'!D67</f>
        <v>3540</v>
      </c>
    </row>
    <row r="58" spans="1:6" x14ac:dyDescent="0.25">
      <c r="A58">
        <f>'2020_1-2-5_Download'!C68</f>
        <v>2019</v>
      </c>
      <c r="B58" t="str">
        <f>'2020_1-2-5_Download'!B68</f>
        <v>Ungeklärt und ohne Angabe</v>
      </c>
      <c r="C58" t="s">
        <v>164</v>
      </c>
      <c r="E58" t="s">
        <v>7</v>
      </c>
      <c r="F58">
        <f>'2020_1-2-5_Download'!D68</f>
        <v>8730</v>
      </c>
    </row>
    <row r="59" spans="1:6" x14ac:dyDescent="0.25">
      <c r="A59">
        <f>'2020_1-2-5_Download'!C69</f>
        <v>2019</v>
      </c>
      <c r="B59" t="str">
        <f>'2020_1-2-5_Download'!B69</f>
        <v>Insgesamt</v>
      </c>
      <c r="C59" t="s">
        <v>164</v>
      </c>
      <c r="E59" t="s">
        <v>7</v>
      </c>
      <c r="F59">
        <f>'2020_1-2-5_Download'!D69</f>
        <v>841165</v>
      </c>
    </row>
    <row r="60" spans="1:6" x14ac:dyDescent="0.25">
      <c r="A60">
        <f>'2020_1-2-5_Download'!C70</f>
        <v>2018</v>
      </c>
      <c r="B60" t="str">
        <f>'2020_1-2-5_Download'!B70</f>
        <v>Europa</v>
      </c>
      <c r="C60" t="s">
        <v>164</v>
      </c>
      <c r="E60" t="s">
        <v>7</v>
      </c>
      <c r="F60">
        <f>'2020_1-2-5_Download'!D70</f>
        <v>528900</v>
      </c>
    </row>
    <row r="61" spans="1:6" x14ac:dyDescent="0.25">
      <c r="A61">
        <f>'2020_1-2-5_Download'!C71</f>
        <v>2018</v>
      </c>
      <c r="B61" t="str">
        <f>'2020_1-2-5_Download'!B71</f>
        <v>Türkei</v>
      </c>
      <c r="C61" t="s">
        <v>164</v>
      </c>
      <c r="E61" t="s">
        <v>7</v>
      </c>
      <c r="F61">
        <f>'2020_1-2-5_Download'!D71</f>
        <v>89275</v>
      </c>
    </row>
    <row r="62" spans="1:6" x14ac:dyDescent="0.25">
      <c r="A62">
        <f>'2020_1-2-5_Download'!C72</f>
        <v>2018</v>
      </c>
      <c r="B62" t="str">
        <f>'2020_1-2-5_Download'!B72</f>
        <v>Polen</v>
      </c>
      <c r="C62" t="s">
        <v>164</v>
      </c>
      <c r="E62" t="s">
        <v>7</v>
      </c>
      <c r="F62">
        <f>'2020_1-2-5_Download'!D72</f>
        <v>97145</v>
      </c>
    </row>
    <row r="63" spans="1:6" x14ac:dyDescent="0.25">
      <c r="A63">
        <f>'2020_1-2-5_Download'!C73</f>
        <v>2018</v>
      </c>
      <c r="B63" t="str">
        <f>'2020_1-2-5_Download'!B73</f>
        <v>Serbien</v>
      </c>
      <c r="C63" t="s">
        <v>164</v>
      </c>
      <c r="E63" t="s">
        <v>7</v>
      </c>
      <c r="F63">
        <f>'2020_1-2-5_Download'!D73</f>
        <v>18830</v>
      </c>
    </row>
    <row r="64" spans="1:6" x14ac:dyDescent="0.25">
      <c r="A64">
        <f>'2020_1-2-5_Download'!C74</f>
        <v>2018</v>
      </c>
      <c r="B64" t="str">
        <f>'2020_1-2-5_Download'!B74</f>
        <v>Niederlande</v>
      </c>
      <c r="C64" t="s">
        <v>164</v>
      </c>
      <c r="E64" t="s">
        <v>7</v>
      </c>
      <c r="F64">
        <f>'2020_1-2-5_Download'!D74</f>
        <v>29910</v>
      </c>
    </row>
    <row r="65" spans="1:6" x14ac:dyDescent="0.25">
      <c r="A65">
        <f>'2020_1-2-5_Download'!C75</f>
        <v>2018</v>
      </c>
      <c r="B65" t="str">
        <f>'2020_1-2-5_Download'!B75</f>
        <v>Rumänien</v>
      </c>
      <c r="C65" t="s">
        <v>164</v>
      </c>
      <c r="E65" t="s">
        <v>7</v>
      </c>
      <c r="F65">
        <f>'2020_1-2-5_Download'!D75</f>
        <v>52635</v>
      </c>
    </row>
    <row r="66" spans="1:6" x14ac:dyDescent="0.25">
      <c r="A66">
        <f>'2020_1-2-5_Download'!C76</f>
        <v>2018</v>
      </c>
      <c r="B66" t="str">
        <f>'2020_1-2-5_Download'!B76</f>
        <v>Italien</v>
      </c>
      <c r="C66" t="s">
        <v>164</v>
      </c>
      <c r="E66" t="s">
        <v>7</v>
      </c>
      <c r="F66">
        <f>'2020_1-2-5_Download'!D76</f>
        <v>28535</v>
      </c>
    </row>
    <row r="67" spans="1:6" x14ac:dyDescent="0.25">
      <c r="A67">
        <f>'2020_1-2-5_Download'!C77</f>
        <v>2018</v>
      </c>
      <c r="B67" t="str">
        <f>'2020_1-2-5_Download'!B77</f>
        <v>Russische Föderation</v>
      </c>
      <c r="C67" t="s">
        <v>164</v>
      </c>
      <c r="E67" t="s">
        <v>7</v>
      </c>
      <c r="F67">
        <f>'2020_1-2-5_Download'!D77</f>
        <v>21820</v>
      </c>
    </row>
    <row r="68" spans="1:6" x14ac:dyDescent="0.25">
      <c r="A68">
        <f>'2020_1-2-5_Download'!C78</f>
        <v>2018</v>
      </c>
      <c r="B68" t="str">
        <f>'2020_1-2-5_Download'!B78</f>
        <v>Griechenland</v>
      </c>
      <c r="C68" t="s">
        <v>164</v>
      </c>
      <c r="E68" t="s">
        <v>7</v>
      </c>
      <c r="F68">
        <f>'2020_1-2-5_Download'!D78</f>
        <v>18790</v>
      </c>
    </row>
    <row r="69" spans="1:6" x14ac:dyDescent="0.25">
      <c r="A69">
        <f>'2020_1-2-5_Download'!C79</f>
        <v>2018</v>
      </c>
      <c r="B69" t="str">
        <f>'2020_1-2-5_Download'!B79</f>
        <v>Bulgarien</v>
      </c>
      <c r="C69" t="s">
        <v>164</v>
      </c>
      <c r="E69" t="s">
        <v>7</v>
      </c>
      <c r="F69">
        <f>'2020_1-2-5_Download'!D79</f>
        <v>25990</v>
      </c>
    </row>
    <row r="70" spans="1:6" x14ac:dyDescent="0.25">
      <c r="A70">
        <f>'2020_1-2-5_Download'!C80</f>
        <v>2018</v>
      </c>
      <c r="B70" t="str">
        <f>'2020_1-2-5_Download'!B80</f>
        <v>Spanien</v>
      </c>
      <c r="C70" t="s">
        <v>164</v>
      </c>
      <c r="E70" t="s">
        <v>7</v>
      </c>
      <c r="F70">
        <f>'2020_1-2-5_Download'!D80</f>
        <v>11845</v>
      </c>
    </row>
    <row r="71" spans="1:6" x14ac:dyDescent="0.25">
      <c r="A71">
        <f>'2020_1-2-5_Download'!C81</f>
        <v>2018</v>
      </c>
      <c r="B71" t="str">
        <f>'2020_1-2-5_Download'!B81</f>
        <v>Ukraine</v>
      </c>
      <c r="C71" t="s">
        <v>164</v>
      </c>
      <c r="E71" t="s">
        <v>7</v>
      </c>
      <c r="F71">
        <f>'2020_1-2-5_Download'!D81</f>
        <v>11030</v>
      </c>
    </row>
    <row r="72" spans="1:6" x14ac:dyDescent="0.25">
      <c r="A72">
        <f>'2020_1-2-5_Download'!C82</f>
        <v>2018</v>
      </c>
      <c r="B72" t="str">
        <f>'2020_1-2-5_Download'!B82</f>
        <v>Vereinigtes Königreich</v>
      </c>
      <c r="C72" t="s">
        <v>164</v>
      </c>
      <c r="E72" t="s">
        <v>7</v>
      </c>
      <c r="F72">
        <f>'2020_1-2-5_Download'!D82</f>
        <v>8915</v>
      </c>
    </row>
    <row r="73" spans="1:6" x14ac:dyDescent="0.25">
      <c r="A73">
        <f>'2020_1-2-5_Download'!C83</f>
        <v>2018</v>
      </c>
      <c r="B73" t="str">
        <f>'2020_1-2-5_Download'!B83</f>
        <v>Portugal</v>
      </c>
      <c r="C73" t="s">
        <v>164</v>
      </c>
      <c r="E73" t="s">
        <v>7</v>
      </c>
      <c r="F73">
        <f>'2020_1-2-5_Download'!D83</f>
        <v>8725</v>
      </c>
    </row>
    <row r="74" spans="1:6" x14ac:dyDescent="0.25">
      <c r="A74">
        <f>'2020_1-2-5_Download'!C84</f>
        <v>2018</v>
      </c>
      <c r="B74" t="str">
        <f>'2020_1-2-5_Download'!B84</f>
        <v>Kroatien</v>
      </c>
      <c r="C74" t="s">
        <v>164</v>
      </c>
      <c r="E74" t="s">
        <v>7</v>
      </c>
      <c r="F74">
        <f>'2020_1-2-5_Download'!D84</f>
        <v>11405</v>
      </c>
    </row>
    <row r="75" spans="1:6" x14ac:dyDescent="0.25">
      <c r="A75">
        <f>'2020_1-2-5_Download'!C85</f>
        <v>2018</v>
      </c>
      <c r="B75" t="str">
        <f>'2020_1-2-5_Download'!B85</f>
        <v>Ungarn</v>
      </c>
      <c r="C75" t="s">
        <v>164</v>
      </c>
      <c r="E75" t="s">
        <v>7</v>
      </c>
      <c r="F75">
        <f>'2020_1-2-5_Download'!D85</f>
        <v>9430</v>
      </c>
    </row>
    <row r="76" spans="1:6" x14ac:dyDescent="0.25">
      <c r="A76">
        <f>'2020_1-2-5_Download'!C86</f>
        <v>2018</v>
      </c>
      <c r="B76" t="str">
        <f>'2020_1-2-5_Download'!B86</f>
        <v>EU Staaten</v>
      </c>
      <c r="C76" t="s">
        <v>164</v>
      </c>
      <c r="E76" t="s">
        <v>7</v>
      </c>
      <c r="F76">
        <f>'2020_1-2-5_Download'!D86</f>
        <v>339980</v>
      </c>
    </row>
    <row r="77" spans="1:6" x14ac:dyDescent="0.25">
      <c r="A77">
        <f>'2020_1-2-5_Download'!C87</f>
        <v>2018</v>
      </c>
      <c r="B77" t="str">
        <f>'2020_1-2-5_Download'!B87</f>
        <v>Afrika</v>
      </c>
      <c r="C77" t="s">
        <v>164</v>
      </c>
      <c r="E77" t="s">
        <v>7</v>
      </c>
      <c r="F77">
        <f>'2020_1-2-5_Download'!D87</f>
        <v>39055</v>
      </c>
    </row>
    <row r="78" spans="1:6" x14ac:dyDescent="0.25">
      <c r="A78">
        <f>'2020_1-2-5_Download'!C88</f>
        <v>2018</v>
      </c>
      <c r="B78" t="str">
        <f>'2020_1-2-5_Download'!B88</f>
        <v>Amerika</v>
      </c>
      <c r="C78" t="s">
        <v>164</v>
      </c>
      <c r="E78" t="s">
        <v>7</v>
      </c>
      <c r="F78">
        <f>'2020_1-2-5_Download'!D88</f>
        <v>16515</v>
      </c>
    </row>
    <row r="79" spans="1:6" x14ac:dyDescent="0.25">
      <c r="A79">
        <f>'2020_1-2-5_Download'!C89</f>
        <v>2018</v>
      </c>
      <c r="B79" t="str">
        <f>'2020_1-2-5_Download'!B89</f>
        <v>Asien</v>
      </c>
      <c r="C79" t="s">
        <v>164</v>
      </c>
      <c r="E79" t="s">
        <v>7</v>
      </c>
      <c r="F79">
        <f>'2020_1-2-5_Download'!D89</f>
        <v>215705</v>
      </c>
    </row>
    <row r="80" spans="1:6" x14ac:dyDescent="0.25">
      <c r="A80">
        <f>'2020_1-2-5_Download'!C90</f>
        <v>2018</v>
      </c>
      <c r="B80" t="str">
        <f>'2020_1-2-5_Download'!B90</f>
        <v>Syrien</v>
      </c>
      <c r="C80" t="s">
        <v>164</v>
      </c>
      <c r="E80" t="s">
        <v>7</v>
      </c>
      <c r="F80">
        <f>'2020_1-2-5_Download'!D90</f>
        <v>79930</v>
      </c>
    </row>
    <row r="81" spans="1:6" x14ac:dyDescent="0.25">
      <c r="A81">
        <f>'2020_1-2-5_Download'!C91</f>
        <v>2018</v>
      </c>
      <c r="B81" t="str">
        <f>'2020_1-2-5_Download'!B91</f>
        <v xml:space="preserve">Irak </v>
      </c>
      <c r="C81" t="s">
        <v>164</v>
      </c>
      <c r="E81" t="s">
        <v>7</v>
      </c>
      <c r="F81">
        <f>'2020_1-2-5_Download'!D91</f>
        <v>39155</v>
      </c>
    </row>
    <row r="82" spans="1:6" x14ac:dyDescent="0.25">
      <c r="A82">
        <f>'2020_1-2-5_Download'!C92</f>
        <v>2018</v>
      </c>
      <c r="B82" t="str">
        <f>'2020_1-2-5_Download'!B92</f>
        <v>Afghanistan</v>
      </c>
      <c r="C82" t="s">
        <v>164</v>
      </c>
      <c r="E82" t="s">
        <v>7</v>
      </c>
      <c r="F82">
        <f>'2020_1-2-5_Download'!D92</f>
        <v>20695</v>
      </c>
    </row>
    <row r="83" spans="1:6" x14ac:dyDescent="0.25">
      <c r="A83">
        <f>'2020_1-2-5_Download'!C93</f>
        <v>2018</v>
      </c>
      <c r="B83" t="str">
        <f>'2020_1-2-5_Download'!B93</f>
        <v>China</v>
      </c>
      <c r="C83" t="s">
        <v>164</v>
      </c>
      <c r="E83" t="s">
        <v>7</v>
      </c>
      <c r="F83">
        <f>'2020_1-2-5_Download'!D93</f>
        <v>10150</v>
      </c>
    </row>
    <row r="84" spans="1:6" x14ac:dyDescent="0.25">
      <c r="A84">
        <f>'2020_1-2-5_Download'!C94</f>
        <v>2018</v>
      </c>
      <c r="B84" t="str">
        <f>'2020_1-2-5_Download'!B94</f>
        <v>Vietnam</v>
      </c>
      <c r="C84" t="s">
        <v>164</v>
      </c>
      <c r="E84" t="s">
        <v>7</v>
      </c>
      <c r="F84">
        <f>'2020_1-2-5_Download'!D94</f>
        <v>8655</v>
      </c>
    </row>
    <row r="85" spans="1:6" x14ac:dyDescent="0.25">
      <c r="A85">
        <f>'2020_1-2-5_Download'!C95</f>
        <v>2018</v>
      </c>
      <c r="B85" t="str">
        <f>'2020_1-2-5_Download'!B95</f>
        <v>Australien und Ozeanien</v>
      </c>
      <c r="C85" t="s">
        <v>164</v>
      </c>
      <c r="E85" t="s">
        <v>7</v>
      </c>
      <c r="F85">
        <f>'2020_1-2-5_Download'!D95</f>
        <v>1015</v>
      </c>
    </row>
    <row r="86" spans="1:6" x14ac:dyDescent="0.25">
      <c r="A86">
        <f>'2020_1-2-5_Download'!C96</f>
        <v>2018</v>
      </c>
      <c r="B86" t="str">
        <f>'2020_1-2-5_Download'!B96</f>
        <v>Staatenlos</v>
      </c>
      <c r="C86" t="s">
        <v>164</v>
      </c>
      <c r="E86" t="s">
        <v>7</v>
      </c>
      <c r="F86">
        <f>'2020_1-2-5_Download'!D96</f>
        <v>3290</v>
      </c>
    </row>
    <row r="87" spans="1:6" x14ac:dyDescent="0.25">
      <c r="A87">
        <f>'2020_1-2-5_Download'!C97</f>
        <v>2018</v>
      </c>
      <c r="B87" t="str">
        <f>'2020_1-2-5_Download'!B97</f>
        <v>Ungeklärt und ohne Angabe</v>
      </c>
      <c r="C87" t="s">
        <v>164</v>
      </c>
      <c r="E87" t="s">
        <v>7</v>
      </c>
      <c r="F87">
        <f>'2020_1-2-5_Download'!D97</f>
        <v>8600</v>
      </c>
    </row>
    <row r="88" spans="1:6" x14ac:dyDescent="0.25">
      <c r="A88">
        <f>'2020_1-2-5_Download'!C98</f>
        <v>2018</v>
      </c>
      <c r="B88" t="str">
        <f>'2020_1-2-5_Download'!B98</f>
        <v>Insgesamt</v>
      </c>
      <c r="C88" t="s">
        <v>164</v>
      </c>
      <c r="E88" t="s">
        <v>7</v>
      </c>
      <c r="F88">
        <f>'2020_1-2-5_Download'!D98</f>
        <v>813080</v>
      </c>
    </row>
    <row r="89" spans="1:6" x14ac:dyDescent="0.25">
      <c r="A89">
        <f>'2020_1-2-5_Download'!C99</f>
        <v>2017</v>
      </c>
      <c r="B89" t="str">
        <f>'2020_1-2-5_Download'!B99</f>
        <v>Europa</v>
      </c>
      <c r="C89" t="s">
        <v>164</v>
      </c>
      <c r="E89" t="s">
        <v>7</v>
      </c>
      <c r="F89">
        <f>'2020_1-2-5_Download'!D99</f>
        <v>509435</v>
      </c>
    </row>
    <row r="90" spans="1:6" x14ac:dyDescent="0.25">
      <c r="A90">
        <f>'2020_1-2-5_Download'!C100</f>
        <v>2017</v>
      </c>
      <c r="B90" t="str">
        <f>'2020_1-2-5_Download'!B100</f>
        <v>Türkei</v>
      </c>
      <c r="C90" t="s">
        <v>164</v>
      </c>
      <c r="E90" t="s">
        <v>7</v>
      </c>
      <c r="F90">
        <f>'2020_1-2-5_Download'!D100</f>
        <v>89675</v>
      </c>
    </row>
    <row r="91" spans="1:6" x14ac:dyDescent="0.25">
      <c r="A91">
        <f>'2020_1-2-5_Download'!C101</f>
        <v>2017</v>
      </c>
      <c r="B91" t="str">
        <f>'2020_1-2-5_Download'!B101</f>
        <v>Polen</v>
      </c>
      <c r="C91" t="s">
        <v>164</v>
      </c>
      <c r="E91" t="s">
        <v>7</v>
      </c>
      <c r="F91">
        <f>'2020_1-2-5_Download'!D101</f>
        <v>94210</v>
      </c>
    </row>
    <row r="92" spans="1:6" x14ac:dyDescent="0.25">
      <c r="A92">
        <f>'2020_1-2-5_Download'!C102</f>
        <v>2017</v>
      </c>
      <c r="B92" t="str">
        <f>'2020_1-2-5_Download'!B102</f>
        <v>Serbien</v>
      </c>
      <c r="C92" t="s">
        <v>164</v>
      </c>
      <c r="E92" t="s">
        <v>7</v>
      </c>
      <c r="F92">
        <f>'2020_1-2-5_Download'!D102</f>
        <v>18770</v>
      </c>
    </row>
    <row r="93" spans="1:6" x14ac:dyDescent="0.25">
      <c r="A93">
        <f>'2020_1-2-5_Download'!C103</f>
        <v>2017</v>
      </c>
      <c r="B93" t="str">
        <f>'2020_1-2-5_Download'!B103</f>
        <v>Niederlande</v>
      </c>
      <c r="C93" t="s">
        <v>164</v>
      </c>
      <c r="E93" t="s">
        <v>7</v>
      </c>
      <c r="F93">
        <f>'2020_1-2-5_Download'!D103</f>
        <v>30230</v>
      </c>
    </row>
    <row r="94" spans="1:6" x14ac:dyDescent="0.25">
      <c r="A94">
        <f>'2020_1-2-5_Download'!C104</f>
        <v>2017</v>
      </c>
      <c r="B94" t="str">
        <f>'2020_1-2-5_Download'!B104</f>
        <v>Rumänien</v>
      </c>
      <c r="C94" t="s">
        <v>164</v>
      </c>
      <c r="E94" t="s">
        <v>7</v>
      </c>
      <c r="F94">
        <f>'2020_1-2-5_Download'!D104</f>
        <v>43860</v>
      </c>
    </row>
    <row r="95" spans="1:6" x14ac:dyDescent="0.25">
      <c r="A95">
        <f>'2020_1-2-5_Download'!C105</f>
        <v>2017</v>
      </c>
      <c r="B95" t="str">
        <f>'2020_1-2-5_Download'!B105</f>
        <v>Italien</v>
      </c>
      <c r="C95" t="s">
        <v>164</v>
      </c>
      <c r="E95" t="s">
        <v>7</v>
      </c>
      <c r="F95">
        <f>'2020_1-2-5_Download'!D105</f>
        <v>28090</v>
      </c>
    </row>
    <row r="96" spans="1:6" x14ac:dyDescent="0.25">
      <c r="A96">
        <f>'2020_1-2-5_Download'!C106</f>
        <v>2017</v>
      </c>
      <c r="B96" t="str">
        <f>'2020_1-2-5_Download'!B106</f>
        <v>Russische Föderation</v>
      </c>
      <c r="C96" t="s">
        <v>164</v>
      </c>
      <c r="E96" t="s">
        <v>7</v>
      </c>
      <c r="F96">
        <f>'2020_1-2-5_Download'!D106</f>
        <v>21365</v>
      </c>
    </row>
    <row r="97" spans="1:6" x14ac:dyDescent="0.25">
      <c r="A97">
        <f>'2020_1-2-5_Download'!C107</f>
        <v>2017</v>
      </c>
      <c r="B97" t="str">
        <f>'2020_1-2-5_Download'!B107</f>
        <v>Griechenland</v>
      </c>
      <c r="C97" t="s">
        <v>164</v>
      </c>
      <c r="E97" t="s">
        <v>7</v>
      </c>
      <c r="F97">
        <f>'2020_1-2-5_Download'!D107</f>
        <v>18580</v>
      </c>
    </row>
    <row r="98" spans="1:6" x14ac:dyDescent="0.25">
      <c r="A98">
        <f>'2020_1-2-5_Download'!C108</f>
        <v>2017</v>
      </c>
      <c r="B98" t="str">
        <f>'2020_1-2-5_Download'!B108</f>
        <v>Bulgarien</v>
      </c>
      <c r="C98" t="s">
        <v>164</v>
      </c>
      <c r="E98" t="s">
        <v>7</v>
      </c>
      <c r="F98">
        <f>'2020_1-2-5_Download'!D108</f>
        <v>23270</v>
      </c>
    </row>
    <row r="99" spans="1:6" x14ac:dyDescent="0.25">
      <c r="A99">
        <f>'2020_1-2-5_Download'!C109</f>
        <v>2017</v>
      </c>
      <c r="B99" t="str">
        <f>'2020_1-2-5_Download'!B109</f>
        <v>Spanien</v>
      </c>
      <c r="C99" t="s">
        <v>164</v>
      </c>
      <c r="E99" t="s">
        <v>7</v>
      </c>
      <c r="F99">
        <f>'2020_1-2-5_Download'!D109</f>
        <v>11785</v>
      </c>
    </row>
    <row r="100" spans="1:6" x14ac:dyDescent="0.25">
      <c r="A100">
        <f>'2020_1-2-5_Download'!C110</f>
        <v>2017</v>
      </c>
      <c r="B100" t="str">
        <f>'2020_1-2-5_Download'!B110</f>
        <v>Ukraine</v>
      </c>
      <c r="C100" t="s">
        <v>164</v>
      </c>
      <c r="E100" t="s">
        <v>7</v>
      </c>
      <c r="F100">
        <f>'2020_1-2-5_Download'!D110</f>
        <v>10595</v>
      </c>
    </row>
    <row r="101" spans="1:6" x14ac:dyDescent="0.25">
      <c r="A101">
        <f>'2020_1-2-5_Download'!C111</f>
        <v>2017</v>
      </c>
      <c r="B101" t="str">
        <f>'2020_1-2-5_Download'!B111</f>
        <v>Vereinigtes Königreich</v>
      </c>
      <c r="C101" t="s">
        <v>164</v>
      </c>
      <c r="E101" t="s">
        <v>7</v>
      </c>
      <c r="F101">
        <f>'2020_1-2-5_Download'!D111</f>
        <v>9425</v>
      </c>
    </row>
    <row r="102" spans="1:6" x14ac:dyDescent="0.25">
      <c r="A102">
        <f>'2020_1-2-5_Download'!C112</f>
        <v>2017</v>
      </c>
      <c r="B102" t="str">
        <f>'2020_1-2-5_Download'!B112</f>
        <v>Portugal</v>
      </c>
      <c r="C102" t="s">
        <v>164</v>
      </c>
      <c r="E102" t="s">
        <v>7</v>
      </c>
      <c r="F102">
        <f>'2020_1-2-5_Download'!D112</f>
        <v>8745</v>
      </c>
    </row>
    <row r="103" spans="1:6" x14ac:dyDescent="0.25">
      <c r="A103">
        <f>'2020_1-2-5_Download'!C113</f>
        <v>2017</v>
      </c>
      <c r="B103" t="str">
        <f>'2020_1-2-5_Download'!B113</f>
        <v>Kroatien</v>
      </c>
      <c r="C103" t="s">
        <v>164</v>
      </c>
      <c r="E103" t="s">
        <v>7</v>
      </c>
      <c r="F103">
        <f>'2020_1-2-5_Download'!D113</f>
        <v>10455</v>
      </c>
    </row>
    <row r="104" spans="1:6" x14ac:dyDescent="0.25">
      <c r="A104">
        <f>'2020_1-2-5_Download'!C114</f>
        <v>2017</v>
      </c>
      <c r="B104" t="str">
        <f>'2020_1-2-5_Download'!B114</f>
        <v>Ungarn</v>
      </c>
      <c r="C104" t="s">
        <v>164</v>
      </c>
      <c r="E104" t="s">
        <v>7</v>
      </c>
      <c r="F104">
        <f>'2020_1-2-5_Download'!D114</f>
        <v>9130</v>
      </c>
    </row>
    <row r="105" spans="1:6" x14ac:dyDescent="0.25">
      <c r="A105">
        <f>'2020_1-2-5_Download'!C115</f>
        <v>2017</v>
      </c>
      <c r="B105" t="str">
        <f>'2020_1-2-5_Download'!B115</f>
        <v>EU Staaten</v>
      </c>
      <c r="C105" t="s">
        <v>164</v>
      </c>
      <c r="E105" t="s">
        <v>7</v>
      </c>
      <c r="F105">
        <f>'2020_1-2-5_Download'!D115</f>
        <v>324745</v>
      </c>
    </row>
    <row r="106" spans="1:6" x14ac:dyDescent="0.25">
      <c r="A106">
        <f>'2020_1-2-5_Download'!C116</f>
        <v>2017</v>
      </c>
      <c r="B106" t="str">
        <f>'2020_1-2-5_Download'!B116</f>
        <v>Afrika</v>
      </c>
      <c r="C106" t="s">
        <v>164</v>
      </c>
      <c r="E106" t="s">
        <v>7</v>
      </c>
      <c r="F106">
        <f>'2020_1-2-5_Download'!D116</f>
        <v>36290</v>
      </c>
    </row>
    <row r="107" spans="1:6" x14ac:dyDescent="0.25">
      <c r="A107">
        <f>'2020_1-2-5_Download'!C117</f>
        <v>2017</v>
      </c>
      <c r="B107" t="str">
        <f>'2020_1-2-5_Download'!B117</f>
        <v>Amerika</v>
      </c>
      <c r="C107" t="s">
        <v>164</v>
      </c>
      <c r="E107" t="s">
        <v>7</v>
      </c>
      <c r="F107">
        <f>'2020_1-2-5_Download'!D117</f>
        <v>15560</v>
      </c>
    </row>
    <row r="108" spans="1:6" x14ac:dyDescent="0.25">
      <c r="A108">
        <f>'2020_1-2-5_Download'!C118</f>
        <v>2017</v>
      </c>
      <c r="B108" t="str">
        <f>'2020_1-2-5_Download'!B118</f>
        <v>Asien</v>
      </c>
      <c r="C108" t="s">
        <v>164</v>
      </c>
      <c r="E108" t="s">
        <v>7</v>
      </c>
      <c r="F108">
        <f>'2020_1-2-5_Download'!D118</f>
        <v>203165</v>
      </c>
    </row>
    <row r="109" spans="1:6" x14ac:dyDescent="0.25">
      <c r="A109">
        <f>'2020_1-2-5_Download'!C119</f>
        <v>2017</v>
      </c>
      <c r="B109" t="str">
        <f>'2020_1-2-5_Download'!B119</f>
        <v>Syrien</v>
      </c>
      <c r="C109" t="s">
        <v>164</v>
      </c>
      <c r="E109" t="s">
        <v>7</v>
      </c>
      <c r="F109">
        <f>'2020_1-2-5_Download'!D119</f>
        <v>74755</v>
      </c>
    </row>
    <row r="110" spans="1:6" x14ac:dyDescent="0.25">
      <c r="A110">
        <f>'2020_1-2-5_Download'!C120</f>
        <v>2017</v>
      </c>
      <c r="B110" t="str">
        <f>'2020_1-2-5_Download'!B120</f>
        <v xml:space="preserve">Irak </v>
      </c>
      <c r="C110" t="s">
        <v>164</v>
      </c>
      <c r="E110" t="s">
        <v>7</v>
      </c>
      <c r="F110">
        <f>'2020_1-2-5_Download'!D120</f>
        <v>36340</v>
      </c>
    </row>
    <row r="111" spans="1:6" x14ac:dyDescent="0.25">
      <c r="A111">
        <f>'2020_1-2-5_Download'!C121</f>
        <v>2017</v>
      </c>
      <c r="B111" t="str">
        <f>'2020_1-2-5_Download'!B121</f>
        <v>Afghanistan</v>
      </c>
      <c r="C111" t="s">
        <v>164</v>
      </c>
      <c r="E111" t="s">
        <v>7</v>
      </c>
      <c r="F111">
        <f>'2020_1-2-5_Download'!D121</f>
        <v>20080</v>
      </c>
    </row>
    <row r="112" spans="1:6" x14ac:dyDescent="0.25">
      <c r="A112">
        <f>'2020_1-2-5_Download'!C122</f>
        <v>2017</v>
      </c>
      <c r="B112" t="str">
        <f>'2020_1-2-5_Download'!B122</f>
        <v>China</v>
      </c>
      <c r="C112" t="s">
        <v>164</v>
      </c>
      <c r="E112" t="s">
        <v>7</v>
      </c>
      <c r="F112">
        <f>'2020_1-2-5_Download'!D122</f>
        <v>9670</v>
      </c>
    </row>
    <row r="113" spans="1:6" x14ac:dyDescent="0.25">
      <c r="A113">
        <f>'2020_1-2-5_Download'!C123</f>
        <v>2017</v>
      </c>
      <c r="B113" t="str">
        <f>'2020_1-2-5_Download'!B123</f>
        <v>Vietnam</v>
      </c>
      <c r="C113" t="s">
        <v>164</v>
      </c>
      <c r="E113" t="s">
        <v>7</v>
      </c>
      <c r="F113">
        <f>'2020_1-2-5_Download'!D123</f>
        <v>8560</v>
      </c>
    </row>
    <row r="114" spans="1:6" x14ac:dyDescent="0.25">
      <c r="A114">
        <f>'2020_1-2-5_Download'!C124</f>
        <v>2017</v>
      </c>
      <c r="B114" t="str">
        <f>'2020_1-2-5_Download'!B124</f>
        <v>Australien und Ozeanien</v>
      </c>
      <c r="C114" t="s">
        <v>164</v>
      </c>
      <c r="E114" t="s">
        <v>7</v>
      </c>
      <c r="F114">
        <f>'2020_1-2-5_Download'!D124</f>
        <v>1015</v>
      </c>
    </row>
    <row r="115" spans="1:6" x14ac:dyDescent="0.25">
      <c r="A115">
        <f>'2020_1-2-5_Download'!C125</f>
        <v>2017</v>
      </c>
      <c r="B115" t="str">
        <f>'2020_1-2-5_Download'!B125</f>
        <v>Staatenlos</v>
      </c>
      <c r="C115" t="s">
        <v>164</v>
      </c>
      <c r="E115" t="s">
        <v>7</v>
      </c>
      <c r="F115">
        <f>'2020_1-2-5_Download'!D125</f>
        <v>3290</v>
      </c>
    </row>
    <row r="116" spans="1:6" x14ac:dyDescent="0.25">
      <c r="A116">
        <f>'2020_1-2-5_Download'!C126</f>
        <v>2017</v>
      </c>
      <c r="B116" t="str">
        <f>'2020_1-2-5_Download'!B126</f>
        <v>Ungeklärt und ohne Angabe</v>
      </c>
      <c r="C116" t="s">
        <v>164</v>
      </c>
      <c r="E116" t="s">
        <v>7</v>
      </c>
      <c r="F116">
        <f>'2020_1-2-5_Download'!D126</f>
        <v>8600</v>
      </c>
    </row>
    <row r="117" spans="1:6" x14ac:dyDescent="0.25">
      <c r="A117">
        <f>'2020_1-2-5_Download'!C127</f>
        <v>2017</v>
      </c>
      <c r="B117" t="str">
        <f>'2020_1-2-5_Download'!B127</f>
        <v>Insgesamt</v>
      </c>
      <c r="C117" t="s">
        <v>164</v>
      </c>
      <c r="E117" t="s">
        <v>7</v>
      </c>
      <c r="F117">
        <f>'2020_1-2-5_Download'!D127</f>
        <v>813080</v>
      </c>
    </row>
    <row r="118" spans="1:6" x14ac:dyDescent="0.25">
      <c r="A118">
        <f>'2020_1-2-5_Download'!C128</f>
        <v>2016</v>
      </c>
      <c r="B118" t="str">
        <f>'2020_1-2-5_Download'!B128</f>
        <v>Europa</v>
      </c>
      <c r="C118" t="s">
        <v>164</v>
      </c>
      <c r="E118" t="s">
        <v>7</v>
      </c>
      <c r="F118">
        <f>'2020_1-2-5_Download'!D128</f>
        <v>494310</v>
      </c>
    </row>
    <row r="119" spans="1:6" x14ac:dyDescent="0.25">
      <c r="A119">
        <f>'2020_1-2-5_Download'!C129</f>
        <v>2016</v>
      </c>
      <c r="B119" t="str">
        <f>'2020_1-2-5_Download'!B129</f>
        <v>Türkei</v>
      </c>
      <c r="C119" t="s">
        <v>164</v>
      </c>
      <c r="E119" t="s">
        <v>7</v>
      </c>
      <c r="F119">
        <f>'2020_1-2-5_Download'!D129</f>
        <v>90185</v>
      </c>
    </row>
    <row r="120" spans="1:6" x14ac:dyDescent="0.25">
      <c r="A120">
        <f>'2020_1-2-5_Download'!C130</f>
        <v>2016</v>
      </c>
      <c r="B120" t="str">
        <f>'2020_1-2-5_Download'!B130</f>
        <v>Polen</v>
      </c>
      <c r="C120" t="s">
        <v>164</v>
      </c>
      <c r="E120" t="s">
        <v>7</v>
      </c>
      <c r="F120">
        <f>'2020_1-2-5_Download'!D130</f>
        <v>90175</v>
      </c>
    </row>
    <row r="121" spans="1:6" x14ac:dyDescent="0.25">
      <c r="A121">
        <f>'2020_1-2-5_Download'!C131</f>
        <v>2016</v>
      </c>
      <c r="B121" t="str">
        <f>'2020_1-2-5_Download'!B131</f>
        <v>Serbien</v>
      </c>
      <c r="C121" t="s">
        <v>164</v>
      </c>
      <c r="E121" t="s">
        <v>7</v>
      </c>
      <c r="F121">
        <f>'2020_1-2-5_Download'!D131</f>
        <v>18620</v>
      </c>
    </row>
    <row r="122" spans="1:6" x14ac:dyDescent="0.25">
      <c r="A122">
        <f>'2020_1-2-5_Download'!C132</f>
        <v>2016</v>
      </c>
      <c r="B122" t="str">
        <f>'2020_1-2-5_Download'!B132</f>
        <v>Niederlande</v>
      </c>
      <c r="C122" t="s">
        <v>164</v>
      </c>
      <c r="E122" t="s">
        <v>7</v>
      </c>
      <c r="F122">
        <f>'2020_1-2-5_Download'!D132</f>
        <v>30465</v>
      </c>
    </row>
    <row r="123" spans="1:6" x14ac:dyDescent="0.25">
      <c r="A123">
        <f>'2020_1-2-5_Download'!C133</f>
        <v>2016</v>
      </c>
      <c r="B123" t="str">
        <f>'2020_1-2-5_Download'!B133</f>
        <v>Rumänien</v>
      </c>
      <c r="C123" t="s">
        <v>164</v>
      </c>
      <c r="E123" t="s">
        <v>7</v>
      </c>
      <c r="F123">
        <f>'2020_1-2-5_Download'!D133</f>
        <v>37250</v>
      </c>
    </row>
    <row r="124" spans="1:6" x14ac:dyDescent="0.25">
      <c r="A124">
        <f>'2020_1-2-5_Download'!C134</f>
        <v>2016</v>
      </c>
      <c r="B124" t="str">
        <f>'2020_1-2-5_Download'!B134</f>
        <v>Italien</v>
      </c>
      <c r="C124" t="s">
        <v>164</v>
      </c>
      <c r="E124" t="s">
        <v>7</v>
      </c>
      <c r="F124">
        <f>'2020_1-2-5_Download'!D134</f>
        <v>27765</v>
      </c>
    </row>
    <row r="125" spans="1:6" x14ac:dyDescent="0.25">
      <c r="A125">
        <f>'2020_1-2-5_Download'!C135</f>
        <v>2016</v>
      </c>
      <c r="B125" t="str">
        <f>'2020_1-2-5_Download'!B135</f>
        <v>Russische Föderation</v>
      </c>
      <c r="C125" t="s">
        <v>164</v>
      </c>
      <c r="E125" t="s">
        <v>7</v>
      </c>
      <c r="F125">
        <f>'2020_1-2-5_Download'!D135</f>
        <v>21275</v>
      </c>
    </row>
    <row r="126" spans="1:6" x14ac:dyDescent="0.25">
      <c r="A126">
        <f>'2020_1-2-5_Download'!C136</f>
        <v>2016</v>
      </c>
      <c r="B126" t="str">
        <f>'2020_1-2-5_Download'!B136</f>
        <v>Griechenland</v>
      </c>
      <c r="C126" t="s">
        <v>164</v>
      </c>
      <c r="E126" t="s">
        <v>7</v>
      </c>
      <c r="F126">
        <f>'2020_1-2-5_Download'!D136</f>
        <v>18300</v>
      </c>
    </row>
    <row r="127" spans="1:6" x14ac:dyDescent="0.25">
      <c r="A127">
        <f>'2020_1-2-5_Download'!C137</f>
        <v>2016</v>
      </c>
      <c r="B127" t="str">
        <f>'2020_1-2-5_Download'!B137</f>
        <v>Bulgarien</v>
      </c>
      <c r="C127" t="s">
        <v>164</v>
      </c>
      <c r="E127" t="s">
        <v>7</v>
      </c>
      <c r="F127">
        <f>'2020_1-2-5_Download'!D137</f>
        <v>20670</v>
      </c>
    </row>
    <row r="128" spans="1:6" x14ac:dyDescent="0.25">
      <c r="A128">
        <f>'2020_1-2-5_Download'!C138</f>
        <v>2016</v>
      </c>
      <c r="B128" t="str">
        <f>'2020_1-2-5_Download'!B138</f>
        <v>Spanien</v>
      </c>
      <c r="C128" t="s">
        <v>164</v>
      </c>
      <c r="E128" t="s">
        <v>7</v>
      </c>
      <c r="F128">
        <f>'2020_1-2-5_Download'!D138</f>
        <v>11770</v>
      </c>
    </row>
    <row r="129" spans="1:6" x14ac:dyDescent="0.25">
      <c r="A129">
        <f>'2020_1-2-5_Download'!C139</f>
        <v>2016</v>
      </c>
      <c r="B129" t="str">
        <f>'2020_1-2-5_Download'!B139</f>
        <v>Ukraine</v>
      </c>
      <c r="C129" t="s">
        <v>164</v>
      </c>
      <c r="E129" t="s">
        <v>7</v>
      </c>
      <c r="F129">
        <f>'2020_1-2-5_Download'!D139</f>
        <v>10390</v>
      </c>
    </row>
    <row r="130" spans="1:6" x14ac:dyDescent="0.25">
      <c r="A130">
        <f>'2020_1-2-5_Download'!C140</f>
        <v>2016</v>
      </c>
      <c r="B130" t="str">
        <f>'2020_1-2-5_Download'!B140</f>
        <v>Vereinigtes Königreich</v>
      </c>
      <c r="C130" t="s">
        <v>164</v>
      </c>
      <c r="E130" t="s">
        <v>7</v>
      </c>
      <c r="F130">
        <f>'2020_1-2-5_Download'!D140</f>
        <v>10025</v>
      </c>
    </row>
    <row r="131" spans="1:6" x14ac:dyDescent="0.25">
      <c r="A131">
        <f>'2020_1-2-5_Download'!C141</f>
        <v>2016</v>
      </c>
      <c r="B131" t="str">
        <f>'2020_1-2-5_Download'!B141</f>
        <v>Portugal</v>
      </c>
      <c r="C131" t="s">
        <v>164</v>
      </c>
      <c r="E131" t="s">
        <v>7</v>
      </c>
      <c r="F131">
        <f>'2020_1-2-5_Download'!D141</f>
        <v>8940</v>
      </c>
    </row>
    <row r="132" spans="1:6" x14ac:dyDescent="0.25">
      <c r="A132">
        <f>'2020_1-2-5_Download'!C142</f>
        <v>2016</v>
      </c>
      <c r="B132" t="str">
        <f>'2020_1-2-5_Download'!B142</f>
        <v>Kroatien</v>
      </c>
      <c r="C132" t="s">
        <v>164</v>
      </c>
      <c r="E132" t="s">
        <v>7</v>
      </c>
      <c r="F132">
        <f>'2020_1-2-5_Download'!D142</f>
        <v>9605</v>
      </c>
    </row>
    <row r="133" spans="1:6" x14ac:dyDescent="0.25">
      <c r="A133">
        <f>'2020_1-2-5_Download'!C143</f>
        <v>2016</v>
      </c>
      <c r="B133" t="str">
        <f>'2020_1-2-5_Download'!B143</f>
        <v>Ungarn</v>
      </c>
      <c r="C133" t="s">
        <v>164</v>
      </c>
      <c r="E133" t="s">
        <v>7</v>
      </c>
      <c r="F133">
        <f>'2020_1-2-5_Download'!D143</f>
        <v>8955</v>
      </c>
    </row>
    <row r="134" spans="1:6" x14ac:dyDescent="0.25">
      <c r="A134">
        <f>'2020_1-2-5_Download'!C144</f>
        <v>2016</v>
      </c>
      <c r="B134" t="str">
        <f>'2020_1-2-5_Download'!B144</f>
        <v>EU Staaten</v>
      </c>
      <c r="C134" t="s">
        <v>164</v>
      </c>
      <c r="E134" t="s">
        <v>7</v>
      </c>
      <c r="F134">
        <f>'2020_1-2-5_Download'!D144</f>
        <v>309960</v>
      </c>
    </row>
    <row r="135" spans="1:6" x14ac:dyDescent="0.25">
      <c r="A135">
        <f>'2020_1-2-5_Download'!C145</f>
        <v>2016</v>
      </c>
      <c r="B135" t="str">
        <f>'2020_1-2-5_Download'!B145</f>
        <v>Afrika</v>
      </c>
      <c r="C135" t="s">
        <v>164</v>
      </c>
      <c r="E135" t="s">
        <v>7</v>
      </c>
      <c r="F135">
        <f>'2020_1-2-5_Download'!D145</f>
        <v>34265</v>
      </c>
    </row>
    <row r="136" spans="1:6" x14ac:dyDescent="0.25">
      <c r="A136">
        <f>'2020_1-2-5_Download'!C146</f>
        <v>2016</v>
      </c>
      <c r="B136" t="str">
        <f>'2020_1-2-5_Download'!B146</f>
        <v>Amerika</v>
      </c>
      <c r="C136" t="s">
        <v>164</v>
      </c>
      <c r="E136" t="s">
        <v>7</v>
      </c>
      <c r="F136">
        <f>'2020_1-2-5_Download'!D146</f>
        <v>15115</v>
      </c>
    </row>
    <row r="137" spans="1:6" x14ac:dyDescent="0.25">
      <c r="A137">
        <f>'2020_1-2-5_Download'!C147</f>
        <v>2016</v>
      </c>
      <c r="B137" t="str">
        <f>'2020_1-2-5_Download'!B147</f>
        <v>Asien</v>
      </c>
      <c r="C137" t="s">
        <v>164</v>
      </c>
      <c r="E137" t="s">
        <v>7</v>
      </c>
      <c r="F137">
        <f>'2020_1-2-5_Download'!D147</f>
        <v>189460</v>
      </c>
    </row>
    <row r="138" spans="1:6" x14ac:dyDescent="0.25">
      <c r="A138">
        <f>'2020_1-2-5_Download'!C148</f>
        <v>2016</v>
      </c>
      <c r="B138" t="str">
        <f>'2020_1-2-5_Download'!B148</f>
        <v>Syrien</v>
      </c>
      <c r="C138" t="s">
        <v>164</v>
      </c>
      <c r="E138" t="s">
        <v>7</v>
      </c>
      <c r="F138">
        <f>'2020_1-2-5_Download'!D148</f>
        <v>68005</v>
      </c>
    </row>
    <row r="139" spans="1:6" x14ac:dyDescent="0.25">
      <c r="A139">
        <f>'2020_1-2-5_Download'!C149</f>
        <v>2016</v>
      </c>
      <c r="B139" t="str">
        <f>'2020_1-2-5_Download'!B149</f>
        <v xml:space="preserve">Irak </v>
      </c>
      <c r="C139" t="s">
        <v>164</v>
      </c>
      <c r="E139" t="s">
        <v>7</v>
      </c>
      <c r="F139">
        <f>'2020_1-2-5_Download'!D149</f>
        <v>32755</v>
      </c>
    </row>
    <row r="140" spans="1:6" x14ac:dyDescent="0.25">
      <c r="A140">
        <f>'2020_1-2-5_Download'!C150</f>
        <v>2016</v>
      </c>
      <c r="B140" t="str">
        <f>'2020_1-2-5_Download'!B150</f>
        <v>Afghanistan</v>
      </c>
      <c r="C140" t="s">
        <v>164</v>
      </c>
      <c r="E140" t="s">
        <v>7</v>
      </c>
      <c r="F140">
        <f>'2020_1-2-5_Download'!D150</f>
        <v>19775</v>
      </c>
    </row>
    <row r="141" spans="1:6" x14ac:dyDescent="0.25">
      <c r="A141">
        <f>'2020_1-2-5_Download'!C151</f>
        <v>2016</v>
      </c>
      <c r="B141" t="str">
        <f>'2020_1-2-5_Download'!B151</f>
        <v>China</v>
      </c>
      <c r="C141" t="s">
        <v>164</v>
      </c>
      <c r="E141" t="s">
        <v>7</v>
      </c>
      <c r="F141">
        <f>'2020_1-2-5_Download'!D151</f>
        <v>8990</v>
      </c>
    </row>
    <row r="142" spans="1:6" x14ac:dyDescent="0.25">
      <c r="A142">
        <f>'2020_1-2-5_Download'!C152</f>
        <v>2016</v>
      </c>
      <c r="B142" t="str">
        <f>'2020_1-2-5_Download'!B152</f>
        <v>Vietnam</v>
      </c>
      <c r="C142" t="s">
        <v>164</v>
      </c>
      <c r="E142" t="s">
        <v>7</v>
      </c>
      <c r="F142">
        <f>'2020_1-2-5_Download'!D152</f>
        <v>8360</v>
      </c>
    </row>
    <row r="143" spans="1:6" x14ac:dyDescent="0.25">
      <c r="A143">
        <f>'2020_1-2-5_Download'!C153</f>
        <v>2016</v>
      </c>
      <c r="B143" t="str">
        <f>'2020_1-2-5_Download'!B153</f>
        <v>Australien und Ozeanien</v>
      </c>
      <c r="C143" t="s">
        <v>164</v>
      </c>
      <c r="E143" t="s">
        <v>7</v>
      </c>
      <c r="F143">
        <f>'2020_1-2-5_Download'!D153</f>
        <v>945</v>
      </c>
    </row>
    <row r="144" spans="1:6" x14ac:dyDescent="0.25">
      <c r="A144">
        <f>'2020_1-2-5_Download'!C154</f>
        <v>2016</v>
      </c>
      <c r="B144" t="str">
        <f>'2020_1-2-5_Download'!B154</f>
        <v>Staatenlos</v>
      </c>
      <c r="C144" t="s">
        <v>164</v>
      </c>
      <c r="E144" t="s">
        <v>7</v>
      </c>
      <c r="F144">
        <f>'2020_1-2-5_Download'!D154</f>
        <v>2630</v>
      </c>
    </row>
    <row r="145" spans="1:6" x14ac:dyDescent="0.25">
      <c r="A145">
        <f>'2020_1-2-5_Download'!C155</f>
        <v>2016</v>
      </c>
      <c r="B145" t="str">
        <f>'2020_1-2-5_Download'!B155</f>
        <v>Ungeklärt und ohne Angabe</v>
      </c>
      <c r="C145" t="s">
        <v>164</v>
      </c>
      <c r="E145" t="s">
        <v>7</v>
      </c>
      <c r="F145">
        <f>'2020_1-2-5_Download'!D155</f>
        <v>8460</v>
      </c>
    </row>
    <row r="146" spans="1:6" x14ac:dyDescent="0.25">
      <c r="A146">
        <f>'2020_1-2-5_Download'!C156</f>
        <v>2016</v>
      </c>
      <c r="B146" t="str">
        <f>'2020_1-2-5_Download'!B156</f>
        <v>Insgesamt</v>
      </c>
      <c r="C146" t="s">
        <v>164</v>
      </c>
      <c r="E146" t="s">
        <v>7</v>
      </c>
      <c r="F146">
        <f>'2020_1-2-5_Download'!D156</f>
        <v>745185</v>
      </c>
    </row>
    <row r="147" spans="1:6" x14ac:dyDescent="0.25">
      <c r="A147">
        <f>'2020_1-2-5_Download'!C157</f>
        <v>2015</v>
      </c>
      <c r="B147" t="str">
        <f>'2020_1-2-5_Download'!B157</f>
        <v>Europa</v>
      </c>
      <c r="C147" t="s">
        <v>164</v>
      </c>
      <c r="E147" t="s">
        <v>7</v>
      </c>
      <c r="F147">
        <f>'2020_1-2-5_Download'!D157</f>
        <v>478323</v>
      </c>
    </row>
    <row r="148" spans="1:6" x14ac:dyDescent="0.25">
      <c r="A148">
        <f>'2020_1-2-5_Download'!C158</f>
        <v>2015</v>
      </c>
      <c r="B148" t="str">
        <f>'2020_1-2-5_Download'!B158</f>
        <v>Türkei</v>
      </c>
      <c r="C148" t="s">
        <v>164</v>
      </c>
      <c r="E148" t="s">
        <v>7</v>
      </c>
      <c r="F148">
        <f>'2020_1-2-5_Download'!D158</f>
        <v>90914</v>
      </c>
    </row>
    <row r="149" spans="1:6" x14ac:dyDescent="0.25">
      <c r="A149">
        <f>'2020_1-2-5_Download'!C159</f>
        <v>2015</v>
      </c>
      <c r="B149" t="str">
        <f>'2020_1-2-5_Download'!B159</f>
        <v>Polen</v>
      </c>
      <c r="C149" t="s">
        <v>164</v>
      </c>
      <c r="E149" t="s">
        <v>7</v>
      </c>
      <c r="F149">
        <f>'2020_1-2-5_Download'!D159</f>
        <v>83950</v>
      </c>
    </row>
    <row r="150" spans="1:6" x14ac:dyDescent="0.25">
      <c r="A150">
        <f>'2020_1-2-5_Download'!C160</f>
        <v>2015</v>
      </c>
      <c r="B150" t="str">
        <f>'2020_1-2-5_Download'!B160</f>
        <v>Serbien</v>
      </c>
      <c r="C150" t="s">
        <v>164</v>
      </c>
      <c r="E150" t="s">
        <v>7</v>
      </c>
      <c r="F150">
        <f>'2020_1-2-5_Download'!D160</f>
        <v>45555</v>
      </c>
    </row>
    <row r="151" spans="1:6" x14ac:dyDescent="0.25">
      <c r="A151">
        <f>'2020_1-2-5_Download'!C161</f>
        <v>2015</v>
      </c>
      <c r="B151" t="str">
        <f>'2020_1-2-5_Download'!B161</f>
        <v>Niederlande</v>
      </c>
      <c r="C151" t="s">
        <v>164</v>
      </c>
      <c r="E151" t="s">
        <v>7</v>
      </c>
      <c r="F151">
        <f>'2020_1-2-5_Download'!D161</f>
        <v>30377</v>
      </c>
    </row>
    <row r="152" spans="1:6" x14ac:dyDescent="0.25">
      <c r="A152">
        <f>'2020_1-2-5_Download'!C162</f>
        <v>2015</v>
      </c>
      <c r="B152" t="str">
        <f>'2020_1-2-5_Download'!B162</f>
        <v>Rumänien</v>
      </c>
      <c r="C152" t="s">
        <v>164</v>
      </c>
      <c r="E152" t="s">
        <v>7</v>
      </c>
      <c r="F152">
        <f>'2020_1-2-5_Download'!D162</f>
        <v>29065</v>
      </c>
    </row>
    <row r="153" spans="1:6" x14ac:dyDescent="0.25">
      <c r="A153">
        <f>'2020_1-2-5_Download'!C163</f>
        <v>2015</v>
      </c>
      <c r="B153" t="str">
        <f>'2020_1-2-5_Download'!B163</f>
        <v>Italien</v>
      </c>
      <c r="C153" t="s">
        <v>164</v>
      </c>
      <c r="E153" t="s">
        <v>7</v>
      </c>
      <c r="F153">
        <f>'2020_1-2-5_Download'!D163</f>
        <v>26951</v>
      </c>
    </row>
    <row r="154" spans="1:6" x14ac:dyDescent="0.25">
      <c r="A154">
        <f>'2020_1-2-5_Download'!C164</f>
        <v>2015</v>
      </c>
      <c r="B154" t="str">
        <f>'2020_1-2-5_Download'!B164</f>
        <v>Russische Föderation</v>
      </c>
      <c r="C154" t="s">
        <v>164</v>
      </c>
      <c r="E154" t="s">
        <v>7</v>
      </c>
      <c r="F154">
        <f>'2020_1-2-5_Download'!D164</f>
        <v>20388</v>
      </c>
    </row>
    <row r="155" spans="1:6" x14ac:dyDescent="0.25">
      <c r="A155">
        <f>'2020_1-2-5_Download'!C165</f>
        <v>2015</v>
      </c>
      <c r="B155" t="str">
        <f>'2020_1-2-5_Download'!B165</f>
        <v>Griechenland</v>
      </c>
      <c r="C155" t="s">
        <v>164</v>
      </c>
      <c r="E155" t="s">
        <v>7</v>
      </c>
      <c r="F155">
        <f>'2020_1-2-5_Download'!D165</f>
        <v>17522</v>
      </c>
    </row>
    <row r="156" spans="1:6" x14ac:dyDescent="0.25">
      <c r="A156">
        <f>'2020_1-2-5_Download'!C166</f>
        <v>2015</v>
      </c>
      <c r="B156" t="str">
        <f>'2020_1-2-5_Download'!B166</f>
        <v>Bulgarien</v>
      </c>
      <c r="C156" t="s">
        <v>164</v>
      </c>
      <c r="E156" t="s">
        <v>7</v>
      </c>
      <c r="F156">
        <f>'2020_1-2-5_Download'!D166</f>
        <v>17304</v>
      </c>
    </row>
    <row r="157" spans="1:6" x14ac:dyDescent="0.25">
      <c r="A157">
        <f>'2020_1-2-5_Download'!C167</f>
        <v>2015</v>
      </c>
      <c r="B157" t="str">
        <f>'2020_1-2-5_Download'!B167</f>
        <v>Spanien</v>
      </c>
      <c r="C157" t="s">
        <v>164</v>
      </c>
      <c r="E157" t="s">
        <v>7</v>
      </c>
      <c r="F157">
        <f>'2020_1-2-5_Download'!D167</f>
        <v>11532</v>
      </c>
    </row>
    <row r="158" spans="1:6" x14ac:dyDescent="0.25">
      <c r="A158">
        <f>'2020_1-2-5_Download'!C168</f>
        <v>2015</v>
      </c>
      <c r="B158" t="str">
        <f>'2020_1-2-5_Download'!B168</f>
        <v>Ukraine</v>
      </c>
      <c r="C158" t="s">
        <v>164</v>
      </c>
      <c r="E158" t="s">
        <v>7</v>
      </c>
      <c r="F158">
        <f>'2020_1-2-5_Download'!D168</f>
        <v>10295</v>
      </c>
    </row>
    <row r="159" spans="1:6" x14ac:dyDescent="0.25">
      <c r="A159">
        <f>'2020_1-2-5_Download'!C169</f>
        <v>2015</v>
      </c>
      <c r="B159" t="str">
        <f>'2020_1-2-5_Download'!B169</f>
        <v>Vereinigtes Königreich</v>
      </c>
      <c r="C159" t="s">
        <v>164</v>
      </c>
      <c r="E159" t="s">
        <v>7</v>
      </c>
      <c r="F159">
        <f>'2020_1-2-5_Download'!D169</f>
        <v>10250</v>
      </c>
    </row>
    <row r="160" spans="1:6" x14ac:dyDescent="0.25">
      <c r="A160">
        <f>'2020_1-2-5_Download'!C170</f>
        <v>2015</v>
      </c>
      <c r="B160" t="str">
        <f>'2020_1-2-5_Download'!B170</f>
        <v>Portugal</v>
      </c>
      <c r="C160" t="s">
        <v>164</v>
      </c>
      <c r="E160" t="s">
        <v>7</v>
      </c>
      <c r="F160">
        <f>'2020_1-2-5_Download'!D170</f>
        <v>8700</v>
      </c>
    </row>
    <row r="161" spans="1:6" x14ac:dyDescent="0.25">
      <c r="A161">
        <f>'2020_1-2-5_Download'!C171</f>
        <v>2015</v>
      </c>
      <c r="B161" t="str">
        <f>'2020_1-2-5_Download'!B171</f>
        <v>Kroatien</v>
      </c>
      <c r="C161" t="s">
        <v>164</v>
      </c>
      <c r="E161" t="s">
        <v>7</v>
      </c>
      <c r="F161">
        <f>'2020_1-2-5_Download'!D171</f>
        <v>8505</v>
      </c>
    </row>
    <row r="162" spans="1:6" x14ac:dyDescent="0.25">
      <c r="A162">
        <f>'2020_1-2-5_Download'!C172</f>
        <v>2015</v>
      </c>
      <c r="B162" t="str">
        <f>'2020_1-2-5_Download'!B172</f>
        <v>Ungarn</v>
      </c>
      <c r="C162" t="s">
        <v>164</v>
      </c>
      <c r="E162" t="s">
        <v>7</v>
      </c>
      <c r="F162">
        <f>'2020_1-2-5_Download'!D172</f>
        <v>8435</v>
      </c>
    </row>
    <row r="163" spans="1:6" x14ac:dyDescent="0.25">
      <c r="A163">
        <f>'2020_1-2-5_Download'!C173</f>
        <v>2015</v>
      </c>
      <c r="B163" t="str">
        <f>'2020_1-2-5_Download'!B173</f>
        <v>EU Staaten</v>
      </c>
      <c r="C163" t="s">
        <v>164</v>
      </c>
      <c r="E163" t="s">
        <v>7</v>
      </c>
      <c r="F163">
        <f>'2020_1-2-5_Download'!D173</f>
        <v>285857</v>
      </c>
    </row>
    <row r="164" spans="1:6" x14ac:dyDescent="0.25">
      <c r="A164">
        <f>'2020_1-2-5_Download'!C174</f>
        <v>2015</v>
      </c>
      <c r="B164" t="str">
        <f>'2020_1-2-5_Download'!B174</f>
        <v>Afrika</v>
      </c>
      <c r="C164" t="s">
        <v>164</v>
      </c>
      <c r="E164" t="s">
        <v>7</v>
      </c>
      <c r="F164">
        <f>'2020_1-2-5_Download'!D174</f>
        <v>29314</v>
      </c>
    </row>
    <row r="165" spans="1:6" x14ac:dyDescent="0.25">
      <c r="A165">
        <f>'2020_1-2-5_Download'!C175</f>
        <v>2015</v>
      </c>
      <c r="B165" t="str">
        <f>'2020_1-2-5_Download'!B175</f>
        <v>Amerika</v>
      </c>
      <c r="C165" t="s">
        <v>164</v>
      </c>
      <c r="E165" t="s">
        <v>7</v>
      </c>
      <c r="F165">
        <f>'2020_1-2-5_Download'!D175</f>
        <v>14766</v>
      </c>
    </row>
    <row r="166" spans="1:6" x14ac:dyDescent="0.25">
      <c r="A166">
        <f>'2020_1-2-5_Download'!C176</f>
        <v>2015</v>
      </c>
      <c r="B166" t="str">
        <f>'2020_1-2-5_Download'!B176</f>
        <v>Asien</v>
      </c>
      <c r="C166" t="s">
        <v>164</v>
      </c>
      <c r="E166" t="s">
        <v>7</v>
      </c>
      <c r="F166">
        <f>'2020_1-2-5_Download'!D176</f>
        <v>130614</v>
      </c>
    </row>
    <row r="167" spans="1:6" x14ac:dyDescent="0.25">
      <c r="A167">
        <f>'2020_1-2-5_Download'!C177</f>
        <v>2015</v>
      </c>
      <c r="B167" t="str">
        <f>'2020_1-2-5_Download'!B177</f>
        <v>Syrien</v>
      </c>
      <c r="C167" t="s">
        <v>164</v>
      </c>
      <c r="E167" t="s">
        <v>7</v>
      </c>
      <c r="F167">
        <f>'2020_1-2-5_Download'!D177</f>
        <v>41324</v>
      </c>
    </row>
    <row r="168" spans="1:6" x14ac:dyDescent="0.25">
      <c r="A168">
        <f>'2020_1-2-5_Download'!C178</f>
        <v>2015</v>
      </c>
      <c r="B168" t="str">
        <f>'2020_1-2-5_Download'!B178</f>
        <v xml:space="preserve">Irak </v>
      </c>
      <c r="C168" t="s">
        <v>164</v>
      </c>
      <c r="E168" t="s">
        <v>7</v>
      </c>
      <c r="F168">
        <f>'2020_1-2-5_Download'!D178</f>
        <v>17474</v>
      </c>
    </row>
    <row r="169" spans="1:6" x14ac:dyDescent="0.25">
      <c r="A169">
        <f>'2020_1-2-5_Download'!C179</f>
        <v>2015</v>
      </c>
      <c r="B169" t="str">
        <f>'2020_1-2-5_Download'!B179</f>
        <v>Afghanistan</v>
      </c>
      <c r="C169" t="s">
        <v>164</v>
      </c>
      <c r="E169" t="s">
        <v>7</v>
      </c>
      <c r="F169">
        <f>'2020_1-2-5_Download'!D179</f>
        <v>9085</v>
      </c>
    </row>
    <row r="170" spans="1:6" x14ac:dyDescent="0.25">
      <c r="A170">
        <f>'2020_1-2-5_Download'!C180</f>
        <v>2015</v>
      </c>
      <c r="B170" t="str">
        <f>'2020_1-2-5_Download'!B180</f>
        <v>China</v>
      </c>
      <c r="C170" t="s">
        <v>164</v>
      </c>
      <c r="E170" t="s">
        <v>7</v>
      </c>
      <c r="F170">
        <f>'2020_1-2-5_Download'!D180</f>
        <v>8348</v>
      </c>
    </row>
    <row r="171" spans="1:6" x14ac:dyDescent="0.25">
      <c r="A171">
        <f>'2020_1-2-5_Download'!C181</f>
        <v>2015</v>
      </c>
      <c r="B171" t="str">
        <f>'2020_1-2-5_Download'!B181</f>
        <v>Vietnam</v>
      </c>
      <c r="C171" t="s">
        <v>164</v>
      </c>
      <c r="E171" t="s">
        <v>7</v>
      </c>
      <c r="F171">
        <f>'2020_1-2-5_Download'!D181</f>
        <v>8165</v>
      </c>
    </row>
    <row r="172" spans="1:6" x14ac:dyDescent="0.25">
      <c r="A172">
        <f>'2020_1-2-5_Download'!C182</f>
        <v>2015</v>
      </c>
      <c r="B172" t="str">
        <f>'2020_1-2-5_Download'!B182</f>
        <v>Australien und Ozeanien</v>
      </c>
      <c r="C172" t="s">
        <v>164</v>
      </c>
      <c r="E172" t="s">
        <v>7</v>
      </c>
      <c r="F172">
        <f>'2020_1-2-5_Download'!D182</f>
        <v>952</v>
      </c>
    </row>
    <row r="173" spans="1:6" x14ac:dyDescent="0.25">
      <c r="A173">
        <f>'2020_1-2-5_Download'!C183</f>
        <v>2015</v>
      </c>
      <c r="B173" t="str">
        <f>'2020_1-2-5_Download'!B183</f>
        <v>Staatenlos</v>
      </c>
      <c r="C173" t="s">
        <v>164</v>
      </c>
      <c r="E173" t="s">
        <v>7</v>
      </c>
      <c r="F173">
        <f>'2020_1-2-5_Download'!D183</f>
        <v>2082</v>
      </c>
    </row>
    <row r="174" spans="1:6" x14ac:dyDescent="0.25">
      <c r="A174">
        <f>'2020_1-2-5_Download'!C184</f>
        <v>2015</v>
      </c>
      <c r="B174" t="str">
        <f>'2020_1-2-5_Download'!B184</f>
        <v>Ungeklärt und ohne Angabe</v>
      </c>
      <c r="C174" t="s">
        <v>164</v>
      </c>
      <c r="E174" t="s">
        <v>7</v>
      </c>
      <c r="F174">
        <f>'2020_1-2-5_Download'!D184</f>
        <v>7766</v>
      </c>
    </row>
    <row r="175" spans="1:6" x14ac:dyDescent="0.25">
      <c r="A175">
        <f>'2020_1-2-5_Download'!C185</f>
        <v>2015</v>
      </c>
      <c r="B175" t="str">
        <f>'2020_1-2-5_Download'!B185</f>
        <v>Insgesamt</v>
      </c>
      <c r="C175" t="s">
        <v>164</v>
      </c>
      <c r="E175" t="s">
        <v>7</v>
      </c>
      <c r="F175">
        <f>'2020_1-2-5_Download'!D185</f>
        <v>663817</v>
      </c>
    </row>
    <row r="176" spans="1:6" x14ac:dyDescent="0.25">
      <c r="A176">
        <f>'2020_1-2-5_Download'!C186</f>
        <v>2014</v>
      </c>
      <c r="B176" t="str">
        <f>'2020_1-2-5_Download'!B186</f>
        <v>Europa</v>
      </c>
      <c r="C176" t="s">
        <v>164</v>
      </c>
      <c r="E176" t="s">
        <v>7</v>
      </c>
      <c r="F176">
        <f>'2020_1-2-5_Download'!D186</f>
        <v>438357</v>
      </c>
    </row>
    <row r="177" spans="1:6" x14ac:dyDescent="0.25">
      <c r="A177">
        <f>'2020_1-2-5_Download'!C187</f>
        <v>2014</v>
      </c>
      <c r="B177" t="str">
        <f>'2020_1-2-5_Download'!B187</f>
        <v>Türkei</v>
      </c>
      <c r="C177" t="s">
        <v>164</v>
      </c>
      <c r="E177" t="s">
        <v>7</v>
      </c>
      <c r="F177">
        <f>'2020_1-2-5_Download'!D187</f>
        <v>92271</v>
      </c>
    </row>
    <row r="178" spans="1:6" x14ac:dyDescent="0.25">
      <c r="A178">
        <f>'2020_1-2-5_Download'!C188</f>
        <v>2014</v>
      </c>
      <c r="B178" t="str">
        <f>'2020_1-2-5_Download'!B188</f>
        <v>Polen</v>
      </c>
      <c r="C178" t="s">
        <v>164</v>
      </c>
      <c r="E178" t="s">
        <v>7</v>
      </c>
      <c r="F178">
        <f>'2020_1-2-5_Download'!D188</f>
        <v>75160</v>
      </c>
    </row>
    <row r="179" spans="1:6" x14ac:dyDescent="0.25">
      <c r="A179">
        <f>'2020_1-2-5_Download'!C189</f>
        <v>2014</v>
      </c>
      <c r="B179" t="str">
        <f>'2020_1-2-5_Download'!B189</f>
        <v>Serbien</v>
      </c>
      <c r="C179" t="s">
        <v>164</v>
      </c>
      <c r="E179" t="s">
        <v>7</v>
      </c>
      <c r="F179">
        <f>'2020_1-2-5_Download'!D189</f>
        <v>38734</v>
      </c>
    </row>
    <row r="180" spans="1:6" x14ac:dyDescent="0.25">
      <c r="A180">
        <f>'2020_1-2-5_Download'!C190</f>
        <v>2014</v>
      </c>
      <c r="B180" t="str">
        <f>'2020_1-2-5_Download'!B190</f>
        <v>Niederlande</v>
      </c>
      <c r="C180" t="s">
        <v>164</v>
      </c>
      <c r="E180" t="s">
        <v>7</v>
      </c>
      <c r="F180">
        <f>'2020_1-2-5_Download'!D190</f>
        <v>30232</v>
      </c>
    </row>
    <row r="181" spans="1:6" x14ac:dyDescent="0.25">
      <c r="A181">
        <f>'2020_1-2-5_Download'!C191</f>
        <v>2014</v>
      </c>
      <c r="B181" t="str">
        <f>'2020_1-2-5_Download'!B191</f>
        <v>Italien</v>
      </c>
      <c r="C181" t="s">
        <v>164</v>
      </c>
      <c r="E181" t="s">
        <v>7</v>
      </c>
      <c r="F181">
        <f>'2020_1-2-5_Download'!D191</f>
        <v>25773</v>
      </c>
    </row>
    <row r="182" spans="1:6" x14ac:dyDescent="0.25">
      <c r="A182">
        <f>'2020_1-2-5_Download'!C192</f>
        <v>2014</v>
      </c>
      <c r="B182" t="str">
        <f>'2020_1-2-5_Download'!B192</f>
        <v>Rumänien</v>
      </c>
      <c r="C182" t="s">
        <v>164</v>
      </c>
      <c r="E182" t="s">
        <v>7</v>
      </c>
      <c r="F182">
        <f>'2020_1-2-5_Download'!D192</f>
        <v>21893</v>
      </c>
    </row>
    <row r="183" spans="1:6" x14ac:dyDescent="0.25">
      <c r="A183">
        <f>'2020_1-2-5_Download'!C193</f>
        <v>2014</v>
      </c>
      <c r="B183" t="str">
        <f>'2020_1-2-5_Download'!B193</f>
        <v>Russische Föderation</v>
      </c>
      <c r="C183" t="s">
        <v>164</v>
      </c>
      <c r="E183" t="s">
        <v>7</v>
      </c>
      <c r="F183">
        <f>'2020_1-2-5_Download'!D193</f>
        <v>19594</v>
      </c>
    </row>
    <row r="184" spans="1:6" x14ac:dyDescent="0.25">
      <c r="A184">
        <f>'2020_1-2-5_Download'!C194</f>
        <v>2014</v>
      </c>
      <c r="B184" t="str">
        <f>'2020_1-2-5_Download'!B194</f>
        <v>Griechenland</v>
      </c>
      <c r="C184" t="s">
        <v>164</v>
      </c>
      <c r="E184" t="s">
        <v>7</v>
      </c>
      <c r="F184">
        <f>'2020_1-2-5_Download'!D194</f>
        <v>16895</v>
      </c>
    </row>
    <row r="185" spans="1:6" x14ac:dyDescent="0.25">
      <c r="A185">
        <f>'2020_1-2-5_Download'!C195</f>
        <v>2014</v>
      </c>
      <c r="B185" t="str">
        <f>'2020_1-2-5_Download'!B195</f>
        <v>Bulgarien</v>
      </c>
      <c r="C185" t="s">
        <v>164</v>
      </c>
      <c r="E185" t="s">
        <v>7</v>
      </c>
      <c r="F185">
        <f>'2020_1-2-5_Download'!D195</f>
        <v>13006</v>
      </c>
    </row>
    <row r="186" spans="1:6" x14ac:dyDescent="0.25">
      <c r="A186">
        <f>'2020_1-2-5_Download'!C196</f>
        <v>2014</v>
      </c>
      <c r="B186" t="str">
        <f>'2020_1-2-5_Download'!B196</f>
        <v>Spanien</v>
      </c>
      <c r="C186" t="s">
        <v>164</v>
      </c>
      <c r="E186" t="s">
        <v>7</v>
      </c>
      <c r="F186">
        <f>'2020_1-2-5_Download'!D196</f>
        <v>10942</v>
      </c>
    </row>
    <row r="187" spans="1:6" x14ac:dyDescent="0.25">
      <c r="A187">
        <f>'2020_1-2-5_Download'!C197</f>
        <v>2014</v>
      </c>
      <c r="B187" t="str">
        <f>'2020_1-2-5_Download'!B197</f>
        <v>Ukraine</v>
      </c>
      <c r="C187" t="s">
        <v>164</v>
      </c>
      <c r="E187" t="s">
        <v>7</v>
      </c>
      <c r="F187">
        <f>'2020_1-2-5_Download'!D197</f>
        <v>10200</v>
      </c>
    </row>
    <row r="188" spans="1:6" x14ac:dyDescent="0.25">
      <c r="A188">
        <f>'2020_1-2-5_Download'!C198</f>
        <v>2014</v>
      </c>
      <c r="B188" t="str">
        <f>'2020_1-2-5_Download'!B198</f>
        <v>Vereinigtes Königreich</v>
      </c>
      <c r="C188" t="s">
        <v>164</v>
      </c>
      <c r="E188" t="s">
        <v>7</v>
      </c>
      <c r="F188">
        <f>'2020_1-2-5_Download'!D198</f>
        <v>10157</v>
      </c>
    </row>
    <row r="189" spans="1:6" x14ac:dyDescent="0.25">
      <c r="A189">
        <f>'2020_1-2-5_Download'!C199</f>
        <v>2014</v>
      </c>
      <c r="B189" t="str">
        <f>'2020_1-2-5_Download'!B199</f>
        <v>Portugal</v>
      </c>
      <c r="C189" t="s">
        <v>164</v>
      </c>
      <c r="E189" t="s">
        <v>7</v>
      </c>
      <c r="F189">
        <f>'2020_1-2-5_Download'!D199</f>
        <v>8582</v>
      </c>
    </row>
    <row r="190" spans="1:6" x14ac:dyDescent="0.25">
      <c r="A190">
        <f>'2020_1-2-5_Download'!C200</f>
        <v>2014</v>
      </c>
      <c r="B190" t="str">
        <f>'2020_1-2-5_Download'!B200</f>
        <v>Ungarn</v>
      </c>
      <c r="C190" t="s">
        <v>164</v>
      </c>
      <c r="E190" t="s">
        <v>7</v>
      </c>
      <c r="F190">
        <f>'2020_1-2-5_Download'!D200</f>
        <v>7503</v>
      </c>
    </row>
    <row r="191" spans="1:6" x14ac:dyDescent="0.25">
      <c r="A191">
        <f>'2020_1-2-5_Download'!C201</f>
        <v>2014</v>
      </c>
      <c r="B191" t="str">
        <f>'2020_1-2-5_Download'!B201</f>
        <v>Kroatien</v>
      </c>
      <c r="C191" t="s">
        <v>164</v>
      </c>
      <c r="E191" t="s">
        <v>7</v>
      </c>
      <c r="F191">
        <f>'2020_1-2-5_Download'!D201</f>
        <v>7429</v>
      </c>
    </row>
    <row r="192" spans="1:6" x14ac:dyDescent="0.25">
      <c r="A192">
        <f>'2020_1-2-5_Download'!C202</f>
        <v>2014</v>
      </c>
      <c r="B192" t="str">
        <f>'2020_1-2-5_Download'!B202</f>
        <v>Österreich</v>
      </c>
      <c r="C192" t="s">
        <v>164</v>
      </c>
      <c r="E192" t="s">
        <v>7</v>
      </c>
      <c r="F192">
        <f>'2020_1-2-5_Download'!D202</f>
        <v>6510</v>
      </c>
    </row>
    <row r="193" spans="1:6" x14ac:dyDescent="0.25">
      <c r="A193">
        <f>'2020_1-2-5_Download'!C203</f>
        <v>2014</v>
      </c>
      <c r="B193" t="str">
        <f>'2020_1-2-5_Download'!B203</f>
        <v>EU Staaten</v>
      </c>
      <c r="C193" t="s">
        <v>164</v>
      </c>
      <c r="E193" t="s">
        <v>7</v>
      </c>
      <c r="F193">
        <f>'2020_1-2-5_Download'!D203</f>
        <v>258650</v>
      </c>
    </row>
    <row r="194" spans="1:6" x14ac:dyDescent="0.25">
      <c r="A194">
        <f>'2020_1-2-5_Download'!C204</f>
        <v>2014</v>
      </c>
      <c r="B194" t="str">
        <f>'2020_1-2-5_Download'!B204</f>
        <v>Afrika</v>
      </c>
      <c r="C194" t="s">
        <v>164</v>
      </c>
      <c r="E194" t="s">
        <v>7</v>
      </c>
      <c r="F194">
        <f>'2020_1-2-5_Download'!D204</f>
        <v>20797</v>
      </c>
    </row>
    <row r="195" spans="1:6" x14ac:dyDescent="0.25">
      <c r="A195">
        <f>'2020_1-2-5_Download'!C205</f>
        <v>2014</v>
      </c>
      <c r="B195" t="str">
        <f>'2020_1-2-5_Download'!B205</f>
        <v>Amerika</v>
      </c>
      <c r="C195" t="s">
        <v>164</v>
      </c>
      <c r="E195" t="s">
        <v>7</v>
      </c>
      <c r="F195">
        <f>'2020_1-2-5_Download'!D205</f>
        <v>14015</v>
      </c>
    </row>
    <row r="196" spans="1:6" x14ac:dyDescent="0.25">
      <c r="A196">
        <f>'2020_1-2-5_Download'!C206</f>
        <v>2014</v>
      </c>
      <c r="B196" t="str">
        <f>'2020_1-2-5_Download'!B206</f>
        <v>Asien</v>
      </c>
      <c r="C196" t="s">
        <v>164</v>
      </c>
      <c r="E196" t="s">
        <v>7</v>
      </c>
      <c r="F196">
        <f>'2020_1-2-5_Download'!D206</f>
        <v>89132</v>
      </c>
    </row>
    <row r="197" spans="1:6" x14ac:dyDescent="0.25">
      <c r="A197">
        <f>'2020_1-2-5_Download'!C207</f>
        <v>2014</v>
      </c>
      <c r="B197" t="str">
        <f>'2020_1-2-5_Download'!B207</f>
        <v>Syrien</v>
      </c>
      <c r="C197" t="s">
        <v>164</v>
      </c>
      <c r="E197" t="s">
        <v>7</v>
      </c>
      <c r="F197">
        <f>'2020_1-2-5_Download'!D207</f>
        <v>16986</v>
      </c>
    </row>
    <row r="198" spans="1:6" x14ac:dyDescent="0.25">
      <c r="A198">
        <f>'2020_1-2-5_Download'!C208</f>
        <v>2014</v>
      </c>
      <c r="B198" t="str">
        <f>'2020_1-2-5_Download'!B208</f>
        <v>Irak</v>
      </c>
      <c r="C198" t="s">
        <v>164</v>
      </c>
      <c r="E198" t="s">
        <v>7</v>
      </c>
      <c r="F198">
        <f>'2020_1-2-5_Download'!D208</f>
        <v>10070</v>
      </c>
    </row>
    <row r="199" spans="1:6" x14ac:dyDescent="0.25">
      <c r="A199">
        <f>'2020_1-2-5_Download'!C209</f>
        <v>2014</v>
      </c>
      <c r="B199" t="str">
        <f>'2020_1-2-5_Download'!B209</f>
        <v>Vietnam</v>
      </c>
      <c r="C199" t="s">
        <v>164</v>
      </c>
      <c r="E199" t="s">
        <v>7</v>
      </c>
      <c r="F199">
        <f>'2020_1-2-5_Download'!D209</f>
        <v>8051</v>
      </c>
    </row>
    <row r="200" spans="1:6" x14ac:dyDescent="0.25">
      <c r="A200">
        <f>'2020_1-2-5_Download'!C210</f>
        <v>2014</v>
      </c>
      <c r="B200" t="str">
        <f>'2020_1-2-5_Download'!B210</f>
        <v>China</v>
      </c>
      <c r="C200" t="s">
        <v>164</v>
      </c>
      <c r="E200" t="s">
        <v>7</v>
      </c>
      <c r="F200">
        <f>'2020_1-2-5_Download'!D210</f>
        <v>7487</v>
      </c>
    </row>
    <row r="201" spans="1:6" x14ac:dyDescent="0.25">
      <c r="A201">
        <f>'2020_1-2-5_Download'!C211</f>
        <v>2014</v>
      </c>
      <c r="B201" t="str">
        <f>'2020_1-2-5_Download'!B211</f>
        <v xml:space="preserve">Australien und Ozeanien </v>
      </c>
      <c r="C201" t="s">
        <v>164</v>
      </c>
      <c r="E201" t="s">
        <v>7</v>
      </c>
      <c r="F201">
        <f>'2020_1-2-5_Download'!D211</f>
        <v>969</v>
      </c>
    </row>
    <row r="202" spans="1:6" x14ac:dyDescent="0.25">
      <c r="A202">
        <f>'2020_1-2-5_Download'!C212</f>
        <v>2014</v>
      </c>
      <c r="B202" t="str">
        <f>'2020_1-2-5_Download'!B212</f>
        <v>Staatenlos</v>
      </c>
      <c r="C202" t="s">
        <v>164</v>
      </c>
      <c r="E202" t="s">
        <v>7</v>
      </c>
      <c r="F202">
        <f>'2020_1-2-5_Download'!D212</f>
        <v>1814</v>
      </c>
    </row>
    <row r="203" spans="1:6" x14ac:dyDescent="0.25">
      <c r="A203">
        <f>'2020_1-2-5_Download'!C213</f>
        <v>2014</v>
      </c>
      <c r="B203" t="str">
        <f>'2020_1-2-5_Download'!B213</f>
        <v>Ungeklärt und ohne Angabe</v>
      </c>
      <c r="C203" t="s">
        <v>164</v>
      </c>
      <c r="E203" t="s">
        <v>7</v>
      </c>
      <c r="F203">
        <f>'2020_1-2-5_Download'!D213</f>
        <v>5799</v>
      </c>
    </row>
    <row r="204" spans="1:6" x14ac:dyDescent="0.25">
      <c r="A204">
        <f>'2020_1-2-5_Download'!C214</f>
        <v>2014</v>
      </c>
      <c r="B204" t="str">
        <f>'2020_1-2-5_Download'!B214</f>
        <v>Insgesamt</v>
      </c>
      <c r="C204" t="s">
        <v>164</v>
      </c>
      <c r="E204" t="s">
        <v>7</v>
      </c>
      <c r="F204">
        <f>'2020_1-2-5_Download'!D214</f>
        <v>570883</v>
      </c>
    </row>
    <row r="205" spans="1:6" x14ac:dyDescent="0.25">
      <c r="A205">
        <f>'2020_1-2-5_Download'!C215</f>
        <v>2013</v>
      </c>
      <c r="B205" t="str">
        <f>'2020_1-2-5_Download'!B215</f>
        <v>Europa</v>
      </c>
      <c r="C205" t="s">
        <v>164</v>
      </c>
      <c r="E205" t="s">
        <v>7</v>
      </c>
      <c r="F205">
        <f>'2020_1-2-5_Download'!D215</f>
        <v>408277</v>
      </c>
    </row>
    <row r="206" spans="1:6" x14ac:dyDescent="0.25">
      <c r="A206">
        <f>'2020_1-2-5_Download'!C216</f>
        <v>2013</v>
      </c>
      <c r="B206" t="str">
        <f>'2020_1-2-5_Download'!B216</f>
        <v>Türkei</v>
      </c>
      <c r="C206" t="s">
        <v>164</v>
      </c>
      <c r="E206" t="s">
        <v>7</v>
      </c>
      <c r="F206">
        <f>'2020_1-2-5_Download'!D216</f>
        <v>93726</v>
      </c>
    </row>
    <row r="207" spans="1:6" x14ac:dyDescent="0.25">
      <c r="A207">
        <f>'2020_1-2-5_Download'!C217</f>
        <v>2013</v>
      </c>
      <c r="B207" t="str">
        <f>'2020_1-2-5_Download'!B217</f>
        <v>Polen</v>
      </c>
      <c r="C207" t="s">
        <v>164</v>
      </c>
      <c r="E207" t="s">
        <v>7</v>
      </c>
      <c r="F207">
        <f>'2020_1-2-5_Download'!D217</f>
        <v>65850</v>
      </c>
    </row>
    <row r="208" spans="1:6" x14ac:dyDescent="0.25">
      <c r="A208">
        <f>'2020_1-2-5_Download'!C218</f>
        <v>2013</v>
      </c>
      <c r="B208" t="str">
        <f>'2020_1-2-5_Download'!B218</f>
        <v>Serbien</v>
      </c>
      <c r="C208" t="s">
        <v>164</v>
      </c>
      <c r="E208" t="s">
        <v>7</v>
      </c>
      <c r="F208">
        <f>'2020_1-2-5_Download'!D218</f>
        <v>34926</v>
      </c>
    </row>
    <row r="209" spans="1:6" x14ac:dyDescent="0.25">
      <c r="A209">
        <f>'2020_1-2-5_Download'!C219</f>
        <v>2013</v>
      </c>
      <c r="B209" t="str">
        <f>'2020_1-2-5_Download'!B219</f>
        <v>Niederlande</v>
      </c>
      <c r="C209" t="s">
        <v>164</v>
      </c>
      <c r="E209" t="s">
        <v>7</v>
      </c>
      <c r="F209">
        <f>'2020_1-2-5_Download'!D219</f>
        <v>30260</v>
      </c>
    </row>
    <row r="210" spans="1:6" x14ac:dyDescent="0.25">
      <c r="A210">
        <f>'2020_1-2-5_Download'!C220</f>
        <v>2013</v>
      </c>
      <c r="B210" t="str">
        <f>'2020_1-2-5_Download'!B220</f>
        <v>Italien</v>
      </c>
      <c r="C210" t="s">
        <v>164</v>
      </c>
      <c r="E210" t="s">
        <v>7</v>
      </c>
      <c r="F210">
        <f>'2020_1-2-5_Download'!D220</f>
        <v>24509</v>
      </c>
    </row>
    <row r="211" spans="1:6" x14ac:dyDescent="0.25">
      <c r="A211">
        <f>'2020_1-2-5_Download'!C221</f>
        <v>2013</v>
      </c>
      <c r="B211" t="str">
        <f>'2020_1-2-5_Download'!B221</f>
        <v>Russische Föderation</v>
      </c>
      <c r="C211" t="s">
        <v>164</v>
      </c>
      <c r="E211" t="s">
        <v>7</v>
      </c>
      <c r="F211">
        <f>'2020_1-2-5_Download'!D221</f>
        <v>19399</v>
      </c>
    </row>
    <row r="212" spans="1:6" x14ac:dyDescent="0.25">
      <c r="A212">
        <f>'2020_1-2-5_Download'!C222</f>
        <v>2013</v>
      </c>
      <c r="B212" t="str">
        <f>'2020_1-2-5_Download'!B222</f>
        <v>Griechenland</v>
      </c>
      <c r="C212" t="s">
        <v>164</v>
      </c>
      <c r="E212" t="s">
        <v>7</v>
      </c>
      <c r="F212">
        <f>'2020_1-2-5_Download'!D222</f>
        <v>16257</v>
      </c>
    </row>
    <row r="213" spans="1:6" x14ac:dyDescent="0.25">
      <c r="A213">
        <f>'2020_1-2-5_Download'!C223</f>
        <v>2013</v>
      </c>
      <c r="B213" t="str">
        <f>'2020_1-2-5_Download'!B223</f>
        <v>Rumänien</v>
      </c>
      <c r="C213" t="s">
        <v>164</v>
      </c>
      <c r="E213" t="s">
        <v>7</v>
      </c>
      <c r="F213">
        <f>'2020_1-2-5_Download'!D223</f>
        <v>15614</v>
      </c>
    </row>
    <row r="214" spans="1:6" x14ac:dyDescent="0.25">
      <c r="A214">
        <f>'2020_1-2-5_Download'!C224</f>
        <v>2013</v>
      </c>
      <c r="B214" t="str">
        <f>'2020_1-2-5_Download'!B224</f>
        <v>Spanien</v>
      </c>
      <c r="C214" t="s">
        <v>164</v>
      </c>
      <c r="E214" t="s">
        <v>7</v>
      </c>
      <c r="F214">
        <f>'2020_1-2-5_Download'!D224</f>
        <v>10389</v>
      </c>
    </row>
    <row r="215" spans="1:6" x14ac:dyDescent="0.25">
      <c r="A215">
        <f>'2020_1-2-5_Download'!C225</f>
        <v>2013</v>
      </c>
      <c r="B215" t="str">
        <f>'2020_1-2-5_Download'!B225</f>
        <v>Vereinigtes Königreich</v>
      </c>
      <c r="C215" t="s">
        <v>164</v>
      </c>
      <c r="E215" t="s">
        <v>7</v>
      </c>
      <c r="F215">
        <f>'2020_1-2-5_Download'!D225</f>
        <v>10242</v>
      </c>
    </row>
    <row r="216" spans="1:6" x14ac:dyDescent="0.25">
      <c r="A216">
        <f>'2020_1-2-5_Download'!C226</f>
        <v>2013</v>
      </c>
      <c r="B216" t="str">
        <f>'2020_1-2-5_Download'!B226</f>
        <v>Ukraine</v>
      </c>
      <c r="C216" t="s">
        <v>164</v>
      </c>
      <c r="E216" t="s">
        <v>7</v>
      </c>
      <c r="F216">
        <f>'2020_1-2-5_Download'!D226</f>
        <v>9884</v>
      </c>
    </row>
    <row r="217" spans="1:6" x14ac:dyDescent="0.25">
      <c r="A217">
        <f>'2020_1-2-5_Download'!C227</f>
        <v>2013</v>
      </c>
      <c r="B217" t="str">
        <f>'2020_1-2-5_Download'!B227</f>
        <v>Bulgarien</v>
      </c>
      <c r="C217" t="s">
        <v>164</v>
      </c>
      <c r="E217" t="s">
        <v>7</v>
      </c>
      <c r="F217">
        <f>'2020_1-2-5_Download'!D227</f>
        <v>9641</v>
      </c>
    </row>
    <row r="218" spans="1:6" x14ac:dyDescent="0.25">
      <c r="A218">
        <f>'2020_1-2-5_Download'!C228</f>
        <v>2013</v>
      </c>
      <c r="B218" t="str">
        <f>'2020_1-2-5_Download'!B228</f>
        <v>Portugal</v>
      </c>
      <c r="C218" t="s">
        <v>164</v>
      </c>
      <c r="E218" t="s">
        <v>7</v>
      </c>
      <c r="F218">
        <f>'2020_1-2-5_Download'!D228</f>
        <v>8255</v>
      </c>
    </row>
    <row r="219" spans="1:6" x14ac:dyDescent="0.25">
      <c r="A219">
        <f>'2020_1-2-5_Download'!C229</f>
        <v>2013</v>
      </c>
      <c r="B219" t="str">
        <f>'2020_1-2-5_Download'!B229</f>
        <v>Kroatien</v>
      </c>
      <c r="C219" t="s">
        <v>164</v>
      </c>
      <c r="E219" t="s">
        <v>7</v>
      </c>
      <c r="F219">
        <f>'2020_1-2-5_Download'!D229</f>
        <v>6823</v>
      </c>
    </row>
    <row r="220" spans="1:6" x14ac:dyDescent="0.25">
      <c r="A220">
        <f>'2020_1-2-5_Download'!C230</f>
        <v>2013</v>
      </c>
      <c r="B220" t="str">
        <f>'2020_1-2-5_Download'!B230</f>
        <v>Ungarn</v>
      </c>
      <c r="C220" t="s">
        <v>164</v>
      </c>
      <c r="E220" t="s">
        <v>7</v>
      </c>
      <c r="F220">
        <f>'2020_1-2-5_Download'!D230</f>
        <v>6680</v>
      </c>
    </row>
    <row r="221" spans="1:6" x14ac:dyDescent="0.25">
      <c r="A221">
        <f>'2020_1-2-5_Download'!C231</f>
        <v>2013</v>
      </c>
      <c r="B221" t="str">
        <f>'2020_1-2-5_Download'!B231</f>
        <v>Österreich</v>
      </c>
      <c r="C221" t="s">
        <v>164</v>
      </c>
      <c r="E221" t="s">
        <v>7</v>
      </c>
      <c r="F221">
        <f>'2020_1-2-5_Download'!D231</f>
        <v>6438</v>
      </c>
    </row>
    <row r="222" spans="1:6" x14ac:dyDescent="0.25">
      <c r="A222">
        <f>'2020_1-2-5_Download'!C232</f>
        <v>2013</v>
      </c>
      <c r="B222" t="str">
        <f>'2020_1-2-5_Download'!B232</f>
        <v>EU-Staaten</v>
      </c>
      <c r="C222" t="s">
        <v>164</v>
      </c>
      <c r="E222" t="s">
        <v>7</v>
      </c>
      <c r="F222">
        <f>'2020_1-2-5_Download'!D232</f>
        <v>233984</v>
      </c>
    </row>
    <row r="223" spans="1:6" x14ac:dyDescent="0.25">
      <c r="A223">
        <f>'2020_1-2-5_Download'!C233</f>
        <v>2013</v>
      </c>
      <c r="B223" t="str">
        <f>'2020_1-2-5_Download'!B233</f>
        <v>Afrika</v>
      </c>
      <c r="C223" t="s">
        <v>164</v>
      </c>
      <c r="E223" t="s">
        <v>7</v>
      </c>
      <c r="F223">
        <f>'2020_1-2-5_Download'!D233</f>
        <v>17408</v>
      </c>
    </row>
    <row r="224" spans="1:6" x14ac:dyDescent="0.25">
      <c r="A224">
        <f>'2020_1-2-5_Download'!C234</f>
        <v>2013</v>
      </c>
      <c r="B224" t="str">
        <f>'2020_1-2-5_Download'!B234</f>
        <v>Amerika</v>
      </c>
      <c r="C224" t="s">
        <v>164</v>
      </c>
      <c r="E224" t="s">
        <v>7</v>
      </c>
      <c r="F224">
        <f>'2020_1-2-5_Download'!D234</f>
        <v>13537</v>
      </c>
    </row>
    <row r="225" spans="1:6" x14ac:dyDescent="0.25">
      <c r="A225">
        <f>'2020_1-2-5_Download'!C235</f>
        <v>2013</v>
      </c>
      <c r="B225" t="str">
        <f>'2020_1-2-5_Download'!B235</f>
        <v>Asien</v>
      </c>
      <c r="C225" t="s">
        <v>164</v>
      </c>
      <c r="E225" t="s">
        <v>7</v>
      </c>
      <c r="F225">
        <f>'2020_1-2-5_Download'!D235</f>
        <v>78630</v>
      </c>
    </row>
    <row r="226" spans="1:6" x14ac:dyDescent="0.25">
      <c r="A226">
        <f>'2020_1-2-5_Download'!C236</f>
        <v>2013</v>
      </c>
      <c r="B226" t="str">
        <f>'2020_1-2-5_Download'!B236</f>
        <v>Syrien</v>
      </c>
      <c r="C226" t="s">
        <v>164</v>
      </c>
      <c r="E226" t="s">
        <v>7</v>
      </c>
      <c r="F226">
        <f>'2020_1-2-5_Download'!D236</f>
        <v>9582</v>
      </c>
    </row>
    <row r="227" spans="1:6" x14ac:dyDescent="0.25">
      <c r="A227">
        <f>'2020_1-2-5_Download'!C237</f>
        <v>2013</v>
      </c>
      <c r="B227" t="str">
        <f>'2020_1-2-5_Download'!B237</f>
        <v>Irak</v>
      </c>
      <c r="C227" t="s">
        <v>164</v>
      </c>
      <c r="E227" t="s">
        <v>7</v>
      </c>
      <c r="F227">
        <f>'2020_1-2-5_Download'!D237</f>
        <v>9544</v>
      </c>
    </row>
    <row r="228" spans="1:6" x14ac:dyDescent="0.25">
      <c r="A228">
        <f>'2020_1-2-5_Download'!C238</f>
        <v>2013</v>
      </c>
      <c r="B228" t="str">
        <f>'2020_1-2-5_Download'!B238</f>
        <v>Vietnam</v>
      </c>
      <c r="C228" t="s">
        <v>164</v>
      </c>
      <c r="E228" t="s">
        <v>7</v>
      </c>
      <c r="F228">
        <f>'2020_1-2-5_Download'!D238</f>
        <v>8076</v>
      </c>
    </row>
    <row r="229" spans="1:6" x14ac:dyDescent="0.25">
      <c r="A229">
        <f>'2020_1-2-5_Download'!C239</f>
        <v>2013</v>
      </c>
      <c r="B229" t="str">
        <f>'2020_1-2-5_Download'!B239</f>
        <v>China</v>
      </c>
      <c r="C229" t="s">
        <v>164</v>
      </c>
      <c r="E229" t="s">
        <v>7</v>
      </c>
      <c r="F229">
        <f>'2020_1-2-5_Download'!D239</f>
        <v>6880</v>
      </c>
    </row>
    <row r="230" spans="1:6" x14ac:dyDescent="0.25">
      <c r="A230">
        <f>'2020_1-2-5_Download'!C240</f>
        <v>2013</v>
      </c>
      <c r="B230" t="str">
        <f>'2020_1-2-5_Download'!B240</f>
        <v xml:space="preserve">Australien und Ozeanien </v>
      </c>
      <c r="C230" t="s">
        <v>164</v>
      </c>
      <c r="E230" t="s">
        <v>7</v>
      </c>
      <c r="F230">
        <f>'2020_1-2-5_Download'!D240</f>
        <v>982</v>
      </c>
    </row>
    <row r="231" spans="1:6" x14ac:dyDescent="0.25">
      <c r="A231">
        <f>'2020_1-2-5_Download'!C241</f>
        <v>2013</v>
      </c>
      <c r="B231" t="str">
        <f>'2020_1-2-5_Download'!B241</f>
        <v>Staatenlos</v>
      </c>
      <c r="C231" t="s">
        <v>164</v>
      </c>
      <c r="E231" t="s">
        <v>7</v>
      </c>
      <c r="F231">
        <f>'2020_1-2-5_Download'!D241</f>
        <v>1707</v>
      </c>
    </row>
    <row r="232" spans="1:6" x14ac:dyDescent="0.25">
      <c r="A232">
        <f>'2020_1-2-5_Download'!C242</f>
        <v>2013</v>
      </c>
      <c r="B232" t="str">
        <f>'2020_1-2-5_Download'!B242</f>
        <v>Ungeklärt und ohne Angabe</v>
      </c>
      <c r="C232" t="s">
        <v>164</v>
      </c>
      <c r="E232" t="s">
        <v>7</v>
      </c>
      <c r="F232">
        <f>'2020_1-2-5_Download'!D242</f>
        <v>5148</v>
      </c>
    </row>
    <row r="233" spans="1:6" x14ac:dyDescent="0.25">
      <c r="A233">
        <f>'2020_1-2-5_Download'!C243</f>
        <v>2013</v>
      </c>
      <c r="B233" t="str">
        <f>'2020_1-2-5_Download'!B243</f>
        <v>Insgesamt</v>
      </c>
      <c r="C233" t="s">
        <v>164</v>
      </c>
      <c r="E233" t="s">
        <v>7</v>
      </c>
      <c r="F233">
        <f>'2020_1-2-5_Download'!D243</f>
        <v>525689</v>
      </c>
    </row>
    <row r="234" spans="1:6" x14ac:dyDescent="0.25">
      <c r="A234">
        <f>'2020_1-2-5_Download'!C244</f>
        <v>2012</v>
      </c>
      <c r="B234" t="str">
        <f>'2020_1-2-5_Download'!B244</f>
        <v>Europa</v>
      </c>
      <c r="C234" t="s">
        <v>164</v>
      </c>
      <c r="E234" t="s">
        <v>7</v>
      </c>
      <c r="F234">
        <f>'2020_1-2-5_Download'!D244</f>
        <v>383378</v>
      </c>
    </row>
    <row r="235" spans="1:6" x14ac:dyDescent="0.25">
      <c r="A235">
        <f>'2020_1-2-5_Download'!C245</f>
        <v>2012</v>
      </c>
      <c r="B235" t="str">
        <f>'2020_1-2-5_Download'!B245</f>
        <v>Türkei</v>
      </c>
      <c r="C235" t="s">
        <v>164</v>
      </c>
      <c r="E235" t="s">
        <v>7</v>
      </c>
      <c r="F235">
        <f>'2020_1-2-5_Download'!D245</f>
        <v>95470</v>
      </c>
    </row>
    <row r="236" spans="1:6" x14ac:dyDescent="0.25">
      <c r="A236">
        <f>'2020_1-2-5_Download'!C246</f>
        <v>2012</v>
      </c>
      <c r="B236" t="str">
        <f>'2020_1-2-5_Download'!B246</f>
        <v>Polen</v>
      </c>
      <c r="C236" t="s">
        <v>164</v>
      </c>
      <c r="E236" t="s">
        <v>7</v>
      </c>
      <c r="F236">
        <f>'2020_1-2-5_Download'!D246</f>
        <v>56054</v>
      </c>
    </row>
    <row r="237" spans="1:6" x14ac:dyDescent="0.25">
      <c r="A237">
        <f>'2020_1-2-5_Download'!C247</f>
        <v>2012</v>
      </c>
      <c r="B237" t="str">
        <f>'2020_1-2-5_Download'!B247</f>
        <v>Serbien2)</v>
      </c>
      <c r="C237" t="s">
        <v>164</v>
      </c>
      <c r="E237" t="s">
        <v>7</v>
      </c>
      <c r="F237">
        <f>'2020_1-2-5_Download'!D247</f>
        <v>33752</v>
      </c>
    </row>
    <row r="238" spans="1:6" x14ac:dyDescent="0.25">
      <c r="A238">
        <f>'2020_1-2-5_Download'!C248</f>
        <v>2012</v>
      </c>
      <c r="B238" t="str">
        <f>'2020_1-2-5_Download'!B248</f>
        <v>Niederlande</v>
      </c>
      <c r="C238" t="s">
        <v>164</v>
      </c>
      <c r="E238" t="s">
        <v>7</v>
      </c>
      <c r="F238">
        <f>'2020_1-2-5_Download'!D248</f>
        <v>30048</v>
      </c>
    </row>
    <row r="239" spans="1:6" x14ac:dyDescent="0.25">
      <c r="A239">
        <f>'2020_1-2-5_Download'!C249</f>
        <v>2012</v>
      </c>
      <c r="B239" t="str">
        <f>'2020_1-2-5_Download'!B249</f>
        <v>Italien</v>
      </c>
      <c r="C239" t="s">
        <v>164</v>
      </c>
      <c r="E239" t="s">
        <v>7</v>
      </c>
      <c r="F239">
        <f>'2020_1-2-5_Download'!D249</f>
        <v>23272</v>
      </c>
    </row>
    <row r="240" spans="1:6" x14ac:dyDescent="0.25">
      <c r="A240">
        <f>'2020_1-2-5_Download'!C250</f>
        <v>2012</v>
      </c>
      <c r="B240" t="str">
        <f>'2020_1-2-5_Download'!B250</f>
        <v>Russische Föderation</v>
      </c>
      <c r="C240" t="s">
        <v>164</v>
      </c>
      <c r="E240" t="s">
        <v>7</v>
      </c>
      <c r="F240">
        <f>'2020_1-2-5_Download'!D250</f>
        <v>18118</v>
      </c>
    </row>
    <row r="241" spans="1:6" x14ac:dyDescent="0.25">
      <c r="A241">
        <f>'2020_1-2-5_Download'!C251</f>
        <v>2012</v>
      </c>
      <c r="B241" t="str">
        <f>'2020_1-2-5_Download'!B251</f>
        <v>Griechenland</v>
      </c>
      <c r="C241" t="s">
        <v>164</v>
      </c>
      <c r="E241" t="s">
        <v>7</v>
      </c>
      <c r="F241">
        <f>'2020_1-2-5_Download'!D251</f>
        <v>15427</v>
      </c>
    </row>
    <row r="242" spans="1:6" x14ac:dyDescent="0.25">
      <c r="A242">
        <f>'2020_1-2-5_Download'!C252</f>
        <v>2012</v>
      </c>
      <c r="B242" t="str">
        <f>'2020_1-2-5_Download'!B252</f>
        <v>Rumänien</v>
      </c>
      <c r="C242" t="s">
        <v>164</v>
      </c>
      <c r="E242" t="s">
        <v>7</v>
      </c>
      <c r="F242">
        <f>'2020_1-2-5_Download'!D252</f>
        <v>12237</v>
      </c>
    </row>
    <row r="243" spans="1:6" x14ac:dyDescent="0.25">
      <c r="A243">
        <f>'2020_1-2-5_Download'!C253</f>
        <v>2012</v>
      </c>
      <c r="B243" t="str">
        <f>'2020_1-2-5_Download'!B253</f>
        <v>Vereinigtes Königreich</v>
      </c>
      <c r="C243" t="s">
        <v>164</v>
      </c>
      <c r="E243" t="s">
        <v>7</v>
      </c>
      <c r="F243">
        <f>'2020_1-2-5_Download'!D253</f>
        <v>10052</v>
      </c>
    </row>
    <row r="244" spans="1:6" x14ac:dyDescent="0.25">
      <c r="A244">
        <f>'2020_1-2-5_Download'!C254</f>
        <v>2012</v>
      </c>
      <c r="B244" t="str">
        <f>'2020_1-2-5_Download'!B254</f>
        <v>Ukraine</v>
      </c>
      <c r="C244" t="s">
        <v>164</v>
      </c>
      <c r="E244" t="s">
        <v>7</v>
      </c>
      <c r="F244">
        <f>'2020_1-2-5_Download'!D254</f>
        <v>9974</v>
      </c>
    </row>
    <row r="245" spans="1:6" x14ac:dyDescent="0.25">
      <c r="A245">
        <f>'2020_1-2-5_Download'!C255</f>
        <v>2012</v>
      </c>
      <c r="B245" t="str">
        <f>'2020_1-2-5_Download'!B255</f>
        <v>Spanien</v>
      </c>
      <c r="C245" t="s">
        <v>164</v>
      </c>
      <c r="E245" t="s">
        <v>7</v>
      </c>
      <c r="F245">
        <f>'2020_1-2-5_Download'!D255</f>
        <v>9238</v>
      </c>
    </row>
    <row r="246" spans="1:6" x14ac:dyDescent="0.25">
      <c r="A246">
        <f>'2020_1-2-5_Download'!C256</f>
        <v>2012</v>
      </c>
      <c r="B246" t="str">
        <f>'2020_1-2-5_Download'!B256</f>
        <v>Bulgarien</v>
      </c>
      <c r="C246" t="s">
        <v>164</v>
      </c>
      <c r="E246" t="s">
        <v>7</v>
      </c>
      <c r="F246">
        <f>'2020_1-2-5_Download'!D256</f>
        <v>7755</v>
      </c>
    </row>
    <row r="247" spans="1:6" x14ac:dyDescent="0.25">
      <c r="A247">
        <f>'2020_1-2-5_Download'!C257</f>
        <v>2012</v>
      </c>
      <c r="B247" t="str">
        <f>'2020_1-2-5_Download'!B257</f>
        <v>Portugal</v>
      </c>
      <c r="C247" t="s">
        <v>164</v>
      </c>
      <c r="E247" t="s">
        <v>7</v>
      </c>
      <c r="F247">
        <f>'2020_1-2-5_Download'!D257</f>
        <v>7436</v>
      </c>
    </row>
    <row r="248" spans="1:6" x14ac:dyDescent="0.25">
      <c r="A248">
        <f>'2020_1-2-5_Download'!C258</f>
        <v>2012</v>
      </c>
      <c r="B248" t="str">
        <f>'2020_1-2-5_Download'!B258</f>
        <v>Kroatien</v>
      </c>
      <c r="C248" t="s">
        <v>164</v>
      </c>
      <c r="E248" t="s">
        <v>7</v>
      </c>
      <c r="F248">
        <f>'2020_1-2-5_Download'!D258</f>
        <v>6495</v>
      </c>
    </row>
    <row r="249" spans="1:6" x14ac:dyDescent="0.25">
      <c r="A249">
        <f>'2020_1-2-5_Download'!C259</f>
        <v>2012</v>
      </c>
      <c r="B249" t="str">
        <f>'2020_1-2-5_Download'!B259</f>
        <v>Österreich</v>
      </c>
      <c r="C249" t="s">
        <v>164</v>
      </c>
      <c r="E249" t="s">
        <v>7</v>
      </c>
      <c r="F249">
        <f>'2020_1-2-5_Download'!D259</f>
        <v>6309</v>
      </c>
    </row>
    <row r="250" spans="1:6" x14ac:dyDescent="0.25">
      <c r="A250">
        <f>'2020_1-2-5_Download'!C260</f>
        <v>2012</v>
      </c>
      <c r="B250" t="str">
        <f>'2020_1-2-5_Download'!B260</f>
        <v>Bosnien und Herzegowina</v>
      </c>
      <c r="C250" t="s">
        <v>164</v>
      </c>
      <c r="E250" t="s">
        <v>7</v>
      </c>
      <c r="F250">
        <f>'2020_1-2-5_Download'!D260</f>
        <v>5935</v>
      </c>
    </row>
    <row r="251" spans="1:6" x14ac:dyDescent="0.25">
      <c r="A251">
        <f>'2020_1-2-5_Download'!C261</f>
        <v>2012</v>
      </c>
      <c r="B251" t="str">
        <f>'2020_1-2-5_Download'!B261</f>
        <v>EU-Staaten</v>
      </c>
      <c r="C251" t="s">
        <v>164</v>
      </c>
      <c r="E251" t="s">
        <v>7</v>
      </c>
      <c r="F251">
        <f>'2020_1-2-5_Download'!D261</f>
        <v>204205</v>
      </c>
    </row>
    <row r="252" spans="1:6" x14ac:dyDescent="0.25">
      <c r="A252">
        <f>'2020_1-2-5_Download'!C262</f>
        <v>2012</v>
      </c>
      <c r="B252" t="str">
        <f>'2020_1-2-5_Download'!B262</f>
        <v>Afrika</v>
      </c>
      <c r="C252" t="s">
        <v>164</v>
      </c>
      <c r="E252" t="s">
        <v>7</v>
      </c>
      <c r="F252">
        <f>'2020_1-2-5_Download'!D262</f>
        <v>14464</v>
      </c>
    </row>
    <row r="253" spans="1:6" x14ac:dyDescent="0.25">
      <c r="A253">
        <f>'2020_1-2-5_Download'!C263</f>
        <v>2012</v>
      </c>
      <c r="B253" t="str">
        <f>'2020_1-2-5_Download'!B263</f>
        <v>Amerika</v>
      </c>
      <c r="C253" t="s">
        <v>164</v>
      </c>
      <c r="E253" t="s">
        <v>7</v>
      </c>
      <c r="F253">
        <f>'2020_1-2-5_Download'!D263</f>
        <v>12960</v>
      </c>
    </row>
    <row r="254" spans="1:6" x14ac:dyDescent="0.25">
      <c r="A254">
        <f>'2020_1-2-5_Download'!C264</f>
        <v>2012</v>
      </c>
      <c r="B254" t="str">
        <f>'2020_1-2-5_Download'!B264</f>
        <v>Asien</v>
      </c>
      <c r="C254" t="s">
        <v>164</v>
      </c>
      <c r="E254" t="s">
        <v>7</v>
      </c>
      <c r="F254">
        <f>'2020_1-2-5_Download'!D264</f>
        <v>73247</v>
      </c>
    </row>
    <row r="255" spans="1:6" x14ac:dyDescent="0.25">
      <c r="A255">
        <f>'2020_1-2-5_Download'!C265</f>
        <v>2012</v>
      </c>
      <c r="B255" t="str">
        <f>'2020_1-2-5_Download'!B265</f>
        <v>Irak</v>
      </c>
      <c r="C255" t="s">
        <v>164</v>
      </c>
      <c r="E255" t="s">
        <v>7</v>
      </c>
      <c r="F255">
        <f>'2020_1-2-5_Download'!D265</f>
        <v>9379</v>
      </c>
    </row>
    <row r="256" spans="1:6" x14ac:dyDescent="0.25">
      <c r="A256">
        <f>'2020_1-2-5_Download'!C266</f>
        <v>2012</v>
      </c>
      <c r="B256" t="str">
        <f>'2020_1-2-5_Download'!B266</f>
        <v>Vietnam</v>
      </c>
      <c r="C256" t="s">
        <v>164</v>
      </c>
      <c r="E256" t="s">
        <v>7</v>
      </c>
      <c r="F256">
        <f>'2020_1-2-5_Download'!D266</f>
        <v>8303</v>
      </c>
    </row>
    <row r="257" spans="1:6" x14ac:dyDescent="0.25">
      <c r="A257">
        <f>'2020_1-2-5_Download'!C267</f>
        <v>2012</v>
      </c>
      <c r="B257" t="str">
        <f>'2020_1-2-5_Download'!B267</f>
        <v>Syrien</v>
      </c>
      <c r="C257" t="s">
        <v>164</v>
      </c>
      <c r="E257" t="s">
        <v>7</v>
      </c>
      <c r="F257">
        <f>'2020_1-2-5_Download'!D267</f>
        <v>7200</v>
      </c>
    </row>
    <row r="258" spans="1:6" x14ac:dyDescent="0.25">
      <c r="A258">
        <f>'2020_1-2-5_Download'!C268</f>
        <v>2012</v>
      </c>
      <c r="B258" t="str">
        <f>'2020_1-2-5_Download'!B268</f>
        <v>China</v>
      </c>
      <c r="C258" t="s">
        <v>164</v>
      </c>
      <c r="E258" t="s">
        <v>7</v>
      </c>
      <c r="F258">
        <f>'2020_1-2-5_Download'!D268</f>
        <v>6161</v>
      </c>
    </row>
    <row r="259" spans="1:6" x14ac:dyDescent="0.25">
      <c r="A259">
        <f>'2020_1-2-5_Download'!C269</f>
        <v>2012</v>
      </c>
      <c r="B259" t="str">
        <f>'2020_1-2-5_Download'!B269</f>
        <v xml:space="preserve">Australien und Ozeanien </v>
      </c>
      <c r="C259" t="s">
        <v>164</v>
      </c>
      <c r="E259" t="s">
        <v>7</v>
      </c>
      <c r="F259">
        <f>'2020_1-2-5_Download'!D269</f>
        <v>924</v>
      </c>
    </row>
    <row r="260" spans="1:6" x14ac:dyDescent="0.25">
      <c r="A260">
        <f>'2020_1-2-5_Download'!C270</f>
        <v>2012</v>
      </c>
      <c r="B260" t="str">
        <f>'2020_1-2-5_Download'!B270</f>
        <v>Staatenlos</v>
      </c>
      <c r="C260" t="s">
        <v>164</v>
      </c>
      <c r="E260" t="s">
        <v>7</v>
      </c>
      <c r="F260">
        <f>'2020_1-2-5_Download'!D270</f>
        <v>1694</v>
      </c>
    </row>
    <row r="261" spans="1:6" x14ac:dyDescent="0.25">
      <c r="A261">
        <f>'2020_1-2-5_Download'!C271</f>
        <v>2012</v>
      </c>
      <c r="B261" t="str">
        <f>'2020_1-2-5_Download'!B271</f>
        <v>Ungeklärt und ohne Angabe</v>
      </c>
      <c r="C261" t="s">
        <v>164</v>
      </c>
      <c r="E261" t="s">
        <v>7</v>
      </c>
      <c r="F261">
        <f>'2020_1-2-5_Download'!D271</f>
        <v>5405</v>
      </c>
    </row>
    <row r="262" spans="1:6" x14ac:dyDescent="0.25">
      <c r="A262">
        <f>'2020_1-2-5_Download'!C272</f>
        <v>2012</v>
      </c>
      <c r="B262" t="str">
        <f>'2020_1-2-5_Download'!B272</f>
        <v>Insgesamt</v>
      </c>
      <c r="C262" t="s">
        <v>164</v>
      </c>
      <c r="E262" t="s">
        <v>7</v>
      </c>
      <c r="F262">
        <f>'2020_1-2-5_Download'!D272</f>
        <v>492072</v>
      </c>
    </row>
    <row r="263" spans="1:6" x14ac:dyDescent="0.25">
      <c r="A263">
        <f>'2020_1-2-5_Download'!C12</f>
        <v>2020</v>
      </c>
      <c r="B263" t="str">
        <f>'2020_1-2-5_Download'!B12</f>
        <v>Europa</v>
      </c>
      <c r="D263" t="s">
        <v>597</v>
      </c>
      <c r="E263" t="s">
        <v>598</v>
      </c>
      <c r="F263" s="125">
        <f>'2020_1-2-5_Download'!E12</f>
        <v>53.406056216901277</v>
      </c>
    </row>
    <row r="264" spans="1:6" x14ac:dyDescent="0.25">
      <c r="A264">
        <f>'2020_1-2-5_Download'!C13</f>
        <v>2020</v>
      </c>
      <c r="B264" t="str">
        <f>'2020_1-2-5_Download'!B13</f>
        <v>Türkei</v>
      </c>
      <c r="D264" t="s">
        <v>597</v>
      </c>
      <c r="E264" t="s">
        <v>598</v>
      </c>
      <c r="F264" s="125">
        <f>'2020_1-2-5_Download'!E13</f>
        <v>51.297042629278536</v>
      </c>
    </row>
    <row r="265" spans="1:6" x14ac:dyDescent="0.25">
      <c r="A265">
        <f>'2020_1-2-5_Download'!C14</f>
        <v>2020</v>
      </c>
      <c r="B265" t="str">
        <f>'2020_1-2-5_Download'!B14</f>
        <v>Polen</v>
      </c>
      <c r="D265" t="s">
        <v>597</v>
      </c>
      <c r="E265" t="s">
        <v>598</v>
      </c>
      <c r="F265" s="125">
        <f>'2020_1-2-5_Download'!E14</f>
        <v>54.39479436734279</v>
      </c>
    </row>
    <row r="266" spans="1:6" x14ac:dyDescent="0.25">
      <c r="A266">
        <f>'2020_1-2-5_Download'!C15</f>
        <v>2020</v>
      </c>
      <c r="B266" t="str">
        <f>'2020_1-2-5_Download'!B15</f>
        <v>Serbien</v>
      </c>
      <c r="D266" t="s">
        <v>597</v>
      </c>
      <c r="E266" t="s">
        <v>598</v>
      </c>
      <c r="F266" s="125">
        <f>'2020_1-2-5_Download'!E15</f>
        <v>50.751295336787564</v>
      </c>
    </row>
    <row r="267" spans="1:6" x14ac:dyDescent="0.25">
      <c r="A267">
        <f>'2020_1-2-5_Download'!C16</f>
        <v>2020</v>
      </c>
      <c r="B267" t="str">
        <f>'2020_1-2-5_Download'!B16</f>
        <v>Niederlande</v>
      </c>
      <c r="D267" t="s">
        <v>597</v>
      </c>
      <c r="E267" t="s">
        <v>598</v>
      </c>
      <c r="F267" s="125">
        <f>'2020_1-2-5_Download'!E16</f>
        <v>56.602186711522286</v>
      </c>
    </row>
    <row r="268" spans="1:6" x14ac:dyDescent="0.25">
      <c r="A268">
        <f>'2020_1-2-5_Download'!C17</f>
        <v>2020</v>
      </c>
      <c r="B268" t="str">
        <f>'2020_1-2-5_Download'!B17</f>
        <v>Rumänien</v>
      </c>
      <c r="D268" t="s">
        <v>597</v>
      </c>
      <c r="E268" t="s">
        <v>598</v>
      </c>
      <c r="F268" s="125">
        <f>'2020_1-2-5_Download'!E17</f>
        <v>59.99226903749517</v>
      </c>
    </row>
    <row r="269" spans="1:6" x14ac:dyDescent="0.25">
      <c r="A269">
        <f>'2020_1-2-5_Download'!C18</f>
        <v>2020</v>
      </c>
      <c r="B269" t="str">
        <f>'2020_1-2-5_Download'!B18</f>
        <v>Italien</v>
      </c>
      <c r="D269" t="s">
        <v>597</v>
      </c>
      <c r="E269" t="s">
        <v>598</v>
      </c>
      <c r="F269" s="125">
        <f>'2020_1-2-5_Download'!E18</f>
        <v>60.41450777202072</v>
      </c>
    </row>
    <row r="270" spans="1:6" x14ac:dyDescent="0.25">
      <c r="A270">
        <f>'2020_1-2-5_Download'!C19</f>
        <v>2020</v>
      </c>
      <c r="B270" t="str">
        <f>'2020_1-2-5_Download'!B19</f>
        <v>Russische Föderation</v>
      </c>
      <c r="D270" t="s">
        <v>597</v>
      </c>
      <c r="E270" t="s">
        <v>598</v>
      </c>
      <c r="F270" s="125">
        <f>'2020_1-2-5_Download'!E19</f>
        <v>36.534586971121556</v>
      </c>
    </row>
    <row r="271" spans="1:6" x14ac:dyDescent="0.25">
      <c r="A271">
        <f>'2020_1-2-5_Download'!C20</f>
        <v>2020</v>
      </c>
      <c r="B271" t="str">
        <f>'2020_1-2-5_Download'!B20</f>
        <v>Griechenland</v>
      </c>
      <c r="D271" t="s">
        <v>597</v>
      </c>
      <c r="E271" t="s">
        <v>598</v>
      </c>
      <c r="F271" s="125">
        <f>'2020_1-2-5_Download'!E20</f>
        <v>56.592671837389673</v>
      </c>
    </row>
    <row r="272" spans="1:6" x14ac:dyDescent="0.25">
      <c r="A272">
        <f>'2020_1-2-5_Download'!C21</f>
        <v>2020</v>
      </c>
      <c r="B272" t="str">
        <f>'2020_1-2-5_Download'!B21</f>
        <v>Bulgarien</v>
      </c>
      <c r="D272" t="s">
        <v>597</v>
      </c>
      <c r="E272" t="s">
        <v>598</v>
      </c>
      <c r="F272" s="125">
        <f>'2020_1-2-5_Download'!E21</f>
        <v>54.453538757823786</v>
      </c>
    </row>
    <row r="273" spans="1:6" x14ac:dyDescent="0.25">
      <c r="A273">
        <f>'2020_1-2-5_Download'!C22</f>
        <v>2020</v>
      </c>
      <c r="B273" t="str">
        <f>'2020_1-2-5_Download'!B22</f>
        <v>Spanien</v>
      </c>
      <c r="D273" t="s">
        <v>597</v>
      </c>
      <c r="E273" t="s">
        <v>598</v>
      </c>
      <c r="F273" s="125">
        <f>'2020_1-2-5_Download'!E22</f>
        <v>52.636018557570644</v>
      </c>
    </row>
    <row r="274" spans="1:6" x14ac:dyDescent="0.25">
      <c r="A274">
        <f>'2020_1-2-5_Download'!C23</f>
        <v>2020</v>
      </c>
      <c r="B274" t="str">
        <f>'2020_1-2-5_Download'!B23</f>
        <v>Ukraine</v>
      </c>
      <c r="D274" t="s">
        <v>597</v>
      </c>
      <c r="E274" t="s">
        <v>598</v>
      </c>
      <c r="F274" s="125">
        <f>'2020_1-2-5_Download'!E23</f>
        <v>36.371603856266432</v>
      </c>
    </row>
    <row r="275" spans="1:6" x14ac:dyDescent="0.25">
      <c r="A275">
        <f>'2020_1-2-5_Download'!C24</f>
        <v>2020</v>
      </c>
      <c r="B275" t="str">
        <f>'2020_1-2-5_Download'!B24</f>
        <v>Vereinigtes Königreich</v>
      </c>
      <c r="D275" t="s">
        <v>597</v>
      </c>
      <c r="E275" t="s">
        <v>598</v>
      </c>
      <c r="F275" s="125">
        <f>'2020_1-2-5_Download'!E24</f>
        <v>69.579288025889966</v>
      </c>
    </row>
    <row r="276" spans="1:6" x14ac:dyDescent="0.25">
      <c r="A276">
        <f>'2020_1-2-5_Download'!C25</f>
        <v>2020</v>
      </c>
      <c r="B276" t="str">
        <f>'2020_1-2-5_Download'!B25</f>
        <v>Portugal</v>
      </c>
      <c r="D276" t="s">
        <v>597</v>
      </c>
      <c r="E276" t="s">
        <v>598</v>
      </c>
      <c r="F276" s="125">
        <f>'2020_1-2-5_Download'!E25</f>
        <v>53.96551724137931</v>
      </c>
    </row>
    <row r="277" spans="1:6" x14ac:dyDescent="0.25">
      <c r="A277">
        <f>'2020_1-2-5_Download'!C26</f>
        <v>2020</v>
      </c>
      <c r="B277" t="str">
        <f>'2020_1-2-5_Download'!B26</f>
        <v>Kroatien</v>
      </c>
      <c r="D277" t="s">
        <v>597</v>
      </c>
      <c r="E277" t="s">
        <v>598</v>
      </c>
      <c r="F277" s="125">
        <f>'2020_1-2-5_Download'!E26</f>
        <v>56.105749055812005</v>
      </c>
    </row>
    <row r="278" spans="1:6" x14ac:dyDescent="0.25">
      <c r="A278">
        <f>'2020_1-2-5_Download'!C27</f>
        <v>2020</v>
      </c>
      <c r="B278" t="str">
        <f>'2020_1-2-5_Download'!B27</f>
        <v>Ungarn</v>
      </c>
      <c r="D278" t="s">
        <v>597</v>
      </c>
      <c r="E278" t="s">
        <v>598</v>
      </c>
      <c r="F278" s="125">
        <f>'2020_1-2-5_Download'!E27</f>
        <v>59.11513859275054</v>
      </c>
    </row>
    <row r="279" spans="1:6" x14ac:dyDescent="0.25">
      <c r="A279">
        <f>'2020_1-2-5_Download'!C28</f>
        <v>2020</v>
      </c>
      <c r="B279" t="str">
        <f>'2020_1-2-5_Download'!B28</f>
        <v>EU Staaten</v>
      </c>
      <c r="D279" t="s">
        <v>597</v>
      </c>
      <c r="E279" t="s">
        <v>598</v>
      </c>
      <c r="F279" s="125">
        <f>'2020_1-2-5_Download'!E28</f>
        <v>55.75261547220839</v>
      </c>
    </row>
    <row r="280" spans="1:6" x14ac:dyDescent="0.25">
      <c r="A280">
        <f>'2020_1-2-5_Download'!C29</f>
        <v>2020</v>
      </c>
      <c r="B280" t="str">
        <f>'2020_1-2-5_Download'!B29</f>
        <v>Afrika</v>
      </c>
      <c r="D280" t="s">
        <v>597</v>
      </c>
      <c r="E280" t="s">
        <v>598</v>
      </c>
      <c r="F280" s="125">
        <f>'2020_1-2-5_Download'!E29</f>
        <v>63.196939840037089</v>
      </c>
    </row>
    <row r="281" spans="1:6" x14ac:dyDescent="0.25">
      <c r="A281">
        <f>'2020_1-2-5_Download'!C30</f>
        <v>2020</v>
      </c>
      <c r="B281" t="str">
        <f>'2020_1-2-5_Download'!B30</f>
        <v>Amerika</v>
      </c>
      <c r="D281" t="s">
        <v>597</v>
      </c>
      <c r="E281" t="s">
        <v>598</v>
      </c>
      <c r="F281" s="125">
        <f>'2020_1-2-5_Download'!E30</f>
        <v>45.494059692842654</v>
      </c>
    </row>
    <row r="282" spans="1:6" x14ac:dyDescent="0.25">
      <c r="A282">
        <f>'2020_1-2-5_Download'!C31</f>
        <v>2020</v>
      </c>
      <c r="B282" t="str">
        <f>'2020_1-2-5_Download'!B31</f>
        <v>Asien</v>
      </c>
      <c r="D282" t="s">
        <v>597</v>
      </c>
      <c r="E282" t="s">
        <v>598</v>
      </c>
      <c r="F282" s="125">
        <f>'2020_1-2-5_Download'!E31</f>
        <v>54.474002418379683</v>
      </c>
    </row>
    <row r="283" spans="1:6" x14ac:dyDescent="0.25">
      <c r="A283">
        <f>'2020_1-2-5_Download'!C32</f>
        <v>2020</v>
      </c>
      <c r="B283" t="str">
        <f>'2020_1-2-5_Download'!B32</f>
        <v>Syrien</v>
      </c>
      <c r="D283" t="s">
        <v>597</v>
      </c>
      <c r="E283" t="s">
        <v>598</v>
      </c>
      <c r="F283" s="125">
        <f>'2020_1-2-5_Download'!E32</f>
        <v>56.592153284671532</v>
      </c>
    </row>
    <row r="284" spans="1:6" x14ac:dyDescent="0.25">
      <c r="A284">
        <f>'2020_1-2-5_Download'!C33</f>
        <v>2020</v>
      </c>
      <c r="B284" t="str">
        <f>'2020_1-2-5_Download'!B33</f>
        <v xml:space="preserve">Irak </v>
      </c>
      <c r="D284" t="s">
        <v>597</v>
      </c>
      <c r="E284" t="s">
        <v>598</v>
      </c>
      <c r="F284" s="125">
        <f>'2020_1-2-5_Download'!E33</f>
        <v>55.027998133457764</v>
      </c>
    </row>
    <row r="285" spans="1:6" x14ac:dyDescent="0.25">
      <c r="A285">
        <f>'2020_1-2-5_Download'!C34</f>
        <v>2020</v>
      </c>
      <c r="B285" t="str">
        <f>'2020_1-2-5_Download'!B34</f>
        <v>Afghanistan</v>
      </c>
      <c r="D285" t="s">
        <v>597</v>
      </c>
      <c r="E285" t="s">
        <v>598</v>
      </c>
      <c r="F285" s="125">
        <f>'2020_1-2-5_Download'!E34</f>
        <v>62.963811268896016</v>
      </c>
    </row>
    <row r="286" spans="1:6" x14ac:dyDescent="0.25">
      <c r="A286">
        <f>'2020_1-2-5_Download'!C35</f>
        <v>2020</v>
      </c>
      <c r="B286" t="str">
        <f>'2020_1-2-5_Download'!B35</f>
        <v>China</v>
      </c>
      <c r="D286" t="s">
        <v>597</v>
      </c>
      <c r="E286" t="s">
        <v>598</v>
      </c>
      <c r="F286" s="125">
        <f>'2020_1-2-5_Download'!E35</f>
        <v>49.729463846532219</v>
      </c>
    </row>
    <row r="287" spans="1:6" x14ac:dyDescent="0.25">
      <c r="A287">
        <f>'2020_1-2-5_Download'!C36</f>
        <v>2020</v>
      </c>
      <c r="B287" t="str">
        <f>'2020_1-2-5_Download'!B36</f>
        <v>Vietnam</v>
      </c>
      <c r="D287" t="s">
        <v>597</v>
      </c>
      <c r="E287" t="s">
        <v>598</v>
      </c>
      <c r="F287" s="125">
        <f>'2020_1-2-5_Download'!E36</f>
        <v>45.190665907797381</v>
      </c>
    </row>
    <row r="288" spans="1:6" x14ac:dyDescent="0.25">
      <c r="A288">
        <f>'2020_1-2-5_Download'!C37</f>
        <v>2020</v>
      </c>
      <c r="B288" t="str">
        <f>'2020_1-2-5_Download'!B37</f>
        <v>Australien und Ozeanien</v>
      </c>
      <c r="D288" t="s">
        <v>597</v>
      </c>
      <c r="E288" t="s">
        <v>598</v>
      </c>
      <c r="F288" s="125">
        <f>'2020_1-2-5_Download'!E37</f>
        <v>57.28155339805825</v>
      </c>
    </row>
    <row r="289" spans="1:6" x14ac:dyDescent="0.25">
      <c r="A289">
        <f>'2020_1-2-5_Download'!C38</f>
        <v>2020</v>
      </c>
      <c r="B289" t="str">
        <f>'2020_1-2-5_Download'!B38</f>
        <v>Staatenlos</v>
      </c>
      <c r="D289" t="s">
        <v>597</v>
      </c>
      <c r="E289" t="s">
        <v>598</v>
      </c>
      <c r="F289" s="125">
        <f>'2020_1-2-5_Download'!E38</f>
        <v>56.56565656565656</v>
      </c>
    </row>
    <row r="290" spans="1:6" x14ac:dyDescent="0.25">
      <c r="A290">
        <f>'2020_1-2-5_Download'!C39</f>
        <v>2020</v>
      </c>
      <c r="B290" t="str">
        <f>'2020_1-2-5_Download'!B39</f>
        <v>Ungeklärt und ohne Angabe</v>
      </c>
      <c r="D290" t="s">
        <v>597</v>
      </c>
      <c r="E290" t="s">
        <v>598</v>
      </c>
      <c r="F290" s="125">
        <f>'2020_1-2-5_Download'!E39</f>
        <v>58.195819581958197</v>
      </c>
    </row>
    <row r="291" spans="1:6" x14ac:dyDescent="0.25">
      <c r="A291">
        <f>'2020_1-2-5_Download'!C40</f>
        <v>2020</v>
      </c>
      <c r="B291" t="str">
        <f>'2020_1-2-5_Download'!B40</f>
        <v>Insgesamt</v>
      </c>
      <c r="D291" t="s">
        <v>597</v>
      </c>
      <c r="E291" t="s">
        <v>598</v>
      </c>
      <c r="F291" s="125">
        <f>'2020_1-2-5_Download'!E40</f>
        <v>54.095198130307324</v>
      </c>
    </row>
    <row r="292" spans="1:6" x14ac:dyDescent="0.25">
      <c r="A292">
        <f>'2020_1-2-5_Download'!C41</f>
        <v>2019</v>
      </c>
      <c r="B292" t="str">
        <f>'2020_1-2-5_Download'!B41</f>
        <v>Europa</v>
      </c>
      <c r="D292" t="s">
        <v>597</v>
      </c>
      <c r="E292" t="s">
        <v>598</v>
      </c>
      <c r="F292" s="125">
        <f>'2020_1-2-5_Download'!E41</f>
        <v>53.671920391769881</v>
      </c>
    </row>
    <row r="293" spans="1:6" x14ac:dyDescent="0.25">
      <c r="A293">
        <f>'2020_1-2-5_Download'!C42</f>
        <v>2019</v>
      </c>
      <c r="B293" t="str">
        <f>'2020_1-2-5_Download'!B42</f>
        <v>Türkei</v>
      </c>
      <c r="D293" t="s">
        <v>597</v>
      </c>
      <c r="E293" t="s">
        <v>598</v>
      </c>
      <c r="F293" s="125">
        <f>'2020_1-2-5_Download'!E42</f>
        <v>51.298811066659155</v>
      </c>
    </row>
    <row r="294" spans="1:6" x14ac:dyDescent="0.25">
      <c r="A294">
        <f>'2020_1-2-5_Download'!C43</f>
        <v>2019</v>
      </c>
      <c r="B294" t="str">
        <f>'2020_1-2-5_Download'!B43</f>
        <v>Polen</v>
      </c>
      <c r="D294" t="s">
        <v>597</v>
      </c>
      <c r="E294" t="s">
        <v>598</v>
      </c>
      <c r="F294" s="125">
        <f>'2020_1-2-5_Download'!E43</f>
        <v>54.741621180431565</v>
      </c>
    </row>
    <row r="295" spans="1:6" x14ac:dyDescent="0.25">
      <c r="A295">
        <f>'2020_1-2-5_Download'!C44</f>
        <v>2019</v>
      </c>
      <c r="B295" t="str">
        <f>'2020_1-2-5_Download'!B44</f>
        <v>Serbien</v>
      </c>
      <c r="D295" t="s">
        <v>597</v>
      </c>
      <c r="E295" t="s">
        <v>598</v>
      </c>
      <c r="F295" s="125">
        <f>'2020_1-2-5_Download'!E44</f>
        <v>50.954747580434216</v>
      </c>
    </row>
    <row r="296" spans="1:6" x14ac:dyDescent="0.25">
      <c r="A296">
        <f>'2020_1-2-5_Download'!C45</f>
        <v>2019</v>
      </c>
      <c r="B296" t="str">
        <f>'2020_1-2-5_Download'!B45</f>
        <v>Niederlande</v>
      </c>
      <c r="D296" t="s">
        <v>597</v>
      </c>
      <c r="E296" t="s">
        <v>598</v>
      </c>
      <c r="F296" s="125">
        <f>'2020_1-2-5_Download'!E45</f>
        <v>56.621463251297513</v>
      </c>
    </row>
    <row r="297" spans="1:6" x14ac:dyDescent="0.25">
      <c r="A297">
        <f>'2020_1-2-5_Download'!C46</f>
        <v>2019</v>
      </c>
      <c r="B297" t="str">
        <f>'2020_1-2-5_Download'!B46</f>
        <v>Rumänien</v>
      </c>
      <c r="D297" t="s">
        <v>597</v>
      </c>
      <c r="E297" t="s">
        <v>598</v>
      </c>
      <c r="F297" s="125">
        <f>'2020_1-2-5_Download'!E46</f>
        <v>60.605289928789418</v>
      </c>
    </row>
    <row r="298" spans="1:6" x14ac:dyDescent="0.25">
      <c r="A298">
        <f>'2020_1-2-5_Download'!C47</f>
        <v>2019</v>
      </c>
      <c r="B298" t="str">
        <f>'2020_1-2-5_Download'!B47</f>
        <v>Italien</v>
      </c>
      <c r="D298" t="s">
        <v>597</v>
      </c>
      <c r="E298" t="s">
        <v>598</v>
      </c>
      <c r="F298" s="125">
        <f>'2020_1-2-5_Download'!E47</f>
        <v>60.572419774501299</v>
      </c>
    </row>
    <row r="299" spans="1:6" x14ac:dyDescent="0.25">
      <c r="A299">
        <f>'2020_1-2-5_Download'!C48</f>
        <v>2019</v>
      </c>
      <c r="B299" t="str">
        <f>'2020_1-2-5_Download'!B48</f>
        <v>Russische Föderation</v>
      </c>
      <c r="D299" t="s">
        <v>597</v>
      </c>
      <c r="E299" t="s">
        <v>598</v>
      </c>
      <c r="F299" s="125">
        <f>'2020_1-2-5_Download'!E48</f>
        <v>36.747529200359388</v>
      </c>
    </row>
    <row r="300" spans="1:6" x14ac:dyDescent="0.25">
      <c r="A300">
        <f>'2020_1-2-5_Download'!C49</f>
        <v>2019</v>
      </c>
      <c r="B300" t="str">
        <f>'2020_1-2-5_Download'!B49</f>
        <v>Griechenland</v>
      </c>
      <c r="D300" t="s">
        <v>597</v>
      </c>
      <c r="E300" t="s">
        <v>598</v>
      </c>
      <c r="F300" s="125">
        <f>'2020_1-2-5_Download'!E49</f>
        <v>56.710071751262291</v>
      </c>
    </row>
    <row r="301" spans="1:6" x14ac:dyDescent="0.25">
      <c r="A301">
        <f>'2020_1-2-5_Download'!C50</f>
        <v>2019</v>
      </c>
      <c r="B301" t="str">
        <f>'2020_1-2-5_Download'!B50</f>
        <v>Bulgarien</v>
      </c>
      <c r="D301" t="s">
        <v>597</v>
      </c>
      <c r="E301" t="s">
        <v>598</v>
      </c>
      <c r="F301" s="125">
        <f>'2020_1-2-5_Download'!E50</f>
        <v>54.848377997179121</v>
      </c>
    </row>
    <row r="302" spans="1:6" x14ac:dyDescent="0.25">
      <c r="A302">
        <f>'2020_1-2-5_Download'!C51</f>
        <v>2019</v>
      </c>
      <c r="B302" t="str">
        <f>'2020_1-2-5_Download'!B51</f>
        <v>Spanien</v>
      </c>
      <c r="D302" t="s">
        <v>597</v>
      </c>
      <c r="E302" t="s">
        <v>598</v>
      </c>
      <c r="F302" s="125">
        <f>'2020_1-2-5_Download'!E51</f>
        <v>52.79866332497911</v>
      </c>
    </row>
    <row r="303" spans="1:6" x14ac:dyDescent="0.25">
      <c r="A303">
        <f>'2020_1-2-5_Download'!C52</f>
        <v>2019</v>
      </c>
      <c r="B303" t="str">
        <f>'2020_1-2-5_Download'!B52</f>
        <v>Ukraine</v>
      </c>
      <c r="D303" t="s">
        <v>597</v>
      </c>
      <c r="E303" t="s">
        <v>598</v>
      </c>
      <c r="F303" s="125">
        <f>'2020_1-2-5_Download'!E52</f>
        <v>36.976641692375495</v>
      </c>
    </row>
    <row r="304" spans="1:6" x14ac:dyDescent="0.25">
      <c r="A304">
        <f>'2020_1-2-5_Download'!C53</f>
        <v>2019</v>
      </c>
      <c r="B304" t="str">
        <f>'2020_1-2-5_Download'!B53</f>
        <v>Vereinigtes Königreich</v>
      </c>
      <c r="D304" t="s">
        <v>597</v>
      </c>
      <c r="E304" t="s">
        <v>598</v>
      </c>
      <c r="F304" s="125">
        <f>'2020_1-2-5_Download'!E53</f>
        <v>69.851851851851848</v>
      </c>
    </row>
    <row r="305" spans="1:6" x14ac:dyDescent="0.25">
      <c r="A305">
        <f>'2020_1-2-5_Download'!C54</f>
        <v>2019</v>
      </c>
      <c r="B305" t="str">
        <f>'2020_1-2-5_Download'!B54</f>
        <v>Portugal</v>
      </c>
      <c r="D305" t="s">
        <v>597</v>
      </c>
      <c r="E305" t="s">
        <v>598</v>
      </c>
      <c r="F305" s="125">
        <f>'2020_1-2-5_Download'!E54</f>
        <v>54.118993135011436</v>
      </c>
    </row>
    <row r="306" spans="1:6" x14ac:dyDescent="0.25">
      <c r="A306">
        <f>'2020_1-2-5_Download'!C55</f>
        <v>2019</v>
      </c>
      <c r="B306" t="str">
        <f>'2020_1-2-5_Download'!B55</f>
        <v>Kroatien</v>
      </c>
      <c r="D306" t="s">
        <v>597</v>
      </c>
      <c r="E306" t="s">
        <v>598</v>
      </c>
      <c r="F306" s="125">
        <f>'2020_1-2-5_Download'!E55</f>
        <v>56.986991187578681</v>
      </c>
    </row>
    <row r="307" spans="1:6" x14ac:dyDescent="0.25">
      <c r="A307">
        <f>'2020_1-2-5_Download'!C56</f>
        <v>2019</v>
      </c>
      <c r="B307" t="str">
        <f>'2020_1-2-5_Download'!B56</f>
        <v>Ungarn</v>
      </c>
      <c r="D307" t="s">
        <v>597</v>
      </c>
      <c r="E307" t="s">
        <v>598</v>
      </c>
      <c r="F307" s="125">
        <f>'2020_1-2-5_Download'!E56</f>
        <v>60.116217643951394</v>
      </c>
    </row>
    <row r="308" spans="1:6" x14ac:dyDescent="0.25">
      <c r="A308">
        <f>'2020_1-2-5_Download'!C57</f>
        <v>2019</v>
      </c>
      <c r="B308" t="str">
        <f>'2020_1-2-5_Download'!B57</f>
        <v>EU Staaten</v>
      </c>
      <c r="D308" t="s">
        <v>597</v>
      </c>
      <c r="E308" t="s">
        <v>598</v>
      </c>
      <c r="F308" s="125">
        <f>'2020_1-2-5_Download'!E57</f>
        <v>51.533085504769041</v>
      </c>
    </row>
    <row r="309" spans="1:6" x14ac:dyDescent="0.25">
      <c r="A309">
        <f>'2020_1-2-5_Download'!C58</f>
        <v>2019</v>
      </c>
      <c r="B309" t="str">
        <f>'2020_1-2-5_Download'!B58</f>
        <v>Afrika</v>
      </c>
      <c r="D309" t="s">
        <v>597</v>
      </c>
      <c r="E309" t="s">
        <v>598</v>
      </c>
      <c r="F309" s="125">
        <f>'2020_1-2-5_Download'!E58</f>
        <v>63.941449482327741</v>
      </c>
    </row>
    <row r="310" spans="1:6" x14ac:dyDescent="0.25">
      <c r="A310">
        <f>'2020_1-2-5_Download'!C59</f>
        <v>2019</v>
      </c>
      <c r="B310" t="str">
        <f>'2020_1-2-5_Download'!B59</f>
        <v>Amerika</v>
      </c>
      <c r="D310" t="s">
        <v>597</v>
      </c>
      <c r="E310" t="s">
        <v>598</v>
      </c>
      <c r="F310" s="125">
        <f>'2020_1-2-5_Download'!E59</f>
        <v>45.620022753128552</v>
      </c>
    </row>
    <row r="311" spans="1:6" x14ac:dyDescent="0.25">
      <c r="A311">
        <f>'2020_1-2-5_Download'!C60</f>
        <v>2019</v>
      </c>
      <c r="B311" t="str">
        <f>'2020_1-2-5_Download'!B60</f>
        <v>Asien</v>
      </c>
      <c r="D311" t="s">
        <v>597</v>
      </c>
      <c r="E311" t="s">
        <v>598</v>
      </c>
      <c r="F311" s="125">
        <f>'2020_1-2-5_Download'!E60</f>
        <v>54.728040876816564</v>
      </c>
    </row>
    <row r="312" spans="1:6" x14ac:dyDescent="0.25">
      <c r="A312">
        <f>'2020_1-2-5_Download'!C61</f>
        <v>2019</v>
      </c>
      <c r="B312" t="str">
        <f>'2020_1-2-5_Download'!B61</f>
        <v>Syrien</v>
      </c>
      <c r="D312" t="s">
        <v>597</v>
      </c>
      <c r="E312" t="s">
        <v>598</v>
      </c>
      <c r="F312" s="125">
        <f>'2020_1-2-5_Download'!E61</f>
        <v>56.90702199162785</v>
      </c>
    </row>
    <row r="313" spans="1:6" x14ac:dyDescent="0.25">
      <c r="A313">
        <f>'2020_1-2-5_Download'!C62</f>
        <v>2019</v>
      </c>
      <c r="B313" t="str">
        <f>'2020_1-2-5_Download'!B62</f>
        <v xml:space="preserve">Irak </v>
      </c>
      <c r="D313" t="s">
        <v>597</v>
      </c>
      <c r="E313" t="s">
        <v>598</v>
      </c>
      <c r="F313" s="125">
        <f>'2020_1-2-5_Download'!E62</f>
        <v>55.196783233824789</v>
      </c>
    </row>
    <row r="314" spans="1:6" x14ac:dyDescent="0.25">
      <c r="A314">
        <f>'2020_1-2-5_Download'!C63</f>
        <v>2019</v>
      </c>
      <c r="B314" t="str">
        <f>'2020_1-2-5_Download'!B63</f>
        <v>Afghanistan</v>
      </c>
      <c r="D314" t="s">
        <v>597</v>
      </c>
      <c r="E314" t="s">
        <v>598</v>
      </c>
      <c r="F314" s="125">
        <f>'2020_1-2-5_Download'!E63</f>
        <v>63.402548371873522</v>
      </c>
    </row>
    <row r="315" spans="1:6" x14ac:dyDescent="0.25">
      <c r="A315">
        <f>'2020_1-2-5_Download'!C64</f>
        <v>2019</v>
      </c>
      <c r="B315" t="str">
        <f>'2020_1-2-5_Download'!B64</f>
        <v>China</v>
      </c>
      <c r="D315" t="s">
        <v>597</v>
      </c>
      <c r="E315" t="s">
        <v>598</v>
      </c>
      <c r="F315" s="125">
        <f>'2020_1-2-5_Download'!E64</f>
        <v>50.524308865586278</v>
      </c>
    </row>
    <row r="316" spans="1:6" x14ac:dyDescent="0.25">
      <c r="A316">
        <f>'2020_1-2-5_Download'!C65</f>
        <v>2019</v>
      </c>
      <c r="B316" t="str">
        <f>'2020_1-2-5_Download'!B65</f>
        <v>Vietnam</v>
      </c>
      <c r="D316" t="s">
        <v>597</v>
      </c>
      <c r="E316" t="s">
        <v>598</v>
      </c>
      <c r="F316" s="125">
        <f>'2020_1-2-5_Download'!E65</f>
        <v>45.31963470319635</v>
      </c>
    </row>
    <row r="317" spans="1:6" x14ac:dyDescent="0.25">
      <c r="A317">
        <f>'2020_1-2-5_Download'!C66</f>
        <v>2019</v>
      </c>
      <c r="B317" t="str">
        <f>'2020_1-2-5_Download'!B66</f>
        <v>Australien und Ozeanien</v>
      </c>
      <c r="D317" t="s">
        <v>597</v>
      </c>
      <c r="E317" t="s">
        <v>598</v>
      </c>
      <c r="F317" s="125">
        <f>'2020_1-2-5_Download'!E66</f>
        <v>56.338028169014088</v>
      </c>
    </row>
    <row r="318" spans="1:6" x14ac:dyDescent="0.25">
      <c r="A318">
        <f>'2020_1-2-5_Download'!C67</f>
        <v>2019</v>
      </c>
      <c r="B318" t="str">
        <f>'2020_1-2-5_Download'!B67</f>
        <v>Staatenlos</v>
      </c>
      <c r="D318" t="s">
        <v>597</v>
      </c>
      <c r="E318" t="s">
        <v>598</v>
      </c>
      <c r="F318" s="125">
        <f>'2020_1-2-5_Download'!E67</f>
        <v>56.638418079096041</v>
      </c>
    </row>
    <row r="319" spans="1:6" x14ac:dyDescent="0.25">
      <c r="A319">
        <f>'2020_1-2-5_Download'!C68</f>
        <v>2019</v>
      </c>
      <c r="B319" t="str">
        <f>'2020_1-2-5_Download'!B68</f>
        <v>Ungeklärt und ohne Angabe</v>
      </c>
      <c r="D319" t="s">
        <v>597</v>
      </c>
      <c r="E319" t="s">
        <v>598</v>
      </c>
      <c r="F319" s="125">
        <f>'2020_1-2-5_Download'!E68</f>
        <v>58.53379152348225</v>
      </c>
    </row>
    <row r="320" spans="1:6" x14ac:dyDescent="0.25">
      <c r="A320">
        <f>'2020_1-2-5_Download'!C69</f>
        <v>2019</v>
      </c>
      <c r="B320" t="str">
        <f>'2020_1-2-5_Download'!B69</f>
        <v>Insgesamt</v>
      </c>
      <c r="D320" t="s">
        <v>597</v>
      </c>
      <c r="E320" t="s">
        <v>598</v>
      </c>
      <c r="F320" s="125">
        <f>'2020_1-2-5_Download'!E69</f>
        <v>54.366860247394975</v>
      </c>
    </row>
    <row r="321" spans="1:6" x14ac:dyDescent="0.25">
      <c r="A321">
        <f>'2020_1-2-5_Download'!C70</f>
        <v>2018</v>
      </c>
      <c r="B321" t="str">
        <f>'2020_1-2-5_Download'!B70</f>
        <v>Europa</v>
      </c>
      <c r="D321" t="s">
        <v>597</v>
      </c>
      <c r="E321" t="s">
        <v>598</v>
      </c>
      <c r="F321" s="125">
        <f>'2020_1-2-5_Download'!E70</f>
        <v>53.878805067120439</v>
      </c>
    </row>
    <row r="322" spans="1:6" x14ac:dyDescent="0.25">
      <c r="A322">
        <f>'2020_1-2-5_Download'!C71</f>
        <v>2018</v>
      </c>
      <c r="B322" t="str">
        <f>'2020_1-2-5_Download'!B71</f>
        <v>Türkei</v>
      </c>
      <c r="D322" t="s">
        <v>597</v>
      </c>
      <c r="E322" t="s">
        <v>598</v>
      </c>
      <c r="F322" s="125">
        <f>'2020_1-2-5_Download'!E71</f>
        <v>51.223746849621953</v>
      </c>
    </row>
    <row r="323" spans="1:6" x14ac:dyDescent="0.25">
      <c r="A323">
        <f>'2020_1-2-5_Download'!C72</f>
        <v>2018</v>
      </c>
      <c r="B323" t="str">
        <f>'2020_1-2-5_Download'!B72</f>
        <v>Polen</v>
      </c>
      <c r="D323" t="s">
        <v>597</v>
      </c>
      <c r="E323" t="s">
        <v>598</v>
      </c>
      <c r="F323" s="125">
        <f>'2020_1-2-5_Download'!E72</f>
        <v>55.319367955118636</v>
      </c>
    </row>
    <row r="324" spans="1:6" x14ac:dyDescent="0.25">
      <c r="A324">
        <f>'2020_1-2-5_Download'!C73</f>
        <v>2018</v>
      </c>
      <c r="B324" t="str">
        <f>'2020_1-2-5_Download'!B73</f>
        <v>Serbien</v>
      </c>
      <c r="D324" t="s">
        <v>597</v>
      </c>
      <c r="E324" t="s">
        <v>598</v>
      </c>
      <c r="F324" s="125">
        <f>'2020_1-2-5_Download'!E73</f>
        <v>50.610727562400427</v>
      </c>
    </row>
    <row r="325" spans="1:6" x14ac:dyDescent="0.25">
      <c r="A325">
        <f>'2020_1-2-5_Download'!C74</f>
        <v>2018</v>
      </c>
      <c r="B325" t="str">
        <f>'2020_1-2-5_Download'!B74</f>
        <v>Niederlande</v>
      </c>
      <c r="D325" t="s">
        <v>597</v>
      </c>
      <c r="E325" t="s">
        <v>598</v>
      </c>
      <c r="F325" s="125">
        <f>'2020_1-2-5_Download'!E74</f>
        <v>56.486125041792043</v>
      </c>
    </row>
    <row r="326" spans="1:6" x14ac:dyDescent="0.25">
      <c r="A326">
        <f>'2020_1-2-5_Download'!C75</f>
        <v>2018</v>
      </c>
      <c r="B326" t="str">
        <f>'2020_1-2-5_Download'!B75</f>
        <v>Rumänien</v>
      </c>
      <c r="D326" t="s">
        <v>597</v>
      </c>
      <c r="E326" t="s">
        <v>598</v>
      </c>
      <c r="F326" s="125">
        <f>'2020_1-2-5_Download'!E75</f>
        <v>61.480003799753014</v>
      </c>
    </row>
    <row r="327" spans="1:6" x14ac:dyDescent="0.25">
      <c r="A327">
        <f>'2020_1-2-5_Download'!C76</f>
        <v>2018</v>
      </c>
      <c r="B327" t="str">
        <f>'2020_1-2-5_Download'!B76</f>
        <v>Italien</v>
      </c>
      <c r="D327" t="s">
        <v>597</v>
      </c>
      <c r="E327" t="s">
        <v>598</v>
      </c>
      <c r="F327" s="125">
        <f>'2020_1-2-5_Download'!E76</f>
        <v>61.17049237778167</v>
      </c>
    </row>
    <row r="328" spans="1:6" x14ac:dyDescent="0.25">
      <c r="A328">
        <f>'2020_1-2-5_Download'!C77</f>
        <v>2018</v>
      </c>
      <c r="B328" t="str">
        <f>'2020_1-2-5_Download'!B77</f>
        <v>Russische Föderation</v>
      </c>
      <c r="D328" t="s">
        <v>597</v>
      </c>
      <c r="E328" t="s">
        <v>598</v>
      </c>
      <c r="F328" s="125">
        <f>'2020_1-2-5_Download'!E77</f>
        <v>37.030247479376719</v>
      </c>
    </row>
    <row r="329" spans="1:6" x14ac:dyDescent="0.25">
      <c r="A329">
        <f>'2020_1-2-5_Download'!C78</f>
        <v>2018</v>
      </c>
      <c r="B329" t="str">
        <f>'2020_1-2-5_Download'!B78</f>
        <v>Griechenland</v>
      </c>
      <c r="D329" t="s">
        <v>597</v>
      </c>
      <c r="E329" t="s">
        <v>598</v>
      </c>
      <c r="F329" s="125">
        <f>'2020_1-2-5_Download'!E78</f>
        <v>57.051623203831824</v>
      </c>
    </row>
    <row r="330" spans="1:6" x14ac:dyDescent="0.25">
      <c r="A330">
        <f>'2020_1-2-5_Download'!C79</f>
        <v>2018</v>
      </c>
      <c r="B330" t="str">
        <f>'2020_1-2-5_Download'!B79</f>
        <v>Bulgarien</v>
      </c>
      <c r="D330" t="s">
        <v>597</v>
      </c>
      <c r="E330" t="s">
        <v>598</v>
      </c>
      <c r="F330" s="125">
        <f>'2020_1-2-5_Download'!E79</f>
        <v>55.61754520969604</v>
      </c>
    </row>
    <row r="331" spans="1:6" x14ac:dyDescent="0.25">
      <c r="A331">
        <f>'2020_1-2-5_Download'!C80</f>
        <v>2018</v>
      </c>
      <c r="B331" t="str">
        <f>'2020_1-2-5_Download'!B80</f>
        <v>Spanien</v>
      </c>
      <c r="D331" t="s">
        <v>597</v>
      </c>
      <c r="E331" t="s">
        <v>598</v>
      </c>
      <c r="F331" s="125">
        <f>'2020_1-2-5_Download'!E80</f>
        <v>52.722667792317438</v>
      </c>
    </row>
    <row r="332" spans="1:6" x14ac:dyDescent="0.25">
      <c r="A332">
        <f>'2020_1-2-5_Download'!C81</f>
        <v>2018</v>
      </c>
      <c r="B332" t="str">
        <f>'2020_1-2-5_Download'!B81</f>
        <v>Ukraine</v>
      </c>
      <c r="D332" t="s">
        <v>597</v>
      </c>
      <c r="E332" t="s">
        <v>598</v>
      </c>
      <c r="F332" s="125">
        <f>'2020_1-2-5_Download'!E81</f>
        <v>36.718041704442427</v>
      </c>
    </row>
    <row r="333" spans="1:6" x14ac:dyDescent="0.25">
      <c r="A333">
        <f>'2020_1-2-5_Download'!C82</f>
        <v>2018</v>
      </c>
      <c r="B333" t="str">
        <f>'2020_1-2-5_Download'!B82</f>
        <v>Vereinigtes Königreich</v>
      </c>
      <c r="D333" t="s">
        <v>597</v>
      </c>
      <c r="E333" t="s">
        <v>598</v>
      </c>
      <c r="F333" s="125">
        <f>'2020_1-2-5_Download'!E82</f>
        <v>69.209197980931009</v>
      </c>
    </row>
    <row r="334" spans="1:6" x14ac:dyDescent="0.25">
      <c r="A334">
        <f>'2020_1-2-5_Download'!C83</f>
        <v>2018</v>
      </c>
      <c r="B334" t="str">
        <f>'2020_1-2-5_Download'!B83</f>
        <v>Portugal</v>
      </c>
      <c r="D334" t="s">
        <v>597</v>
      </c>
      <c r="E334" t="s">
        <v>598</v>
      </c>
      <c r="F334" s="125">
        <f>'2020_1-2-5_Download'!E83</f>
        <v>53.92550143266476</v>
      </c>
    </row>
    <row r="335" spans="1:6" x14ac:dyDescent="0.25">
      <c r="A335">
        <f>'2020_1-2-5_Download'!C84</f>
        <v>2018</v>
      </c>
      <c r="B335" t="str">
        <f>'2020_1-2-5_Download'!B84</f>
        <v>Kroatien</v>
      </c>
      <c r="D335" t="s">
        <v>597</v>
      </c>
      <c r="E335" t="s">
        <v>598</v>
      </c>
      <c r="F335" s="125">
        <f>'2020_1-2-5_Download'!E84</f>
        <v>56.729504603244195</v>
      </c>
    </row>
    <row r="336" spans="1:6" x14ac:dyDescent="0.25">
      <c r="A336">
        <f>'2020_1-2-5_Download'!C85</f>
        <v>2018</v>
      </c>
      <c r="B336" t="str">
        <f>'2020_1-2-5_Download'!B85</f>
        <v>Ungarn</v>
      </c>
      <c r="D336" t="s">
        <v>597</v>
      </c>
      <c r="E336" t="s">
        <v>598</v>
      </c>
      <c r="F336" s="125">
        <f>'2020_1-2-5_Download'!E85</f>
        <v>61.081654294803819</v>
      </c>
    </row>
    <row r="337" spans="1:6" x14ac:dyDescent="0.25">
      <c r="A337">
        <f>'2020_1-2-5_Download'!C86</f>
        <v>2018</v>
      </c>
      <c r="B337" t="str">
        <f>'2020_1-2-5_Download'!B86</f>
        <v>EU Staaten</v>
      </c>
      <c r="D337" t="s">
        <v>597</v>
      </c>
      <c r="E337" t="s">
        <v>598</v>
      </c>
      <c r="F337" s="125">
        <f>'2020_1-2-5_Download'!E86</f>
        <v>55.897255346181517</v>
      </c>
    </row>
    <row r="338" spans="1:6" x14ac:dyDescent="0.25">
      <c r="A338">
        <f>'2020_1-2-5_Download'!C87</f>
        <v>2018</v>
      </c>
      <c r="B338" t="str">
        <f>'2020_1-2-5_Download'!B87</f>
        <v>Afrika</v>
      </c>
      <c r="D338" t="s">
        <v>597</v>
      </c>
      <c r="E338" t="s">
        <v>598</v>
      </c>
      <c r="F338" s="125">
        <f>'2020_1-2-5_Download'!E87</f>
        <v>65.407758289591598</v>
      </c>
    </row>
    <row r="339" spans="1:6" x14ac:dyDescent="0.25">
      <c r="A339">
        <f>'2020_1-2-5_Download'!C88</f>
        <v>2018</v>
      </c>
      <c r="B339" t="str">
        <f>'2020_1-2-5_Download'!B88</f>
        <v>Amerika</v>
      </c>
      <c r="D339" t="s">
        <v>597</v>
      </c>
      <c r="E339" t="s">
        <v>598</v>
      </c>
      <c r="F339" s="125">
        <f>'2020_1-2-5_Download'!E88</f>
        <v>45.080230093854077</v>
      </c>
    </row>
    <row r="340" spans="1:6" x14ac:dyDescent="0.25">
      <c r="A340">
        <f>'2020_1-2-5_Download'!C89</f>
        <v>2018</v>
      </c>
      <c r="B340" t="str">
        <f>'2020_1-2-5_Download'!B89</f>
        <v>Asien</v>
      </c>
      <c r="D340" t="s">
        <v>597</v>
      </c>
      <c r="E340" t="s">
        <v>598</v>
      </c>
      <c r="F340" s="125">
        <f>'2020_1-2-5_Download'!E89</f>
        <v>55.279200760297634</v>
      </c>
    </row>
    <row r="341" spans="1:6" x14ac:dyDescent="0.25">
      <c r="A341">
        <f>'2020_1-2-5_Download'!C90</f>
        <v>2018</v>
      </c>
      <c r="B341" t="str">
        <f>'2020_1-2-5_Download'!B90</f>
        <v>Syrien</v>
      </c>
      <c r="D341" t="s">
        <v>597</v>
      </c>
      <c r="E341" t="s">
        <v>598</v>
      </c>
      <c r="F341" s="125">
        <f>'2020_1-2-5_Download'!E90</f>
        <v>57.813086450644313</v>
      </c>
    </row>
    <row r="342" spans="1:6" x14ac:dyDescent="0.25">
      <c r="A342">
        <f>'2020_1-2-5_Download'!C91</f>
        <v>2018</v>
      </c>
      <c r="B342" t="str">
        <f>'2020_1-2-5_Download'!B91</f>
        <v xml:space="preserve">Irak </v>
      </c>
      <c r="D342" t="s">
        <v>597</v>
      </c>
      <c r="E342" t="s">
        <v>598</v>
      </c>
      <c r="F342" s="125">
        <f>'2020_1-2-5_Download'!E91</f>
        <v>55.70169837824033</v>
      </c>
    </row>
    <row r="343" spans="1:6" x14ac:dyDescent="0.25">
      <c r="A343">
        <f>'2020_1-2-5_Download'!C92</f>
        <v>2018</v>
      </c>
      <c r="B343" t="str">
        <f>'2020_1-2-5_Download'!B92</f>
        <v>Afghanistan</v>
      </c>
      <c r="D343" t="s">
        <v>597</v>
      </c>
      <c r="E343" t="s">
        <v>598</v>
      </c>
      <c r="F343" s="125">
        <f>'2020_1-2-5_Download'!E92</f>
        <v>64.000966417008939</v>
      </c>
    </row>
    <row r="344" spans="1:6" x14ac:dyDescent="0.25">
      <c r="A344">
        <f>'2020_1-2-5_Download'!C93</f>
        <v>2018</v>
      </c>
      <c r="B344" t="str">
        <f>'2020_1-2-5_Download'!B93</f>
        <v>China</v>
      </c>
      <c r="D344" t="s">
        <v>597</v>
      </c>
      <c r="E344" t="s">
        <v>598</v>
      </c>
      <c r="F344" s="125">
        <f>'2020_1-2-5_Download'!E93</f>
        <v>50.49261083743842</v>
      </c>
    </row>
    <row r="345" spans="1:6" x14ac:dyDescent="0.25">
      <c r="A345">
        <f>'2020_1-2-5_Download'!C94</f>
        <v>2018</v>
      </c>
      <c r="B345" t="str">
        <f>'2020_1-2-5_Download'!B94</f>
        <v>Vietnam</v>
      </c>
      <c r="D345" t="s">
        <v>597</v>
      </c>
      <c r="E345" t="s">
        <v>598</v>
      </c>
      <c r="F345" s="125">
        <f>'2020_1-2-5_Download'!E94</f>
        <v>45.753899480069329</v>
      </c>
    </row>
    <row r="346" spans="1:6" x14ac:dyDescent="0.25">
      <c r="A346">
        <f>'2020_1-2-5_Download'!C95</f>
        <v>2018</v>
      </c>
      <c r="B346" t="str">
        <f>'2020_1-2-5_Download'!B95</f>
        <v>Australien und Ozeanien</v>
      </c>
      <c r="D346" t="s">
        <v>597</v>
      </c>
      <c r="E346" t="s">
        <v>598</v>
      </c>
      <c r="F346" s="125">
        <f>'2020_1-2-5_Download'!E95</f>
        <v>55.172413793103445</v>
      </c>
    </row>
    <row r="347" spans="1:6" x14ac:dyDescent="0.25">
      <c r="A347">
        <f>'2020_1-2-5_Download'!C96</f>
        <v>2018</v>
      </c>
      <c r="B347" t="str">
        <f>'2020_1-2-5_Download'!B96</f>
        <v>Staatenlos</v>
      </c>
      <c r="D347" t="s">
        <v>597</v>
      </c>
      <c r="E347" t="s">
        <v>598</v>
      </c>
      <c r="F347" s="125">
        <f>'2020_1-2-5_Download'!E96</f>
        <v>56.838905775075986</v>
      </c>
    </row>
    <row r="348" spans="1:6" x14ac:dyDescent="0.25">
      <c r="A348">
        <f>'2020_1-2-5_Download'!C97</f>
        <v>2018</v>
      </c>
      <c r="B348" t="str">
        <f>'2020_1-2-5_Download'!B97</f>
        <v>Ungeklärt und ohne Angabe</v>
      </c>
      <c r="D348" t="s">
        <v>597</v>
      </c>
      <c r="E348" t="s">
        <v>598</v>
      </c>
      <c r="F348" s="125">
        <f>'2020_1-2-5_Download'!E97</f>
        <v>59.476744186046517</v>
      </c>
    </row>
    <row r="349" spans="1:6" x14ac:dyDescent="0.25">
      <c r="A349">
        <f>'2020_1-2-5_Download'!C98</f>
        <v>2018</v>
      </c>
      <c r="B349" t="str">
        <f>'2020_1-2-5_Download'!B98</f>
        <v>Insgesamt</v>
      </c>
      <c r="D349" t="s">
        <v>597</v>
      </c>
      <c r="E349" t="s">
        <v>598</v>
      </c>
      <c r="F349" s="125">
        <f>'2020_1-2-5_Download'!E98</f>
        <v>54.698184680474249</v>
      </c>
    </row>
    <row r="350" spans="1:6" x14ac:dyDescent="0.25">
      <c r="A350">
        <f>'2020_1-2-5_Download'!C99</f>
        <v>2017</v>
      </c>
      <c r="B350" t="str">
        <f>'2020_1-2-5_Download'!B99</f>
        <v>Europa</v>
      </c>
      <c r="D350" t="s">
        <v>597</v>
      </c>
      <c r="E350" t="s">
        <v>598</v>
      </c>
      <c r="F350" s="125">
        <f>'2020_1-2-5_Download'!E99</f>
        <v>53.742872005260736</v>
      </c>
    </row>
    <row r="351" spans="1:6" x14ac:dyDescent="0.25">
      <c r="A351">
        <f>'2020_1-2-5_Download'!C100</f>
        <v>2017</v>
      </c>
      <c r="B351" t="str">
        <f>'2020_1-2-5_Download'!B100</f>
        <v>Türkei</v>
      </c>
      <c r="D351" t="s">
        <v>597</v>
      </c>
      <c r="E351" t="s">
        <v>598</v>
      </c>
      <c r="F351" s="125">
        <f>'2020_1-2-5_Download'!E100</f>
        <v>51.2071368831893</v>
      </c>
    </row>
    <row r="352" spans="1:6" x14ac:dyDescent="0.25">
      <c r="A352">
        <f>'2020_1-2-5_Download'!C101</f>
        <v>2017</v>
      </c>
      <c r="B352" t="str">
        <f>'2020_1-2-5_Download'!B101</f>
        <v>Polen</v>
      </c>
      <c r="D352" t="s">
        <v>597</v>
      </c>
      <c r="E352" t="s">
        <v>598</v>
      </c>
      <c r="F352" s="125">
        <f>'2020_1-2-5_Download'!E101</f>
        <v>55.264833881753525</v>
      </c>
    </row>
    <row r="353" spans="1:6" x14ac:dyDescent="0.25">
      <c r="A353">
        <f>'2020_1-2-5_Download'!C102</f>
        <v>2017</v>
      </c>
      <c r="B353" t="str">
        <f>'2020_1-2-5_Download'!B102</f>
        <v>Serbien</v>
      </c>
      <c r="D353" t="s">
        <v>597</v>
      </c>
      <c r="E353" t="s">
        <v>598</v>
      </c>
      <c r="F353" s="125">
        <f>'2020_1-2-5_Download'!E102</f>
        <v>50.452850293020781</v>
      </c>
    </row>
    <row r="354" spans="1:6" x14ac:dyDescent="0.25">
      <c r="A354">
        <f>'2020_1-2-5_Download'!C103</f>
        <v>2017</v>
      </c>
      <c r="B354" t="str">
        <f>'2020_1-2-5_Download'!B103</f>
        <v>Niederlande</v>
      </c>
      <c r="D354" t="s">
        <v>597</v>
      </c>
      <c r="E354" t="s">
        <v>598</v>
      </c>
      <c r="F354" s="125">
        <f>'2020_1-2-5_Download'!E103</f>
        <v>56.235527621567982</v>
      </c>
    </row>
    <row r="355" spans="1:6" x14ac:dyDescent="0.25">
      <c r="A355">
        <f>'2020_1-2-5_Download'!C104</f>
        <v>2017</v>
      </c>
      <c r="B355" t="str">
        <f>'2020_1-2-5_Download'!B104</f>
        <v>Rumänien</v>
      </c>
      <c r="D355" t="s">
        <v>597</v>
      </c>
      <c r="E355" t="s">
        <v>598</v>
      </c>
      <c r="F355" s="125">
        <f>'2020_1-2-5_Download'!E104</f>
        <v>61.616507067943459</v>
      </c>
    </row>
    <row r="356" spans="1:6" x14ac:dyDescent="0.25">
      <c r="A356">
        <f>'2020_1-2-5_Download'!C105</f>
        <v>2017</v>
      </c>
      <c r="B356" t="str">
        <f>'2020_1-2-5_Download'!B105</f>
        <v>Italien</v>
      </c>
      <c r="D356" t="s">
        <v>597</v>
      </c>
      <c r="E356" t="s">
        <v>598</v>
      </c>
      <c r="F356" s="125">
        <f>'2020_1-2-5_Download'!E105</f>
        <v>61.302954788180855</v>
      </c>
    </row>
    <row r="357" spans="1:6" x14ac:dyDescent="0.25">
      <c r="A357">
        <f>'2020_1-2-5_Download'!C106</f>
        <v>2017</v>
      </c>
      <c r="B357" t="str">
        <f>'2020_1-2-5_Download'!B106</f>
        <v>Russische Föderation</v>
      </c>
      <c r="D357" t="s">
        <v>597</v>
      </c>
      <c r="E357" t="s">
        <v>598</v>
      </c>
      <c r="F357" s="125">
        <f>'2020_1-2-5_Download'!E106</f>
        <v>37.186988064591617</v>
      </c>
    </row>
    <row r="358" spans="1:6" x14ac:dyDescent="0.25">
      <c r="A358">
        <f>'2020_1-2-5_Download'!C107</f>
        <v>2017</v>
      </c>
      <c r="B358" t="str">
        <f>'2020_1-2-5_Download'!B107</f>
        <v>Griechenland</v>
      </c>
      <c r="D358" t="s">
        <v>597</v>
      </c>
      <c r="E358" t="s">
        <v>598</v>
      </c>
      <c r="F358" s="125">
        <f>'2020_1-2-5_Download'!E107</f>
        <v>56.862217438105489</v>
      </c>
    </row>
    <row r="359" spans="1:6" x14ac:dyDescent="0.25">
      <c r="A359">
        <f>'2020_1-2-5_Download'!C108</f>
        <v>2017</v>
      </c>
      <c r="B359" t="str">
        <f>'2020_1-2-5_Download'!B108</f>
        <v>Bulgarien</v>
      </c>
      <c r="D359" t="s">
        <v>597</v>
      </c>
      <c r="E359" t="s">
        <v>598</v>
      </c>
      <c r="F359" s="125">
        <f>'2020_1-2-5_Download'!E108</f>
        <v>55.887408680704773</v>
      </c>
    </row>
    <row r="360" spans="1:6" x14ac:dyDescent="0.25">
      <c r="A360">
        <f>'2020_1-2-5_Download'!C109</f>
        <v>2017</v>
      </c>
      <c r="B360" t="str">
        <f>'2020_1-2-5_Download'!B109</f>
        <v>Spanien</v>
      </c>
      <c r="D360" t="s">
        <v>597</v>
      </c>
      <c r="E360" t="s">
        <v>598</v>
      </c>
      <c r="F360" s="125">
        <f>'2020_1-2-5_Download'!E109</f>
        <v>52.948663555366991</v>
      </c>
    </row>
    <row r="361" spans="1:6" x14ac:dyDescent="0.25">
      <c r="A361">
        <f>'2020_1-2-5_Download'!C110</f>
        <v>2017</v>
      </c>
      <c r="B361" t="str">
        <f>'2020_1-2-5_Download'!B110</f>
        <v>Ukraine</v>
      </c>
      <c r="D361" t="s">
        <v>597</v>
      </c>
      <c r="E361" t="s">
        <v>598</v>
      </c>
      <c r="F361" s="125">
        <f>'2020_1-2-5_Download'!E110</f>
        <v>36.621047663992449</v>
      </c>
    </row>
    <row r="362" spans="1:6" x14ac:dyDescent="0.25">
      <c r="A362">
        <f>'2020_1-2-5_Download'!C111</f>
        <v>2017</v>
      </c>
      <c r="B362" t="str">
        <f>'2020_1-2-5_Download'!B111</f>
        <v>Vereinigtes Königreich</v>
      </c>
      <c r="D362" t="s">
        <v>597</v>
      </c>
      <c r="E362" t="s">
        <v>598</v>
      </c>
      <c r="F362" s="125">
        <f>'2020_1-2-5_Download'!E111</f>
        <v>69.071618037135281</v>
      </c>
    </row>
    <row r="363" spans="1:6" x14ac:dyDescent="0.25">
      <c r="A363">
        <f>'2020_1-2-5_Download'!C112</f>
        <v>2017</v>
      </c>
      <c r="B363" t="str">
        <f>'2020_1-2-5_Download'!B112</f>
        <v>Portugal</v>
      </c>
      <c r="D363" t="s">
        <v>597</v>
      </c>
      <c r="E363" t="s">
        <v>598</v>
      </c>
      <c r="F363" s="125">
        <f>'2020_1-2-5_Download'!E112</f>
        <v>54.030874785591763</v>
      </c>
    </row>
    <row r="364" spans="1:6" x14ac:dyDescent="0.25">
      <c r="A364">
        <f>'2020_1-2-5_Download'!C113</f>
        <v>2017</v>
      </c>
      <c r="B364" t="str">
        <f>'2020_1-2-5_Download'!B113</f>
        <v>Kroatien</v>
      </c>
      <c r="D364" t="s">
        <v>597</v>
      </c>
      <c r="E364" t="s">
        <v>598</v>
      </c>
      <c r="F364" s="125">
        <f>'2020_1-2-5_Download'!E113</f>
        <v>56.336681013868962</v>
      </c>
    </row>
    <row r="365" spans="1:6" x14ac:dyDescent="0.25">
      <c r="A365">
        <f>'2020_1-2-5_Download'!C114</f>
        <v>2017</v>
      </c>
      <c r="B365" t="str">
        <f>'2020_1-2-5_Download'!B114</f>
        <v>Ungarn</v>
      </c>
      <c r="D365" t="s">
        <v>597</v>
      </c>
      <c r="E365" t="s">
        <v>598</v>
      </c>
      <c r="F365" s="125">
        <f>'2020_1-2-5_Download'!E114</f>
        <v>62.376779846659367</v>
      </c>
    </row>
    <row r="366" spans="1:6" x14ac:dyDescent="0.25">
      <c r="A366">
        <f>'2020_1-2-5_Download'!C115</f>
        <v>2017</v>
      </c>
      <c r="B366" t="str">
        <f>'2020_1-2-5_Download'!B115</f>
        <v>EU Staaten</v>
      </c>
      <c r="D366" t="s">
        <v>597</v>
      </c>
      <c r="E366" t="s">
        <v>598</v>
      </c>
      <c r="F366" s="125">
        <f>'2020_1-2-5_Download'!E115</f>
        <v>55.865371291320884</v>
      </c>
    </row>
    <row r="367" spans="1:6" x14ac:dyDescent="0.25">
      <c r="A367">
        <f>'2020_1-2-5_Download'!C116</f>
        <v>2017</v>
      </c>
      <c r="B367" t="str">
        <f>'2020_1-2-5_Download'!B116</f>
        <v>Afrika</v>
      </c>
      <c r="D367" t="s">
        <v>597</v>
      </c>
      <c r="E367" t="s">
        <v>598</v>
      </c>
      <c r="F367" s="125">
        <f>'2020_1-2-5_Download'!E116</f>
        <v>67.001928906034721</v>
      </c>
    </row>
    <row r="368" spans="1:6" x14ac:dyDescent="0.25">
      <c r="A368">
        <f>'2020_1-2-5_Download'!C117</f>
        <v>2017</v>
      </c>
      <c r="B368" t="str">
        <f>'2020_1-2-5_Download'!B117</f>
        <v>Amerika</v>
      </c>
      <c r="D368" t="s">
        <v>597</v>
      </c>
      <c r="E368" t="s">
        <v>598</v>
      </c>
      <c r="F368" s="125">
        <f>'2020_1-2-5_Download'!E117</f>
        <v>44.826478149100254</v>
      </c>
    </row>
    <row r="369" spans="1:6" x14ac:dyDescent="0.25">
      <c r="A369">
        <f>'2020_1-2-5_Download'!C118</f>
        <v>2017</v>
      </c>
      <c r="B369" t="str">
        <f>'2020_1-2-5_Download'!B118</f>
        <v>Asien</v>
      </c>
      <c r="D369" t="s">
        <v>597</v>
      </c>
      <c r="E369" t="s">
        <v>598</v>
      </c>
      <c r="F369" s="125">
        <f>'2020_1-2-5_Download'!E118</f>
        <v>55.797012280658578</v>
      </c>
    </row>
    <row r="370" spans="1:6" x14ac:dyDescent="0.25">
      <c r="A370">
        <f>'2020_1-2-5_Download'!C119</f>
        <v>2017</v>
      </c>
      <c r="B370" t="str">
        <f>'2020_1-2-5_Download'!B119</f>
        <v>Syrien</v>
      </c>
      <c r="D370" t="s">
        <v>597</v>
      </c>
      <c r="E370" t="s">
        <v>598</v>
      </c>
      <c r="F370" s="125">
        <f>'2020_1-2-5_Download'!E119</f>
        <v>58.731857400842756</v>
      </c>
    </row>
    <row r="371" spans="1:6" x14ac:dyDescent="0.25">
      <c r="A371">
        <f>'2020_1-2-5_Download'!C120</f>
        <v>2017</v>
      </c>
      <c r="B371" t="str">
        <f>'2020_1-2-5_Download'!B120</f>
        <v xml:space="preserve">Irak </v>
      </c>
      <c r="D371" t="s">
        <v>597</v>
      </c>
      <c r="E371" t="s">
        <v>598</v>
      </c>
      <c r="F371" s="125">
        <f>'2020_1-2-5_Download'!E120</f>
        <v>56.480462300495326</v>
      </c>
    </row>
    <row r="372" spans="1:6" x14ac:dyDescent="0.25">
      <c r="A372">
        <f>'2020_1-2-5_Download'!C121</f>
        <v>2017</v>
      </c>
      <c r="B372" t="str">
        <f>'2020_1-2-5_Download'!B121</f>
        <v>Afghanistan</v>
      </c>
      <c r="D372" t="s">
        <v>597</v>
      </c>
      <c r="E372" t="s">
        <v>598</v>
      </c>
      <c r="F372" s="125">
        <f>'2020_1-2-5_Download'!E121</f>
        <v>64.591633466135463</v>
      </c>
    </row>
    <row r="373" spans="1:6" x14ac:dyDescent="0.25">
      <c r="A373">
        <f>'2020_1-2-5_Download'!C122</f>
        <v>2017</v>
      </c>
      <c r="B373" t="str">
        <f>'2020_1-2-5_Download'!B122</f>
        <v>China</v>
      </c>
      <c r="D373" t="s">
        <v>597</v>
      </c>
      <c r="E373" t="s">
        <v>598</v>
      </c>
      <c r="F373" s="125">
        <f>'2020_1-2-5_Download'!E122</f>
        <v>49.844881075491209</v>
      </c>
    </row>
    <row r="374" spans="1:6" x14ac:dyDescent="0.25">
      <c r="A374">
        <f>'2020_1-2-5_Download'!C123</f>
        <v>2017</v>
      </c>
      <c r="B374" t="str">
        <f>'2020_1-2-5_Download'!B123</f>
        <v>Vietnam</v>
      </c>
      <c r="D374" t="s">
        <v>597</v>
      </c>
      <c r="E374" t="s">
        <v>598</v>
      </c>
      <c r="F374" s="125">
        <f>'2020_1-2-5_Download'!E123</f>
        <v>45.852803738317753</v>
      </c>
    </row>
    <row r="375" spans="1:6" x14ac:dyDescent="0.25">
      <c r="A375">
        <f>'2020_1-2-5_Download'!C124</f>
        <v>2017</v>
      </c>
      <c r="B375" t="str">
        <f>'2020_1-2-5_Download'!B124</f>
        <v>Australien und Ozeanien</v>
      </c>
      <c r="D375" t="s">
        <v>597</v>
      </c>
      <c r="E375" t="s">
        <v>598</v>
      </c>
      <c r="F375" s="125">
        <f>'2020_1-2-5_Download'!E124</f>
        <v>55.172413793103445</v>
      </c>
    </row>
    <row r="376" spans="1:6" x14ac:dyDescent="0.25">
      <c r="A376">
        <f>'2020_1-2-5_Download'!C125</f>
        <v>2017</v>
      </c>
      <c r="B376" t="str">
        <f>'2020_1-2-5_Download'!B125</f>
        <v>Staatenlos</v>
      </c>
      <c r="D376" t="s">
        <v>597</v>
      </c>
      <c r="E376" t="s">
        <v>598</v>
      </c>
      <c r="F376" s="125">
        <f>'2020_1-2-5_Download'!E125</f>
        <v>56.838905775075986</v>
      </c>
    </row>
    <row r="377" spans="1:6" x14ac:dyDescent="0.25">
      <c r="A377">
        <f>'2020_1-2-5_Download'!C126</f>
        <v>2017</v>
      </c>
      <c r="B377" t="str">
        <f>'2020_1-2-5_Download'!B126</f>
        <v>Ungeklärt und ohne Angabe</v>
      </c>
      <c r="D377" t="s">
        <v>597</v>
      </c>
      <c r="E377" t="s">
        <v>598</v>
      </c>
      <c r="F377" s="125">
        <f>'2020_1-2-5_Download'!E126</f>
        <v>59.476744186046517</v>
      </c>
    </row>
    <row r="378" spans="1:6" x14ac:dyDescent="0.25">
      <c r="A378">
        <f>'2020_1-2-5_Download'!C127</f>
        <v>2017</v>
      </c>
      <c r="B378" t="str">
        <f>'2020_1-2-5_Download'!B127</f>
        <v>Insgesamt</v>
      </c>
      <c r="D378" t="s">
        <v>597</v>
      </c>
      <c r="E378" t="s">
        <v>598</v>
      </c>
      <c r="F378" s="125">
        <f>'2020_1-2-5_Download'!E127</f>
        <v>54.698184680474249</v>
      </c>
    </row>
    <row r="379" spans="1:6" x14ac:dyDescent="0.25">
      <c r="A379">
        <f>'2020_1-2-5_Download'!C128</f>
        <v>2016</v>
      </c>
      <c r="B379" t="str">
        <f>'2020_1-2-5_Download'!B128</f>
        <v>Europa</v>
      </c>
      <c r="D379" t="s">
        <v>597</v>
      </c>
      <c r="E379" t="s">
        <v>598</v>
      </c>
      <c r="F379" s="125">
        <f>'2020_1-2-5_Download'!E128</f>
        <v>53.550403592887051</v>
      </c>
    </row>
    <row r="380" spans="1:6" x14ac:dyDescent="0.25">
      <c r="A380">
        <f>'2020_1-2-5_Download'!C129</f>
        <v>2016</v>
      </c>
      <c r="B380" t="str">
        <f>'2020_1-2-5_Download'!B129</f>
        <v>Türkei</v>
      </c>
      <c r="D380" t="s">
        <v>597</v>
      </c>
      <c r="E380" t="s">
        <v>598</v>
      </c>
      <c r="F380" s="125">
        <f>'2020_1-2-5_Download'!E129</f>
        <v>51.10051560680823</v>
      </c>
    </row>
    <row r="381" spans="1:6" x14ac:dyDescent="0.25">
      <c r="A381">
        <f>'2020_1-2-5_Download'!C130</f>
        <v>2016</v>
      </c>
      <c r="B381" t="str">
        <f>'2020_1-2-5_Download'!B130</f>
        <v>Polen</v>
      </c>
      <c r="D381" t="s">
        <v>597</v>
      </c>
      <c r="E381" t="s">
        <v>598</v>
      </c>
      <c r="F381" s="125">
        <f>'2020_1-2-5_Download'!E130</f>
        <v>55.176046576102024</v>
      </c>
    </row>
    <row r="382" spans="1:6" x14ac:dyDescent="0.25">
      <c r="A382">
        <f>'2020_1-2-5_Download'!C131</f>
        <v>2016</v>
      </c>
      <c r="B382" t="str">
        <f>'2020_1-2-5_Download'!B131</f>
        <v>Serbien</v>
      </c>
      <c r="D382" t="s">
        <v>597</v>
      </c>
      <c r="E382" t="s">
        <v>598</v>
      </c>
      <c r="F382" s="125">
        <f>'2020_1-2-5_Download'!E131</f>
        <v>49.946294307196567</v>
      </c>
    </row>
    <row r="383" spans="1:6" x14ac:dyDescent="0.25">
      <c r="A383">
        <f>'2020_1-2-5_Download'!C132</f>
        <v>2016</v>
      </c>
      <c r="B383" t="str">
        <f>'2020_1-2-5_Download'!B132</f>
        <v>Niederlande</v>
      </c>
      <c r="D383" t="s">
        <v>597</v>
      </c>
      <c r="E383" t="s">
        <v>598</v>
      </c>
      <c r="F383" s="125">
        <f>'2020_1-2-5_Download'!E132</f>
        <v>56.244871163630393</v>
      </c>
    </row>
    <row r="384" spans="1:6" x14ac:dyDescent="0.25">
      <c r="A384">
        <f>'2020_1-2-5_Download'!C133</f>
        <v>2016</v>
      </c>
      <c r="B384" t="str">
        <f>'2020_1-2-5_Download'!B133</f>
        <v>Rumänien</v>
      </c>
      <c r="D384" t="s">
        <v>597</v>
      </c>
      <c r="E384" t="s">
        <v>598</v>
      </c>
      <c r="F384" s="125">
        <f>'2020_1-2-5_Download'!E133</f>
        <v>61.838926174496642</v>
      </c>
    </row>
    <row r="385" spans="1:6" x14ac:dyDescent="0.25">
      <c r="A385">
        <f>'2020_1-2-5_Download'!C134</f>
        <v>2016</v>
      </c>
      <c r="B385" t="str">
        <f>'2020_1-2-5_Download'!B134</f>
        <v>Italien</v>
      </c>
      <c r="D385" t="s">
        <v>597</v>
      </c>
      <c r="E385" t="s">
        <v>598</v>
      </c>
      <c r="F385" s="125">
        <f>'2020_1-2-5_Download'!E134</f>
        <v>61.606338915901318</v>
      </c>
    </row>
    <row r="386" spans="1:6" x14ac:dyDescent="0.25">
      <c r="A386">
        <f>'2020_1-2-5_Download'!C135</f>
        <v>2016</v>
      </c>
      <c r="B386" t="str">
        <f>'2020_1-2-5_Download'!B135</f>
        <v>Russische Föderation</v>
      </c>
      <c r="D386" t="s">
        <v>597</v>
      </c>
      <c r="E386" t="s">
        <v>598</v>
      </c>
      <c r="F386" s="125">
        <f>'2020_1-2-5_Download'!E135</f>
        <v>37.414806110458279</v>
      </c>
    </row>
    <row r="387" spans="1:6" x14ac:dyDescent="0.25">
      <c r="A387">
        <f>'2020_1-2-5_Download'!C136</f>
        <v>2016</v>
      </c>
      <c r="B387" t="str">
        <f>'2020_1-2-5_Download'!B136</f>
        <v>Griechenland</v>
      </c>
      <c r="D387" t="s">
        <v>597</v>
      </c>
      <c r="E387" t="s">
        <v>598</v>
      </c>
      <c r="F387" s="125">
        <f>'2020_1-2-5_Download'!E136</f>
        <v>56.994535519125691</v>
      </c>
    </row>
    <row r="388" spans="1:6" x14ac:dyDescent="0.25">
      <c r="A388">
        <f>'2020_1-2-5_Download'!C137</f>
        <v>2016</v>
      </c>
      <c r="B388" t="str">
        <f>'2020_1-2-5_Download'!B137</f>
        <v>Bulgarien</v>
      </c>
      <c r="D388" t="s">
        <v>597</v>
      </c>
      <c r="E388" t="s">
        <v>598</v>
      </c>
      <c r="F388" s="125">
        <f>'2020_1-2-5_Download'!E137</f>
        <v>55.853894533139815</v>
      </c>
    </row>
    <row r="389" spans="1:6" x14ac:dyDescent="0.25">
      <c r="A389">
        <f>'2020_1-2-5_Download'!C138</f>
        <v>2016</v>
      </c>
      <c r="B389" t="str">
        <f>'2020_1-2-5_Download'!B138</f>
        <v>Spanien</v>
      </c>
      <c r="D389" t="s">
        <v>597</v>
      </c>
      <c r="E389" t="s">
        <v>598</v>
      </c>
      <c r="F389" s="125">
        <f>'2020_1-2-5_Download'!E138</f>
        <v>52.973661852166522</v>
      </c>
    </row>
    <row r="390" spans="1:6" x14ac:dyDescent="0.25">
      <c r="A390">
        <f>'2020_1-2-5_Download'!C139</f>
        <v>2016</v>
      </c>
      <c r="B390" t="str">
        <f>'2020_1-2-5_Download'!B139</f>
        <v>Ukraine</v>
      </c>
      <c r="D390" t="s">
        <v>597</v>
      </c>
      <c r="E390" t="s">
        <v>598</v>
      </c>
      <c r="F390" s="125">
        <f>'2020_1-2-5_Download'!E139</f>
        <v>36.284889316650627</v>
      </c>
    </row>
    <row r="391" spans="1:6" x14ac:dyDescent="0.25">
      <c r="A391">
        <f>'2020_1-2-5_Download'!C140</f>
        <v>2016</v>
      </c>
      <c r="B391" t="str">
        <f>'2020_1-2-5_Download'!B140</f>
        <v>Vereinigtes Königreich</v>
      </c>
      <c r="D391" t="s">
        <v>597</v>
      </c>
      <c r="E391" t="s">
        <v>598</v>
      </c>
      <c r="F391" s="125">
        <f>'2020_1-2-5_Download'!E140</f>
        <v>68.379052369077314</v>
      </c>
    </row>
    <row r="392" spans="1:6" x14ac:dyDescent="0.25">
      <c r="A392">
        <f>'2020_1-2-5_Download'!C141</f>
        <v>2016</v>
      </c>
      <c r="B392" t="str">
        <f>'2020_1-2-5_Download'!B141</f>
        <v>Portugal</v>
      </c>
      <c r="D392" t="s">
        <v>597</v>
      </c>
      <c r="E392" t="s">
        <v>598</v>
      </c>
      <c r="F392" s="125">
        <f>'2020_1-2-5_Download'!E141</f>
        <v>54.697986577181211</v>
      </c>
    </row>
    <row r="393" spans="1:6" x14ac:dyDescent="0.25">
      <c r="A393">
        <f>'2020_1-2-5_Download'!C142</f>
        <v>2016</v>
      </c>
      <c r="B393" t="str">
        <f>'2020_1-2-5_Download'!B142</f>
        <v>Kroatien</v>
      </c>
      <c r="D393" t="s">
        <v>597</v>
      </c>
      <c r="E393" t="s">
        <v>598</v>
      </c>
      <c r="F393" s="125">
        <f>'2020_1-2-5_Download'!E142</f>
        <v>55.023425299323272</v>
      </c>
    </row>
    <row r="394" spans="1:6" x14ac:dyDescent="0.25">
      <c r="A394">
        <f>'2020_1-2-5_Download'!C143</f>
        <v>2016</v>
      </c>
      <c r="B394" t="str">
        <f>'2020_1-2-5_Download'!B143</f>
        <v>Ungarn</v>
      </c>
      <c r="D394" t="s">
        <v>597</v>
      </c>
      <c r="E394" t="s">
        <v>598</v>
      </c>
      <c r="F394" s="125">
        <f>'2020_1-2-5_Download'!E143</f>
        <v>63.204913456169741</v>
      </c>
    </row>
    <row r="395" spans="1:6" x14ac:dyDescent="0.25">
      <c r="A395">
        <f>'2020_1-2-5_Download'!C144</f>
        <v>2016</v>
      </c>
      <c r="B395" t="str">
        <f>'2020_1-2-5_Download'!B144</f>
        <v>EU Staaten</v>
      </c>
      <c r="D395" t="s">
        <v>597</v>
      </c>
      <c r="E395" t="s">
        <v>598</v>
      </c>
      <c r="F395" s="125">
        <f>'2020_1-2-5_Download'!E144</f>
        <v>55.713640469738039</v>
      </c>
    </row>
    <row r="396" spans="1:6" x14ac:dyDescent="0.25">
      <c r="A396">
        <f>'2020_1-2-5_Download'!C145</f>
        <v>2016</v>
      </c>
      <c r="B396" t="str">
        <f>'2020_1-2-5_Download'!B145</f>
        <v>Afrika</v>
      </c>
      <c r="D396" t="s">
        <v>597</v>
      </c>
      <c r="E396" t="s">
        <v>598</v>
      </c>
      <c r="F396" s="125">
        <f>'2020_1-2-5_Download'!E145</f>
        <v>69.137603969064642</v>
      </c>
    </row>
    <row r="397" spans="1:6" x14ac:dyDescent="0.25">
      <c r="A397">
        <f>'2020_1-2-5_Download'!C146</f>
        <v>2016</v>
      </c>
      <c r="B397" t="str">
        <f>'2020_1-2-5_Download'!B146</f>
        <v>Amerika</v>
      </c>
      <c r="D397" t="s">
        <v>597</v>
      </c>
      <c r="E397" t="s">
        <v>598</v>
      </c>
      <c r="F397" s="125">
        <f>'2020_1-2-5_Download'!E146</f>
        <v>44.889182930863377</v>
      </c>
    </row>
    <row r="398" spans="1:6" x14ac:dyDescent="0.25">
      <c r="A398">
        <f>'2020_1-2-5_Download'!C147</f>
        <v>2016</v>
      </c>
      <c r="B398" t="str">
        <f>'2020_1-2-5_Download'!B147</f>
        <v>Asien</v>
      </c>
      <c r="D398" t="s">
        <v>597</v>
      </c>
      <c r="E398" t="s">
        <v>598</v>
      </c>
      <c r="F398" s="125">
        <f>'2020_1-2-5_Download'!E147</f>
        <v>56.779795207431647</v>
      </c>
    </row>
    <row r="399" spans="1:6" x14ac:dyDescent="0.25">
      <c r="A399">
        <f>'2020_1-2-5_Download'!C148</f>
        <v>2016</v>
      </c>
      <c r="B399" t="str">
        <f>'2020_1-2-5_Download'!B148</f>
        <v>Syrien</v>
      </c>
      <c r="D399" t="s">
        <v>597</v>
      </c>
      <c r="E399" t="s">
        <v>598</v>
      </c>
      <c r="F399" s="125">
        <f>'2020_1-2-5_Download'!E148</f>
        <v>60.414675391515324</v>
      </c>
    </row>
    <row r="400" spans="1:6" x14ac:dyDescent="0.25">
      <c r="A400">
        <f>'2020_1-2-5_Download'!C149</f>
        <v>2016</v>
      </c>
      <c r="B400" t="str">
        <f>'2020_1-2-5_Download'!B149</f>
        <v xml:space="preserve">Irak </v>
      </c>
      <c r="D400" t="s">
        <v>597</v>
      </c>
      <c r="E400" t="s">
        <v>598</v>
      </c>
      <c r="F400" s="125">
        <f>'2020_1-2-5_Download'!E149</f>
        <v>58.021676079987785</v>
      </c>
    </row>
    <row r="401" spans="1:6" x14ac:dyDescent="0.25">
      <c r="A401">
        <f>'2020_1-2-5_Download'!C150</f>
        <v>2016</v>
      </c>
      <c r="B401" t="str">
        <f>'2020_1-2-5_Download'!B150</f>
        <v>Afghanistan</v>
      </c>
      <c r="D401" t="s">
        <v>597</v>
      </c>
      <c r="E401" t="s">
        <v>598</v>
      </c>
      <c r="F401" s="125">
        <f>'2020_1-2-5_Download'!E150</f>
        <v>65.233881163084703</v>
      </c>
    </row>
    <row r="402" spans="1:6" x14ac:dyDescent="0.25">
      <c r="A402">
        <f>'2020_1-2-5_Download'!C151</f>
        <v>2016</v>
      </c>
      <c r="B402" t="str">
        <f>'2020_1-2-5_Download'!B151</f>
        <v>China</v>
      </c>
      <c r="D402" t="s">
        <v>597</v>
      </c>
      <c r="E402" t="s">
        <v>598</v>
      </c>
      <c r="F402" s="125">
        <f>'2020_1-2-5_Download'!E151</f>
        <v>49.276974416017801</v>
      </c>
    </row>
    <row r="403" spans="1:6" x14ac:dyDescent="0.25">
      <c r="A403">
        <f>'2020_1-2-5_Download'!C152</f>
        <v>2016</v>
      </c>
      <c r="B403" t="str">
        <f>'2020_1-2-5_Download'!B152</f>
        <v>Vietnam</v>
      </c>
      <c r="D403" t="s">
        <v>597</v>
      </c>
      <c r="E403" t="s">
        <v>598</v>
      </c>
      <c r="F403" s="125">
        <f>'2020_1-2-5_Download'!E152</f>
        <v>46.411483253588514</v>
      </c>
    </row>
    <row r="404" spans="1:6" x14ac:dyDescent="0.25">
      <c r="A404">
        <f>'2020_1-2-5_Download'!C153</f>
        <v>2016</v>
      </c>
      <c r="B404" t="str">
        <f>'2020_1-2-5_Download'!B153</f>
        <v>Australien und Ozeanien</v>
      </c>
      <c r="D404" t="s">
        <v>597</v>
      </c>
      <c r="E404" t="s">
        <v>598</v>
      </c>
      <c r="F404" s="125">
        <f>'2020_1-2-5_Download'!E153</f>
        <v>55.026455026455025</v>
      </c>
    </row>
    <row r="405" spans="1:6" x14ac:dyDescent="0.25">
      <c r="A405">
        <f>'2020_1-2-5_Download'!C154</f>
        <v>2016</v>
      </c>
      <c r="B405" t="str">
        <f>'2020_1-2-5_Download'!B154</f>
        <v>Staatenlos</v>
      </c>
      <c r="D405" t="s">
        <v>597</v>
      </c>
      <c r="E405" t="s">
        <v>598</v>
      </c>
      <c r="F405" s="125">
        <f>'2020_1-2-5_Download'!E154</f>
        <v>58.935361216730044</v>
      </c>
    </row>
    <row r="406" spans="1:6" x14ac:dyDescent="0.25">
      <c r="A406">
        <f>'2020_1-2-5_Download'!C155</f>
        <v>2016</v>
      </c>
      <c r="B406" t="str">
        <f>'2020_1-2-5_Download'!B155</f>
        <v>Ungeklärt und ohne Angabe</v>
      </c>
      <c r="D406" t="s">
        <v>597</v>
      </c>
      <c r="E406" t="s">
        <v>598</v>
      </c>
      <c r="F406" s="125">
        <f>'2020_1-2-5_Download'!E155</f>
        <v>61.288416075650119</v>
      </c>
    </row>
    <row r="407" spans="1:6" x14ac:dyDescent="0.25">
      <c r="A407">
        <f>'2020_1-2-5_Download'!C156</f>
        <v>2016</v>
      </c>
      <c r="B407" t="str">
        <f>'2020_1-2-5_Download'!B156</f>
        <v>Insgesamt</v>
      </c>
      <c r="D407" t="s">
        <v>597</v>
      </c>
      <c r="E407" t="s">
        <v>598</v>
      </c>
      <c r="F407" s="125">
        <f>'2020_1-2-5_Download'!E156</f>
        <v>55.021236337285373</v>
      </c>
    </row>
    <row r="408" spans="1:6" x14ac:dyDescent="0.25">
      <c r="A408">
        <f>'2020_1-2-5_Download'!C157</f>
        <v>2015</v>
      </c>
      <c r="B408" t="str">
        <f>'2020_1-2-5_Download'!B157</f>
        <v>Europa</v>
      </c>
      <c r="D408" t="s">
        <v>597</v>
      </c>
      <c r="E408" t="s">
        <v>598</v>
      </c>
      <c r="F408" s="125">
        <f>'2020_1-2-5_Download'!E157</f>
        <v>53.37982911129091</v>
      </c>
    </row>
    <row r="409" spans="1:6" x14ac:dyDescent="0.25">
      <c r="A409">
        <f>'2020_1-2-5_Download'!C158</f>
        <v>2015</v>
      </c>
      <c r="B409" t="str">
        <f>'2020_1-2-5_Download'!B158</f>
        <v>Türkei</v>
      </c>
      <c r="D409" t="s">
        <v>597</v>
      </c>
      <c r="E409" t="s">
        <v>598</v>
      </c>
      <c r="F409" s="125">
        <f>'2020_1-2-5_Download'!E158</f>
        <v>51.10104054381064</v>
      </c>
    </row>
    <row r="410" spans="1:6" x14ac:dyDescent="0.25">
      <c r="A410">
        <f>'2020_1-2-5_Download'!C159</f>
        <v>2015</v>
      </c>
      <c r="B410" t="str">
        <f>'2020_1-2-5_Download'!B159</f>
        <v>Polen</v>
      </c>
      <c r="D410" t="s">
        <v>597</v>
      </c>
      <c r="E410" t="s">
        <v>598</v>
      </c>
      <c r="F410" s="125">
        <f>'2020_1-2-5_Download'!E159</f>
        <v>55.118522930315663</v>
      </c>
    </row>
    <row r="411" spans="1:6" x14ac:dyDescent="0.25">
      <c r="A411">
        <f>'2020_1-2-5_Download'!C160</f>
        <v>2015</v>
      </c>
      <c r="B411" t="str">
        <f>'2020_1-2-5_Download'!B160</f>
        <v>Serbien</v>
      </c>
      <c r="D411" t="s">
        <v>597</v>
      </c>
      <c r="E411" t="s">
        <v>598</v>
      </c>
      <c r="F411" s="125">
        <f>'2020_1-2-5_Download'!E160</f>
        <v>51.019646581055866</v>
      </c>
    </row>
    <row r="412" spans="1:6" x14ac:dyDescent="0.25">
      <c r="A412">
        <f>'2020_1-2-5_Download'!C161</f>
        <v>2015</v>
      </c>
      <c r="B412" t="str">
        <f>'2020_1-2-5_Download'!B161</f>
        <v>Niederlande</v>
      </c>
      <c r="D412" t="s">
        <v>597</v>
      </c>
      <c r="E412" t="s">
        <v>598</v>
      </c>
      <c r="F412" s="125">
        <f>'2020_1-2-5_Download'!E161</f>
        <v>56.325509431477762</v>
      </c>
    </row>
    <row r="413" spans="1:6" x14ac:dyDescent="0.25">
      <c r="A413">
        <f>'2020_1-2-5_Download'!C162</f>
        <v>2015</v>
      </c>
      <c r="B413" t="str">
        <f>'2020_1-2-5_Download'!B162</f>
        <v>Rumänien</v>
      </c>
      <c r="D413" t="s">
        <v>597</v>
      </c>
      <c r="E413" t="s">
        <v>598</v>
      </c>
      <c r="F413" s="125">
        <f>'2020_1-2-5_Download'!E162</f>
        <v>61.493204885601237</v>
      </c>
    </row>
    <row r="414" spans="1:6" x14ac:dyDescent="0.25">
      <c r="A414">
        <f>'2020_1-2-5_Download'!C163</f>
        <v>2015</v>
      </c>
      <c r="B414" t="str">
        <f>'2020_1-2-5_Download'!B163</f>
        <v>Italien</v>
      </c>
      <c r="D414" t="s">
        <v>597</v>
      </c>
      <c r="E414" t="s">
        <v>598</v>
      </c>
      <c r="F414" s="125">
        <f>'2020_1-2-5_Download'!E163</f>
        <v>61.852992467811951</v>
      </c>
    </row>
    <row r="415" spans="1:6" x14ac:dyDescent="0.25">
      <c r="A415">
        <f>'2020_1-2-5_Download'!C164</f>
        <v>2015</v>
      </c>
      <c r="B415" t="str">
        <f>'2020_1-2-5_Download'!B164</f>
        <v>Russische Föderation</v>
      </c>
      <c r="D415" t="s">
        <v>597</v>
      </c>
      <c r="E415" t="s">
        <v>598</v>
      </c>
      <c r="F415" s="125">
        <f>'2020_1-2-5_Download'!E164</f>
        <v>37.316068275456146</v>
      </c>
    </row>
    <row r="416" spans="1:6" x14ac:dyDescent="0.25">
      <c r="A416">
        <f>'2020_1-2-5_Download'!C165</f>
        <v>2015</v>
      </c>
      <c r="B416" t="str">
        <f>'2020_1-2-5_Download'!B165</f>
        <v>Griechenland</v>
      </c>
      <c r="D416" t="s">
        <v>597</v>
      </c>
      <c r="E416" t="s">
        <v>598</v>
      </c>
      <c r="F416" s="125">
        <f>'2020_1-2-5_Download'!E165</f>
        <v>57.088231936993495</v>
      </c>
    </row>
    <row r="417" spans="1:6" x14ac:dyDescent="0.25">
      <c r="A417">
        <f>'2020_1-2-5_Download'!C166</f>
        <v>2015</v>
      </c>
      <c r="B417" t="str">
        <f>'2020_1-2-5_Download'!B166</f>
        <v>Bulgarien</v>
      </c>
      <c r="D417" t="s">
        <v>597</v>
      </c>
      <c r="E417" t="s">
        <v>598</v>
      </c>
      <c r="F417" s="125">
        <f>'2020_1-2-5_Download'!E166</f>
        <v>56.582293111419325</v>
      </c>
    </row>
    <row r="418" spans="1:6" x14ac:dyDescent="0.25">
      <c r="A418">
        <f>'2020_1-2-5_Download'!C167</f>
        <v>2015</v>
      </c>
      <c r="B418" t="str">
        <f>'2020_1-2-5_Download'!B167</f>
        <v>Spanien</v>
      </c>
      <c r="D418" t="s">
        <v>597</v>
      </c>
      <c r="E418" t="s">
        <v>598</v>
      </c>
      <c r="F418" s="125">
        <f>'2020_1-2-5_Download'!E167</f>
        <v>52.670828997571974</v>
      </c>
    </row>
    <row r="419" spans="1:6" x14ac:dyDescent="0.25">
      <c r="A419">
        <f>'2020_1-2-5_Download'!C168</f>
        <v>2015</v>
      </c>
      <c r="B419" t="str">
        <f>'2020_1-2-5_Download'!B168</f>
        <v>Ukraine</v>
      </c>
      <c r="D419" t="s">
        <v>597</v>
      </c>
      <c r="E419" t="s">
        <v>598</v>
      </c>
      <c r="F419" s="125">
        <f>'2020_1-2-5_Download'!E168</f>
        <v>36.279747450218551</v>
      </c>
    </row>
    <row r="420" spans="1:6" x14ac:dyDescent="0.25">
      <c r="A420">
        <f>'2020_1-2-5_Download'!C169</f>
        <v>2015</v>
      </c>
      <c r="B420" t="str">
        <f>'2020_1-2-5_Download'!B169</f>
        <v>Vereinigtes Königreich</v>
      </c>
      <c r="D420" t="s">
        <v>597</v>
      </c>
      <c r="E420" t="s">
        <v>598</v>
      </c>
      <c r="F420" s="125">
        <f>'2020_1-2-5_Download'!E169</f>
        <v>68.048780487804876</v>
      </c>
    </row>
    <row r="421" spans="1:6" x14ac:dyDescent="0.25">
      <c r="A421">
        <f>'2020_1-2-5_Download'!C170</f>
        <v>2015</v>
      </c>
      <c r="B421" t="str">
        <f>'2020_1-2-5_Download'!B170</f>
        <v>Portugal</v>
      </c>
      <c r="D421" t="s">
        <v>597</v>
      </c>
      <c r="E421" t="s">
        <v>598</v>
      </c>
      <c r="F421" s="125">
        <f>'2020_1-2-5_Download'!E170</f>
        <v>54.068965517241374</v>
      </c>
    </row>
    <row r="422" spans="1:6" x14ac:dyDescent="0.25">
      <c r="A422">
        <f>'2020_1-2-5_Download'!C171</f>
        <v>2015</v>
      </c>
      <c r="B422" t="str">
        <f>'2020_1-2-5_Download'!B171</f>
        <v>Kroatien</v>
      </c>
      <c r="D422" t="s">
        <v>597</v>
      </c>
      <c r="E422" t="s">
        <v>598</v>
      </c>
      <c r="F422" s="125">
        <f>'2020_1-2-5_Download'!E171</f>
        <v>54.462081128747798</v>
      </c>
    </row>
    <row r="423" spans="1:6" x14ac:dyDescent="0.25">
      <c r="A423">
        <f>'2020_1-2-5_Download'!C172</f>
        <v>2015</v>
      </c>
      <c r="B423" t="str">
        <f>'2020_1-2-5_Download'!B172</f>
        <v>Ungarn</v>
      </c>
      <c r="D423" t="s">
        <v>597</v>
      </c>
      <c r="E423" t="s">
        <v>598</v>
      </c>
      <c r="F423" s="125">
        <f>'2020_1-2-5_Download'!E172</f>
        <v>64.516893894487254</v>
      </c>
    </row>
    <row r="424" spans="1:6" x14ac:dyDescent="0.25">
      <c r="A424">
        <f>'2020_1-2-5_Download'!C173</f>
        <v>2015</v>
      </c>
      <c r="B424" t="str">
        <f>'2020_1-2-5_Download'!B173</f>
        <v>EU Staaten</v>
      </c>
      <c r="D424" t="s">
        <v>597</v>
      </c>
      <c r="E424" t="s">
        <v>598</v>
      </c>
      <c r="F424" s="125">
        <f>'2020_1-2-5_Download'!E173</f>
        <v>56.468444012215905</v>
      </c>
    </row>
    <row r="425" spans="1:6" x14ac:dyDescent="0.25">
      <c r="A425">
        <f>'2020_1-2-5_Download'!C174</f>
        <v>2015</v>
      </c>
      <c r="B425" t="str">
        <f>'2020_1-2-5_Download'!B174</f>
        <v>Afrika</v>
      </c>
      <c r="D425" t="s">
        <v>597</v>
      </c>
      <c r="E425" t="s">
        <v>598</v>
      </c>
      <c r="F425" s="125">
        <f>'2020_1-2-5_Download'!E174</f>
        <v>69.219485570034806</v>
      </c>
    </row>
    <row r="426" spans="1:6" x14ac:dyDescent="0.25">
      <c r="A426">
        <f>'2020_1-2-5_Download'!C175</f>
        <v>2015</v>
      </c>
      <c r="B426" t="str">
        <f>'2020_1-2-5_Download'!B175</f>
        <v>Amerika</v>
      </c>
      <c r="D426" t="s">
        <v>597</v>
      </c>
      <c r="E426" t="s">
        <v>598</v>
      </c>
      <c r="F426" s="125">
        <f>'2020_1-2-5_Download'!E175</f>
        <v>45.02912095354192</v>
      </c>
    </row>
    <row r="427" spans="1:6" x14ac:dyDescent="0.25">
      <c r="A427">
        <f>'2020_1-2-5_Download'!C176</f>
        <v>2015</v>
      </c>
      <c r="B427" t="str">
        <f>'2020_1-2-5_Download'!B176</f>
        <v>Asien</v>
      </c>
      <c r="D427" t="s">
        <v>597</v>
      </c>
      <c r="E427" t="s">
        <v>598</v>
      </c>
      <c r="F427" s="125">
        <f>'2020_1-2-5_Download'!E176</f>
        <v>55.426677079026753</v>
      </c>
    </row>
    <row r="428" spans="1:6" x14ac:dyDescent="0.25">
      <c r="A428">
        <f>'2020_1-2-5_Download'!C177</f>
        <v>2015</v>
      </c>
      <c r="B428" t="str">
        <f>'2020_1-2-5_Download'!B177</f>
        <v>Syrien</v>
      </c>
      <c r="D428" t="s">
        <v>597</v>
      </c>
      <c r="E428" t="s">
        <v>598</v>
      </c>
      <c r="F428" s="125">
        <f>'2020_1-2-5_Download'!E177</f>
        <v>61.676023618236378</v>
      </c>
    </row>
    <row r="429" spans="1:6" x14ac:dyDescent="0.25">
      <c r="A429">
        <f>'2020_1-2-5_Download'!C178</f>
        <v>2015</v>
      </c>
      <c r="B429" t="str">
        <f>'2020_1-2-5_Download'!B178</f>
        <v xml:space="preserve">Irak </v>
      </c>
      <c r="D429" t="s">
        <v>597</v>
      </c>
      <c r="E429" t="s">
        <v>598</v>
      </c>
      <c r="F429" s="125">
        <f>'2020_1-2-5_Download'!E178</f>
        <v>60.260959139292659</v>
      </c>
    </row>
    <row r="430" spans="1:6" x14ac:dyDescent="0.25">
      <c r="A430">
        <f>'2020_1-2-5_Download'!C179</f>
        <v>2015</v>
      </c>
      <c r="B430" t="str">
        <f>'2020_1-2-5_Download'!B179</f>
        <v>Afghanistan</v>
      </c>
      <c r="D430" t="s">
        <v>597</v>
      </c>
      <c r="E430" t="s">
        <v>598</v>
      </c>
      <c r="F430" s="125">
        <f>'2020_1-2-5_Download'!E179</f>
        <v>64.105668684645025</v>
      </c>
    </row>
    <row r="431" spans="1:6" x14ac:dyDescent="0.25">
      <c r="A431">
        <f>'2020_1-2-5_Download'!C180</f>
        <v>2015</v>
      </c>
      <c r="B431" t="str">
        <f>'2020_1-2-5_Download'!B180</f>
        <v>China</v>
      </c>
      <c r="D431" t="s">
        <v>597</v>
      </c>
      <c r="E431" t="s">
        <v>598</v>
      </c>
      <c r="F431" s="125">
        <f>'2020_1-2-5_Download'!E180</f>
        <v>49.40105414470532</v>
      </c>
    </row>
    <row r="432" spans="1:6" x14ac:dyDescent="0.25">
      <c r="A432">
        <f>'2020_1-2-5_Download'!C181</f>
        <v>2015</v>
      </c>
      <c r="B432" t="str">
        <f>'2020_1-2-5_Download'!B181</f>
        <v>Vietnam</v>
      </c>
      <c r="D432" t="s">
        <v>597</v>
      </c>
      <c r="E432" t="s">
        <v>598</v>
      </c>
      <c r="F432" s="125">
        <f>'2020_1-2-5_Download'!E181</f>
        <v>46.932026944274341</v>
      </c>
    </row>
    <row r="433" spans="1:6" x14ac:dyDescent="0.25">
      <c r="A433">
        <f>'2020_1-2-5_Download'!C182</f>
        <v>2015</v>
      </c>
      <c r="B433" t="str">
        <f>'2020_1-2-5_Download'!B182</f>
        <v>Australien und Ozeanien</v>
      </c>
      <c r="D433" t="s">
        <v>597</v>
      </c>
      <c r="E433" t="s">
        <v>598</v>
      </c>
      <c r="F433" s="125">
        <f>'2020_1-2-5_Download'!E182</f>
        <v>55.77731092436975</v>
      </c>
    </row>
    <row r="434" spans="1:6" x14ac:dyDescent="0.25">
      <c r="A434">
        <f>'2020_1-2-5_Download'!C183</f>
        <v>2015</v>
      </c>
      <c r="B434" t="str">
        <f>'2020_1-2-5_Download'!B183</f>
        <v>Staatenlos</v>
      </c>
      <c r="D434" t="s">
        <v>597</v>
      </c>
      <c r="E434" t="s">
        <v>598</v>
      </c>
      <c r="F434" s="125">
        <f>'2020_1-2-5_Download'!E183</f>
        <v>58.357348703170032</v>
      </c>
    </row>
    <row r="435" spans="1:6" x14ac:dyDescent="0.25">
      <c r="A435">
        <f>'2020_1-2-5_Download'!C184</f>
        <v>2015</v>
      </c>
      <c r="B435" t="str">
        <f>'2020_1-2-5_Download'!B184</f>
        <v>Ungeklärt und ohne Angabe</v>
      </c>
      <c r="D435" t="s">
        <v>597</v>
      </c>
      <c r="E435" t="s">
        <v>598</v>
      </c>
      <c r="F435" s="125">
        <f>'2020_1-2-5_Download'!E184</f>
        <v>60.545969611125415</v>
      </c>
    </row>
    <row r="436" spans="1:6" x14ac:dyDescent="0.25">
      <c r="A436">
        <f>'2020_1-2-5_Download'!C185</f>
        <v>2015</v>
      </c>
      <c r="B436" t="str">
        <f>'2020_1-2-5_Download'!B185</f>
        <v>Insgesamt</v>
      </c>
      <c r="D436" t="s">
        <v>597</v>
      </c>
      <c r="E436" t="s">
        <v>598</v>
      </c>
      <c r="F436" s="125">
        <f>'2020_1-2-5_Download'!E185</f>
        <v>54.399179291883158</v>
      </c>
    </row>
    <row r="437" spans="1:6" x14ac:dyDescent="0.25">
      <c r="A437">
        <f>'2020_1-2-5_Download'!C186</f>
        <v>2014</v>
      </c>
      <c r="B437" t="str">
        <f>'2020_1-2-5_Download'!B186</f>
        <v>Europa</v>
      </c>
      <c r="D437" t="s">
        <v>597</v>
      </c>
      <c r="E437" t="s">
        <v>598</v>
      </c>
      <c r="F437" s="125">
        <f>'2020_1-2-5_Download'!E186</f>
        <v>53.017289560791767</v>
      </c>
    </row>
    <row r="438" spans="1:6" x14ac:dyDescent="0.25">
      <c r="A438">
        <f>'2020_1-2-5_Download'!C187</f>
        <v>2014</v>
      </c>
      <c r="B438" t="str">
        <f>'2020_1-2-5_Download'!B187</f>
        <v>Türkei</v>
      </c>
      <c r="D438" t="s">
        <v>597</v>
      </c>
      <c r="E438" t="s">
        <v>598</v>
      </c>
      <c r="F438" s="125">
        <f>'2020_1-2-5_Download'!E187</f>
        <v>51.111400114879004</v>
      </c>
    </row>
    <row r="439" spans="1:6" x14ac:dyDescent="0.25">
      <c r="A439">
        <f>'2020_1-2-5_Download'!C188</f>
        <v>2014</v>
      </c>
      <c r="B439" t="str">
        <f>'2020_1-2-5_Download'!B188</f>
        <v>Polen</v>
      </c>
      <c r="D439" t="s">
        <v>597</v>
      </c>
      <c r="E439" t="s">
        <v>598</v>
      </c>
      <c r="F439" s="125">
        <f>'2020_1-2-5_Download'!E188</f>
        <v>54.860298030867483</v>
      </c>
    </row>
    <row r="440" spans="1:6" x14ac:dyDescent="0.25">
      <c r="A440">
        <f>'2020_1-2-5_Download'!C189</f>
        <v>2014</v>
      </c>
      <c r="B440" t="str">
        <f>'2020_1-2-5_Download'!B189</f>
        <v>Serbien</v>
      </c>
      <c r="D440" t="s">
        <v>597</v>
      </c>
      <c r="E440" t="s">
        <v>598</v>
      </c>
      <c r="F440" s="125">
        <f>'2020_1-2-5_Download'!E189</f>
        <v>50.534414209738209</v>
      </c>
    </row>
    <row r="441" spans="1:6" x14ac:dyDescent="0.25">
      <c r="A441">
        <f>'2020_1-2-5_Download'!C190</f>
        <v>2014</v>
      </c>
      <c r="B441" t="str">
        <f>'2020_1-2-5_Download'!B190</f>
        <v>Niederlande</v>
      </c>
      <c r="D441" t="s">
        <v>597</v>
      </c>
      <c r="E441" t="s">
        <v>598</v>
      </c>
      <c r="F441" s="125">
        <f>'2020_1-2-5_Download'!E190</f>
        <v>56.205345329452236</v>
      </c>
    </row>
    <row r="442" spans="1:6" x14ac:dyDescent="0.25">
      <c r="A442">
        <f>'2020_1-2-5_Download'!C191</f>
        <v>2014</v>
      </c>
      <c r="B442" t="str">
        <f>'2020_1-2-5_Download'!B191</f>
        <v>Italien</v>
      </c>
      <c r="D442" t="s">
        <v>597</v>
      </c>
      <c r="E442" t="s">
        <v>598</v>
      </c>
      <c r="F442" s="125">
        <f>'2020_1-2-5_Download'!E191</f>
        <v>62.03003142823885</v>
      </c>
    </row>
    <row r="443" spans="1:6" x14ac:dyDescent="0.25">
      <c r="A443">
        <f>'2020_1-2-5_Download'!C192</f>
        <v>2014</v>
      </c>
      <c r="B443" t="str">
        <f>'2020_1-2-5_Download'!B192</f>
        <v>Rumänien</v>
      </c>
      <c r="D443" t="s">
        <v>597</v>
      </c>
      <c r="E443" t="s">
        <v>598</v>
      </c>
      <c r="F443" s="125">
        <f>'2020_1-2-5_Download'!E192</f>
        <v>61.471703284154756</v>
      </c>
    </row>
    <row r="444" spans="1:6" x14ac:dyDescent="0.25">
      <c r="A444">
        <f>'2020_1-2-5_Download'!C193</f>
        <v>2014</v>
      </c>
      <c r="B444" t="str">
        <f>'2020_1-2-5_Download'!B193</f>
        <v>Russische Föderation</v>
      </c>
      <c r="D444" t="s">
        <v>597</v>
      </c>
      <c r="E444" t="s">
        <v>598</v>
      </c>
      <c r="F444" s="125">
        <f>'2020_1-2-5_Download'!E193</f>
        <v>37.368582219046651</v>
      </c>
    </row>
    <row r="445" spans="1:6" x14ac:dyDescent="0.25">
      <c r="A445">
        <f>'2020_1-2-5_Download'!C194</f>
        <v>2014</v>
      </c>
      <c r="B445" t="str">
        <f>'2020_1-2-5_Download'!B194</f>
        <v>Griechenland</v>
      </c>
      <c r="D445" t="s">
        <v>597</v>
      </c>
      <c r="E445" t="s">
        <v>598</v>
      </c>
      <c r="F445" s="125">
        <f>'2020_1-2-5_Download'!E194</f>
        <v>57.005031074282329</v>
      </c>
    </row>
    <row r="446" spans="1:6" x14ac:dyDescent="0.25">
      <c r="A446">
        <f>'2020_1-2-5_Download'!C195</f>
        <v>2014</v>
      </c>
      <c r="B446" t="str">
        <f>'2020_1-2-5_Download'!B195</f>
        <v>Bulgarien</v>
      </c>
      <c r="D446" t="s">
        <v>597</v>
      </c>
      <c r="E446" t="s">
        <v>598</v>
      </c>
      <c r="F446" s="125">
        <f>'2020_1-2-5_Download'!E195</f>
        <v>56.366292480393668</v>
      </c>
    </row>
    <row r="447" spans="1:6" x14ac:dyDescent="0.25">
      <c r="A447">
        <f>'2020_1-2-5_Download'!C196</f>
        <v>2014</v>
      </c>
      <c r="B447" t="str">
        <f>'2020_1-2-5_Download'!B196</f>
        <v>Spanien</v>
      </c>
      <c r="D447" t="s">
        <v>597</v>
      </c>
      <c r="E447" t="s">
        <v>598</v>
      </c>
      <c r="F447" s="125">
        <f>'2020_1-2-5_Download'!E196</f>
        <v>52.568086273076219</v>
      </c>
    </row>
    <row r="448" spans="1:6" x14ac:dyDescent="0.25">
      <c r="A448">
        <f>'2020_1-2-5_Download'!C197</f>
        <v>2014</v>
      </c>
      <c r="B448" t="str">
        <f>'2020_1-2-5_Download'!B197</f>
        <v>Ukraine</v>
      </c>
      <c r="D448" t="s">
        <v>597</v>
      </c>
      <c r="E448" t="s">
        <v>598</v>
      </c>
      <c r="F448" s="125">
        <f>'2020_1-2-5_Download'!E197</f>
        <v>36.637254901960787</v>
      </c>
    </row>
    <row r="449" spans="1:6" x14ac:dyDescent="0.25">
      <c r="A449">
        <f>'2020_1-2-5_Download'!C198</f>
        <v>2014</v>
      </c>
      <c r="B449" t="str">
        <f>'2020_1-2-5_Download'!B198</f>
        <v>Vereinigtes Königreich</v>
      </c>
      <c r="D449" t="s">
        <v>597</v>
      </c>
      <c r="E449" t="s">
        <v>598</v>
      </c>
      <c r="F449" s="125">
        <f>'2020_1-2-5_Download'!E198</f>
        <v>67.894063207640059</v>
      </c>
    </row>
    <row r="450" spans="1:6" x14ac:dyDescent="0.25">
      <c r="A450">
        <f>'2020_1-2-5_Download'!C199</f>
        <v>2014</v>
      </c>
      <c r="B450" t="str">
        <f>'2020_1-2-5_Download'!B199</f>
        <v>Portugal</v>
      </c>
      <c r="D450" t="s">
        <v>597</v>
      </c>
      <c r="E450" t="s">
        <v>598</v>
      </c>
      <c r="F450" s="125">
        <f>'2020_1-2-5_Download'!E199</f>
        <v>54.742484269401068</v>
      </c>
    </row>
    <row r="451" spans="1:6" x14ac:dyDescent="0.25">
      <c r="A451">
        <f>'2020_1-2-5_Download'!C200</f>
        <v>2014</v>
      </c>
      <c r="B451" t="str">
        <f>'2020_1-2-5_Download'!B200</f>
        <v>Ungarn</v>
      </c>
      <c r="D451" t="s">
        <v>597</v>
      </c>
      <c r="E451" t="s">
        <v>598</v>
      </c>
      <c r="F451" s="125">
        <f>'2020_1-2-5_Download'!E200</f>
        <v>65.413834466213515</v>
      </c>
    </row>
    <row r="452" spans="1:6" x14ac:dyDescent="0.25">
      <c r="A452">
        <f>'2020_1-2-5_Download'!C201</f>
        <v>2014</v>
      </c>
      <c r="B452" t="str">
        <f>'2020_1-2-5_Download'!B201</f>
        <v>Kroatien</v>
      </c>
      <c r="D452" t="s">
        <v>597</v>
      </c>
      <c r="E452" t="s">
        <v>598</v>
      </c>
      <c r="F452" s="125">
        <f>'2020_1-2-5_Download'!E201</f>
        <v>53.896890564005929</v>
      </c>
    </row>
    <row r="453" spans="1:6" x14ac:dyDescent="0.25">
      <c r="A453">
        <f>'2020_1-2-5_Download'!C202</f>
        <v>2014</v>
      </c>
      <c r="B453" t="str">
        <f>'2020_1-2-5_Download'!B202</f>
        <v>Österreich</v>
      </c>
      <c r="D453" t="s">
        <v>597</v>
      </c>
      <c r="E453" t="s">
        <v>598</v>
      </c>
      <c r="F453" s="125">
        <f>'2020_1-2-5_Download'!E202</f>
        <v>52.995391705069125</v>
      </c>
    </row>
    <row r="454" spans="1:6" x14ac:dyDescent="0.25">
      <c r="A454">
        <f>'2020_1-2-5_Download'!C203</f>
        <v>2014</v>
      </c>
      <c r="B454" t="str">
        <f>'2020_1-2-5_Download'!B203</f>
        <v>EU Staaten</v>
      </c>
      <c r="D454" t="s">
        <v>597</v>
      </c>
      <c r="E454" t="s">
        <v>598</v>
      </c>
      <c r="F454" s="125">
        <f>'2020_1-2-5_Download'!E203</f>
        <v>56.217282041368641</v>
      </c>
    </row>
    <row r="455" spans="1:6" x14ac:dyDescent="0.25">
      <c r="A455">
        <f>'2020_1-2-5_Download'!C204</f>
        <v>2014</v>
      </c>
      <c r="B455" t="str">
        <f>'2020_1-2-5_Download'!B204</f>
        <v>Afrika</v>
      </c>
      <c r="D455" t="s">
        <v>597</v>
      </c>
      <c r="E455" t="s">
        <v>598</v>
      </c>
      <c r="F455" s="125">
        <f>'2020_1-2-5_Download'!E204</f>
        <v>63.735154108765691</v>
      </c>
    </row>
    <row r="456" spans="1:6" x14ac:dyDescent="0.25">
      <c r="A456">
        <f>'2020_1-2-5_Download'!C205</f>
        <v>2014</v>
      </c>
      <c r="B456" t="str">
        <f>'2020_1-2-5_Download'!B205</f>
        <v>Amerika</v>
      </c>
      <c r="D456" t="s">
        <v>597</v>
      </c>
      <c r="E456" t="s">
        <v>598</v>
      </c>
      <c r="F456" s="125">
        <f>'2020_1-2-5_Download'!E205</f>
        <v>44.338209061719589</v>
      </c>
    </row>
    <row r="457" spans="1:6" x14ac:dyDescent="0.25">
      <c r="A457">
        <f>'2020_1-2-5_Download'!C206</f>
        <v>2014</v>
      </c>
      <c r="B457" t="str">
        <f>'2020_1-2-5_Download'!B206</f>
        <v>Asien</v>
      </c>
      <c r="D457" t="s">
        <v>597</v>
      </c>
      <c r="E457" t="s">
        <v>598</v>
      </c>
      <c r="F457" s="125">
        <f>'2020_1-2-5_Download'!E206</f>
        <v>51.05349369474488</v>
      </c>
    </row>
    <row r="458" spans="1:6" x14ac:dyDescent="0.25">
      <c r="A458">
        <f>'2020_1-2-5_Download'!C207</f>
        <v>2014</v>
      </c>
      <c r="B458" t="str">
        <f>'2020_1-2-5_Download'!B207</f>
        <v>Syrien</v>
      </c>
      <c r="D458" t="s">
        <v>597</v>
      </c>
      <c r="E458" t="s">
        <v>598</v>
      </c>
      <c r="F458" s="125">
        <f>'2020_1-2-5_Download'!E207</f>
        <v>57.04697986577181</v>
      </c>
    </row>
    <row r="459" spans="1:6" x14ac:dyDescent="0.25">
      <c r="A459">
        <f>'2020_1-2-5_Download'!C208</f>
        <v>2014</v>
      </c>
      <c r="B459" t="str">
        <f>'2020_1-2-5_Download'!B208</f>
        <v>Irak</v>
      </c>
      <c r="D459" t="s">
        <v>597</v>
      </c>
      <c r="E459" t="s">
        <v>598</v>
      </c>
      <c r="F459" s="125">
        <f>'2020_1-2-5_Download'!E208</f>
        <v>54.865938430983121</v>
      </c>
    </row>
    <row r="460" spans="1:6" x14ac:dyDescent="0.25">
      <c r="A460">
        <f>'2020_1-2-5_Download'!C209</f>
        <v>2014</v>
      </c>
      <c r="B460" t="str">
        <f>'2020_1-2-5_Download'!B209</f>
        <v>Vietnam</v>
      </c>
      <c r="D460" t="s">
        <v>597</v>
      </c>
      <c r="E460" t="s">
        <v>598</v>
      </c>
      <c r="F460" s="125">
        <f>'2020_1-2-5_Download'!E209</f>
        <v>47.310893056763135</v>
      </c>
    </row>
    <row r="461" spans="1:6" x14ac:dyDescent="0.25">
      <c r="A461">
        <f>'2020_1-2-5_Download'!C210</f>
        <v>2014</v>
      </c>
      <c r="B461" t="str">
        <f>'2020_1-2-5_Download'!B210</f>
        <v>China</v>
      </c>
      <c r="D461" t="s">
        <v>597</v>
      </c>
      <c r="E461" t="s">
        <v>598</v>
      </c>
      <c r="F461" s="125">
        <f>'2020_1-2-5_Download'!E210</f>
        <v>50.687858955522898</v>
      </c>
    </row>
    <row r="462" spans="1:6" x14ac:dyDescent="0.25">
      <c r="A462">
        <f>'2020_1-2-5_Download'!C211</f>
        <v>2014</v>
      </c>
      <c r="B462" t="str">
        <f>'2020_1-2-5_Download'!B211</f>
        <v xml:space="preserve">Australien und Ozeanien </v>
      </c>
      <c r="D462" t="s">
        <v>597</v>
      </c>
      <c r="E462" t="s">
        <v>598</v>
      </c>
      <c r="F462" s="125">
        <f>'2020_1-2-5_Download'!E211</f>
        <v>56.140350877192979</v>
      </c>
    </row>
    <row r="463" spans="1:6" x14ac:dyDescent="0.25">
      <c r="A463">
        <f>'2020_1-2-5_Download'!C212</f>
        <v>2014</v>
      </c>
      <c r="B463" t="str">
        <f>'2020_1-2-5_Download'!B212</f>
        <v>Staatenlos</v>
      </c>
      <c r="D463" t="s">
        <v>597</v>
      </c>
      <c r="E463" t="s">
        <v>598</v>
      </c>
      <c r="F463" s="125">
        <f>'2020_1-2-5_Download'!E212</f>
        <v>58.04851157662624</v>
      </c>
    </row>
    <row r="464" spans="1:6" x14ac:dyDescent="0.25">
      <c r="A464">
        <f>'2020_1-2-5_Download'!C213</f>
        <v>2014</v>
      </c>
      <c r="B464" t="str">
        <f>'2020_1-2-5_Download'!B213</f>
        <v>Ungeklärt und ohne Angabe</v>
      </c>
      <c r="D464" t="s">
        <v>597</v>
      </c>
      <c r="E464" t="s">
        <v>598</v>
      </c>
      <c r="F464" s="125">
        <f>'2020_1-2-5_Download'!E213</f>
        <v>58.458354888773925</v>
      </c>
    </row>
    <row r="465" spans="1:6" x14ac:dyDescent="0.25">
      <c r="A465">
        <f>'2020_1-2-5_Download'!C214</f>
        <v>2014</v>
      </c>
      <c r="B465" t="str">
        <f>'2020_1-2-5_Download'!B214</f>
        <v>Insgesamt</v>
      </c>
      <c r="D465" t="s">
        <v>597</v>
      </c>
      <c r="E465" t="s">
        <v>598</v>
      </c>
      <c r="F465" s="125">
        <f>'2020_1-2-5_Download'!E214</f>
        <v>52.964617969005914</v>
      </c>
    </row>
    <row r="466" spans="1:6" x14ac:dyDescent="0.25">
      <c r="A466">
        <f>'2020_1-2-5_Download'!C215</f>
        <v>2013</v>
      </c>
      <c r="B466" t="str">
        <f>'2020_1-2-5_Download'!B215</f>
        <v>Europa</v>
      </c>
      <c r="D466" t="s">
        <v>597</v>
      </c>
      <c r="E466" t="s">
        <v>598</v>
      </c>
      <c r="F466" s="125">
        <f>'2020_1-2-5_Download'!E215</f>
        <v>52.719844615297951</v>
      </c>
    </row>
    <row r="467" spans="1:6" x14ac:dyDescent="0.25">
      <c r="A467">
        <f>'2020_1-2-5_Download'!C216</f>
        <v>2013</v>
      </c>
      <c r="B467" t="str">
        <f>'2020_1-2-5_Download'!B216</f>
        <v>Türkei</v>
      </c>
      <c r="D467" t="s">
        <v>597</v>
      </c>
      <c r="E467" t="s">
        <v>598</v>
      </c>
      <c r="F467" s="125">
        <f>'2020_1-2-5_Download'!E216</f>
        <v>51.174700723385193</v>
      </c>
    </row>
    <row r="468" spans="1:6" x14ac:dyDescent="0.25">
      <c r="A468">
        <f>'2020_1-2-5_Download'!C217</f>
        <v>2013</v>
      </c>
      <c r="B468" t="str">
        <f>'2020_1-2-5_Download'!B217</f>
        <v>Polen</v>
      </c>
      <c r="D468" t="s">
        <v>597</v>
      </c>
      <c r="E468" t="s">
        <v>598</v>
      </c>
      <c r="F468" s="125">
        <f>'2020_1-2-5_Download'!E217</f>
        <v>54.309794988610484</v>
      </c>
    </row>
    <row r="469" spans="1:6" x14ac:dyDescent="0.25">
      <c r="A469">
        <f>'2020_1-2-5_Download'!C218</f>
        <v>2013</v>
      </c>
      <c r="B469" t="str">
        <f>'2020_1-2-5_Download'!B218</f>
        <v>Serbien</v>
      </c>
      <c r="D469" t="s">
        <v>597</v>
      </c>
      <c r="E469" t="s">
        <v>598</v>
      </c>
      <c r="F469" s="125">
        <f>'2020_1-2-5_Download'!E218</f>
        <v>50.690030349882612</v>
      </c>
    </row>
    <row r="470" spans="1:6" x14ac:dyDescent="0.25">
      <c r="A470">
        <f>'2020_1-2-5_Download'!C219</f>
        <v>2013</v>
      </c>
      <c r="B470" t="str">
        <f>'2020_1-2-5_Download'!B219</f>
        <v>Niederlande</v>
      </c>
      <c r="D470" t="s">
        <v>597</v>
      </c>
      <c r="E470" t="s">
        <v>598</v>
      </c>
      <c r="F470" s="125">
        <f>'2020_1-2-5_Download'!E219</f>
        <v>56.245869134170526</v>
      </c>
    </row>
    <row r="471" spans="1:6" x14ac:dyDescent="0.25">
      <c r="A471">
        <f>'2020_1-2-5_Download'!C220</f>
        <v>2013</v>
      </c>
      <c r="B471" t="str">
        <f>'2020_1-2-5_Download'!B220</f>
        <v>Italien</v>
      </c>
      <c r="D471" t="s">
        <v>597</v>
      </c>
      <c r="E471" t="s">
        <v>598</v>
      </c>
      <c r="F471" s="125">
        <f>'2020_1-2-5_Download'!E220</f>
        <v>62.352605165449425</v>
      </c>
    </row>
    <row r="472" spans="1:6" x14ac:dyDescent="0.25">
      <c r="A472">
        <f>'2020_1-2-5_Download'!C221</f>
        <v>2013</v>
      </c>
      <c r="B472" t="str">
        <f>'2020_1-2-5_Download'!B221</f>
        <v>Russische Föderation</v>
      </c>
      <c r="D472" t="s">
        <v>597</v>
      </c>
      <c r="E472" t="s">
        <v>598</v>
      </c>
      <c r="F472" s="125">
        <f>'2020_1-2-5_Download'!E221</f>
        <v>37.527707613794526</v>
      </c>
    </row>
    <row r="473" spans="1:6" x14ac:dyDescent="0.25">
      <c r="A473">
        <f>'2020_1-2-5_Download'!C222</f>
        <v>2013</v>
      </c>
      <c r="B473" t="str">
        <f>'2020_1-2-5_Download'!B222</f>
        <v>Griechenland</v>
      </c>
      <c r="D473" t="s">
        <v>597</v>
      </c>
      <c r="E473" t="s">
        <v>598</v>
      </c>
      <c r="F473" s="125">
        <f>'2020_1-2-5_Download'!E222</f>
        <v>56.695577289782861</v>
      </c>
    </row>
    <row r="474" spans="1:6" x14ac:dyDescent="0.25">
      <c r="A474">
        <f>'2020_1-2-5_Download'!C223</f>
        <v>2013</v>
      </c>
      <c r="B474" t="str">
        <f>'2020_1-2-5_Download'!B223</f>
        <v>Rumänien</v>
      </c>
      <c r="D474" t="s">
        <v>597</v>
      </c>
      <c r="E474" t="s">
        <v>598</v>
      </c>
      <c r="F474" s="125">
        <f>'2020_1-2-5_Download'!E223</f>
        <v>60.83642884590752</v>
      </c>
    </row>
    <row r="475" spans="1:6" x14ac:dyDescent="0.25">
      <c r="A475">
        <f>'2020_1-2-5_Download'!C224</f>
        <v>2013</v>
      </c>
      <c r="B475" t="str">
        <f>'2020_1-2-5_Download'!B224</f>
        <v>Spanien</v>
      </c>
      <c r="D475" t="s">
        <v>597</v>
      </c>
      <c r="E475" t="s">
        <v>598</v>
      </c>
      <c r="F475" s="125">
        <f>'2020_1-2-5_Download'!E224</f>
        <v>52.112811627683129</v>
      </c>
    </row>
    <row r="476" spans="1:6" x14ac:dyDescent="0.25">
      <c r="A476">
        <f>'2020_1-2-5_Download'!C225</f>
        <v>2013</v>
      </c>
      <c r="B476" t="str">
        <f>'2020_1-2-5_Download'!B225</f>
        <v>Vereinigtes Königreich</v>
      </c>
      <c r="D476" t="s">
        <v>597</v>
      </c>
      <c r="E476" t="s">
        <v>598</v>
      </c>
      <c r="F476" s="125">
        <f>'2020_1-2-5_Download'!E225</f>
        <v>67.564928724858433</v>
      </c>
    </row>
    <row r="477" spans="1:6" x14ac:dyDescent="0.25">
      <c r="A477">
        <f>'2020_1-2-5_Download'!C226</f>
        <v>2013</v>
      </c>
      <c r="B477" t="str">
        <f>'2020_1-2-5_Download'!B226</f>
        <v>Ukraine</v>
      </c>
      <c r="D477" t="s">
        <v>597</v>
      </c>
      <c r="E477" t="s">
        <v>598</v>
      </c>
      <c r="F477" s="125">
        <f>'2020_1-2-5_Download'!E226</f>
        <v>36.715904492108457</v>
      </c>
    </row>
    <row r="478" spans="1:6" x14ac:dyDescent="0.25">
      <c r="A478">
        <f>'2020_1-2-5_Download'!C227</f>
        <v>2013</v>
      </c>
      <c r="B478" t="str">
        <f>'2020_1-2-5_Download'!B227</f>
        <v>Bulgarien</v>
      </c>
      <c r="D478" t="s">
        <v>597</v>
      </c>
      <c r="E478" t="s">
        <v>598</v>
      </c>
      <c r="F478" s="125">
        <f>'2020_1-2-5_Download'!E227</f>
        <v>56.59163987138264</v>
      </c>
    </row>
    <row r="479" spans="1:6" x14ac:dyDescent="0.25">
      <c r="A479">
        <f>'2020_1-2-5_Download'!C228</f>
        <v>2013</v>
      </c>
      <c r="B479" t="str">
        <f>'2020_1-2-5_Download'!B228</f>
        <v>Portugal</v>
      </c>
      <c r="D479" t="s">
        <v>597</v>
      </c>
      <c r="E479" t="s">
        <v>598</v>
      </c>
      <c r="F479" s="125">
        <f>'2020_1-2-5_Download'!E228</f>
        <v>55.118110236220474</v>
      </c>
    </row>
    <row r="480" spans="1:6" x14ac:dyDescent="0.25">
      <c r="A480">
        <f>'2020_1-2-5_Download'!C229</f>
        <v>2013</v>
      </c>
      <c r="B480" t="str">
        <f>'2020_1-2-5_Download'!B229</f>
        <v>Kroatien</v>
      </c>
      <c r="D480" t="s">
        <v>597</v>
      </c>
      <c r="E480" t="s">
        <v>598</v>
      </c>
      <c r="F480" s="125">
        <f>'2020_1-2-5_Download'!E229</f>
        <v>51.985929942840393</v>
      </c>
    </row>
    <row r="481" spans="1:6" x14ac:dyDescent="0.25">
      <c r="A481">
        <f>'2020_1-2-5_Download'!C230</f>
        <v>2013</v>
      </c>
      <c r="B481" t="str">
        <f>'2020_1-2-5_Download'!B230</f>
        <v>Ungarn</v>
      </c>
      <c r="D481" t="s">
        <v>597</v>
      </c>
      <c r="E481" t="s">
        <v>598</v>
      </c>
      <c r="F481" s="125">
        <f>'2020_1-2-5_Download'!E230</f>
        <v>67.06586826347305</v>
      </c>
    </row>
    <row r="482" spans="1:6" x14ac:dyDescent="0.25">
      <c r="A482">
        <f>'2020_1-2-5_Download'!C231</f>
        <v>2013</v>
      </c>
      <c r="B482" t="str">
        <f>'2020_1-2-5_Download'!B231</f>
        <v>Österreich</v>
      </c>
      <c r="D482" t="s">
        <v>597</v>
      </c>
      <c r="E482" t="s">
        <v>598</v>
      </c>
      <c r="F482" s="125">
        <f>'2020_1-2-5_Download'!E231</f>
        <v>52.516309412861141</v>
      </c>
    </row>
    <row r="483" spans="1:6" x14ac:dyDescent="0.25">
      <c r="A483">
        <f>'2020_1-2-5_Download'!C232</f>
        <v>2013</v>
      </c>
      <c r="B483" t="str">
        <f>'2020_1-2-5_Download'!B232</f>
        <v>EU-Staaten</v>
      </c>
      <c r="D483" t="s">
        <v>597</v>
      </c>
      <c r="E483" t="s">
        <v>598</v>
      </c>
      <c r="F483" s="125">
        <f>'2020_1-2-5_Download'!E232</f>
        <v>55.908096280087527</v>
      </c>
    </row>
    <row r="484" spans="1:6" x14ac:dyDescent="0.25">
      <c r="A484">
        <f>'2020_1-2-5_Download'!C233</f>
        <v>2013</v>
      </c>
      <c r="B484" t="str">
        <f>'2020_1-2-5_Download'!B233</f>
        <v>Afrika</v>
      </c>
      <c r="D484" t="s">
        <v>597</v>
      </c>
      <c r="E484" t="s">
        <v>598</v>
      </c>
      <c r="F484" s="125">
        <f>'2020_1-2-5_Download'!E233</f>
        <v>62.195542279411761</v>
      </c>
    </row>
    <row r="485" spans="1:6" x14ac:dyDescent="0.25">
      <c r="A485">
        <f>'2020_1-2-5_Download'!C234</f>
        <v>2013</v>
      </c>
      <c r="B485" t="str">
        <f>'2020_1-2-5_Download'!B234</f>
        <v>Amerika</v>
      </c>
      <c r="D485" t="s">
        <v>597</v>
      </c>
      <c r="E485" t="s">
        <v>598</v>
      </c>
      <c r="F485" s="125">
        <f>'2020_1-2-5_Download'!E234</f>
        <v>44.11612617271183</v>
      </c>
    </row>
    <row r="486" spans="1:6" x14ac:dyDescent="0.25">
      <c r="A486">
        <f>'2020_1-2-5_Download'!C235</f>
        <v>2013</v>
      </c>
      <c r="B486" t="str">
        <f>'2020_1-2-5_Download'!B235</f>
        <v>Asien</v>
      </c>
      <c r="D486" t="s">
        <v>597</v>
      </c>
      <c r="E486" t="s">
        <v>598</v>
      </c>
      <c r="F486" s="125">
        <f>'2020_1-2-5_Download'!E235</f>
        <v>49.98982576624698</v>
      </c>
    </row>
    <row r="487" spans="1:6" x14ac:dyDescent="0.25">
      <c r="A487">
        <f>'2020_1-2-5_Download'!C236</f>
        <v>2013</v>
      </c>
      <c r="B487" t="str">
        <f>'2020_1-2-5_Download'!B236</f>
        <v>Syrien</v>
      </c>
      <c r="D487" t="s">
        <v>597</v>
      </c>
      <c r="E487" t="s">
        <v>598</v>
      </c>
      <c r="F487" s="125">
        <f>'2020_1-2-5_Download'!E236</f>
        <v>54.790231684408262</v>
      </c>
    </row>
    <row r="488" spans="1:6" x14ac:dyDescent="0.25">
      <c r="A488">
        <f>'2020_1-2-5_Download'!C237</f>
        <v>2013</v>
      </c>
      <c r="B488" t="str">
        <f>'2020_1-2-5_Download'!B237</f>
        <v>Irak</v>
      </c>
      <c r="D488" t="s">
        <v>597</v>
      </c>
      <c r="E488" t="s">
        <v>598</v>
      </c>
      <c r="F488" s="125">
        <f>'2020_1-2-5_Download'!E237</f>
        <v>54.494970662196138</v>
      </c>
    </row>
    <row r="489" spans="1:6" x14ac:dyDescent="0.25">
      <c r="A489">
        <f>'2020_1-2-5_Download'!C238</f>
        <v>2013</v>
      </c>
      <c r="B489" t="str">
        <f>'2020_1-2-5_Download'!B238</f>
        <v>Vietnam</v>
      </c>
      <c r="D489" t="s">
        <v>597</v>
      </c>
      <c r="E489" t="s">
        <v>598</v>
      </c>
      <c r="F489" s="125">
        <f>'2020_1-2-5_Download'!E238</f>
        <v>47.99405646359584</v>
      </c>
    </row>
    <row r="490" spans="1:6" x14ac:dyDescent="0.25">
      <c r="A490">
        <f>'2020_1-2-5_Download'!C239</f>
        <v>2013</v>
      </c>
      <c r="B490" t="str">
        <f>'2020_1-2-5_Download'!B239</f>
        <v>China</v>
      </c>
      <c r="D490" t="s">
        <v>597</v>
      </c>
      <c r="E490" t="s">
        <v>598</v>
      </c>
      <c r="F490" s="125">
        <f>'2020_1-2-5_Download'!E239</f>
        <v>50.843023255813961</v>
      </c>
    </row>
    <row r="491" spans="1:6" x14ac:dyDescent="0.25">
      <c r="A491">
        <f>'2020_1-2-5_Download'!C240</f>
        <v>2013</v>
      </c>
      <c r="B491" t="str">
        <f>'2020_1-2-5_Download'!B240</f>
        <v xml:space="preserve">Australien und Ozeanien </v>
      </c>
      <c r="D491" t="s">
        <v>597</v>
      </c>
      <c r="E491" t="s">
        <v>598</v>
      </c>
      <c r="F491" s="125">
        <f>'2020_1-2-5_Download'!E240</f>
        <v>55.70264765784114</v>
      </c>
    </row>
    <row r="492" spans="1:6" x14ac:dyDescent="0.25">
      <c r="A492">
        <f>'2020_1-2-5_Download'!C241</f>
        <v>2013</v>
      </c>
      <c r="B492" t="str">
        <f>'2020_1-2-5_Download'!B241</f>
        <v>Staatenlos</v>
      </c>
      <c r="D492" t="s">
        <v>597</v>
      </c>
      <c r="E492" t="s">
        <v>598</v>
      </c>
      <c r="F492" s="125">
        <f>'2020_1-2-5_Download'!E241</f>
        <v>59.636789689513769</v>
      </c>
    </row>
    <row r="493" spans="1:6" x14ac:dyDescent="0.25">
      <c r="A493">
        <f>'2020_1-2-5_Download'!C242</f>
        <v>2013</v>
      </c>
      <c r="B493" t="str">
        <f>'2020_1-2-5_Download'!B242</f>
        <v>Ungeklärt und ohne Angabe</v>
      </c>
      <c r="D493" t="s">
        <v>597</v>
      </c>
      <c r="E493" t="s">
        <v>598</v>
      </c>
      <c r="F493" s="125">
        <f>'2020_1-2-5_Download'!E242</f>
        <v>58.275058275058278</v>
      </c>
    </row>
    <row r="494" spans="1:6" x14ac:dyDescent="0.25">
      <c r="A494">
        <f>'2020_1-2-5_Download'!C243</f>
        <v>2013</v>
      </c>
      <c r="B494" t="str">
        <f>'2020_1-2-5_Download'!B243</f>
        <v>Insgesamt</v>
      </c>
      <c r="D494" t="s">
        <v>597</v>
      </c>
      <c r="E494" t="s">
        <v>598</v>
      </c>
      <c r="F494" s="125">
        <f>'2020_1-2-5_Download'!E243</f>
        <v>52.486165774821238</v>
      </c>
    </row>
    <row r="495" spans="1:6" x14ac:dyDescent="0.25">
      <c r="A495">
        <f>'2020_1-2-5_Download'!C244</f>
        <v>2012</v>
      </c>
      <c r="B495" t="str">
        <f>'2020_1-2-5_Download'!B244</f>
        <v>Europa</v>
      </c>
      <c r="D495" t="s">
        <v>597</v>
      </c>
      <c r="E495" t="s">
        <v>598</v>
      </c>
      <c r="F495" s="125">
        <f>'2020_1-2-5_Download'!E244</f>
        <v>52.333988909118411</v>
      </c>
    </row>
    <row r="496" spans="1:6" x14ac:dyDescent="0.25">
      <c r="A496">
        <f>'2020_1-2-5_Download'!C245</f>
        <v>2012</v>
      </c>
      <c r="B496" t="str">
        <f>'2020_1-2-5_Download'!B245</f>
        <v>Türkei</v>
      </c>
      <c r="D496" t="s">
        <v>597</v>
      </c>
      <c r="E496" t="s">
        <v>598</v>
      </c>
      <c r="F496" s="125">
        <f>'2020_1-2-5_Download'!E245</f>
        <v>51.327118466533996</v>
      </c>
    </row>
    <row r="497" spans="1:6" x14ac:dyDescent="0.25">
      <c r="A497">
        <f>'2020_1-2-5_Download'!C246</f>
        <v>2012</v>
      </c>
      <c r="B497" t="str">
        <f>'2020_1-2-5_Download'!B246</f>
        <v>Polen</v>
      </c>
      <c r="D497" t="s">
        <v>597</v>
      </c>
      <c r="E497" t="s">
        <v>598</v>
      </c>
      <c r="F497" s="125">
        <f>'2020_1-2-5_Download'!E246</f>
        <v>53.104149570057444</v>
      </c>
    </row>
    <row r="498" spans="1:6" x14ac:dyDescent="0.25">
      <c r="A498">
        <f>'2020_1-2-5_Download'!C247</f>
        <v>2012</v>
      </c>
      <c r="B498" t="str">
        <f>'2020_1-2-5_Download'!B247</f>
        <v>Serbien2)</v>
      </c>
      <c r="D498" t="s">
        <v>597</v>
      </c>
      <c r="E498" t="s">
        <v>598</v>
      </c>
      <c r="F498" s="125">
        <f>'2020_1-2-5_Download'!E247</f>
        <v>50.681441099786682</v>
      </c>
    </row>
    <row r="499" spans="1:6" x14ac:dyDescent="0.25">
      <c r="A499">
        <f>'2020_1-2-5_Download'!C248</f>
        <v>2012</v>
      </c>
      <c r="B499" t="str">
        <f>'2020_1-2-5_Download'!B248</f>
        <v>Niederlande</v>
      </c>
      <c r="D499" t="s">
        <v>597</v>
      </c>
      <c r="E499" t="s">
        <v>598</v>
      </c>
      <c r="F499" s="125">
        <f>'2020_1-2-5_Download'!E248</f>
        <v>56.269968051118212</v>
      </c>
    </row>
    <row r="500" spans="1:6" x14ac:dyDescent="0.25">
      <c r="A500">
        <f>'2020_1-2-5_Download'!C249</f>
        <v>2012</v>
      </c>
      <c r="B500" t="str">
        <f>'2020_1-2-5_Download'!B249</f>
        <v>Italien</v>
      </c>
      <c r="D500" t="s">
        <v>597</v>
      </c>
      <c r="E500" t="s">
        <v>598</v>
      </c>
      <c r="F500" s="125">
        <f>'2020_1-2-5_Download'!E249</f>
        <v>62.564455139223099</v>
      </c>
    </row>
    <row r="501" spans="1:6" x14ac:dyDescent="0.25">
      <c r="A501">
        <f>'2020_1-2-5_Download'!C250</f>
        <v>2012</v>
      </c>
      <c r="B501" t="str">
        <f>'2020_1-2-5_Download'!B250</f>
        <v>Russische Föderation</v>
      </c>
      <c r="D501" t="s">
        <v>597</v>
      </c>
      <c r="E501" t="s">
        <v>598</v>
      </c>
      <c r="F501" s="125">
        <f>'2020_1-2-5_Download'!E250</f>
        <v>37.172977149795784</v>
      </c>
    </row>
    <row r="502" spans="1:6" x14ac:dyDescent="0.25">
      <c r="A502">
        <f>'2020_1-2-5_Download'!C251</f>
        <v>2012</v>
      </c>
      <c r="B502" t="str">
        <f>'2020_1-2-5_Download'!B251</f>
        <v>Griechenland</v>
      </c>
      <c r="D502" t="s">
        <v>597</v>
      </c>
      <c r="E502" t="s">
        <v>598</v>
      </c>
      <c r="F502" s="125">
        <f>'2020_1-2-5_Download'!E251</f>
        <v>56.634472029558566</v>
      </c>
    </row>
    <row r="503" spans="1:6" x14ac:dyDescent="0.25">
      <c r="A503">
        <f>'2020_1-2-5_Download'!C252</f>
        <v>2012</v>
      </c>
      <c r="B503" t="str">
        <f>'2020_1-2-5_Download'!B252</f>
        <v>Rumänien</v>
      </c>
      <c r="D503" t="s">
        <v>597</v>
      </c>
      <c r="E503" t="s">
        <v>598</v>
      </c>
      <c r="F503" s="125">
        <f>'2020_1-2-5_Download'!E252</f>
        <v>59.851270736291575</v>
      </c>
    </row>
    <row r="504" spans="1:6" x14ac:dyDescent="0.25">
      <c r="A504">
        <f>'2020_1-2-5_Download'!C253</f>
        <v>2012</v>
      </c>
      <c r="B504" t="str">
        <f>'2020_1-2-5_Download'!B253</f>
        <v>Vereinigtes Königreich</v>
      </c>
      <c r="D504" t="s">
        <v>597</v>
      </c>
      <c r="E504" t="s">
        <v>598</v>
      </c>
      <c r="F504" s="125">
        <f>'2020_1-2-5_Download'!E253</f>
        <v>67.399522483087949</v>
      </c>
    </row>
    <row r="505" spans="1:6" x14ac:dyDescent="0.25">
      <c r="A505">
        <f>'2020_1-2-5_Download'!C254</f>
        <v>2012</v>
      </c>
      <c r="B505" t="str">
        <f>'2020_1-2-5_Download'!B254</f>
        <v>Ukraine</v>
      </c>
      <c r="D505" t="s">
        <v>597</v>
      </c>
      <c r="E505" t="s">
        <v>598</v>
      </c>
      <c r="F505" s="125">
        <f>'2020_1-2-5_Download'!E254</f>
        <v>37.266893924202925</v>
      </c>
    </row>
    <row r="506" spans="1:6" x14ac:dyDescent="0.25">
      <c r="A506">
        <f>'2020_1-2-5_Download'!C255</f>
        <v>2012</v>
      </c>
      <c r="B506" t="str">
        <f>'2020_1-2-5_Download'!B255</f>
        <v>Spanien</v>
      </c>
      <c r="D506" t="s">
        <v>597</v>
      </c>
      <c r="E506" t="s">
        <v>598</v>
      </c>
      <c r="F506" s="125">
        <f>'2020_1-2-5_Download'!E255</f>
        <v>51.95929854946958</v>
      </c>
    </row>
    <row r="507" spans="1:6" x14ac:dyDescent="0.25">
      <c r="A507">
        <f>'2020_1-2-5_Download'!C256</f>
        <v>2012</v>
      </c>
      <c r="B507" t="str">
        <f>'2020_1-2-5_Download'!B256</f>
        <v>Bulgarien</v>
      </c>
      <c r="D507" t="s">
        <v>597</v>
      </c>
      <c r="E507" t="s">
        <v>598</v>
      </c>
      <c r="F507" s="125">
        <f>'2020_1-2-5_Download'!E256</f>
        <v>56.118633139909733</v>
      </c>
    </row>
    <row r="508" spans="1:6" x14ac:dyDescent="0.25">
      <c r="A508">
        <f>'2020_1-2-5_Download'!C257</f>
        <v>2012</v>
      </c>
      <c r="B508" t="str">
        <f>'2020_1-2-5_Download'!B257</f>
        <v>Portugal</v>
      </c>
      <c r="D508" t="s">
        <v>597</v>
      </c>
      <c r="E508" t="s">
        <v>598</v>
      </c>
      <c r="F508" s="125">
        <f>'2020_1-2-5_Download'!E257</f>
        <v>53.953738569123189</v>
      </c>
    </row>
    <row r="509" spans="1:6" x14ac:dyDescent="0.25">
      <c r="A509">
        <f>'2020_1-2-5_Download'!C258</f>
        <v>2012</v>
      </c>
      <c r="B509" t="str">
        <f>'2020_1-2-5_Download'!B258</f>
        <v>Kroatien</v>
      </c>
      <c r="D509" t="s">
        <v>597</v>
      </c>
      <c r="E509" t="s">
        <v>598</v>
      </c>
      <c r="F509" s="125">
        <f>'2020_1-2-5_Download'!E258</f>
        <v>51.439568899153201</v>
      </c>
    </row>
    <row r="510" spans="1:6" x14ac:dyDescent="0.25">
      <c r="A510">
        <f>'2020_1-2-5_Download'!C259</f>
        <v>2012</v>
      </c>
      <c r="B510" t="str">
        <f>'2020_1-2-5_Download'!B259</f>
        <v>Österreich</v>
      </c>
      <c r="D510" t="s">
        <v>597</v>
      </c>
      <c r="E510" t="s">
        <v>598</v>
      </c>
      <c r="F510" s="125">
        <f>'2020_1-2-5_Download'!E259</f>
        <v>52.797590743382472</v>
      </c>
    </row>
    <row r="511" spans="1:6" x14ac:dyDescent="0.25">
      <c r="A511">
        <f>'2020_1-2-5_Download'!C260</f>
        <v>2012</v>
      </c>
      <c r="B511" t="str">
        <f>'2020_1-2-5_Download'!B260</f>
        <v>Bosnien und Herzegowina</v>
      </c>
      <c r="D511" t="s">
        <v>597</v>
      </c>
      <c r="E511" t="s">
        <v>598</v>
      </c>
      <c r="F511" s="125">
        <f>'2020_1-2-5_Download'!E260</f>
        <v>51.979780960404376</v>
      </c>
    </row>
    <row r="512" spans="1:6" x14ac:dyDescent="0.25">
      <c r="A512">
        <f>'2020_1-2-5_Download'!C261</f>
        <v>2012</v>
      </c>
      <c r="B512" t="str">
        <f>'2020_1-2-5_Download'!B261</f>
        <v>EU-Staaten</v>
      </c>
      <c r="D512" t="s">
        <v>597</v>
      </c>
      <c r="E512" t="s">
        <v>598</v>
      </c>
      <c r="F512" s="125">
        <f>'2020_1-2-5_Download'!E261</f>
        <v>55.527533605935211</v>
      </c>
    </row>
    <row r="513" spans="1:6" x14ac:dyDescent="0.25">
      <c r="A513">
        <f>'2020_1-2-5_Download'!C262</f>
        <v>2012</v>
      </c>
      <c r="B513" t="str">
        <f>'2020_1-2-5_Download'!B262</f>
        <v>Afrika</v>
      </c>
      <c r="D513" t="s">
        <v>597</v>
      </c>
      <c r="E513" t="s">
        <v>598</v>
      </c>
      <c r="F513" s="125">
        <f>'2020_1-2-5_Download'!E262</f>
        <v>60.702433628318587</v>
      </c>
    </row>
    <row r="514" spans="1:6" x14ac:dyDescent="0.25">
      <c r="A514">
        <f>'2020_1-2-5_Download'!C263</f>
        <v>2012</v>
      </c>
      <c r="B514" t="str">
        <f>'2020_1-2-5_Download'!B263</f>
        <v>Amerika</v>
      </c>
      <c r="D514" t="s">
        <v>597</v>
      </c>
      <c r="E514" t="s">
        <v>598</v>
      </c>
      <c r="F514" s="125">
        <f>'2020_1-2-5_Download'!E263</f>
        <v>43.348765432098766</v>
      </c>
    </row>
    <row r="515" spans="1:6" x14ac:dyDescent="0.25">
      <c r="A515">
        <f>'2020_1-2-5_Download'!C264</f>
        <v>2012</v>
      </c>
      <c r="B515" t="str">
        <f>'2020_1-2-5_Download'!B264</f>
        <v>Asien</v>
      </c>
      <c r="D515" t="s">
        <v>597</v>
      </c>
      <c r="E515" t="s">
        <v>598</v>
      </c>
      <c r="F515" s="125">
        <f>'2020_1-2-5_Download'!E264</f>
        <v>49.367209578549293</v>
      </c>
    </row>
    <row r="516" spans="1:6" x14ac:dyDescent="0.25">
      <c r="A516">
        <f>'2020_1-2-5_Download'!C265</f>
        <v>2012</v>
      </c>
      <c r="B516" t="str">
        <f>'2020_1-2-5_Download'!B265</f>
        <v>Irak</v>
      </c>
      <c r="D516" t="s">
        <v>597</v>
      </c>
      <c r="E516" t="s">
        <v>598</v>
      </c>
      <c r="F516" s="125">
        <f>'2020_1-2-5_Download'!E265</f>
        <v>54.963215694636958</v>
      </c>
    </row>
    <row r="517" spans="1:6" x14ac:dyDescent="0.25">
      <c r="A517">
        <f>'2020_1-2-5_Download'!C266</f>
        <v>2012</v>
      </c>
      <c r="B517" t="str">
        <f>'2020_1-2-5_Download'!B266</f>
        <v>Vietnam</v>
      </c>
      <c r="D517" t="s">
        <v>597</v>
      </c>
      <c r="E517" t="s">
        <v>598</v>
      </c>
      <c r="F517" s="125">
        <f>'2020_1-2-5_Download'!E266</f>
        <v>48.343972058292181</v>
      </c>
    </row>
    <row r="518" spans="1:6" x14ac:dyDescent="0.25">
      <c r="A518">
        <f>'2020_1-2-5_Download'!C267</f>
        <v>2012</v>
      </c>
      <c r="B518" t="str">
        <f>'2020_1-2-5_Download'!B267</f>
        <v>Syrien</v>
      </c>
      <c r="D518" t="s">
        <v>597</v>
      </c>
      <c r="E518" t="s">
        <v>598</v>
      </c>
      <c r="F518" s="125">
        <f>'2020_1-2-5_Download'!E267</f>
        <v>54.125</v>
      </c>
    </row>
    <row r="519" spans="1:6" x14ac:dyDescent="0.25">
      <c r="A519">
        <f>'2020_1-2-5_Download'!C268</f>
        <v>2012</v>
      </c>
      <c r="B519" t="str">
        <f>'2020_1-2-5_Download'!B268</f>
        <v>China</v>
      </c>
      <c r="D519" t="s">
        <v>597</v>
      </c>
      <c r="E519" t="s">
        <v>598</v>
      </c>
      <c r="F519" s="125">
        <f>'2020_1-2-5_Download'!E268</f>
        <v>50.754747605908136</v>
      </c>
    </row>
    <row r="520" spans="1:6" x14ac:dyDescent="0.25">
      <c r="A520">
        <f>'2020_1-2-5_Download'!C269</f>
        <v>2012</v>
      </c>
      <c r="B520" t="str">
        <f>'2020_1-2-5_Download'!B269</f>
        <v xml:space="preserve">Australien und Ozeanien </v>
      </c>
      <c r="D520" t="s">
        <v>597</v>
      </c>
      <c r="E520" t="s">
        <v>598</v>
      </c>
      <c r="F520" s="125">
        <f>'2020_1-2-5_Download'!E269</f>
        <v>56.060606060606055</v>
      </c>
    </row>
    <row r="521" spans="1:6" x14ac:dyDescent="0.25">
      <c r="A521">
        <f>'2020_1-2-5_Download'!C270</f>
        <v>2012</v>
      </c>
      <c r="B521" t="str">
        <f>'2020_1-2-5_Download'!B270</f>
        <v>Staatenlos</v>
      </c>
      <c r="D521" t="s">
        <v>597</v>
      </c>
      <c r="E521" t="s">
        <v>598</v>
      </c>
      <c r="F521" s="125">
        <f>'2020_1-2-5_Download'!E270</f>
        <v>58.382526564344751</v>
      </c>
    </row>
    <row r="522" spans="1:6" x14ac:dyDescent="0.25">
      <c r="A522">
        <f>'2020_1-2-5_Download'!C271</f>
        <v>2012</v>
      </c>
      <c r="B522" t="str">
        <f>'2020_1-2-5_Download'!B271</f>
        <v>Ungeklärt und ohne Angabe</v>
      </c>
      <c r="D522" t="s">
        <v>597</v>
      </c>
      <c r="E522" t="s">
        <v>598</v>
      </c>
      <c r="F522" s="125">
        <f>'2020_1-2-5_Download'!E271</f>
        <v>58.334875115633679</v>
      </c>
    </row>
    <row r="523" spans="1:6" x14ac:dyDescent="0.25">
      <c r="A523">
        <f>'2020_1-2-5_Download'!C272</f>
        <v>2012</v>
      </c>
      <c r="B523" t="str">
        <f>'2020_1-2-5_Download'!B272</f>
        <v>Insgesamt</v>
      </c>
      <c r="D523" t="s">
        <v>597</v>
      </c>
      <c r="E523" t="s">
        <v>598</v>
      </c>
      <c r="F523" s="125">
        <f>'2020_1-2-5_Download'!E272</f>
        <v>51.995439691752431</v>
      </c>
    </row>
    <row r="524" spans="1:6" x14ac:dyDescent="0.25">
      <c r="A524">
        <f>'2020_1-2-5_Download'!C12</f>
        <v>2020</v>
      </c>
      <c r="B524" t="str">
        <f>'2020_1-2-5_Download'!B12</f>
        <v>Europa</v>
      </c>
      <c r="D524" t="s">
        <v>599</v>
      </c>
      <c r="E524" t="s">
        <v>598</v>
      </c>
      <c r="F524" s="125">
        <f>'2020_1-2-5_Download'!F12</f>
        <v>46.594849047209522</v>
      </c>
    </row>
    <row r="525" spans="1:6" x14ac:dyDescent="0.25">
      <c r="A525">
        <f>'2020_1-2-5_Download'!C13</f>
        <v>2020</v>
      </c>
      <c r="B525" t="str">
        <f>'2020_1-2-5_Download'!B13</f>
        <v>Türkei</v>
      </c>
      <c r="D525" t="s">
        <v>599</v>
      </c>
      <c r="E525" t="s">
        <v>598</v>
      </c>
      <c r="F525" s="125">
        <f>'2020_1-2-5_Download'!F13</f>
        <v>48.702957370721464</v>
      </c>
    </row>
    <row r="526" spans="1:6" x14ac:dyDescent="0.25">
      <c r="A526">
        <f>'2020_1-2-5_Download'!C14</f>
        <v>2020</v>
      </c>
      <c r="B526" t="str">
        <f>'2020_1-2-5_Download'!B14</f>
        <v>Polen</v>
      </c>
      <c r="D526" t="s">
        <v>599</v>
      </c>
      <c r="E526" t="s">
        <v>598</v>
      </c>
      <c r="F526" s="125">
        <f>'2020_1-2-5_Download'!F14</f>
        <v>45.60520563265721</v>
      </c>
    </row>
    <row r="527" spans="1:6" x14ac:dyDescent="0.25">
      <c r="A527">
        <f>'2020_1-2-5_Download'!C15</f>
        <v>2020</v>
      </c>
      <c r="B527" t="str">
        <f>'2020_1-2-5_Download'!B15</f>
        <v>Serbien</v>
      </c>
      <c r="D527" t="s">
        <v>599</v>
      </c>
      <c r="E527" t="s">
        <v>598</v>
      </c>
      <c r="F527" s="125">
        <f>'2020_1-2-5_Download'!F15</f>
        <v>49.248704663212436</v>
      </c>
    </row>
    <row r="528" spans="1:6" x14ac:dyDescent="0.25">
      <c r="A528">
        <f>'2020_1-2-5_Download'!C16</f>
        <v>2020</v>
      </c>
      <c r="B528" t="str">
        <f>'2020_1-2-5_Download'!B16</f>
        <v>Niederlande</v>
      </c>
      <c r="D528" t="s">
        <v>599</v>
      </c>
      <c r="E528" t="s">
        <v>598</v>
      </c>
      <c r="F528" s="125">
        <f>'2020_1-2-5_Download'!F16</f>
        <v>43.380992430613965</v>
      </c>
    </row>
    <row r="529" spans="1:6" x14ac:dyDescent="0.25">
      <c r="A529">
        <f>'2020_1-2-5_Download'!C17</f>
        <v>2020</v>
      </c>
      <c r="B529" t="str">
        <f>'2020_1-2-5_Download'!B17</f>
        <v>Rumänien</v>
      </c>
      <c r="D529" t="s">
        <v>599</v>
      </c>
      <c r="E529" t="s">
        <v>598</v>
      </c>
      <c r="F529" s="125">
        <f>'2020_1-2-5_Download'!F17</f>
        <v>40.007730962504837</v>
      </c>
    </row>
    <row r="530" spans="1:6" x14ac:dyDescent="0.25">
      <c r="A530">
        <f>'2020_1-2-5_Download'!C18</f>
        <v>2020</v>
      </c>
      <c r="B530" t="str">
        <f>'2020_1-2-5_Download'!B18</f>
        <v>Italien</v>
      </c>
      <c r="D530" t="s">
        <v>599</v>
      </c>
      <c r="E530" t="s">
        <v>598</v>
      </c>
      <c r="F530" s="125">
        <f>'2020_1-2-5_Download'!F18</f>
        <v>39.585492227979273</v>
      </c>
    </row>
    <row r="531" spans="1:6" x14ac:dyDescent="0.25">
      <c r="A531">
        <f>'2020_1-2-5_Download'!C19</f>
        <v>2020</v>
      </c>
      <c r="B531" t="str">
        <f>'2020_1-2-5_Download'!B19</f>
        <v>Russische Föderation</v>
      </c>
      <c r="D531" t="s">
        <v>599</v>
      </c>
      <c r="E531" t="s">
        <v>598</v>
      </c>
      <c r="F531" s="125">
        <f>'2020_1-2-5_Download'!F19</f>
        <v>63.443026639803001</v>
      </c>
    </row>
    <row r="532" spans="1:6" x14ac:dyDescent="0.25">
      <c r="A532">
        <f>'2020_1-2-5_Download'!C20</f>
        <v>2020</v>
      </c>
      <c r="B532" t="str">
        <f>'2020_1-2-5_Download'!B20</f>
        <v>Griechenland</v>
      </c>
      <c r="D532" t="s">
        <v>599</v>
      </c>
      <c r="E532" t="s">
        <v>598</v>
      </c>
      <c r="F532" s="125">
        <f>'2020_1-2-5_Download'!F20</f>
        <v>43.407328162610327</v>
      </c>
    </row>
    <row r="533" spans="1:6" x14ac:dyDescent="0.25">
      <c r="A533">
        <f>'2020_1-2-5_Download'!C21</f>
        <v>2020</v>
      </c>
      <c r="B533" t="str">
        <f>'2020_1-2-5_Download'!B21</f>
        <v>Bulgarien</v>
      </c>
      <c r="D533" t="s">
        <v>599</v>
      </c>
      <c r="E533" t="s">
        <v>598</v>
      </c>
      <c r="F533" s="125">
        <f>'2020_1-2-5_Download'!F21</f>
        <v>45.546461242176214</v>
      </c>
    </row>
    <row r="534" spans="1:6" x14ac:dyDescent="0.25">
      <c r="A534">
        <f>'2020_1-2-5_Download'!C22</f>
        <v>2020</v>
      </c>
      <c r="B534" t="str">
        <f>'2020_1-2-5_Download'!B22</f>
        <v>Spanien</v>
      </c>
      <c r="D534" t="s">
        <v>599</v>
      </c>
      <c r="E534" t="s">
        <v>598</v>
      </c>
      <c r="F534" s="125">
        <f>'2020_1-2-5_Download'!F22</f>
        <v>47.363981442429356</v>
      </c>
    </row>
    <row r="535" spans="1:6" x14ac:dyDescent="0.25">
      <c r="A535">
        <f>'2020_1-2-5_Download'!C23</f>
        <v>2020</v>
      </c>
      <c r="B535" t="str">
        <f>'2020_1-2-5_Download'!B23</f>
        <v>Ukraine</v>
      </c>
      <c r="D535" t="s">
        <v>599</v>
      </c>
      <c r="E535" t="s">
        <v>598</v>
      </c>
      <c r="F535" s="125">
        <f>'2020_1-2-5_Download'!F23</f>
        <v>63.628396143733568</v>
      </c>
    </row>
    <row r="536" spans="1:6" x14ac:dyDescent="0.25">
      <c r="A536">
        <f>'2020_1-2-5_Download'!C24</f>
        <v>2020</v>
      </c>
      <c r="B536" t="str">
        <f>'2020_1-2-5_Download'!B24</f>
        <v>Vereinigtes Königreich</v>
      </c>
      <c r="D536" t="s">
        <v>599</v>
      </c>
      <c r="E536" t="s">
        <v>598</v>
      </c>
      <c r="F536" s="125">
        <f>'2020_1-2-5_Download'!F24</f>
        <v>30.420711974110031</v>
      </c>
    </row>
    <row r="537" spans="1:6" x14ac:dyDescent="0.25">
      <c r="A537">
        <f>'2020_1-2-5_Download'!C25</f>
        <v>2020</v>
      </c>
      <c r="B537" t="str">
        <f>'2020_1-2-5_Download'!B25</f>
        <v>Portugal</v>
      </c>
      <c r="D537" t="s">
        <v>599</v>
      </c>
      <c r="E537" t="s">
        <v>598</v>
      </c>
      <c r="F537" s="125">
        <f>'2020_1-2-5_Download'!F25</f>
        <v>45.977011494252871</v>
      </c>
    </row>
    <row r="538" spans="1:6" x14ac:dyDescent="0.25">
      <c r="A538">
        <f>'2020_1-2-5_Download'!C26</f>
        <v>2020</v>
      </c>
      <c r="B538" t="str">
        <f>'2020_1-2-5_Download'!B26</f>
        <v>Kroatien</v>
      </c>
      <c r="D538" t="s">
        <v>599</v>
      </c>
      <c r="E538" t="s">
        <v>598</v>
      </c>
      <c r="F538" s="125">
        <f>'2020_1-2-5_Download'!F26</f>
        <v>43.894250944187995</v>
      </c>
    </row>
    <row r="539" spans="1:6" x14ac:dyDescent="0.25">
      <c r="A539">
        <f>'2020_1-2-5_Download'!C27</f>
        <v>2020</v>
      </c>
      <c r="B539" t="str">
        <f>'2020_1-2-5_Download'!B27</f>
        <v>Ungarn</v>
      </c>
      <c r="D539" t="s">
        <v>599</v>
      </c>
      <c r="E539" t="s">
        <v>598</v>
      </c>
      <c r="F539" s="125">
        <f>'2020_1-2-5_Download'!F27</f>
        <v>40.884861407249467</v>
      </c>
    </row>
    <row r="540" spans="1:6" x14ac:dyDescent="0.25">
      <c r="A540">
        <f>'2020_1-2-5_Download'!C28</f>
        <v>2020</v>
      </c>
      <c r="B540" t="str">
        <f>'2020_1-2-5_Download'!B28</f>
        <v>EU Staaten</v>
      </c>
      <c r="D540" t="s">
        <v>599</v>
      </c>
      <c r="E540" t="s">
        <v>598</v>
      </c>
      <c r="F540" s="125">
        <f>'2020_1-2-5_Download'!F28</f>
        <v>44.243114369084054</v>
      </c>
    </row>
    <row r="541" spans="1:6" x14ac:dyDescent="0.25">
      <c r="A541">
        <f>'2020_1-2-5_Download'!C29</f>
        <v>2020</v>
      </c>
      <c r="B541" t="str">
        <f>'2020_1-2-5_Download'!B29</f>
        <v>Afrika</v>
      </c>
      <c r="D541" t="s">
        <v>599</v>
      </c>
      <c r="E541" t="s">
        <v>598</v>
      </c>
      <c r="F541" s="125">
        <f>'2020_1-2-5_Download'!F29</f>
        <v>36.803060159962911</v>
      </c>
    </row>
    <row r="542" spans="1:6" x14ac:dyDescent="0.25">
      <c r="A542">
        <f>'2020_1-2-5_Download'!C30</f>
        <v>2020</v>
      </c>
      <c r="B542" t="str">
        <f>'2020_1-2-5_Download'!B30</f>
        <v>Amerika</v>
      </c>
      <c r="D542" t="s">
        <v>599</v>
      </c>
      <c r="E542" t="s">
        <v>598</v>
      </c>
      <c r="F542" s="125">
        <f>'2020_1-2-5_Download'!F30</f>
        <v>54.505940307157339</v>
      </c>
    </row>
    <row r="543" spans="1:6" x14ac:dyDescent="0.25">
      <c r="A543">
        <f>'2020_1-2-5_Download'!C31</f>
        <v>2020</v>
      </c>
      <c r="B543" t="str">
        <f>'2020_1-2-5_Download'!B31</f>
        <v>Asien</v>
      </c>
      <c r="D543" t="s">
        <v>599</v>
      </c>
      <c r="E543" t="s">
        <v>598</v>
      </c>
      <c r="F543" s="125">
        <f>'2020_1-2-5_Download'!F31</f>
        <v>45.525997581620317</v>
      </c>
    </row>
    <row r="544" spans="1:6" x14ac:dyDescent="0.25">
      <c r="A544">
        <f>'2020_1-2-5_Download'!C32</f>
        <v>2020</v>
      </c>
      <c r="B544" t="str">
        <f>'2020_1-2-5_Download'!B32</f>
        <v>Syrien</v>
      </c>
      <c r="D544" t="s">
        <v>599</v>
      </c>
      <c r="E544" t="s">
        <v>598</v>
      </c>
      <c r="F544" s="125">
        <f>'2020_1-2-5_Download'!F32</f>
        <v>43.407846715328468</v>
      </c>
    </row>
    <row r="545" spans="1:6" x14ac:dyDescent="0.25">
      <c r="A545">
        <f>'2020_1-2-5_Download'!C33</f>
        <v>2020</v>
      </c>
      <c r="B545" t="str">
        <f>'2020_1-2-5_Download'!B33</f>
        <v xml:space="preserve">Irak </v>
      </c>
      <c r="D545" t="s">
        <v>599</v>
      </c>
      <c r="E545" t="s">
        <v>598</v>
      </c>
      <c r="F545" s="125">
        <f>'2020_1-2-5_Download'!F33</f>
        <v>44.972001866542236</v>
      </c>
    </row>
    <row r="546" spans="1:6" x14ac:dyDescent="0.25">
      <c r="A546">
        <f>'2020_1-2-5_Download'!C34</f>
        <v>2020</v>
      </c>
      <c r="B546" t="str">
        <f>'2020_1-2-5_Download'!B34</f>
        <v>Afghanistan</v>
      </c>
      <c r="D546" t="s">
        <v>599</v>
      </c>
      <c r="E546" t="s">
        <v>598</v>
      </c>
      <c r="F546" s="125">
        <f>'2020_1-2-5_Download'!F34</f>
        <v>37.036188731103984</v>
      </c>
    </row>
    <row r="547" spans="1:6" x14ac:dyDescent="0.25">
      <c r="A547">
        <f>'2020_1-2-5_Download'!C35</f>
        <v>2020</v>
      </c>
      <c r="B547" t="str">
        <f>'2020_1-2-5_Download'!B35</f>
        <v>China</v>
      </c>
      <c r="D547" t="s">
        <v>599</v>
      </c>
      <c r="E547" t="s">
        <v>598</v>
      </c>
      <c r="F547" s="125">
        <f>'2020_1-2-5_Download'!F35</f>
        <v>50.319724545007382</v>
      </c>
    </row>
    <row r="548" spans="1:6" x14ac:dyDescent="0.25">
      <c r="A548">
        <f>'2020_1-2-5_Download'!C36</f>
        <v>2020</v>
      </c>
      <c r="B548" t="str">
        <f>'2020_1-2-5_Download'!B36</f>
        <v>Vietnam</v>
      </c>
      <c r="D548" t="s">
        <v>599</v>
      </c>
      <c r="E548" t="s">
        <v>598</v>
      </c>
      <c r="F548" s="125">
        <f>'2020_1-2-5_Download'!F36</f>
        <v>54.809334092202619</v>
      </c>
    </row>
    <row r="549" spans="1:6" x14ac:dyDescent="0.25">
      <c r="A549">
        <f>'2020_1-2-5_Download'!C37</f>
        <v>2020</v>
      </c>
      <c r="B549" t="str">
        <f>'2020_1-2-5_Download'!B37</f>
        <v>Australien und Ozeanien</v>
      </c>
      <c r="D549" t="s">
        <v>599</v>
      </c>
      <c r="E549" t="s">
        <v>598</v>
      </c>
      <c r="F549" s="125">
        <f>'2020_1-2-5_Download'!F37</f>
        <v>42.718446601941743</v>
      </c>
    </row>
    <row r="550" spans="1:6" x14ac:dyDescent="0.25">
      <c r="A550">
        <f>'2020_1-2-5_Download'!C38</f>
        <v>2020</v>
      </c>
      <c r="B550" t="str">
        <f>'2020_1-2-5_Download'!B38</f>
        <v>Staatenlos</v>
      </c>
      <c r="D550" t="s">
        <v>599</v>
      </c>
      <c r="E550" t="s">
        <v>598</v>
      </c>
      <c r="F550" s="125">
        <f>'2020_1-2-5_Download'!F38</f>
        <v>43.43434343434344</v>
      </c>
    </row>
    <row r="551" spans="1:6" x14ac:dyDescent="0.25">
      <c r="A551">
        <f>'2020_1-2-5_Download'!C39</f>
        <v>2020</v>
      </c>
      <c r="B551" t="str">
        <f>'2020_1-2-5_Download'!B39</f>
        <v>Ungeklärt und ohne Angabe</v>
      </c>
      <c r="D551" t="s">
        <v>599</v>
      </c>
      <c r="E551" t="s">
        <v>598</v>
      </c>
      <c r="F551" s="125">
        <f>'2020_1-2-5_Download'!F39</f>
        <v>41.74917491749175</v>
      </c>
    </row>
    <row r="552" spans="1:6" x14ac:dyDescent="0.25">
      <c r="A552">
        <f>'2020_1-2-5_Download'!C40</f>
        <v>2020</v>
      </c>
      <c r="B552" t="str">
        <f>'2020_1-2-5_Download'!B40</f>
        <v>Insgesamt</v>
      </c>
      <c r="D552" t="s">
        <v>599</v>
      </c>
      <c r="E552" t="s">
        <v>598</v>
      </c>
      <c r="F552" s="125">
        <f>'2020_1-2-5_Download'!F40</f>
        <v>45.904801869692676</v>
      </c>
    </row>
    <row r="553" spans="1:6" x14ac:dyDescent="0.25">
      <c r="A553">
        <f>'2020_1-2-5_Download'!C41</f>
        <v>2019</v>
      </c>
      <c r="B553" t="str">
        <f>'2020_1-2-5_Download'!B41</f>
        <v>Europa</v>
      </c>
      <c r="D553" t="s">
        <v>599</v>
      </c>
      <c r="E553" t="s">
        <v>598</v>
      </c>
      <c r="F553" s="125">
        <f>'2020_1-2-5_Download'!F41</f>
        <v>46.328079608230119</v>
      </c>
    </row>
    <row r="554" spans="1:6" x14ac:dyDescent="0.25">
      <c r="A554">
        <f>'2020_1-2-5_Download'!C42</f>
        <v>2019</v>
      </c>
      <c r="B554" t="str">
        <f>'2020_1-2-5_Download'!B42</f>
        <v>Türkei</v>
      </c>
      <c r="D554" t="s">
        <v>599</v>
      </c>
      <c r="E554" t="s">
        <v>598</v>
      </c>
      <c r="F554" s="125">
        <f>'2020_1-2-5_Download'!F42</f>
        <v>48.701188933340845</v>
      </c>
    </row>
    <row r="555" spans="1:6" x14ac:dyDescent="0.25">
      <c r="A555">
        <f>'2020_1-2-5_Download'!C43</f>
        <v>2019</v>
      </c>
      <c r="B555" t="str">
        <f>'2020_1-2-5_Download'!B43</f>
        <v>Polen</v>
      </c>
      <c r="D555" t="s">
        <v>599</v>
      </c>
      <c r="E555" t="s">
        <v>598</v>
      </c>
      <c r="F555" s="125">
        <f>'2020_1-2-5_Download'!F43</f>
        <v>45.263480079579651</v>
      </c>
    </row>
    <row r="556" spans="1:6" x14ac:dyDescent="0.25">
      <c r="A556">
        <f>'2020_1-2-5_Download'!C44</f>
        <v>2019</v>
      </c>
      <c r="B556" t="str">
        <f>'2020_1-2-5_Download'!B44</f>
        <v>Serbien</v>
      </c>
      <c r="D556" t="s">
        <v>599</v>
      </c>
      <c r="E556" t="s">
        <v>598</v>
      </c>
      <c r="F556" s="125">
        <f>'2020_1-2-5_Download'!F44</f>
        <v>49.045252419565784</v>
      </c>
    </row>
    <row r="557" spans="1:6" x14ac:dyDescent="0.25">
      <c r="A557">
        <f>'2020_1-2-5_Download'!C45</f>
        <v>2019</v>
      </c>
      <c r="B557" t="str">
        <f>'2020_1-2-5_Download'!B45</f>
        <v>Niederlande</v>
      </c>
      <c r="D557" t="s">
        <v>599</v>
      </c>
      <c r="E557" t="s">
        <v>598</v>
      </c>
      <c r="F557" s="125">
        <f>'2020_1-2-5_Download'!F45</f>
        <v>43.378536748702494</v>
      </c>
    </row>
    <row r="558" spans="1:6" x14ac:dyDescent="0.25">
      <c r="A558">
        <f>'2020_1-2-5_Download'!C46</f>
        <v>2019</v>
      </c>
      <c r="B558" t="str">
        <f>'2020_1-2-5_Download'!B46</f>
        <v>Rumänien</v>
      </c>
      <c r="D558" t="s">
        <v>599</v>
      </c>
      <c r="E558" t="s">
        <v>598</v>
      </c>
      <c r="F558" s="125">
        <f>'2020_1-2-5_Download'!F46</f>
        <v>39.394710071210582</v>
      </c>
    </row>
    <row r="559" spans="1:6" x14ac:dyDescent="0.25">
      <c r="A559">
        <f>'2020_1-2-5_Download'!C47</f>
        <v>2019</v>
      </c>
      <c r="B559" t="str">
        <f>'2020_1-2-5_Download'!B47</f>
        <v>Italien</v>
      </c>
      <c r="D559" t="s">
        <v>599</v>
      </c>
      <c r="E559" t="s">
        <v>598</v>
      </c>
      <c r="F559" s="125">
        <f>'2020_1-2-5_Download'!F47</f>
        <v>39.410234171725932</v>
      </c>
    </row>
    <row r="560" spans="1:6" x14ac:dyDescent="0.25">
      <c r="A560">
        <f>'2020_1-2-5_Download'!C48</f>
        <v>2019</v>
      </c>
      <c r="B560" t="str">
        <f>'2020_1-2-5_Download'!B48</f>
        <v>Russische Föderation</v>
      </c>
      <c r="D560" t="s">
        <v>599</v>
      </c>
      <c r="E560" t="s">
        <v>598</v>
      </c>
      <c r="F560" s="125">
        <f>'2020_1-2-5_Download'!F48</f>
        <v>63.230008984725963</v>
      </c>
    </row>
    <row r="561" spans="1:6" x14ac:dyDescent="0.25">
      <c r="A561">
        <f>'2020_1-2-5_Download'!C49</f>
        <v>2019</v>
      </c>
      <c r="B561" t="str">
        <f>'2020_1-2-5_Download'!B49</f>
        <v>Griechenland</v>
      </c>
      <c r="D561" t="s">
        <v>599</v>
      </c>
      <c r="E561" t="s">
        <v>598</v>
      </c>
      <c r="F561" s="125">
        <f>'2020_1-2-5_Download'!F49</f>
        <v>43.289928248737709</v>
      </c>
    </row>
    <row r="562" spans="1:6" x14ac:dyDescent="0.25">
      <c r="A562">
        <f>'2020_1-2-5_Download'!C50</f>
        <v>2019</v>
      </c>
      <c r="B562" t="str">
        <f>'2020_1-2-5_Download'!B50</f>
        <v>Bulgarien</v>
      </c>
      <c r="D562" t="s">
        <v>599</v>
      </c>
      <c r="E562" t="s">
        <v>598</v>
      </c>
      <c r="F562" s="125">
        <f>'2020_1-2-5_Download'!F50</f>
        <v>45.133991537376588</v>
      </c>
    </row>
    <row r="563" spans="1:6" x14ac:dyDescent="0.25">
      <c r="A563">
        <f>'2020_1-2-5_Download'!C51</f>
        <v>2019</v>
      </c>
      <c r="B563" t="str">
        <f>'2020_1-2-5_Download'!B51</f>
        <v>Spanien</v>
      </c>
      <c r="D563" t="s">
        <v>599</v>
      </c>
      <c r="E563" t="s">
        <v>598</v>
      </c>
      <c r="F563" s="125">
        <f>'2020_1-2-5_Download'!F51</f>
        <v>47.201336675020883</v>
      </c>
    </row>
    <row r="564" spans="1:6" x14ac:dyDescent="0.25">
      <c r="A564">
        <f>'2020_1-2-5_Download'!C52</f>
        <v>2019</v>
      </c>
      <c r="B564" t="str">
        <f>'2020_1-2-5_Download'!B52</f>
        <v>Ukraine</v>
      </c>
      <c r="D564" t="s">
        <v>599</v>
      </c>
      <c r="E564" t="s">
        <v>598</v>
      </c>
      <c r="F564" s="125">
        <f>'2020_1-2-5_Download'!F52</f>
        <v>63.023358307624498</v>
      </c>
    </row>
    <row r="565" spans="1:6" x14ac:dyDescent="0.25">
      <c r="A565">
        <f>'2020_1-2-5_Download'!C53</f>
        <v>2019</v>
      </c>
      <c r="B565" t="str">
        <f>'2020_1-2-5_Download'!B53</f>
        <v>Vereinigtes Königreich</v>
      </c>
      <c r="D565" t="s">
        <v>599</v>
      </c>
      <c r="E565" t="s">
        <v>598</v>
      </c>
      <c r="F565" s="125">
        <f>'2020_1-2-5_Download'!F53</f>
        <v>30.074074074074076</v>
      </c>
    </row>
    <row r="566" spans="1:6" x14ac:dyDescent="0.25">
      <c r="A566">
        <f>'2020_1-2-5_Download'!C54</f>
        <v>2019</v>
      </c>
      <c r="B566" t="str">
        <f>'2020_1-2-5_Download'!B54</f>
        <v>Portugal</v>
      </c>
      <c r="D566" t="s">
        <v>599</v>
      </c>
      <c r="E566" t="s">
        <v>598</v>
      </c>
      <c r="F566" s="125">
        <f>'2020_1-2-5_Download'!F54</f>
        <v>45.881006864988564</v>
      </c>
    </row>
    <row r="567" spans="1:6" x14ac:dyDescent="0.25">
      <c r="A567">
        <f>'2020_1-2-5_Download'!C55</f>
        <v>2019</v>
      </c>
      <c r="B567" t="str">
        <f>'2020_1-2-5_Download'!B55</f>
        <v>Kroatien</v>
      </c>
      <c r="D567" t="s">
        <v>599</v>
      </c>
      <c r="E567" t="s">
        <v>598</v>
      </c>
      <c r="F567" s="125">
        <f>'2020_1-2-5_Download'!F55</f>
        <v>42.971044901384808</v>
      </c>
    </row>
    <row r="568" spans="1:6" x14ac:dyDescent="0.25">
      <c r="A568">
        <f>'2020_1-2-5_Download'!C56</f>
        <v>2019</v>
      </c>
      <c r="B568" t="str">
        <f>'2020_1-2-5_Download'!B56</f>
        <v>Ungarn</v>
      </c>
      <c r="D568" t="s">
        <v>599</v>
      </c>
      <c r="E568" t="s">
        <v>598</v>
      </c>
      <c r="F568" s="125">
        <f>'2020_1-2-5_Download'!F56</f>
        <v>39.883782356048606</v>
      </c>
    </row>
    <row r="569" spans="1:6" x14ac:dyDescent="0.25">
      <c r="A569">
        <f>'2020_1-2-5_Download'!C57</f>
        <v>2019</v>
      </c>
      <c r="B569" t="str">
        <f>'2020_1-2-5_Download'!B57</f>
        <v>EU Staaten</v>
      </c>
      <c r="D569" t="s">
        <v>599</v>
      </c>
      <c r="E569" t="s">
        <v>598</v>
      </c>
      <c r="F569" s="125">
        <f>'2020_1-2-5_Download'!F57</f>
        <v>48.500422135371529</v>
      </c>
    </row>
    <row r="570" spans="1:6" x14ac:dyDescent="0.25">
      <c r="A570">
        <f>'2020_1-2-5_Download'!C58</f>
        <v>2019</v>
      </c>
      <c r="B570" t="str">
        <f>'2020_1-2-5_Download'!B58</f>
        <v>Afrika</v>
      </c>
      <c r="D570" t="s">
        <v>599</v>
      </c>
      <c r="E570" t="s">
        <v>598</v>
      </c>
      <c r="F570" s="125">
        <f>'2020_1-2-5_Download'!F58</f>
        <v>36.070451029394263</v>
      </c>
    </row>
    <row r="571" spans="1:6" x14ac:dyDescent="0.25">
      <c r="A571">
        <f>'2020_1-2-5_Download'!C59</f>
        <v>2019</v>
      </c>
      <c r="B571" t="str">
        <f>'2020_1-2-5_Download'!B59</f>
        <v>Amerika</v>
      </c>
      <c r="D571" t="s">
        <v>599</v>
      </c>
      <c r="E571" t="s">
        <v>598</v>
      </c>
      <c r="F571" s="125">
        <f>'2020_1-2-5_Download'!F59</f>
        <v>54.379977246871448</v>
      </c>
    </row>
    <row r="572" spans="1:6" x14ac:dyDescent="0.25">
      <c r="A572">
        <f>'2020_1-2-5_Download'!C60</f>
        <v>2019</v>
      </c>
      <c r="B572" t="str">
        <f>'2020_1-2-5_Download'!B60</f>
        <v>Asien</v>
      </c>
      <c r="D572" t="s">
        <v>599</v>
      </c>
      <c r="E572" t="s">
        <v>598</v>
      </c>
      <c r="F572" s="125">
        <f>'2020_1-2-5_Download'!F60</f>
        <v>45.271959123183436</v>
      </c>
    </row>
    <row r="573" spans="1:6" x14ac:dyDescent="0.25">
      <c r="A573">
        <f>'2020_1-2-5_Download'!C61</f>
        <v>2019</v>
      </c>
      <c r="B573" t="str">
        <f>'2020_1-2-5_Download'!B61</f>
        <v>Syrien</v>
      </c>
      <c r="D573" t="s">
        <v>599</v>
      </c>
      <c r="E573" t="s">
        <v>598</v>
      </c>
      <c r="F573" s="125">
        <f>'2020_1-2-5_Download'!F61</f>
        <v>43.092978008372143</v>
      </c>
    </row>
    <row r="574" spans="1:6" x14ac:dyDescent="0.25">
      <c r="A574">
        <f>'2020_1-2-5_Download'!C62</f>
        <v>2019</v>
      </c>
      <c r="B574" t="str">
        <f>'2020_1-2-5_Download'!B62</f>
        <v xml:space="preserve">Irak </v>
      </c>
      <c r="D574" t="s">
        <v>599</v>
      </c>
      <c r="E574" t="s">
        <v>598</v>
      </c>
      <c r="F574" s="125">
        <f>'2020_1-2-5_Download'!F62</f>
        <v>44.803216766175218</v>
      </c>
    </row>
    <row r="575" spans="1:6" x14ac:dyDescent="0.25">
      <c r="A575">
        <f>'2020_1-2-5_Download'!C63</f>
        <v>2019</v>
      </c>
      <c r="B575" t="str">
        <f>'2020_1-2-5_Download'!B63</f>
        <v>Afghanistan</v>
      </c>
      <c r="D575" t="s">
        <v>599</v>
      </c>
      <c r="E575" t="s">
        <v>598</v>
      </c>
      <c r="F575" s="125">
        <f>'2020_1-2-5_Download'!F63</f>
        <v>36.597451628126478</v>
      </c>
    </row>
    <row r="576" spans="1:6" x14ac:dyDescent="0.25">
      <c r="A576">
        <f>'2020_1-2-5_Download'!C64</f>
        <v>2019</v>
      </c>
      <c r="B576" t="str">
        <f>'2020_1-2-5_Download'!B64</f>
        <v>China</v>
      </c>
      <c r="D576" t="s">
        <v>599</v>
      </c>
      <c r="E576" t="s">
        <v>598</v>
      </c>
      <c r="F576" s="125">
        <f>'2020_1-2-5_Download'!F64</f>
        <v>49.523355576739753</v>
      </c>
    </row>
    <row r="577" spans="1:6" x14ac:dyDescent="0.25">
      <c r="A577">
        <f>'2020_1-2-5_Download'!C65</f>
        <v>2019</v>
      </c>
      <c r="B577" t="str">
        <f>'2020_1-2-5_Download'!B65</f>
        <v>Vietnam</v>
      </c>
      <c r="D577" t="s">
        <v>599</v>
      </c>
      <c r="E577" t="s">
        <v>598</v>
      </c>
      <c r="F577" s="125">
        <f>'2020_1-2-5_Download'!F65</f>
        <v>54.680365296803657</v>
      </c>
    </row>
    <row r="578" spans="1:6" x14ac:dyDescent="0.25">
      <c r="A578">
        <f>'2020_1-2-5_Download'!C66</f>
        <v>2019</v>
      </c>
      <c r="B578" t="str">
        <f>'2020_1-2-5_Download'!B66</f>
        <v>Australien und Ozeanien</v>
      </c>
      <c r="D578" t="s">
        <v>599</v>
      </c>
      <c r="E578" t="s">
        <v>598</v>
      </c>
      <c r="F578" s="125">
        <f>'2020_1-2-5_Download'!F66</f>
        <v>43.1924882629108</v>
      </c>
    </row>
    <row r="579" spans="1:6" x14ac:dyDescent="0.25">
      <c r="A579">
        <f>'2020_1-2-5_Download'!C67</f>
        <v>2019</v>
      </c>
      <c r="B579" t="str">
        <f>'2020_1-2-5_Download'!B67</f>
        <v>Staatenlos</v>
      </c>
      <c r="D579" t="s">
        <v>599</v>
      </c>
      <c r="E579" t="s">
        <v>598</v>
      </c>
      <c r="F579" s="125">
        <f>'2020_1-2-5_Download'!F67</f>
        <v>43.220338983050851</v>
      </c>
    </row>
    <row r="580" spans="1:6" x14ac:dyDescent="0.25">
      <c r="A580">
        <f>'2020_1-2-5_Download'!C68</f>
        <v>2019</v>
      </c>
      <c r="B580" t="str">
        <f>'2020_1-2-5_Download'!B68</f>
        <v>Ungeklärt und ohne Angabe</v>
      </c>
      <c r="D580" t="s">
        <v>599</v>
      </c>
      <c r="E580" t="s">
        <v>598</v>
      </c>
      <c r="F580" s="125">
        <f>'2020_1-2-5_Download'!F68</f>
        <v>41.466208476517757</v>
      </c>
    </row>
    <row r="581" spans="1:6" x14ac:dyDescent="0.25">
      <c r="A581">
        <f>'2020_1-2-5_Download'!C69</f>
        <v>2019</v>
      </c>
      <c r="B581" t="str">
        <f>'2020_1-2-5_Download'!B69</f>
        <v>Insgesamt</v>
      </c>
      <c r="D581" t="s">
        <v>599</v>
      </c>
      <c r="E581" t="s">
        <v>598</v>
      </c>
      <c r="F581" s="125">
        <f>'2020_1-2-5_Download'!F69</f>
        <v>45.633139752605018</v>
      </c>
    </row>
    <row r="582" spans="1:6" x14ac:dyDescent="0.25">
      <c r="A582">
        <f>'2020_1-2-5_Download'!C70</f>
        <v>2018</v>
      </c>
      <c r="B582" t="str">
        <f>'2020_1-2-5_Download'!B70</f>
        <v>Europa</v>
      </c>
      <c r="D582" t="s">
        <v>599</v>
      </c>
      <c r="E582" t="s">
        <v>598</v>
      </c>
      <c r="F582" s="125">
        <f>'2020_1-2-5_Download'!F70</f>
        <v>46.121194932879561</v>
      </c>
    </row>
    <row r="583" spans="1:6" x14ac:dyDescent="0.25">
      <c r="A583">
        <f>'2020_1-2-5_Download'!C71</f>
        <v>2018</v>
      </c>
      <c r="B583" t="str">
        <f>'2020_1-2-5_Download'!B71</f>
        <v>Türkei</v>
      </c>
      <c r="D583" t="s">
        <v>599</v>
      </c>
      <c r="E583" t="s">
        <v>598</v>
      </c>
      <c r="F583" s="125">
        <f>'2020_1-2-5_Download'!F71</f>
        <v>48.776253150378047</v>
      </c>
    </row>
    <row r="584" spans="1:6" x14ac:dyDescent="0.25">
      <c r="A584">
        <f>'2020_1-2-5_Download'!C72</f>
        <v>2018</v>
      </c>
      <c r="B584" t="str">
        <f>'2020_1-2-5_Download'!B72</f>
        <v>Polen</v>
      </c>
      <c r="D584" t="s">
        <v>599</v>
      </c>
      <c r="E584" t="s">
        <v>598</v>
      </c>
      <c r="F584" s="125">
        <f>'2020_1-2-5_Download'!F72</f>
        <v>44.680632044881364</v>
      </c>
    </row>
    <row r="585" spans="1:6" x14ac:dyDescent="0.25">
      <c r="A585">
        <f>'2020_1-2-5_Download'!C73</f>
        <v>2018</v>
      </c>
      <c r="B585" t="str">
        <f>'2020_1-2-5_Download'!B73</f>
        <v>Serbien</v>
      </c>
      <c r="D585" t="s">
        <v>599</v>
      </c>
      <c r="E585" t="s">
        <v>598</v>
      </c>
      <c r="F585" s="125">
        <f>'2020_1-2-5_Download'!F73</f>
        <v>49.362719065321301</v>
      </c>
    </row>
    <row r="586" spans="1:6" x14ac:dyDescent="0.25">
      <c r="A586">
        <f>'2020_1-2-5_Download'!C74</f>
        <v>2018</v>
      </c>
      <c r="B586" t="str">
        <f>'2020_1-2-5_Download'!B74</f>
        <v>Niederlande</v>
      </c>
      <c r="D586" t="s">
        <v>599</v>
      </c>
      <c r="E586" t="s">
        <v>598</v>
      </c>
      <c r="F586" s="125">
        <f>'2020_1-2-5_Download'!F74</f>
        <v>43.513874958207957</v>
      </c>
    </row>
    <row r="587" spans="1:6" x14ac:dyDescent="0.25">
      <c r="A587">
        <f>'2020_1-2-5_Download'!C75</f>
        <v>2018</v>
      </c>
      <c r="B587" t="str">
        <f>'2020_1-2-5_Download'!B75</f>
        <v>Rumänien</v>
      </c>
      <c r="D587" t="s">
        <v>599</v>
      </c>
      <c r="E587" t="s">
        <v>598</v>
      </c>
      <c r="F587" s="125">
        <f>'2020_1-2-5_Download'!F75</f>
        <v>38.519996200246986</v>
      </c>
    </row>
    <row r="588" spans="1:6" x14ac:dyDescent="0.25">
      <c r="A588">
        <f>'2020_1-2-5_Download'!C76</f>
        <v>2018</v>
      </c>
      <c r="B588" t="str">
        <f>'2020_1-2-5_Download'!B76</f>
        <v>Italien</v>
      </c>
      <c r="D588" t="s">
        <v>599</v>
      </c>
      <c r="E588" t="s">
        <v>598</v>
      </c>
      <c r="F588" s="125">
        <f>'2020_1-2-5_Download'!F76</f>
        <v>38.811985281233575</v>
      </c>
    </row>
    <row r="589" spans="1:6" x14ac:dyDescent="0.25">
      <c r="A589">
        <f>'2020_1-2-5_Download'!C77</f>
        <v>2018</v>
      </c>
      <c r="B589" t="str">
        <f>'2020_1-2-5_Download'!B77</f>
        <v>Russische Föderation</v>
      </c>
      <c r="D589" t="s">
        <v>599</v>
      </c>
      <c r="E589" t="s">
        <v>598</v>
      </c>
      <c r="F589" s="125">
        <f>'2020_1-2-5_Download'!F77</f>
        <v>62.969752520623281</v>
      </c>
    </row>
    <row r="590" spans="1:6" x14ac:dyDescent="0.25">
      <c r="A590">
        <f>'2020_1-2-5_Download'!C78</f>
        <v>2018</v>
      </c>
      <c r="B590" t="str">
        <f>'2020_1-2-5_Download'!B78</f>
        <v>Griechenland</v>
      </c>
      <c r="D590" t="s">
        <v>599</v>
      </c>
      <c r="E590" t="s">
        <v>598</v>
      </c>
      <c r="F590" s="125">
        <f>'2020_1-2-5_Download'!F78</f>
        <v>42.948376796168176</v>
      </c>
    </row>
    <row r="591" spans="1:6" x14ac:dyDescent="0.25">
      <c r="A591">
        <f>'2020_1-2-5_Download'!C79</f>
        <v>2018</v>
      </c>
      <c r="B591" t="str">
        <f>'2020_1-2-5_Download'!B79</f>
        <v>Bulgarien</v>
      </c>
      <c r="D591" t="s">
        <v>599</v>
      </c>
      <c r="E591" t="s">
        <v>598</v>
      </c>
      <c r="F591" s="125">
        <f>'2020_1-2-5_Download'!F79</f>
        <v>44.382454790303967</v>
      </c>
    </row>
    <row r="592" spans="1:6" x14ac:dyDescent="0.25">
      <c r="A592">
        <f>'2020_1-2-5_Download'!C80</f>
        <v>2018</v>
      </c>
      <c r="B592" t="str">
        <f>'2020_1-2-5_Download'!B80</f>
        <v>Spanien</v>
      </c>
      <c r="D592" t="s">
        <v>599</v>
      </c>
      <c r="E592" t="s">
        <v>598</v>
      </c>
      <c r="F592" s="125">
        <f>'2020_1-2-5_Download'!F80</f>
        <v>47.277332207682562</v>
      </c>
    </row>
    <row r="593" spans="1:6" x14ac:dyDescent="0.25">
      <c r="A593">
        <f>'2020_1-2-5_Download'!C81</f>
        <v>2018</v>
      </c>
      <c r="B593" t="str">
        <f>'2020_1-2-5_Download'!B81</f>
        <v>Ukraine</v>
      </c>
      <c r="D593" t="s">
        <v>599</v>
      </c>
      <c r="E593" t="s">
        <v>598</v>
      </c>
      <c r="F593" s="125">
        <f>'2020_1-2-5_Download'!F81</f>
        <v>63.281958295557573</v>
      </c>
    </row>
    <row r="594" spans="1:6" x14ac:dyDescent="0.25">
      <c r="A594">
        <f>'2020_1-2-5_Download'!C82</f>
        <v>2018</v>
      </c>
      <c r="B594" t="str">
        <f>'2020_1-2-5_Download'!B82</f>
        <v>Vereinigtes Königreich</v>
      </c>
      <c r="D594" t="s">
        <v>599</v>
      </c>
      <c r="E594" t="s">
        <v>598</v>
      </c>
      <c r="F594" s="125">
        <f>'2020_1-2-5_Download'!F82</f>
        <v>30.790802019068984</v>
      </c>
    </row>
    <row r="595" spans="1:6" x14ac:dyDescent="0.25">
      <c r="A595">
        <f>'2020_1-2-5_Download'!C83</f>
        <v>2018</v>
      </c>
      <c r="B595" t="str">
        <f>'2020_1-2-5_Download'!B83</f>
        <v>Portugal</v>
      </c>
      <c r="D595" t="s">
        <v>599</v>
      </c>
      <c r="E595" t="s">
        <v>598</v>
      </c>
      <c r="F595" s="125">
        <f>'2020_1-2-5_Download'!F83</f>
        <v>46.07449856733524</v>
      </c>
    </row>
    <row r="596" spans="1:6" x14ac:dyDescent="0.25">
      <c r="A596">
        <f>'2020_1-2-5_Download'!C84</f>
        <v>2018</v>
      </c>
      <c r="B596" t="str">
        <f>'2020_1-2-5_Download'!B84</f>
        <v>Kroatien</v>
      </c>
      <c r="D596" t="s">
        <v>599</v>
      </c>
      <c r="E596" t="s">
        <v>598</v>
      </c>
      <c r="F596" s="125">
        <f>'2020_1-2-5_Download'!F84</f>
        <v>43.226654975887769</v>
      </c>
    </row>
    <row r="597" spans="1:6" x14ac:dyDescent="0.25">
      <c r="A597">
        <f>'2020_1-2-5_Download'!C85</f>
        <v>2018</v>
      </c>
      <c r="B597" t="str">
        <f>'2020_1-2-5_Download'!B85</f>
        <v>Ungarn</v>
      </c>
      <c r="D597" t="s">
        <v>599</v>
      </c>
      <c r="E597" t="s">
        <v>598</v>
      </c>
      <c r="F597" s="125">
        <f>'2020_1-2-5_Download'!F85</f>
        <v>38.918345705196181</v>
      </c>
    </row>
    <row r="598" spans="1:6" x14ac:dyDescent="0.25">
      <c r="A598">
        <f>'2020_1-2-5_Download'!C86</f>
        <v>2018</v>
      </c>
      <c r="B598" t="str">
        <f>'2020_1-2-5_Download'!B86</f>
        <v>EU Staaten</v>
      </c>
      <c r="D598" t="s">
        <v>599</v>
      </c>
      <c r="E598" t="s">
        <v>598</v>
      </c>
      <c r="F598" s="125">
        <f>'2020_1-2-5_Download'!F86</f>
        <v>44.105806175088404</v>
      </c>
    </row>
    <row r="599" spans="1:6" x14ac:dyDescent="0.25">
      <c r="A599">
        <f>'2020_1-2-5_Download'!C87</f>
        <v>2018</v>
      </c>
      <c r="B599" t="str">
        <f>'2020_1-2-5_Download'!B87</f>
        <v>Afrika</v>
      </c>
      <c r="D599" t="s">
        <v>599</v>
      </c>
      <c r="E599" t="s">
        <v>598</v>
      </c>
      <c r="F599" s="125">
        <f>'2020_1-2-5_Download'!F87</f>
        <v>34.592241710408402</v>
      </c>
    </row>
    <row r="600" spans="1:6" x14ac:dyDescent="0.25">
      <c r="A600">
        <f>'2020_1-2-5_Download'!C88</f>
        <v>2018</v>
      </c>
      <c r="B600" t="str">
        <f>'2020_1-2-5_Download'!B88</f>
        <v>Amerika</v>
      </c>
      <c r="D600" t="s">
        <v>599</v>
      </c>
      <c r="E600" t="s">
        <v>598</v>
      </c>
      <c r="F600" s="125">
        <f>'2020_1-2-5_Download'!F88</f>
        <v>54.91976990614593</v>
      </c>
    </row>
    <row r="601" spans="1:6" x14ac:dyDescent="0.25">
      <c r="A601">
        <f>'2020_1-2-5_Download'!C89</f>
        <v>2018</v>
      </c>
      <c r="B601" t="str">
        <f>'2020_1-2-5_Download'!B89</f>
        <v>Asien</v>
      </c>
      <c r="D601" t="s">
        <v>599</v>
      </c>
      <c r="E601" t="s">
        <v>598</v>
      </c>
      <c r="F601" s="125">
        <f>'2020_1-2-5_Download'!F89</f>
        <v>44.723117220277693</v>
      </c>
    </row>
    <row r="602" spans="1:6" x14ac:dyDescent="0.25">
      <c r="A602">
        <f>'2020_1-2-5_Download'!C90</f>
        <v>2018</v>
      </c>
      <c r="B602" t="str">
        <f>'2020_1-2-5_Download'!B90</f>
        <v>Syrien</v>
      </c>
      <c r="D602" t="s">
        <v>599</v>
      </c>
      <c r="E602" t="s">
        <v>598</v>
      </c>
      <c r="F602" s="125">
        <f>'2020_1-2-5_Download'!F90</f>
        <v>42.186913549355687</v>
      </c>
    </row>
    <row r="603" spans="1:6" x14ac:dyDescent="0.25">
      <c r="A603">
        <f>'2020_1-2-5_Download'!C91</f>
        <v>2018</v>
      </c>
      <c r="B603" t="str">
        <f>'2020_1-2-5_Download'!B91</f>
        <v xml:space="preserve">Irak </v>
      </c>
      <c r="D603" t="s">
        <v>599</v>
      </c>
      <c r="E603" t="s">
        <v>598</v>
      </c>
      <c r="F603" s="125">
        <f>'2020_1-2-5_Download'!F91</f>
        <v>44.285531860554208</v>
      </c>
    </row>
    <row r="604" spans="1:6" x14ac:dyDescent="0.25">
      <c r="A604">
        <f>'2020_1-2-5_Download'!C92</f>
        <v>2018</v>
      </c>
      <c r="B604" t="str">
        <f>'2020_1-2-5_Download'!B92</f>
        <v>Afghanistan</v>
      </c>
      <c r="D604" t="s">
        <v>599</v>
      </c>
      <c r="E604" t="s">
        <v>598</v>
      </c>
      <c r="F604" s="125">
        <f>'2020_1-2-5_Download'!F92</f>
        <v>36.023194008214546</v>
      </c>
    </row>
    <row r="605" spans="1:6" x14ac:dyDescent="0.25">
      <c r="A605">
        <f>'2020_1-2-5_Download'!C93</f>
        <v>2018</v>
      </c>
      <c r="B605" t="str">
        <f>'2020_1-2-5_Download'!B93</f>
        <v>China</v>
      </c>
      <c r="D605" t="s">
        <v>599</v>
      </c>
      <c r="E605" t="s">
        <v>598</v>
      </c>
      <c r="F605" s="125">
        <f>'2020_1-2-5_Download'!F93</f>
        <v>49.50738916256158</v>
      </c>
    </row>
    <row r="606" spans="1:6" x14ac:dyDescent="0.25">
      <c r="A606">
        <f>'2020_1-2-5_Download'!C94</f>
        <v>2018</v>
      </c>
      <c r="B606" t="str">
        <f>'2020_1-2-5_Download'!B94</f>
        <v>Vietnam</v>
      </c>
      <c r="D606" t="s">
        <v>599</v>
      </c>
      <c r="E606" t="s">
        <v>598</v>
      </c>
      <c r="F606" s="125">
        <f>'2020_1-2-5_Download'!F94</f>
        <v>54.246100519930671</v>
      </c>
    </row>
    <row r="607" spans="1:6" x14ac:dyDescent="0.25">
      <c r="A607">
        <f>'2020_1-2-5_Download'!C95</f>
        <v>2018</v>
      </c>
      <c r="B607" t="str">
        <f>'2020_1-2-5_Download'!B95</f>
        <v>Australien und Ozeanien</v>
      </c>
      <c r="D607" t="s">
        <v>599</v>
      </c>
      <c r="E607" t="s">
        <v>598</v>
      </c>
      <c r="F607" s="125">
        <f>'2020_1-2-5_Download'!F95</f>
        <v>44.827586206896555</v>
      </c>
    </row>
    <row r="608" spans="1:6" x14ac:dyDescent="0.25">
      <c r="A608">
        <f>'2020_1-2-5_Download'!C96</f>
        <v>2018</v>
      </c>
      <c r="B608" t="str">
        <f>'2020_1-2-5_Download'!B96</f>
        <v>Staatenlos</v>
      </c>
      <c r="D608" t="s">
        <v>599</v>
      </c>
      <c r="E608" t="s">
        <v>598</v>
      </c>
      <c r="F608" s="125">
        <f>'2020_1-2-5_Download'!F96</f>
        <v>43.161094224924014</v>
      </c>
    </row>
    <row r="609" spans="1:6" x14ac:dyDescent="0.25">
      <c r="A609">
        <f>'2020_1-2-5_Download'!C97</f>
        <v>2018</v>
      </c>
      <c r="B609" t="str">
        <f>'2020_1-2-5_Download'!B97</f>
        <v>Ungeklärt und ohne Angabe</v>
      </c>
      <c r="D609" t="s">
        <v>599</v>
      </c>
      <c r="E609" t="s">
        <v>598</v>
      </c>
      <c r="F609" s="125">
        <f>'2020_1-2-5_Download'!F97</f>
        <v>40.465116279069768</v>
      </c>
    </row>
    <row r="610" spans="1:6" x14ac:dyDescent="0.25">
      <c r="A610">
        <f>'2020_1-2-5_Download'!C98</f>
        <v>2018</v>
      </c>
      <c r="B610" t="str">
        <f>'2020_1-2-5_Download'!B98</f>
        <v>Insgesamt</v>
      </c>
      <c r="D610" t="s">
        <v>599</v>
      </c>
      <c r="E610" t="s">
        <v>598</v>
      </c>
      <c r="F610" s="125">
        <f>'2020_1-2-5_Download'!F98</f>
        <v>45.301815319525758</v>
      </c>
    </row>
    <row r="611" spans="1:6" x14ac:dyDescent="0.25">
      <c r="A611">
        <f>'2020_1-2-5_Download'!C99</f>
        <v>2017</v>
      </c>
      <c r="B611" t="str">
        <f>'2020_1-2-5_Download'!B99</f>
        <v>Europa</v>
      </c>
      <c r="D611" t="s">
        <v>599</v>
      </c>
      <c r="E611" t="s">
        <v>598</v>
      </c>
      <c r="F611" s="125">
        <f>'2020_1-2-5_Download'!F99</f>
        <v>46.257127994739271</v>
      </c>
    </row>
    <row r="612" spans="1:6" x14ac:dyDescent="0.25">
      <c r="A612">
        <f>'2020_1-2-5_Download'!C100</f>
        <v>2017</v>
      </c>
      <c r="B612" t="str">
        <f>'2020_1-2-5_Download'!B100</f>
        <v>Türkei</v>
      </c>
      <c r="D612" t="s">
        <v>599</v>
      </c>
      <c r="E612" t="s">
        <v>598</v>
      </c>
      <c r="F612" s="125">
        <f>'2020_1-2-5_Download'!F100</f>
        <v>48.78728742681907</v>
      </c>
    </row>
    <row r="613" spans="1:6" x14ac:dyDescent="0.25">
      <c r="A613">
        <f>'2020_1-2-5_Download'!C101</f>
        <v>2017</v>
      </c>
      <c r="B613" t="str">
        <f>'2020_1-2-5_Download'!B101</f>
        <v>Polen</v>
      </c>
      <c r="D613" t="s">
        <v>599</v>
      </c>
      <c r="E613" t="s">
        <v>598</v>
      </c>
      <c r="F613" s="125">
        <f>'2020_1-2-5_Download'!F101</f>
        <v>44.735166118246475</v>
      </c>
    </row>
    <row r="614" spans="1:6" x14ac:dyDescent="0.25">
      <c r="A614">
        <f>'2020_1-2-5_Download'!C102</f>
        <v>2017</v>
      </c>
      <c r="B614" t="str">
        <f>'2020_1-2-5_Download'!B102</f>
        <v>Serbien</v>
      </c>
      <c r="D614" t="s">
        <v>599</v>
      </c>
      <c r="E614" t="s">
        <v>598</v>
      </c>
      <c r="F614" s="125">
        <f>'2020_1-2-5_Download'!F102</f>
        <v>49.547149706979219</v>
      </c>
    </row>
    <row r="615" spans="1:6" x14ac:dyDescent="0.25">
      <c r="A615">
        <f>'2020_1-2-5_Download'!C103</f>
        <v>2017</v>
      </c>
      <c r="B615" t="str">
        <f>'2020_1-2-5_Download'!B103</f>
        <v>Niederlande</v>
      </c>
      <c r="D615" t="s">
        <v>599</v>
      </c>
      <c r="E615" t="s">
        <v>598</v>
      </c>
      <c r="F615" s="125">
        <f>'2020_1-2-5_Download'!F103</f>
        <v>43.764472378432025</v>
      </c>
    </row>
    <row r="616" spans="1:6" x14ac:dyDescent="0.25">
      <c r="A616">
        <f>'2020_1-2-5_Download'!C104</f>
        <v>2017</v>
      </c>
      <c r="B616" t="str">
        <f>'2020_1-2-5_Download'!B104</f>
        <v>Rumänien</v>
      </c>
      <c r="D616" t="s">
        <v>599</v>
      </c>
      <c r="E616" t="s">
        <v>598</v>
      </c>
      <c r="F616" s="125">
        <f>'2020_1-2-5_Download'!F104</f>
        <v>38.394892840857274</v>
      </c>
    </row>
    <row r="617" spans="1:6" x14ac:dyDescent="0.25">
      <c r="A617">
        <f>'2020_1-2-5_Download'!C105</f>
        <v>2017</v>
      </c>
      <c r="B617" t="str">
        <f>'2020_1-2-5_Download'!B105</f>
        <v>Italien</v>
      </c>
      <c r="D617" t="s">
        <v>599</v>
      </c>
      <c r="E617" t="s">
        <v>598</v>
      </c>
      <c r="F617" s="125">
        <f>'2020_1-2-5_Download'!F105</f>
        <v>38.697045211819152</v>
      </c>
    </row>
    <row r="618" spans="1:6" x14ac:dyDescent="0.25">
      <c r="A618">
        <f>'2020_1-2-5_Download'!C106</f>
        <v>2017</v>
      </c>
      <c r="B618" t="str">
        <f>'2020_1-2-5_Download'!B106</f>
        <v>Russische Föderation</v>
      </c>
      <c r="D618" t="s">
        <v>599</v>
      </c>
      <c r="E618" t="s">
        <v>598</v>
      </c>
      <c r="F618" s="125">
        <f>'2020_1-2-5_Download'!F106</f>
        <v>62.813011935408383</v>
      </c>
    </row>
    <row r="619" spans="1:6" x14ac:dyDescent="0.25">
      <c r="A619">
        <f>'2020_1-2-5_Download'!C107</f>
        <v>2017</v>
      </c>
      <c r="B619" t="str">
        <f>'2020_1-2-5_Download'!B107</f>
        <v>Griechenland</v>
      </c>
      <c r="D619" t="s">
        <v>599</v>
      </c>
      <c r="E619" t="s">
        <v>598</v>
      </c>
      <c r="F619" s="125">
        <f>'2020_1-2-5_Download'!F107</f>
        <v>43.137782561894511</v>
      </c>
    </row>
    <row r="620" spans="1:6" x14ac:dyDescent="0.25">
      <c r="A620">
        <f>'2020_1-2-5_Download'!C108</f>
        <v>2017</v>
      </c>
      <c r="B620" t="str">
        <f>'2020_1-2-5_Download'!B108</f>
        <v>Bulgarien</v>
      </c>
      <c r="D620" t="s">
        <v>599</v>
      </c>
      <c r="E620" t="s">
        <v>598</v>
      </c>
      <c r="F620" s="125">
        <f>'2020_1-2-5_Download'!F108</f>
        <v>44.112591319295227</v>
      </c>
    </row>
    <row r="621" spans="1:6" x14ac:dyDescent="0.25">
      <c r="A621">
        <f>'2020_1-2-5_Download'!C109</f>
        <v>2017</v>
      </c>
      <c r="B621" t="str">
        <f>'2020_1-2-5_Download'!B109</f>
        <v>Spanien</v>
      </c>
      <c r="D621" t="s">
        <v>599</v>
      </c>
      <c r="E621" t="s">
        <v>598</v>
      </c>
      <c r="F621" s="125">
        <f>'2020_1-2-5_Download'!F109</f>
        <v>47.093763258379298</v>
      </c>
    </row>
    <row r="622" spans="1:6" x14ac:dyDescent="0.25">
      <c r="A622">
        <f>'2020_1-2-5_Download'!C110</f>
        <v>2017</v>
      </c>
      <c r="B622" t="str">
        <f>'2020_1-2-5_Download'!B110</f>
        <v>Ukraine</v>
      </c>
      <c r="D622" t="s">
        <v>599</v>
      </c>
      <c r="E622" t="s">
        <v>598</v>
      </c>
      <c r="F622" s="125">
        <f>'2020_1-2-5_Download'!F110</f>
        <v>63.378952336007558</v>
      </c>
    </row>
    <row r="623" spans="1:6" x14ac:dyDescent="0.25">
      <c r="A623">
        <f>'2020_1-2-5_Download'!C111</f>
        <v>2017</v>
      </c>
      <c r="B623" t="str">
        <f>'2020_1-2-5_Download'!B111</f>
        <v>Vereinigtes Königreich</v>
      </c>
      <c r="D623" t="s">
        <v>599</v>
      </c>
      <c r="E623" t="s">
        <v>598</v>
      </c>
      <c r="F623" s="125">
        <f>'2020_1-2-5_Download'!F111</f>
        <v>30.875331564986734</v>
      </c>
    </row>
    <row r="624" spans="1:6" x14ac:dyDescent="0.25">
      <c r="A624">
        <f>'2020_1-2-5_Download'!C112</f>
        <v>2017</v>
      </c>
      <c r="B624" t="str">
        <f>'2020_1-2-5_Download'!B112</f>
        <v>Portugal</v>
      </c>
      <c r="D624" t="s">
        <v>599</v>
      </c>
      <c r="E624" t="s">
        <v>598</v>
      </c>
      <c r="F624" s="125">
        <f>'2020_1-2-5_Download'!F112</f>
        <v>46.026300743281872</v>
      </c>
    </row>
    <row r="625" spans="1:6" x14ac:dyDescent="0.25">
      <c r="A625">
        <f>'2020_1-2-5_Download'!C113</f>
        <v>2017</v>
      </c>
      <c r="B625" t="str">
        <f>'2020_1-2-5_Download'!B113</f>
        <v>Kroatien</v>
      </c>
      <c r="D625" t="s">
        <v>599</v>
      </c>
      <c r="E625" t="s">
        <v>598</v>
      </c>
      <c r="F625" s="125">
        <f>'2020_1-2-5_Download'!F113</f>
        <v>43.663318986131038</v>
      </c>
    </row>
    <row r="626" spans="1:6" x14ac:dyDescent="0.25">
      <c r="A626">
        <f>'2020_1-2-5_Download'!C114</f>
        <v>2017</v>
      </c>
      <c r="B626" t="str">
        <f>'2020_1-2-5_Download'!B114</f>
        <v>Ungarn</v>
      </c>
      <c r="D626" t="s">
        <v>599</v>
      </c>
      <c r="E626" t="s">
        <v>598</v>
      </c>
      <c r="F626" s="125">
        <f>'2020_1-2-5_Download'!F114</f>
        <v>37.62322015334064</v>
      </c>
    </row>
    <row r="627" spans="1:6" x14ac:dyDescent="0.25">
      <c r="A627">
        <f>'2020_1-2-5_Download'!C115</f>
        <v>2017</v>
      </c>
      <c r="B627" t="str">
        <f>'2020_1-2-5_Download'!B115</f>
        <v>EU Staaten</v>
      </c>
      <c r="D627" t="s">
        <v>599</v>
      </c>
      <c r="E627" t="s">
        <v>598</v>
      </c>
      <c r="F627" s="125">
        <f>'2020_1-2-5_Download'!F115</f>
        <v>44.139247717439837</v>
      </c>
    </row>
    <row r="628" spans="1:6" x14ac:dyDescent="0.25">
      <c r="A628">
        <f>'2020_1-2-5_Download'!C116</f>
        <v>2017</v>
      </c>
      <c r="B628" t="str">
        <f>'2020_1-2-5_Download'!B116</f>
        <v>Afrika</v>
      </c>
      <c r="D628" t="s">
        <v>599</v>
      </c>
      <c r="E628" t="s">
        <v>598</v>
      </c>
      <c r="F628" s="125">
        <f>'2020_1-2-5_Download'!F116</f>
        <v>32.998071093965279</v>
      </c>
    </row>
    <row r="629" spans="1:6" x14ac:dyDescent="0.25">
      <c r="A629">
        <f>'2020_1-2-5_Download'!C117</f>
        <v>2017</v>
      </c>
      <c r="B629" t="str">
        <f>'2020_1-2-5_Download'!B117</f>
        <v>Amerika</v>
      </c>
      <c r="D629" t="s">
        <v>599</v>
      </c>
      <c r="E629" t="s">
        <v>598</v>
      </c>
      <c r="F629" s="125">
        <f>'2020_1-2-5_Download'!F117</f>
        <v>55.173521850899746</v>
      </c>
    </row>
    <row r="630" spans="1:6" x14ac:dyDescent="0.25">
      <c r="A630">
        <f>'2020_1-2-5_Download'!C118</f>
        <v>2017</v>
      </c>
      <c r="B630" t="str">
        <f>'2020_1-2-5_Download'!B118</f>
        <v>Asien</v>
      </c>
      <c r="D630" t="s">
        <v>599</v>
      </c>
      <c r="E630" t="s">
        <v>598</v>
      </c>
      <c r="F630" s="125">
        <f>'2020_1-2-5_Download'!F118</f>
        <v>44.202987719341422</v>
      </c>
    </row>
    <row r="631" spans="1:6" x14ac:dyDescent="0.25">
      <c r="A631">
        <f>'2020_1-2-5_Download'!C119</f>
        <v>2017</v>
      </c>
      <c r="B631" t="str">
        <f>'2020_1-2-5_Download'!B119</f>
        <v>Syrien</v>
      </c>
      <c r="D631" t="s">
        <v>599</v>
      </c>
      <c r="E631" t="s">
        <v>598</v>
      </c>
      <c r="F631" s="125">
        <f>'2020_1-2-5_Download'!F119</f>
        <v>41.268142599157251</v>
      </c>
    </row>
    <row r="632" spans="1:6" x14ac:dyDescent="0.25">
      <c r="A632">
        <f>'2020_1-2-5_Download'!C120</f>
        <v>2017</v>
      </c>
      <c r="B632" t="str">
        <f>'2020_1-2-5_Download'!B120</f>
        <v xml:space="preserve">Irak </v>
      </c>
      <c r="D632" t="s">
        <v>599</v>
      </c>
      <c r="E632" t="s">
        <v>598</v>
      </c>
      <c r="F632" s="125">
        <f>'2020_1-2-5_Download'!F120</f>
        <v>43.519537699504681</v>
      </c>
    </row>
    <row r="633" spans="1:6" x14ac:dyDescent="0.25">
      <c r="A633">
        <f>'2020_1-2-5_Download'!C121</f>
        <v>2017</v>
      </c>
      <c r="B633" t="str">
        <f>'2020_1-2-5_Download'!B121</f>
        <v>Afghanistan</v>
      </c>
      <c r="D633" t="s">
        <v>599</v>
      </c>
      <c r="E633" t="s">
        <v>598</v>
      </c>
      <c r="F633" s="125">
        <f>'2020_1-2-5_Download'!F121</f>
        <v>35.433266932270918</v>
      </c>
    </row>
    <row r="634" spans="1:6" x14ac:dyDescent="0.25">
      <c r="A634">
        <f>'2020_1-2-5_Download'!C122</f>
        <v>2017</v>
      </c>
      <c r="B634" t="str">
        <f>'2020_1-2-5_Download'!B122</f>
        <v>China</v>
      </c>
      <c r="D634" t="s">
        <v>599</v>
      </c>
      <c r="E634" t="s">
        <v>598</v>
      </c>
      <c r="F634" s="125">
        <f>'2020_1-2-5_Download'!F122</f>
        <v>50.155118924508791</v>
      </c>
    </row>
    <row r="635" spans="1:6" x14ac:dyDescent="0.25">
      <c r="A635">
        <f>'2020_1-2-5_Download'!C123</f>
        <v>2017</v>
      </c>
      <c r="B635" t="str">
        <f>'2020_1-2-5_Download'!B123</f>
        <v>Vietnam</v>
      </c>
      <c r="D635" t="s">
        <v>599</v>
      </c>
      <c r="E635" t="s">
        <v>598</v>
      </c>
      <c r="F635" s="125">
        <f>'2020_1-2-5_Download'!F123</f>
        <v>54.205607476635507</v>
      </c>
    </row>
    <row r="636" spans="1:6" x14ac:dyDescent="0.25">
      <c r="A636">
        <f>'2020_1-2-5_Download'!C124</f>
        <v>2017</v>
      </c>
      <c r="B636" t="str">
        <f>'2020_1-2-5_Download'!B124</f>
        <v>Australien und Ozeanien</v>
      </c>
      <c r="D636" t="s">
        <v>599</v>
      </c>
      <c r="E636" t="s">
        <v>598</v>
      </c>
      <c r="F636" s="125">
        <f>'2020_1-2-5_Download'!F124</f>
        <v>44.827586206896555</v>
      </c>
    </row>
    <row r="637" spans="1:6" x14ac:dyDescent="0.25">
      <c r="A637">
        <f>'2020_1-2-5_Download'!C125</f>
        <v>2017</v>
      </c>
      <c r="B637" t="str">
        <f>'2020_1-2-5_Download'!B125</f>
        <v>Staatenlos</v>
      </c>
      <c r="D637" t="s">
        <v>599</v>
      </c>
      <c r="E637" t="s">
        <v>598</v>
      </c>
      <c r="F637" s="125">
        <f>'2020_1-2-5_Download'!F125</f>
        <v>43.161094224924014</v>
      </c>
    </row>
    <row r="638" spans="1:6" x14ac:dyDescent="0.25">
      <c r="A638">
        <f>'2020_1-2-5_Download'!C126</f>
        <v>2017</v>
      </c>
      <c r="B638" t="str">
        <f>'2020_1-2-5_Download'!B126</f>
        <v>Ungeklärt und ohne Angabe</v>
      </c>
      <c r="D638" t="s">
        <v>599</v>
      </c>
      <c r="E638" t="s">
        <v>598</v>
      </c>
      <c r="F638" s="125">
        <f>'2020_1-2-5_Download'!F126</f>
        <v>40.465116279069768</v>
      </c>
    </row>
    <row r="639" spans="1:6" x14ac:dyDescent="0.25">
      <c r="A639">
        <f>'2020_1-2-5_Download'!C127</f>
        <v>2017</v>
      </c>
      <c r="B639" t="str">
        <f>'2020_1-2-5_Download'!B127</f>
        <v>Insgesamt</v>
      </c>
      <c r="D639" t="s">
        <v>599</v>
      </c>
      <c r="E639" t="s">
        <v>598</v>
      </c>
      <c r="F639" s="125">
        <f>'2020_1-2-5_Download'!F127</f>
        <v>45.301815319525758</v>
      </c>
    </row>
    <row r="640" spans="1:6" x14ac:dyDescent="0.25">
      <c r="A640">
        <f>'2020_1-2-5_Download'!C128</f>
        <v>2016</v>
      </c>
      <c r="B640" t="str">
        <f>'2020_1-2-5_Download'!B128</f>
        <v>Europa</v>
      </c>
      <c r="D640" t="s">
        <v>599</v>
      </c>
      <c r="E640" t="s">
        <v>598</v>
      </c>
      <c r="F640" s="125">
        <f>'2020_1-2-5_Download'!F128</f>
        <v>46.449596407112949</v>
      </c>
    </row>
    <row r="641" spans="1:6" x14ac:dyDescent="0.25">
      <c r="A641">
        <f>'2020_1-2-5_Download'!C129</f>
        <v>2016</v>
      </c>
      <c r="B641" t="str">
        <f>'2020_1-2-5_Download'!B129</f>
        <v>Türkei</v>
      </c>
      <c r="D641" t="s">
        <v>599</v>
      </c>
      <c r="E641" t="s">
        <v>598</v>
      </c>
      <c r="F641" s="125">
        <f>'2020_1-2-5_Download'!F129</f>
        <v>48.905028552420028</v>
      </c>
    </row>
    <row r="642" spans="1:6" x14ac:dyDescent="0.25">
      <c r="A642">
        <f>'2020_1-2-5_Download'!C130</f>
        <v>2016</v>
      </c>
      <c r="B642" t="str">
        <f>'2020_1-2-5_Download'!B130</f>
        <v>Polen</v>
      </c>
      <c r="D642" t="s">
        <v>599</v>
      </c>
      <c r="E642" t="s">
        <v>598</v>
      </c>
      <c r="F642" s="125">
        <f>'2020_1-2-5_Download'!F130</f>
        <v>44.823953423897976</v>
      </c>
    </row>
    <row r="643" spans="1:6" x14ac:dyDescent="0.25">
      <c r="A643">
        <f>'2020_1-2-5_Download'!C131</f>
        <v>2016</v>
      </c>
      <c r="B643" t="str">
        <f>'2020_1-2-5_Download'!B131</f>
        <v>Serbien</v>
      </c>
      <c r="D643" t="s">
        <v>599</v>
      </c>
      <c r="E643" t="s">
        <v>598</v>
      </c>
      <c r="F643" s="125">
        <f>'2020_1-2-5_Download'!F131</f>
        <v>50.05370569280344</v>
      </c>
    </row>
    <row r="644" spans="1:6" x14ac:dyDescent="0.25">
      <c r="A644">
        <f>'2020_1-2-5_Download'!C132</f>
        <v>2016</v>
      </c>
      <c r="B644" t="str">
        <f>'2020_1-2-5_Download'!B132</f>
        <v>Niederlande</v>
      </c>
      <c r="D644" t="s">
        <v>599</v>
      </c>
      <c r="E644" t="s">
        <v>598</v>
      </c>
      <c r="F644" s="125">
        <f>'2020_1-2-5_Download'!F132</f>
        <v>43.771541112752338</v>
      </c>
    </row>
    <row r="645" spans="1:6" x14ac:dyDescent="0.25">
      <c r="A645">
        <f>'2020_1-2-5_Download'!C133</f>
        <v>2016</v>
      </c>
      <c r="B645" t="str">
        <f>'2020_1-2-5_Download'!B133</f>
        <v>Rumänien</v>
      </c>
      <c r="D645" t="s">
        <v>599</v>
      </c>
      <c r="E645" t="s">
        <v>598</v>
      </c>
      <c r="F645" s="125">
        <f>'2020_1-2-5_Download'!F133</f>
        <v>38.161073825503358</v>
      </c>
    </row>
    <row r="646" spans="1:6" x14ac:dyDescent="0.25">
      <c r="A646">
        <f>'2020_1-2-5_Download'!C134</f>
        <v>2016</v>
      </c>
      <c r="B646" t="str">
        <f>'2020_1-2-5_Download'!B134</f>
        <v>Italien</v>
      </c>
      <c r="D646" t="s">
        <v>599</v>
      </c>
      <c r="E646" t="s">
        <v>598</v>
      </c>
      <c r="F646" s="125">
        <f>'2020_1-2-5_Download'!F134</f>
        <v>38.411669367909241</v>
      </c>
    </row>
    <row r="647" spans="1:6" x14ac:dyDescent="0.25">
      <c r="A647">
        <f>'2020_1-2-5_Download'!C135</f>
        <v>2016</v>
      </c>
      <c r="B647" t="str">
        <f>'2020_1-2-5_Download'!B135</f>
        <v>Russische Föderation</v>
      </c>
      <c r="D647" t="s">
        <v>599</v>
      </c>
      <c r="E647" t="s">
        <v>598</v>
      </c>
      <c r="F647" s="125">
        <f>'2020_1-2-5_Download'!F135</f>
        <v>62.585193889541713</v>
      </c>
    </row>
    <row r="648" spans="1:6" x14ac:dyDescent="0.25">
      <c r="A648">
        <f>'2020_1-2-5_Download'!C136</f>
        <v>2016</v>
      </c>
      <c r="B648" t="str">
        <f>'2020_1-2-5_Download'!B136</f>
        <v>Griechenland</v>
      </c>
      <c r="D648" t="s">
        <v>599</v>
      </c>
      <c r="E648" t="s">
        <v>598</v>
      </c>
      <c r="F648" s="125">
        <f>'2020_1-2-5_Download'!F136</f>
        <v>43.032786885245898</v>
      </c>
    </row>
    <row r="649" spans="1:6" x14ac:dyDescent="0.25">
      <c r="A649">
        <f>'2020_1-2-5_Download'!C137</f>
        <v>2016</v>
      </c>
      <c r="B649" t="str">
        <f>'2020_1-2-5_Download'!B137</f>
        <v>Bulgarien</v>
      </c>
      <c r="D649" t="s">
        <v>599</v>
      </c>
      <c r="E649" t="s">
        <v>598</v>
      </c>
      <c r="F649" s="125">
        <f>'2020_1-2-5_Download'!F137</f>
        <v>44.146105466860185</v>
      </c>
    </row>
    <row r="650" spans="1:6" x14ac:dyDescent="0.25">
      <c r="A650">
        <f>'2020_1-2-5_Download'!C138</f>
        <v>2016</v>
      </c>
      <c r="B650" t="str">
        <f>'2020_1-2-5_Download'!B138</f>
        <v>Spanien</v>
      </c>
      <c r="D650" t="s">
        <v>599</v>
      </c>
      <c r="E650" t="s">
        <v>598</v>
      </c>
      <c r="F650" s="125">
        <f>'2020_1-2-5_Download'!F138</f>
        <v>47.026338147833471</v>
      </c>
    </row>
    <row r="651" spans="1:6" x14ac:dyDescent="0.25">
      <c r="A651">
        <f>'2020_1-2-5_Download'!C139</f>
        <v>2016</v>
      </c>
      <c r="B651" t="str">
        <f>'2020_1-2-5_Download'!B139</f>
        <v>Ukraine</v>
      </c>
      <c r="D651" t="s">
        <v>599</v>
      </c>
      <c r="E651" t="s">
        <v>598</v>
      </c>
      <c r="F651" s="125">
        <f>'2020_1-2-5_Download'!F139</f>
        <v>63.666987487969209</v>
      </c>
    </row>
    <row r="652" spans="1:6" x14ac:dyDescent="0.25">
      <c r="A652">
        <f>'2020_1-2-5_Download'!C140</f>
        <v>2016</v>
      </c>
      <c r="B652" t="str">
        <f>'2020_1-2-5_Download'!B140</f>
        <v>Vereinigtes Königreich</v>
      </c>
      <c r="D652" t="s">
        <v>599</v>
      </c>
      <c r="E652" t="s">
        <v>598</v>
      </c>
      <c r="F652" s="125">
        <f>'2020_1-2-5_Download'!F140</f>
        <v>31.620947630922693</v>
      </c>
    </row>
    <row r="653" spans="1:6" x14ac:dyDescent="0.25">
      <c r="A653">
        <f>'2020_1-2-5_Download'!C141</f>
        <v>2016</v>
      </c>
      <c r="B653" t="str">
        <f>'2020_1-2-5_Download'!B141</f>
        <v>Portugal</v>
      </c>
      <c r="D653" t="s">
        <v>599</v>
      </c>
      <c r="E653" t="s">
        <v>598</v>
      </c>
      <c r="F653" s="125">
        <f>'2020_1-2-5_Download'!F141</f>
        <v>45.246085011185684</v>
      </c>
    </row>
    <row r="654" spans="1:6" x14ac:dyDescent="0.25">
      <c r="A654">
        <f>'2020_1-2-5_Download'!C142</f>
        <v>2016</v>
      </c>
      <c r="B654" t="str">
        <f>'2020_1-2-5_Download'!B142</f>
        <v>Kroatien</v>
      </c>
      <c r="D654" t="s">
        <v>599</v>
      </c>
      <c r="E654" t="s">
        <v>598</v>
      </c>
      <c r="F654" s="125">
        <f>'2020_1-2-5_Download'!F142</f>
        <v>44.976574700676728</v>
      </c>
    </row>
    <row r="655" spans="1:6" x14ac:dyDescent="0.25">
      <c r="A655">
        <f>'2020_1-2-5_Download'!C143</f>
        <v>2016</v>
      </c>
      <c r="B655" t="str">
        <f>'2020_1-2-5_Download'!B143</f>
        <v>Ungarn</v>
      </c>
      <c r="D655" t="s">
        <v>599</v>
      </c>
      <c r="E655" t="s">
        <v>598</v>
      </c>
      <c r="F655" s="125">
        <f>'2020_1-2-5_Download'!F143</f>
        <v>36.795086543830266</v>
      </c>
    </row>
    <row r="656" spans="1:6" x14ac:dyDescent="0.25">
      <c r="A656">
        <f>'2020_1-2-5_Download'!C144</f>
        <v>2016</v>
      </c>
      <c r="B656" t="str">
        <f>'2020_1-2-5_Download'!B144</f>
        <v>EU Staaten</v>
      </c>
      <c r="D656" t="s">
        <v>599</v>
      </c>
      <c r="E656" t="s">
        <v>598</v>
      </c>
      <c r="F656" s="125">
        <f>'2020_1-2-5_Download'!F144</f>
        <v>44.289585753000388</v>
      </c>
    </row>
    <row r="657" spans="1:6" x14ac:dyDescent="0.25">
      <c r="A657">
        <f>'2020_1-2-5_Download'!C145</f>
        <v>2016</v>
      </c>
      <c r="B657" t="str">
        <f>'2020_1-2-5_Download'!B145</f>
        <v>Afrika</v>
      </c>
      <c r="D657" t="s">
        <v>599</v>
      </c>
      <c r="E657" t="s">
        <v>598</v>
      </c>
      <c r="F657" s="125">
        <f>'2020_1-2-5_Download'!F145</f>
        <v>30.847803881511748</v>
      </c>
    </row>
    <row r="658" spans="1:6" x14ac:dyDescent="0.25">
      <c r="A658">
        <f>'2020_1-2-5_Download'!C146</f>
        <v>2016</v>
      </c>
      <c r="B658" t="str">
        <f>'2020_1-2-5_Download'!B146</f>
        <v>Amerika</v>
      </c>
      <c r="D658" t="s">
        <v>599</v>
      </c>
      <c r="E658" t="s">
        <v>598</v>
      </c>
      <c r="F658" s="125">
        <f>'2020_1-2-5_Download'!F146</f>
        <v>55.110817069136623</v>
      </c>
    </row>
    <row r="659" spans="1:6" x14ac:dyDescent="0.25">
      <c r="A659">
        <f>'2020_1-2-5_Download'!C147</f>
        <v>2016</v>
      </c>
      <c r="B659" t="str">
        <f>'2020_1-2-5_Download'!B147</f>
        <v>Asien</v>
      </c>
      <c r="D659" t="s">
        <v>599</v>
      </c>
      <c r="E659" t="s">
        <v>598</v>
      </c>
      <c r="F659" s="125">
        <f>'2020_1-2-5_Download'!F147</f>
        <v>43.220204792568353</v>
      </c>
    </row>
    <row r="660" spans="1:6" x14ac:dyDescent="0.25">
      <c r="A660">
        <f>'2020_1-2-5_Download'!C148</f>
        <v>2016</v>
      </c>
      <c r="B660" t="str">
        <f>'2020_1-2-5_Download'!B148</f>
        <v>Syrien</v>
      </c>
      <c r="D660" t="s">
        <v>599</v>
      </c>
      <c r="E660" t="s">
        <v>598</v>
      </c>
      <c r="F660" s="125">
        <f>'2020_1-2-5_Download'!F148</f>
        <v>39.585324608484669</v>
      </c>
    </row>
    <row r="661" spans="1:6" x14ac:dyDescent="0.25">
      <c r="A661">
        <f>'2020_1-2-5_Download'!C149</f>
        <v>2016</v>
      </c>
      <c r="B661" t="str">
        <f>'2020_1-2-5_Download'!B149</f>
        <v xml:space="preserve">Irak </v>
      </c>
      <c r="D661" t="s">
        <v>599</v>
      </c>
      <c r="E661" t="s">
        <v>598</v>
      </c>
      <c r="F661" s="125">
        <f>'2020_1-2-5_Download'!F149</f>
        <v>41.978323920012208</v>
      </c>
    </row>
    <row r="662" spans="1:6" x14ac:dyDescent="0.25">
      <c r="A662">
        <f>'2020_1-2-5_Download'!C150</f>
        <v>2016</v>
      </c>
      <c r="B662" t="str">
        <f>'2020_1-2-5_Download'!B150</f>
        <v>Afghanistan</v>
      </c>
      <c r="D662" t="s">
        <v>599</v>
      </c>
      <c r="E662" t="s">
        <v>598</v>
      </c>
      <c r="F662" s="125">
        <f>'2020_1-2-5_Download'!F150</f>
        <v>34.766118836915297</v>
      </c>
    </row>
    <row r="663" spans="1:6" x14ac:dyDescent="0.25">
      <c r="A663">
        <f>'2020_1-2-5_Download'!C151</f>
        <v>2016</v>
      </c>
      <c r="B663" t="str">
        <f>'2020_1-2-5_Download'!B151</f>
        <v>China</v>
      </c>
      <c r="D663" t="s">
        <v>599</v>
      </c>
      <c r="E663" t="s">
        <v>598</v>
      </c>
      <c r="F663" s="125">
        <f>'2020_1-2-5_Download'!F151</f>
        <v>50.667408231368185</v>
      </c>
    </row>
    <row r="664" spans="1:6" x14ac:dyDescent="0.25">
      <c r="A664">
        <f>'2020_1-2-5_Download'!C152</f>
        <v>2016</v>
      </c>
      <c r="B664" t="str">
        <f>'2020_1-2-5_Download'!B152</f>
        <v>Vietnam</v>
      </c>
      <c r="D664" t="s">
        <v>599</v>
      </c>
      <c r="E664" t="s">
        <v>598</v>
      </c>
      <c r="F664" s="125">
        <f>'2020_1-2-5_Download'!F152</f>
        <v>53.588516746411486</v>
      </c>
    </row>
    <row r="665" spans="1:6" x14ac:dyDescent="0.25">
      <c r="A665">
        <f>'2020_1-2-5_Download'!C153</f>
        <v>2016</v>
      </c>
      <c r="B665" t="str">
        <f>'2020_1-2-5_Download'!B153</f>
        <v>Australien und Ozeanien</v>
      </c>
      <c r="D665" t="s">
        <v>599</v>
      </c>
      <c r="E665" t="s">
        <v>598</v>
      </c>
      <c r="F665" s="125">
        <f>'2020_1-2-5_Download'!F153</f>
        <v>44.973544973544968</v>
      </c>
    </row>
    <row r="666" spans="1:6" x14ac:dyDescent="0.25">
      <c r="A666">
        <f>'2020_1-2-5_Download'!C154</f>
        <v>2016</v>
      </c>
      <c r="B666" t="str">
        <f>'2020_1-2-5_Download'!B154</f>
        <v>Staatenlos</v>
      </c>
      <c r="D666" t="s">
        <v>599</v>
      </c>
      <c r="E666" t="s">
        <v>598</v>
      </c>
      <c r="F666" s="125">
        <f>'2020_1-2-5_Download'!F154</f>
        <v>41.064638783269963</v>
      </c>
    </row>
    <row r="667" spans="1:6" x14ac:dyDescent="0.25">
      <c r="A667">
        <f>'2020_1-2-5_Download'!C155</f>
        <v>2016</v>
      </c>
      <c r="B667" t="str">
        <f>'2020_1-2-5_Download'!B155</f>
        <v>Ungeklärt und ohne Angabe</v>
      </c>
      <c r="D667" t="s">
        <v>599</v>
      </c>
      <c r="E667" t="s">
        <v>598</v>
      </c>
      <c r="F667" s="125">
        <f>'2020_1-2-5_Download'!F155</f>
        <v>38.711583924349881</v>
      </c>
    </row>
    <row r="668" spans="1:6" x14ac:dyDescent="0.25">
      <c r="A668">
        <f>'2020_1-2-5_Download'!C156</f>
        <v>2016</v>
      </c>
      <c r="B668" t="str">
        <f>'2020_1-2-5_Download'!B156</f>
        <v>Insgesamt</v>
      </c>
      <c r="D668" t="s">
        <v>599</v>
      </c>
      <c r="E668" t="s">
        <v>598</v>
      </c>
      <c r="F668" s="125">
        <f>'2020_1-2-5_Download'!F156</f>
        <v>44.978763662714627</v>
      </c>
    </row>
    <row r="669" spans="1:6" x14ac:dyDescent="0.25">
      <c r="A669">
        <f>'2020_1-2-5_Download'!C157</f>
        <v>2015</v>
      </c>
      <c r="B669" t="str">
        <f>'2020_1-2-5_Download'!B157</f>
        <v>Europa</v>
      </c>
      <c r="D669" t="s">
        <v>599</v>
      </c>
      <c r="E669" t="s">
        <v>598</v>
      </c>
      <c r="F669" s="125">
        <f>'2020_1-2-5_Download'!F157</f>
        <v>46.620170888709097</v>
      </c>
    </row>
    <row r="670" spans="1:6" x14ac:dyDescent="0.25">
      <c r="A670">
        <f>'2020_1-2-5_Download'!C158</f>
        <v>2015</v>
      </c>
      <c r="B670" t="str">
        <f>'2020_1-2-5_Download'!B158</f>
        <v>Türkei</v>
      </c>
      <c r="D670" t="s">
        <v>599</v>
      </c>
      <c r="E670" t="s">
        <v>598</v>
      </c>
      <c r="F670" s="125">
        <f>'2020_1-2-5_Download'!F158</f>
        <v>48.898959456189367</v>
      </c>
    </row>
    <row r="671" spans="1:6" x14ac:dyDescent="0.25">
      <c r="A671">
        <f>'2020_1-2-5_Download'!C159</f>
        <v>2015</v>
      </c>
      <c r="B671" t="str">
        <f>'2020_1-2-5_Download'!B159</f>
        <v>Polen</v>
      </c>
      <c r="D671" t="s">
        <v>599</v>
      </c>
      <c r="E671" t="s">
        <v>598</v>
      </c>
      <c r="F671" s="125">
        <f>'2020_1-2-5_Download'!F159</f>
        <v>44.881477069684337</v>
      </c>
    </row>
    <row r="672" spans="1:6" x14ac:dyDescent="0.25">
      <c r="A672">
        <f>'2020_1-2-5_Download'!C160</f>
        <v>2015</v>
      </c>
      <c r="B672" t="str">
        <f>'2020_1-2-5_Download'!B160</f>
        <v>Serbien</v>
      </c>
      <c r="D672" t="s">
        <v>599</v>
      </c>
      <c r="E672" t="s">
        <v>598</v>
      </c>
      <c r="F672" s="125">
        <f>'2020_1-2-5_Download'!F160</f>
        <v>48.980353418944134</v>
      </c>
    </row>
    <row r="673" spans="1:6" x14ac:dyDescent="0.25">
      <c r="A673">
        <f>'2020_1-2-5_Download'!C161</f>
        <v>2015</v>
      </c>
      <c r="B673" t="str">
        <f>'2020_1-2-5_Download'!B161</f>
        <v>Niederlande</v>
      </c>
      <c r="D673" t="s">
        <v>599</v>
      </c>
      <c r="E673" t="s">
        <v>598</v>
      </c>
      <c r="F673" s="125">
        <f>'2020_1-2-5_Download'!F161</f>
        <v>43.674490568522238</v>
      </c>
    </row>
    <row r="674" spans="1:6" x14ac:dyDescent="0.25">
      <c r="A674">
        <f>'2020_1-2-5_Download'!C162</f>
        <v>2015</v>
      </c>
      <c r="B674" t="str">
        <f>'2020_1-2-5_Download'!B162</f>
        <v>Rumänien</v>
      </c>
      <c r="D674" t="s">
        <v>599</v>
      </c>
      <c r="E674" t="s">
        <v>598</v>
      </c>
      <c r="F674" s="125">
        <f>'2020_1-2-5_Download'!F162</f>
        <v>38.506795114398763</v>
      </c>
    </row>
    <row r="675" spans="1:6" x14ac:dyDescent="0.25">
      <c r="A675">
        <f>'2020_1-2-5_Download'!C163</f>
        <v>2015</v>
      </c>
      <c r="B675" t="str">
        <f>'2020_1-2-5_Download'!B163</f>
        <v>Italien</v>
      </c>
      <c r="D675" t="s">
        <v>599</v>
      </c>
      <c r="E675" t="s">
        <v>598</v>
      </c>
      <c r="F675" s="125">
        <f>'2020_1-2-5_Download'!F163</f>
        <v>38.147007532188042</v>
      </c>
    </row>
    <row r="676" spans="1:6" x14ac:dyDescent="0.25">
      <c r="A676">
        <f>'2020_1-2-5_Download'!C164</f>
        <v>2015</v>
      </c>
      <c r="B676" t="str">
        <f>'2020_1-2-5_Download'!B164</f>
        <v>Russische Föderation</v>
      </c>
      <c r="D676" t="s">
        <v>599</v>
      </c>
      <c r="E676" t="s">
        <v>598</v>
      </c>
      <c r="F676" s="125">
        <f>'2020_1-2-5_Download'!F164</f>
        <v>62.683931724543854</v>
      </c>
    </row>
    <row r="677" spans="1:6" x14ac:dyDescent="0.25">
      <c r="A677">
        <f>'2020_1-2-5_Download'!C165</f>
        <v>2015</v>
      </c>
      <c r="B677" t="str">
        <f>'2020_1-2-5_Download'!B165</f>
        <v>Griechenland</v>
      </c>
      <c r="D677" t="s">
        <v>599</v>
      </c>
      <c r="E677" t="s">
        <v>598</v>
      </c>
      <c r="F677" s="125">
        <f>'2020_1-2-5_Download'!F165</f>
        <v>42.911768063006505</v>
      </c>
    </row>
    <row r="678" spans="1:6" x14ac:dyDescent="0.25">
      <c r="A678">
        <f>'2020_1-2-5_Download'!C166</f>
        <v>2015</v>
      </c>
      <c r="B678" t="str">
        <f>'2020_1-2-5_Download'!B166</f>
        <v>Bulgarien</v>
      </c>
      <c r="D678" t="s">
        <v>599</v>
      </c>
      <c r="E678" t="s">
        <v>598</v>
      </c>
      <c r="F678" s="125">
        <f>'2020_1-2-5_Download'!F166</f>
        <v>43.417706888580675</v>
      </c>
    </row>
    <row r="679" spans="1:6" x14ac:dyDescent="0.25">
      <c r="A679">
        <f>'2020_1-2-5_Download'!C167</f>
        <v>2015</v>
      </c>
      <c r="B679" t="str">
        <f>'2020_1-2-5_Download'!B167</f>
        <v>Spanien</v>
      </c>
      <c r="D679" t="s">
        <v>599</v>
      </c>
      <c r="E679" t="s">
        <v>598</v>
      </c>
      <c r="F679" s="125">
        <f>'2020_1-2-5_Download'!F167</f>
        <v>47.329171002428026</v>
      </c>
    </row>
    <row r="680" spans="1:6" x14ac:dyDescent="0.25">
      <c r="A680">
        <f>'2020_1-2-5_Download'!C168</f>
        <v>2015</v>
      </c>
      <c r="B680" t="str">
        <f>'2020_1-2-5_Download'!B168</f>
        <v>Ukraine</v>
      </c>
      <c r="D680" t="s">
        <v>599</v>
      </c>
      <c r="E680" t="s">
        <v>598</v>
      </c>
      <c r="F680" s="125">
        <f>'2020_1-2-5_Download'!F168</f>
        <v>63.720252549781442</v>
      </c>
    </row>
    <row r="681" spans="1:6" x14ac:dyDescent="0.25">
      <c r="A681">
        <f>'2020_1-2-5_Download'!C169</f>
        <v>2015</v>
      </c>
      <c r="B681" t="str">
        <f>'2020_1-2-5_Download'!B169</f>
        <v>Vereinigtes Königreich</v>
      </c>
      <c r="D681" t="s">
        <v>599</v>
      </c>
      <c r="E681" t="s">
        <v>598</v>
      </c>
      <c r="F681" s="125">
        <f>'2020_1-2-5_Download'!F169</f>
        <v>31.951219512195124</v>
      </c>
    </row>
    <row r="682" spans="1:6" x14ac:dyDescent="0.25">
      <c r="A682">
        <f>'2020_1-2-5_Download'!C170</f>
        <v>2015</v>
      </c>
      <c r="B682" t="str">
        <f>'2020_1-2-5_Download'!B170</f>
        <v>Portugal</v>
      </c>
      <c r="D682" t="s">
        <v>599</v>
      </c>
      <c r="E682" t="s">
        <v>598</v>
      </c>
      <c r="F682" s="125">
        <f>'2020_1-2-5_Download'!F170</f>
        <v>45.931034482758619</v>
      </c>
    </row>
    <row r="683" spans="1:6" x14ac:dyDescent="0.25">
      <c r="A683">
        <f>'2020_1-2-5_Download'!C171</f>
        <v>2015</v>
      </c>
      <c r="B683" t="str">
        <f>'2020_1-2-5_Download'!B171</f>
        <v>Kroatien</v>
      </c>
      <c r="D683" t="s">
        <v>599</v>
      </c>
      <c r="E683" t="s">
        <v>598</v>
      </c>
      <c r="F683" s="125">
        <f>'2020_1-2-5_Download'!F171</f>
        <v>45.537918871252202</v>
      </c>
    </row>
    <row r="684" spans="1:6" x14ac:dyDescent="0.25">
      <c r="A684">
        <f>'2020_1-2-5_Download'!C172</f>
        <v>2015</v>
      </c>
      <c r="B684" t="str">
        <f>'2020_1-2-5_Download'!B172</f>
        <v>Ungarn</v>
      </c>
      <c r="D684" t="s">
        <v>599</v>
      </c>
      <c r="E684" t="s">
        <v>598</v>
      </c>
      <c r="F684" s="125">
        <f>'2020_1-2-5_Download'!F172</f>
        <v>35.483106105512746</v>
      </c>
    </row>
    <row r="685" spans="1:6" x14ac:dyDescent="0.25">
      <c r="A685">
        <f>'2020_1-2-5_Download'!C173</f>
        <v>2015</v>
      </c>
      <c r="B685" t="str">
        <f>'2020_1-2-5_Download'!B173</f>
        <v>EU Staaten</v>
      </c>
      <c r="D685" t="s">
        <v>599</v>
      </c>
      <c r="E685" t="s">
        <v>598</v>
      </c>
      <c r="F685" s="125">
        <f>'2020_1-2-5_Download'!F173</f>
        <v>43.531555987784103</v>
      </c>
    </row>
    <row r="686" spans="1:6" x14ac:dyDescent="0.25">
      <c r="A686">
        <f>'2020_1-2-5_Download'!C174</f>
        <v>2015</v>
      </c>
      <c r="B686" t="str">
        <f>'2020_1-2-5_Download'!B174</f>
        <v>Afrika</v>
      </c>
      <c r="D686" t="s">
        <v>599</v>
      </c>
      <c r="E686" t="s">
        <v>598</v>
      </c>
      <c r="F686" s="125">
        <f>'2020_1-2-5_Download'!F174</f>
        <v>30.780514429965205</v>
      </c>
    </row>
    <row r="687" spans="1:6" x14ac:dyDescent="0.25">
      <c r="A687">
        <f>'2020_1-2-5_Download'!C175</f>
        <v>2015</v>
      </c>
      <c r="B687" t="str">
        <f>'2020_1-2-5_Download'!B175</f>
        <v>Amerika</v>
      </c>
      <c r="D687" t="s">
        <v>599</v>
      </c>
      <c r="E687" t="s">
        <v>598</v>
      </c>
      <c r="F687" s="125">
        <f>'2020_1-2-5_Download'!F175</f>
        <v>54.97087904645808</v>
      </c>
    </row>
    <row r="688" spans="1:6" x14ac:dyDescent="0.25">
      <c r="A688">
        <f>'2020_1-2-5_Download'!C176</f>
        <v>2015</v>
      </c>
      <c r="B688" t="str">
        <f>'2020_1-2-5_Download'!B176</f>
        <v>Asien</v>
      </c>
      <c r="D688" t="s">
        <v>599</v>
      </c>
      <c r="E688" t="s">
        <v>598</v>
      </c>
      <c r="F688" s="125">
        <f>'2020_1-2-5_Download'!F176</f>
        <v>44.573322920973254</v>
      </c>
    </row>
    <row r="689" spans="1:6" x14ac:dyDescent="0.25">
      <c r="A689">
        <f>'2020_1-2-5_Download'!C177</f>
        <v>2015</v>
      </c>
      <c r="B689" t="str">
        <f>'2020_1-2-5_Download'!B177</f>
        <v>Syrien</v>
      </c>
      <c r="D689" t="s">
        <v>599</v>
      </c>
      <c r="E689" t="s">
        <v>598</v>
      </c>
      <c r="F689" s="125">
        <f>'2020_1-2-5_Download'!F177</f>
        <v>38.323976381763622</v>
      </c>
    </row>
    <row r="690" spans="1:6" x14ac:dyDescent="0.25">
      <c r="A690">
        <f>'2020_1-2-5_Download'!C178</f>
        <v>2015</v>
      </c>
      <c r="B690" t="str">
        <f>'2020_1-2-5_Download'!B178</f>
        <v xml:space="preserve">Irak </v>
      </c>
      <c r="D690" t="s">
        <v>599</v>
      </c>
      <c r="E690" t="s">
        <v>598</v>
      </c>
      <c r="F690" s="125">
        <f>'2020_1-2-5_Download'!F178</f>
        <v>39.739040860707334</v>
      </c>
    </row>
    <row r="691" spans="1:6" x14ac:dyDescent="0.25">
      <c r="A691">
        <f>'2020_1-2-5_Download'!C179</f>
        <v>2015</v>
      </c>
      <c r="B691" t="str">
        <f>'2020_1-2-5_Download'!B179</f>
        <v>Afghanistan</v>
      </c>
      <c r="D691" t="s">
        <v>599</v>
      </c>
      <c r="E691" t="s">
        <v>598</v>
      </c>
      <c r="F691" s="125">
        <f>'2020_1-2-5_Download'!F179</f>
        <v>35.894331315354982</v>
      </c>
    </row>
    <row r="692" spans="1:6" x14ac:dyDescent="0.25">
      <c r="A692">
        <f>'2020_1-2-5_Download'!C180</f>
        <v>2015</v>
      </c>
      <c r="B692" t="str">
        <f>'2020_1-2-5_Download'!B180</f>
        <v>China</v>
      </c>
      <c r="D692" t="s">
        <v>599</v>
      </c>
      <c r="E692" t="s">
        <v>598</v>
      </c>
      <c r="F692" s="125">
        <f>'2020_1-2-5_Download'!F180</f>
        <v>50.598945855294687</v>
      </c>
    </row>
    <row r="693" spans="1:6" x14ac:dyDescent="0.25">
      <c r="A693">
        <f>'2020_1-2-5_Download'!C181</f>
        <v>2015</v>
      </c>
      <c r="B693" t="str">
        <f>'2020_1-2-5_Download'!B181</f>
        <v>Vietnam</v>
      </c>
      <c r="D693" t="s">
        <v>599</v>
      </c>
      <c r="E693" t="s">
        <v>598</v>
      </c>
      <c r="F693" s="125">
        <f>'2020_1-2-5_Download'!F181</f>
        <v>53.067973055725659</v>
      </c>
    </row>
    <row r="694" spans="1:6" x14ac:dyDescent="0.25">
      <c r="A694">
        <f>'2020_1-2-5_Download'!C182</f>
        <v>2015</v>
      </c>
      <c r="B694" t="str">
        <f>'2020_1-2-5_Download'!B182</f>
        <v>Australien und Ozeanien</v>
      </c>
      <c r="D694" t="s">
        <v>599</v>
      </c>
      <c r="E694" t="s">
        <v>598</v>
      </c>
      <c r="F694" s="125">
        <f>'2020_1-2-5_Download'!F182</f>
        <v>44.22268907563025</v>
      </c>
    </row>
    <row r="695" spans="1:6" x14ac:dyDescent="0.25">
      <c r="A695">
        <f>'2020_1-2-5_Download'!C183</f>
        <v>2015</v>
      </c>
      <c r="B695" t="str">
        <f>'2020_1-2-5_Download'!B183</f>
        <v>Staatenlos</v>
      </c>
      <c r="D695" t="s">
        <v>599</v>
      </c>
      <c r="E695" t="s">
        <v>598</v>
      </c>
      <c r="F695" s="125">
        <f>'2020_1-2-5_Download'!F183</f>
        <v>41.642651296829968</v>
      </c>
    </row>
    <row r="696" spans="1:6" x14ac:dyDescent="0.25">
      <c r="A696">
        <f>'2020_1-2-5_Download'!C184</f>
        <v>2015</v>
      </c>
      <c r="B696" t="str">
        <f>'2020_1-2-5_Download'!B184</f>
        <v>Ungeklärt und ohne Angabe</v>
      </c>
      <c r="D696" t="s">
        <v>599</v>
      </c>
      <c r="E696" t="s">
        <v>598</v>
      </c>
      <c r="F696" s="125">
        <f>'2020_1-2-5_Download'!F184</f>
        <v>39.454030388874585</v>
      </c>
    </row>
    <row r="697" spans="1:6" x14ac:dyDescent="0.25">
      <c r="A697">
        <f>'2020_1-2-5_Download'!C185</f>
        <v>2015</v>
      </c>
      <c r="B697" t="str">
        <f>'2020_1-2-5_Download'!B185</f>
        <v>Insgesamt</v>
      </c>
      <c r="D697" t="s">
        <v>599</v>
      </c>
      <c r="E697" t="s">
        <v>598</v>
      </c>
      <c r="F697" s="125">
        <f>'2020_1-2-5_Download'!F185</f>
        <v>45.600820708116849</v>
      </c>
    </row>
    <row r="698" spans="1:6" x14ac:dyDescent="0.25">
      <c r="A698">
        <f>'2020_1-2-5_Download'!C186</f>
        <v>2014</v>
      </c>
      <c r="B698" t="str">
        <f>'2020_1-2-5_Download'!B186</f>
        <v>Europa</v>
      </c>
      <c r="D698" t="s">
        <v>599</v>
      </c>
      <c r="E698" t="s">
        <v>598</v>
      </c>
      <c r="F698" s="125">
        <f>'2020_1-2-5_Download'!F186</f>
        <v>46.982710439208226</v>
      </c>
    </row>
    <row r="699" spans="1:6" x14ac:dyDescent="0.25">
      <c r="A699">
        <f>'2020_1-2-5_Download'!C187</f>
        <v>2014</v>
      </c>
      <c r="B699" t="str">
        <f>'2020_1-2-5_Download'!B187</f>
        <v>Türkei</v>
      </c>
      <c r="D699" t="s">
        <v>599</v>
      </c>
      <c r="E699" t="s">
        <v>598</v>
      </c>
      <c r="F699" s="125">
        <f>'2020_1-2-5_Download'!F187</f>
        <v>48.888599885121003</v>
      </c>
    </row>
    <row r="700" spans="1:6" x14ac:dyDescent="0.25">
      <c r="A700">
        <f>'2020_1-2-5_Download'!C188</f>
        <v>2014</v>
      </c>
      <c r="B700" t="str">
        <f>'2020_1-2-5_Download'!B188</f>
        <v>Polen</v>
      </c>
      <c r="D700" t="s">
        <v>599</v>
      </c>
      <c r="E700" t="s">
        <v>598</v>
      </c>
      <c r="F700" s="125">
        <f>'2020_1-2-5_Download'!F188</f>
        <v>45.139701969132517</v>
      </c>
    </row>
    <row r="701" spans="1:6" x14ac:dyDescent="0.25">
      <c r="A701">
        <f>'2020_1-2-5_Download'!C189</f>
        <v>2014</v>
      </c>
      <c r="B701" t="str">
        <f>'2020_1-2-5_Download'!B189</f>
        <v>Serbien</v>
      </c>
      <c r="D701" t="s">
        <v>599</v>
      </c>
      <c r="E701" t="s">
        <v>598</v>
      </c>
      <c r="F701" s="125">
        <f>'2020_1-2-5_Download'!F189</f>
        <v>49.465585790261784</v>
      </c>
    </row>
    <row r="702" spans="1:6" x14ac:dyDescent="0.25">
      <c r="A702">
        <f>'2020_1-2-5_Download'!C190</f>
        <v>2014</v>
      </c>
      <c r="B702" t="str">
        <f>'2020_1-2-5_Download'!B190</f>
        <v>Niederlande</v>
      </c>
      <c r="D702" t="s">
        <v>599</v>
      </c>
      <c r="E702" t="s">
        <v>598</v>
      </c>
      <c r="F702" s="125">
        <f>'2020_1-2-5_Download'!F190</f>
        <v>43.794654670547764</v>
      </c>
    </row>
    <row r="703" spans="1:6" x14ac:dyDescent="0.25">
      <c r="A703">
        <f>'2020_1-2-5_Download'!C191</f>
        <v>2014</v>
      </c>
      <c r="B703" t="str">
        <f>'2020_1-2-5_Download'!B191</f>
        <v>Italien</v>
      </c>
      <c r="D703" t="s">
        <v>599</v>
      </c>
      <c r="E703" t="s">
        <v>598</v>
      </c>
      <c r="F703" s="125">
        <f>'2020_1-2-5_Download'!F191</f>
        <v>37.96996857176115</v>
      </c>
    </row>
    <row r="704" spans="1:6" x14ac:dyDescent="0.25">
      <c r="A704">
        <f>'2020_1-2-5_Download'!C192</f>
        <v>2014</v>
      </c>
      <c r="B704" t="str">
        <f>'2020_1-2-5_Download'!B192</f>
        <v>Rumänien</v>
      </c>
      <c r="D704" t="s">
        <v>599</v>
      </c>
      <c r="E704" t="s">
        <v>598</v>
      </c>
      <c r="F704" s="125">
        <f>'2020_1-2-5_Download'!F192</f>
        <v>38.528296715845244</v>
      </c>
    </row>
    <row r="705" spans="1:6" x14ac:dyDescent="0.25">
      <c r="A705">
        <f>'2020_1-2-5_Download'!C193</f>
        <v>2014</v>
      </c>
      <c r="B705" t="str">
        <f>'2020_1-2-5_Download'!B193</f>
        <v>Russische Föderation</v>
      </c>
      <c r="D705" t="s">
        <v>599</v>
      </c>
      <c r="E705" t="s">
        <v>598</v>
      </c>
      <c r="F705" s="125">
        <f>'2020_1-2-5_Download'!F193</f>
        <v>62.631417780953356</v>
      </c>
    </row>
    <row r="706" spans="1:6" x14ac:dyDescent="0.25">
      <c r="A706">
        <f>'2020_1-2-5_Download'!C194</f>
        <v>2014</v>
      </c>
      <c r="B706" t="str">
        <f>'2020_1-2-5_Download'!B194</f>
        <v>Griechenland</v>
      </c>
      <c r="D706" t="s">
        <v>599</v>
      </c>
      <c r="E706" t="s">
        <v>598</v>
      </c>
      <c r="F706" s="125">
        <f>'2020_1-2-5_Download'!F194</f>
        <v>42.994968925717671</v>
      </c>
    </row>
    <row r="707" spans="1:6" x14ac:dyDescent="0.25">
      <c r="A707">
        <f>'2020_1-2-5_Download'!C195</f>
        <v>2014</v>
      </c>
      <c r="B707" t="str">
        <f>'2020_1-2-5_Download'!B195</f>
        <v>Bulgarien</v>
      </c>
      <c r="D707" t="s">
        <v>599</v>
      </c>
      <c r="E707" t="s">
        <v>598</v>
      </c>
      <c r="F707" s="125">
        <f>'2020_1-2-5_Download'!F195</f>
        <v>43.633707519606332</v>
      </c>
    </row>
    <row r="708" spans="1:6" x14ac:dyDescent="0.25">
      <c r="A708">
        <f>'2020_1-2-5_Download'!C196</f>
        <v>2014</v>
      </c>
      <c r="B708" t="str">
        <f>'2020_1-2-5_Download'!B196</f>
        <v>Spanien</v>
      </c>
      <c r="D708" t="s">
        <v>599</v>
      </c>
      <c r="E708" t="s">
        <v>598</v>
      </c>
      <c r="F708" s="125">
        <f>'2020_1-2-5_Download'!F196</f>
        <v>47.431913726923781</v>
      </c>
    </row>
    <row r="709" spans="1:6" x14ac:dyDescent="0.25">
      <c r="A709">
        <f>'2020_1-2-5_Download'!C197</f>
        <v>2014</v>
      </c>
      <c r="B709" t="str">
        <f>'2020_1-2-5_Download'!B197</f>
        <v>Ukraine</v>
      </c>
      <c r="D709" t="s">
        <v>599</v>
      </c>
      <c r="E709" t="s">
        <v>598</v>
      </c>
      <c r="F709" s="125">
        <f>'2020_1-2-5_Download'!F197</f>
        <v>63.36274509803922</v>
      </c>
    </row>
    <row r="710" spans="1:6" x14ac:dyDescent="0.25">
      <c r="A710">
        <f>'2020_1-2-5_Download'!C198</f>
        <v>2014</v>
      </c>
      <c r="B710" t="str">
        <f>'2020_1-2-5_Download'!B198</f>
        <v>Vereinigtes Königreich</v>
      </c>
      <c r="D710" t="s">
        <v>599</v>
      </c>
      <c r="E710" t="s">
        <v>598</v>
      </c>
      <c r="F710" s="125">
        <f>'2020_1-2-5_Download'!F198</f>
        <v>32.105936792359948</v>
      </c>
    </row>
    <row r="711" spans="1:6" x14ac:dyDescent="0.25">
      <c r="A711">
        <f>'2020_1-2-5_Download'!C199</f>
        <v>2014</v>
      </c>
      <c r="B711" t="str">
        <f>'2020_1-2-5_Download'!B199</f>
        <v>Portugal</v>
      </c>
      <c r="D711" t="s">
        <v>599</v>
      </c>
      <c r="E711" t="s">
        <v>598</v>
      </c>
      <c r="F711" s="125">
        <f>'2020_1-2-5_Download'!F199</f>
        <v>45.257515730598932</v>
      </c>
    </row>
    <row r="712" spans="1:6" x14ac:dyDescent="0.25">
      <c r="A712">
        <f>'2020_1-2-5_Download'!C200</f>
        <v>2014</v>
      </c>
      <c r="B712" t="str">
        <f>'2020_1-2-5_Download'!B200</f>
        <v>Ungarn</v>
      </c>
      <c r="D712" t="s">
        <v>599</v>
      </c>
      <c r="E712" t="s">
        <v>598</v>
      </c>
      <c r="F712" s="125">
        <f>'2020_1-2-5_Download'!F200</f>
        <v>34.586165533786485</v>
      </c>
    </row>
    <row r="713" spans="1:6" x14ac:dyDescent="0.25">
      <c r="A713">
        <f>'2020_1-2-5_Download'!C201</f>
        <v>2014</v>
      </c>
      <c r="B713" t="str">
        <f>'2020_1-2-5_Download'!B201</f>
        <v>Kroatien</v>
      </c>
      <c r="D713" t="s">
        <v>599</v>
      </c>
      <c r="E713" t="s">
        <v>598</v>
      </c>
      <c r="F713" s="125">
        <f>'2020_1-2-5_Download'!F201</f>
        <v>46.103109435994078</v>
      </c>
    </row>
    <row r="714" spans="1:6" x14ac:dyDescent="0.25">
      <c r="A714">
        <f>'2020_1-2-5_Download'!C202</f>
        <v>2014</v>
      </c>
      <c r="B714" t="str">
        <f>'2020_1-2-5_Download'!B202</f>
        <v>Österreich</v>
      </c>
      <c r="D714" t="s">
        <v>599</v>
      </c>
      <c r="E714" t="s">
        <v>598</v>
      </c>
      <c r="F714" s="125">
        <f>'2020_1-2-5_Download'!F202</f>
        <v>47.004608294930875</v>
      </c>
    </row>
    <row r="715" spans="1:6" x14ac:dyDescent="0.25">
      <c r="A715">
        <f>'2020_1-2-5_Download'!C203</f>
        <v>2014</v>
      </c>
      <c r="B715" t="str">
        <f>'2020_1-2-5_Download'!B203</f>
        <v>EU Staaten</v>
      </c>
      <c r="D715" t="s">
        <v>599</v>
      </c>
      <c r="E715" t="s">
        <v>598</v>
      </c>
      <c r="F715" s="125">
        <f>'2020_1-2-5_Download'!F203</f>
        <v>43.782717958631359</v>
      </c>
    </row>
    <row r="716" spans="1:6" x14ac:dyDescent="0.25">
      <c r="A716">
        <f>'2020_1-2-5_Download'!C204</f>
        <v>2014</v>
      </c>
      <c r="B716" t="str">
        <f>'2020_1-2-5_Download'!B204</f>
        <v>Afrika</v>
      </c>
      <c r="D716" t="s">
        <v>599</v>
      </c>
      <c r="E716" t="s">
        <v>598</v>
      </c>
      <c r="F716" s="125">
        <f>'2020_1-2-5_Download'!F204</f>
        <v>36.264845891234316</v>
      </c>
    </row>
    <row r="717" spans="1:6" x14ac:dyDescent="0.25">
      <c r="A717">
        <f>'2020_1-2-5_Download'!C205</f>
        <v>2014</v>
      </c>
      <c r="B717" t="str">
        <f>'2020_1-2-5_Download'!B205</f>
        <v>Amerika</v>
      </c>
      <c r="D717" t="s">
        <v>599</v>
      </c>
      <c r="E717" t="s">
        <v>598</v>
      </c>
      <c r="F717" s="125">
        <f>'2020_1-2-5_Download'!F205</f>
        <v>55.661790938280411</v>
      </c>
    </row>
    <row r="718" spans="1:6" x14ac:dyDescent="0.25">
      <c r="A718">
        <f>'2020_1-2-5_Download'!C206</f>
        <v>2014</v>
      </c>
      <c r="B718" t="str">
        <f>'2020_1-2-5_Download'!B206</f>
        <v>Asien</v>
      </c>
      <c r="D718" t="s">
        <v>599</v>
      </c>
      <c r="E718" t="s">
        <v>598</v>
      </c>
      <c r="F718" s="125">
        <f>'2020_1-2-5_Download'!F206</f>
        <v>48.946506305255127</v>
      </c>
    </row>
    <row r="719" spans="1:6" x14ac:dyDescent="0.25">
      <c r="A719">
        <f>'2020_1-2-5_Download'!C207</f>
        <v>2014</v>
      </c>
      <c r="B719" t="str">
        <f>'2020_1-2-5_Download'!B207</f>
        <v>Syrien</v>
      </c>
      <c r="D719" t="s">
        <v>599</v>
      </c>
      <c r="E719" t="s">
        <v>598</v>
      </c>
      <c r="F719" s="125">
        <f>'2020_1-2-5_Download'!F207</f>
        <v>42.95302013422819</v>
      </c>
    </row>
    <row r="720" spans="1:6" x14ac:dyDescent="0.25">
      <c r="A720">
        <f>'2020_1-2-5_Download'!C208</f>
        <v>2014</v>
      </c>
      <c r="B720" t="str">
        <f>'2020_1-2-5_Download'!B208</f>
        <v>Irak</v>
      </c>
      <c r="D720" t="s">
        <v>599</v>
      </c>
      <c r="E720" t="s">
        <v>598</v>
      </c>
      <c r="F720" s="125">
        <f>'2020_1-2-5_Download'!F208</f>
        <v>45.134061569016879</v>
      </c>
    </row>
    <row r="721" spans="1:6" x14ac:dyDescent="0.25">
      <c r="A721">
        <f>'2020_1-2-5_Download'!C209</f>
        <v>2014</v>
      </c>
      <c r="B721" t="str">
        <f>'2020_1-2-5_Download'!B209</f>
        <v>Vietnam</v>
      </c>
      <c r="D721" t="s">
        <v>599</v>
      </c>
      <c r="E721" t="s">
        <v>598</v>
      </c>
      <c r="F721" s="125">
        <f>'2020_1-2-5_Download'!F209</f>
        <v>52.689106943236865</v>
      </c>
    </row>
    <row r="722" spans="1:6" x14ac:dyDescent="0.25">
      <c r="A722">
        <f>'2020_1-2-5_Download'!C210</f>
        <v>2014</v>
      </c>
      <c r="B722" t="str">
        <f>'2020_1-2-5_Download'!B210</f>
        <v>China</v>
      </c>
      <c r="D722" t="s">
        <v>599</v>
      </c>
      <c r="E722" t="s">
        <v>598</v>
      </c>
      <c r="F722" s="125">
        <f>'2020_1-2-5_Download'!F210</f>
        <v>49.312141044477094</v>
      </c>
    </row>
    <row r="723" spans="1:6" x14ac:dyDescent="0.25">
      <c r="A723">
        <f>'2020_1-2-5_Download'!C211</f>
        <v>2014</v>
      </c>
      <c r="B723" t="str">
        <f>'2020_1-2-5_Download'!B211</f>
        <v xml:space="preserve">Australien und Ozeanien </v>
      </c>
      <c r="D723" t="s">
        <v>599</v>
      </c>
      <c r="E723" t="s">
        <v>598</v>
      </c>
      <c r="F723" s="125">
        <f>'2020_1-2-5_Download'!F211</f>
        <v>43.859649122807014</v>
      </c>
    </row>
    <row r="724" spans="1:6" x14ac:dyDescent="0.25">
      <c r="A724">
        <f>'2020_1-2-5_Download'!C212</f>
        <v>2014</v>
      </c>
      <c r="B724" t="str">
        <f>'2020_1-2-5_Download'!B212</f>
        <v>Staatenlos</v>
      </c>
      <c r="D724" t="s">
        <v>599</v>
      </c>
      <c r="E724" t="s">
        <v>598</v>
      </c>
      <c r="F724" s="125">
        <f>'2020_1-2-5_Download'!F212</f>
        <v>41.95148842337376</v>
      </c>
    </row>
    <row r="725" spans="1:6" x14ac:dyDescent="0.25">
      <c r="A725">
        <f>'2020_1-2-5_Download'!C213</f>
        <v>2014</v>
      </c>
      <c r="B725" t="str">
        <f>'2020_1-2-5_Download'!B213</f>
        <v>Ungeklärt und ohne Angabe</v>
      </c>
      <c r="D725" t="s">
        <v>599</v>
      </c>
      <c r="E725" t="s">
        <v>598</v>
      </c>
      <c r="F725" s="125">
        <f>'2020_1-2-5_Download'!F213</f>
        <v>41.541645111226075</v>
      </c>
    </row>
    <row r="726" spans="1:6" x14ac:dyDescent="0.25">
      <c r="A726">
        <f>'2020_1-2-5_Download'!C214</f>
        <v>2014</v>
      </c>
      <c r="B726" t="str">
        <f>'2020_1-2-5_Download'!B214</f>
        <v>Insgesamt</v>
      </c>
      <c r="D726" t="s">
        <v>599</v>
      </c>
      <c r="E726" t="s">
        <v>598</v>
      </c>
      <c r="F726" s="125">
        <f>'2020_1-2-5_Download'!F214</f>
        <v>47.035382030994093</v>
      </c>
    </row>
    <row r="727" spans="1:6" x14ac:dyDescent="0.25">
      <c r="A727">
        <f>'2020_1-2-5_Download'!C215</f>
        <v>2013</v>
      </c>
      <c r="B727" t="str">
        <f>'2020_1-2-5_Download'!B215</f>
        <v>Europa</v>
      </c>
      <c r="D727" t="s">
        <v>599</v>
      </c>
      <c r="E727" t="s">
        <v>598</v>
      </c>
      <c r="F727" s="125">
        <f>'2020_1-2-5_Download'!F215</f>
        <v>47.280155384702056</v>
      </c>
    </row>
    <row r="728" spans="1:6" x14ac:dyDescent="0.25">
      <c r="A728">
        <f>'2020_1-2-5_Download'!C216</f>
        <v>2013</v>
      </c>
      <c r="B728" t="str">
        <f>'2020_1-2-5_Download'!B216</f>
        <v>Türkei</v>
      </c>
      <c r="D728" t="s">
        <v>599</v>
      </c>
      <c r="E728" t="s">
        <v>598</v>
      </c>
      <c r="F728" s="125">
        <f>'2020_1-2-5_Download'!F216</f>
        <v>48.825299276614814</v>
      </c>
    </row>
    <row r="729" spans="1:6" x14ac:dyDescent="0.25">
      <c r="A729">
        <f>'2020_1-2-5_Download'!C217</f>
        <v>2013</v>
      </c>
      <c r="B729" t="str">
        <f>'2020_1-2-5_Download'!B217</f>
        <v>Polen</v>
      </c>
      <c r="D729" t="s">
        <v>599</v>
      </c>
      <c r="E729" t="s">
        <v>598</v>
      </c>
      <c r="F729" s="125">
        <f>'2020_1-2-5_Download'!F217</f>
        <v>45.690205011389523</v>
      </c>
    </row>
    <row r="730" spans="1:6" x14ac:dyDescent="0.25">
      <c r="A730">
        <f>'2020_1-2-5_Download'!C218</f>
        <v>2013</v>
      </c>
      <c r="B730" t="str">
        <f>'2020_1-2-5_Download'!B218</f>
        <v>Serbien</v>
      </c>
      <c r="D730" t="s">
        <v>599</v>
      </c>
      <c r="E730" t="s">
        <v>598</v>
      </c>
      <c r="F730" s="125">
        <f>'2020_1-2-5_Download'!F218</f>
        <v>49.309969650117388</v>
      </c>
    </row>
    <row r="731" spans="1:6" x14ac:dyDescent="0.25">
      <c r="A731">
        <f>'2020_1-2-5_Download'!C219</f>
        <v>2013</v>
      </c>
      <c r="B731" t="str">
        <f>'2020_1-2-5_Download'!B219</f>
        <v>Niederlande</v>
      </c>
      <c r="D731" t="s">
        <v>599</v>
      </c>
      <c r="E731" t="s">
        <v>598</v>
      </c>
      <c r="F731" s="125">
        <f>'2020_1-2-5_Download'!F219</f>
        <v>43.754130865829474</v>
      </c>
    </row>
    <row r="732" spans="1:6" x14ac:dyDescent="0.25">
      <c r="A732">
        <f>'2020_1-2-5_Download'!C220</f>
        <v>2013</v>
      </c>
      <c r="B732" t="str">
        <f>'2020_1-2-5_Download'!B220</f>
        <v>Italien</v>
      </c>
      <c r="D732" t="s">
        <v>599</v>
      </c>
      <c r="E732" t="s">
        <v>598</v>
      </c>
      <c r="F732" s="125">
        <f>'2020_1-2-5_Download'!F220</f>
        <v>37.647394834550575</v>
      </c>
    </row>
    <row r="733" spans="1:6" x14ac:dyDescent="0.25">
      <c r="A733">
        <f>'2020_1-2-5_Download'!C221</f>
        <v>2013</v>
      </c>
      <c r="B733" t="str">
        <f>'2020_1-2-5_Download'!B221</f>
        <v>Russische Föderation</v>
      </c>
      <c r="D733" t="s">
        <v>599</v>
      </c>
      <c r="E733" t="s">
        <v>598</v>
      </c>
      <c r="F733" s="125">
        <f>'2020_1-2-5_Download'!F221</f>
        <v>62.472292386205474</v>
      </c>
    </row>
    <row r="734" spans="1:6" x14ac:dyDescent="0.25">
      <c r="A734">
        <f>'2020_1-2-5_Download'!C222</f>
        <v>2013</v>
      </c>
      <c r="B734" t="str">
        <f>'2020_1-2-5_Download'!B222</f>
        <v>Griechenland</v>
      </c>
      <c r="D734" t="s">
        <v>599</v>
      </c>
      <c r="E734" t="s">
        <v>598</v>
      </c>
      <c r="F734" s="125">
        <f>'2020_1-2-5_Download'!F222</f>
        <v>43.304422710217139</v>
      </c>
    </row>
    <row r="735" spans="1:6" x14ac:dyDescent="0.25">
      <c r="A735">
        <f>'2020_1-2-5_Download'!C223</f>
        <v>2013</v>
      </c>
      <c r="B735" t="str">
        <f>'2020_1-2-5_Download'!B223</f>
        <v>Rumänien</v>
      </c>
      <c r="D735" t="s">
        <v>599</v>
      </c>
      <c r="E735" t="s">
        <v>598</v>
      </c>
      <c r="F735" s="125">
        <f>'2020_1-2-5_Download'!F223</f>
        <v>39.16357115409248</v>
      </c>
    </row>
    <row r="736" spans="1:6" x14ac:dyDescent="0.25">
      <c r="A736">
        <f>'2020_1-2-5_Download'!C224</f>
        <v>2013</v>
      </c>
      <c r="B736" t="str">
        <f>'2020_1-2-5_Download'!B224</f>
        <v>Spanien</v>
      </c>
      <c r="D736" t="s">
        <v>599</v>
      </c>
      <c r="E736" t="s">
        <v>598</v>
      </c>
      <c r="F736" s="125">
        <f>'2020_1-2-5_Download'!F224</f>
        <v>47.887188372316878</v>
      </c>
    </row>
    <row r="737" spans="1:6" x14ac:dyDescent="0.25">
      <c r="A737">
        <f>'2020_1-2-5_Download'!C225</f>
        <v>2013</v>
      </c>
      <c r="B737" t="str">
        <f>'2020_1-2-5_Download'!B225</f>
        <v>Vereinigtes Königreich</v>
      </c>
      <c r="D737" t="s">
        <v>599</v>
      </c>
      <c r="E737" t="s">
        <v>598</v>
      </c>
      <c r="F737" s="125">
        <f>'2020_1-2-5_Download'!F225</f>
        <v>32.435071275141574</v>
      </c>
    </row>
    <row r="738" spans="1:6" x14ac:dyDescent="0.25">
      <c r="A738">
        <f>'2020_1-2-5_Download'!C226</f>
        <v>2013</v>
      </c>
      <c r="B738" t="str">
        <f>'2020_1-2-5_Download'!B226</f>
        <v>Ukraine</v>
      </c>
      <c r="D738" t="s">
        <v>599</v>
      </c>
      <c r="E738" t="s">
        <v>598</v>
      </c>
      <c r="F738" s="125">
        <f>'2020_1-2-5_Download'!F226</f>
        <v>63.28409550789155</v>
      </c>
    </row>
    <row r="739" spans="1:6" x14ac:dyDescent="0.25">
      <c r="A739">
        <f>'2020_1-2-5_Download'!C227</f>
        <v>2013</v>
      </c>
      <c r="B739" t="str">
        <f>'2020_1-2-5_Download'!B227</f>
        <v>Bulgarien</v>
      </c>
      <c r="D739" t="s">
        <v>599</v>
      </c>
      <c r="E739" t="s">
        <v>598</v>
      </c>
      <c r="F739" s="125">
        <f>'2020_1-2-5_Download'!F227</f>
        <v>43.40836012861736</v>
      </c>
    </row>
    <row r="740" spans="1:6" x14ac:dyDescent="0.25">
      <c r="A740">
        <f>'2020_1-2-5_Download'!C228</f>
        <v>2013</v>
      </c>
      <c r="B740" t="str">
        <f>'2020_1-2-5_Download'!B228</f>
        <v>Portugal</v>
      </c>
      <c r="D740" t="s">
        <v>599</v>
      </c>
      <c r="E740" t="s">
        <v>598</v>
      </c>
      <c r="F740" s="125">
        <f>'2020_1-2-5_Download'!F228</f>
        <v>44.881889763779526</v>
      </c>
    </row>
    <row r="741" spans="1:6" x14ac:dyDescent="0.25">
      <c r="A741">
        <f>'2020_1-2-5_Download'!C229</f>
        <v>2013</v>
      </c>
      <c r="B741" t="str">
        <f>'2020_1-2-5_Download'!B229</f>
        <v>Kroatien</v>
      </c>
      <c r="D741" t="s">
        <v>599</v>
      </c>
      <c r="E741" t="s">
        <v>598</v>
      </c>
      <c r="F741" s="125">
        <f>'2020_1-2-5_Download'!F229</f>
        <v>48.014070057159607</v>
      </c>
    </row>
    <row r="742" spans="1:6" x14ac:dyDescent="0.25">
      <c r="A742">
        <f>'2020_1-2-5_Download'!C230</f>
        <v>2013</v>
      </c>
      <c r="B742" t="str">
        <f>'2020_1-2-5_Download'!B230</f>
        <v>Ungarn</v>
      </c>
      <c r="D742" t="s">
        <v>599</v>
      </c>
      <c r="E742" t="s">
        <v>598</v>
      </c>
      <c r="F742" s="125">
        <f>'2020_1-2-5_Download'!F230</f>
        <v>32.934131736526943</v>
      </c>
    </row>
    <row r="743" spans="1:6" x14ac:dyDescent="0.25">
      <c r="A743">
        <f>'2020_1-2-5_Download'!C231</f>
        <v>2013</v>
      </c>
      <c r="B743" t="str">
        <f>'2020_1-2-5_Download'!B231</f>
        <v>Österreich</v>
      </c>
      <c r="D743" t="s">
        <v>599</v>
      </c>
      <c r="E743" t="s">
        <v>598</v>
      </c>
      <c r="F743" s="125">
        <f>'2020_1-2-5_Download'!F231</f>
        <v>47.483690587138859</v>
      </c>
    </row>
    <row r="744" spans="1:6" x14ac:dyDescent="0.25">
      <c r="A744">
        <f>'2020_1-2-5_Download'!C232</f>
        <v>2013</v>
      </c>
      <c r="B744" t="str">
        <f>'2020_1-2-5_Download'!B232</f>
        <v>EU-Staaten</v>
      </c>
      <c r="D744" t="s">
        <v>599</v>
      </c>
      <c r="E744" t="s">
        <v>598</v>
      </c>
      <c r="F744" s="125">
        <f>'2020_1-2-5_Download'!F232</f>
        <v>44.091903719912473</v>
      </c>
    </row>
    <row r="745" spans="1:6" x14ac:dyDescent="0.25">
      <c r="A745">
        <f>'2020_1-2-5_Download'!C233</f>
        <v>2013</v>
      </c>
      <c r="B745" t="str">
        <f>'2020_1-2-5_Download'!B233</f>
        <v>Afrika</v>
      </c>
      <c r="D745" t="s">
        <v>599</v>
      </c>
      <c r="E745" t="s">
        <v>598</v>
      </c>
      <c r="F745" s="125">
        <f>'2020_1-2-5_Download'!F233</f>
        <v>37.804457720588239</v>
      </c>
    </row>
    <row r="746" spans="1:6" x14ac:dyDescent="0.25">
      <c r="A746">
        <f>'2020_1-2-5_Download'!C234</f>
        <v>2013</v>
      </c>
      <c r="B746" t="str">
        <f>'2020_1-2-5_Download'!B234</f>
        <v>Amerika</v>
      </c>
      <c r="D746" t="s">
        <v>599</v>
      </c>
      <c r="E746" t="s">
        <v>598</v>
      </c>
      <c r="F746" s="125">
        <f>'2020_1-2-5_Download'!F234</f>
        <v>55.883873827288177</v>
      </c>
    </row>
    <row r="747" spans="1:6" x14ac:dyDescent="0.25">
      <c r="A747">
        <f>'2020_1-2-5_Download'!C235</f>
        <v>2013</v>
      </c>
      <c r="B747" t="str">
        <f>'2020_1-2-5_Download'!B235</f>
        <v>Asien</v>
      </c>
      <c r="D747" t="s">
        <v>599</v>
      </c>
      <c r="E747" t="s">
        <v>598</v>
      </c>
      <c r="F747" s="125">
        <f>'2020_1-2-5_Download'!F235</f>
        <v>50.010174233753027</v>
      </c>
    </row>
    <row r="748" spans="1:6" x14ac:dyDescent="0.25">
      <c r="A748">
        <f>'2020_1-2-5_Download'!C236</f>
        <v>2013</v>
      </c>
      <c r="B748" t="str">
        <f>'2020_1-2-5_Download'!B236</f>
        <v>Syrien</v>
      </c>
      <c r="D748" t="s">
        <v>599</v>
      </c>
      <c r="E748" t="s">
        <v>598</v>
      </c>
      <c r="F748" s="125">
        <f>'2020_1-2-5_Download'!F236</f>
        <v>45.209768315591738</v>
      </c>
    </row>
    <row r="749" spans="1:6" x14ac:dyDescent="0.25">
      <c r="A749">
        <f>'2020_1-2-5_Download'!C237</f>
        <v>2013</v>
      </c>
      <c r="B749" t="str">
        <f>'2020_1-2-5_Download'!B237</f>
        <v>Irak</v>
      </c>
      <c r="D749" t="s">
        <v>599</v>
      </c>
      <c r="E749" t="s">
        <v>598</v>
      </c>
      <c r="F749" s="125">
        <f>'2020_1-2-5_Download'!F237</f>
        <v>45.505029337803855</v>
      </c>
    </row>
    <row r="750" spans="1:6" x14ac:dyDescent="0.25">
      <c r="A750">
        <f>'2020_1-2-5_Download'!C238</f>
        <v>2013</v>
      </c>
      <c r="B750" t="str">
        <f>'2020_1-2-5_Download'!B238</f>
        <v>Vietnam</v>
      </c>
      <c r="D750" t="s">
        <v>599</v>
      </c>
      <c r="E750" t="s">
        <v>598</v>
      </c>
      <c r="F750" s="125">
        <f>'2020_1-2-5_Download'!F238</f>
        <v>52.005943536404168</v>
      </c>
    </row>
    <row r="751" spans="1:6" x14ac:dyDescent="0.25">
      <c r="A751">
        <f>'2020_1-2-5_Download'!C239</f>
        <v>2013</v>
      </c>
      <c r="B751" t="str">
        <f>'2020_1-2-5_Download'!B239</f>
        <v>China</v>
      </c>
      <c r="D751" t="s">
        <v>599</v>
      </c>
      <c r="E751" t="s">
        <v>598</v>
      </c>
      <c r="F751" s="125">
        <f>'2020_1-2-5_Download'!F239</f>
        <v>49.156976744186046</v>
      </c>
    </row>
    <row r="752" spans="1:6" x14ac:dyDescent="0.25">
      <c r="A752">
        <f>'2020_1-2-5_Download'!C240</f>
        <v>2013</v>
      </c>
      <c r="B752" t="str">
        <f>'2020_1-2-5_Download'!B240</f>
        <v xml:space="preserve">Australien und Ozeanien </v>
      </c>
      <c r="D752" t="s">
        <v>599</v>
      </c>
      <c r="E752" t="s">
        <v>598</v>
      </c>
      <c r="F752" s="125">
        <f>'2020_1-2-5_Download'!F240</f>
        <v>44.29735234215886</v>
      </c>
    </row>
    <row r="753" spans="1:6" x14ac:dyDescent="0.25">
      <c r="A753">
        <f>'2020_1-2-5_Download'!C241</f>
        <v>2013</v>
      </c>
      <c r="B753" t="str">
        <f>'2020_1-2-5_Download'!B241</f>
        <v>Staatenlos</v>
      </c>
      <c r="D753" t="s">
        <v>599</v>
      </c>
      <c r="E753" t="s">
        <v>598</v>
      </c>
      <c r="F753" s="125">
        <f>'2020_1-2-5_Download'!F241</f>
        <v>40.363210310486231</v>
      </c>
    </row>
    <row r="754" spans="1:6" x14ac:dyDescent="0.25">
      <c r="A754">
        <f>'2020_1-2-5_Download'!C242</f>
        <v>2013</v>
      </c>
      <c r="B754" t="str">
        <f>'2020_1-2-5_Download'!B242</f>
        <v>Ungeklärt und ohne Angabe</v>
      </c>
      <c r="D754" t="s">
        <v>599</v>
      </c>
      <c r="E754" t="s">
        <v>598</v>
      </c>
      <c r="F754" s="125">
        <f>'2020_1-2-5_Download'!F242</f>
        <v>41.724941724941729</v>
      </c>
    </row>
    <row r="755" spans="1:6" x14ac:dyDescent="0.25">
      <c r="A755">
        <f>'2020_1-2-5_Download'!C243</f>
        <v>2013</v>
      </c>
      <c r="B755" t="str">
        <f>'2020_1-2-5_Download'!B243</f>
        <v>Insgesamt</v>
      </c>
      <c r="D755" t="s">
        <v>599</v>
      </c>
      <c r="E755" t="s">
        <v>598</v>
      </c>
      <c r="F755" s="125">
        <f>'2020_1-2-5_Download'!F243</f>
        <v>47.513834225178762</v>
      </c>
    </row>
    <row r="756" spans="1:6" x14ac:dyDescent="0.25">
      <c r="A756">
        <f>'2020_1-2-5_Download'!C244</f>
        <v>2012</v>
      </c>
      <c r="B756" t="str">
        <f>'2020_1-2-5_Download'!B244</f>
        <v>Europa</v>
      </c>
      <c r="D756" t="s">
        <v>599</v>
      </c>
      <c r="E756" t="s">
        <v>598</v>
      </c>
      <c r="F756" s="125">
        <f>'2020_1-2-5_Download'!F244</f>
        <v>47.666011090881582</v>
      </c>
    </row>
    <row r="757" spans="1:6" x14ac:dyDescent="0.25">
      <c r="A757">
        <f>'2020_1-2-5_Download'!C245</f>
        <v>2012</v>
      </c>
      <c r="B757" t="str">
        <f>'2020_1-2-5_Download'!B245</f>
        <v>Türkei</v>
      </c>
      <c r="D757" t="s">
        <v>599</v>
      </c>
      <c r="E757" t="s">
        <v>598</v>
      </c>
      <c r="F757" s="125">
        <f>'2020_1-2-5_Download'!F245</f>
        <v>48.672881533466011</v>
      </c>
    </row>
    <row r="758" spans="1:6" x14ac:dyDescent="0.25">
      <c r="A758">
        <f>'2020_1-2-5_Download'!C246</f>
        <v>2012</v>
      </c>
      <c r="B758" t="str">
        <f>'2020_1-2-5_Download'!B246</f>
        <v>Polen</v>
      </c>
      <c r="D758" t="s">
        <v>599</v>
      </c>
      <c r="E758" t="s">
        <v>598</v>
      </c>
      <c r="F758" s="125">
        <f>'2020_1-2-5_Download'!F246</f>
        <v>46.895850429942556</v>
      </c>
    </row>
    <row r="759" spans="1:6" x14ac:dyDescent="0.25">
      <c r="A759">
        <f>'2020_1-2-5_Download'!C247</f>
        <v>2012</v>
      </c>
      <c r="B759" t="str">
        <f>'2020_1-2-5_Download'!B247</f>
        <v>Serbien2)</v>
      </c>
      <c r="D759" t="s">
        <v>599</v>
      </c>
      <c r="E759" t="s">
        <v>598</v>
      </c>
      <c r="F759" s="125">
        <f>'2020_1-2-5_Download'!F247</f>
        <v>49.318558900213318</v>
      </c>
    </row>
    <row r="760" spans="1:6" x14ac:dyDescent="0.25">
      <c r="A760">
        <f>'2020_1-2-5_Download'!C248</f>
        <v>2012</v>
      </c>
      <c r="B760" t="str">
        <f>'2020_1-2-5_Download'!B248</f>
        <v>Niederlande</v>
      </c>
      <c r="D760" t="s">
        <v>599</v>
      </c>
      <c r="E760" t="s">
        <v>598</v>
      </c>
      <c r="F760" s="125">
        <f>'2020_1-2-5_Download'!F248</f>
        <v>43.730031948881788</v>
      </c>
    </row>
    <row r="761" spans="1:6" x14ac:dyDescent="0.25">
      <c r="A761">
        <f>'2020_1-2-5_Download'!C249</f>
        <v>2012</v>
      </c>
      <c r="B761" t="str">
        <f>'2020_1-2-5_Download'!B249</f>
        <v>Italien</v>
      </c>
      <c r="D761" t="s">
        <v>599</v>
      </c>
      <c r="E761" t="s">
        <v>598</v>
      </c>
      <c r="F761" s="125">
        <f>'2020_1-2-5_Download'!F249</f>
        <v>37.435544860776901</v>
      </c>
    </row>
    <row r="762" spans="1:6" x14ac:dyDescent="0.25">
      <c r="A762">
        <f>'2020_1-2-5_Download'!C250</f>
        <v>2012</v>
      </c>
      <c r="B762" t="str">
        <f>'2020_1-2-5_Download'!B250</f>
        <v>Russische Föderation</v>
      </c>
      <c r="D762" t="s">
        <v>599</v>
      </c>
      <c r="E762" t="s">
        <v>598</v>
      </c>
      <c r="F762" s="125">
        <f>'2020_1-2-5_Download'!F250</f>
        <v>62.827022850204216</v>
      </c>
    </row>
    <row r="763" spans="1:6" x14ac:dyDescent="0.25">
      <c r="A763">
        <f>'2020_1-2-5_Download'!C251</f>
        <v>2012</v>
      </c>
      <c r="B763" t="str">
        <f>'2020_1-2-5_Download'!B251</f>
        <v>Griechenland</v>
      </c>
      <c r="D763" t="s">
        <v>599</v>
      </c>
      <c r="E763" t="s">
        <v>598</v>
      </c>
      <c r="F763" s="125">
        <f>'2020_1-2-5_Download'!F251</f>
        <v>43.365527970441434</v>
      </c>
    </row>
    <row r="764" spans="1:6" x14ac:dyDescent="0.25">
      <c r="A764">
        <f>'2020_1-2-5_Download'!C252</f>
        <v>2012</v>
      </c>
      <c r="B764" t="str">
        <f>'2020_1-2-5_Download'!B252</f>
        <v>Rumänien</v>
      </c>
      <c r="D764" t="s">
        <v>599</v>
      </c>
      <c r="E764" t="s">
        <v>598</v>
      </c>
      <c r="F764" s="125">
        <f>'2020_1-2-5_Download'!F252</f>
        <v>40.148729263708425</v>
      </c>
    </row>
    <row r="765" spans="1:6" x14ac:dyDescent="0.25">
      <c r="A765">
        <f>'2020_1-2-5_Download'!C253</f>
        <v>2012</v>
      </c>
      <c r="B765" t="str">
        <f>'2020_1-2-5_Download'!B253</f>
        <v>Vereinigtes Königreich</v>
      </c>
      <c r="D765" t="s">
        <v>599</v>
      </c>
      <c r="E765" t="s">
        <v>598</v>
      </c>
      <c r="F765" s="125">
        <f>'2020_1-2-5_Download'!F253</f>
        <v>32.600477516912058</v>
      </c>
    </row>
    <row r="766" spans="1:6" x14ac:dyDescent="0.25">
      <c r="A766">
        <f>'2020_1-2-5_Download'!C254</f>
        <v>2012</v>
      </c>
      <c r="B766" t="str">
        <f>'2020_1-2-5_Download'!B254</f>
        <v>Ukraine</v>
      </c>
      <c r="D766" t="s">
        <v>599</v>
      </c>
      <c r="E766" t="s">
        <v>598</v>
      </c>
      <c r="F766" s="125">
        <f>'2020_1-2-5_Download'!F254</f>
        <v>62.733106075797075</v>
      </c>
    </row>
    <row r="767" spans="1:6" x14ac:dyDescent="0.25">
      <c r="A767">
        <f>'2020_1-2-5_Download'!C255</f>
        <v>2012</v>
      </c>
      <c r="B767" t="str">
        <f>'2020_1-2-5_Download'!B255</f>
        <v>Spanien</v>
      </c>
      <c r="D767" t="s">
        <v>599</v>
      </c>
      <c r="E767" t="s">
        <v>598</v>
      </c>
      <c r="F767" s="125">
        <f>'2020_1-2-5_Download'!F255</f>
        <v>48.040701450530413</v>
      </c>
    </row>
    <row r="768" spans="1:6" x14ac:dyDescent="0.25">
      <c r="A768">
        <f>'2020_1-2-5_Download'!C256</f>
        <v>2012</v>
      </c>
      <c r="B768" t="str">
        <f>'2020_1-2-5_Download'!B256</f>
        <v>Bulgarien</v>
      </c>
      <c r="D768" t="s">
        <v>599</v>
      </c>
      <c r="E768" t="s">
        <v>598</v>
      </c>
      <c r="F768" s="125">
        <f>'2020_1-2-5_Download'!F256</f>
        <v>43.881366860090267</v>
      </c>
    </row>
    <row r="769" spans="1:6" x14ac:dyDescent="0.25">
      <c r="A769">
        <f>'2020_1-2-5_Download'!C257</f>
        <v>2012</v>
      </c>
      <c r="B769" t="str">
        <f>'2020_1-2-5_Download'!B257</f>
        <v>Portugal</v>
      </c>
      <c r="D769" t="s">
        <v>599</v>
      </c>
      <c r="E769" t="s">
        <v>598</v>
      </c>
      <c r="F769" s="125">
        <f>'2020_1-2-5_Download'!F257</f>
        <v>46.046261430876818</v>
      </c>
    </row>
    <row r="770" spans="1:6" x14ac:dyDescent="0.25">
      <c r="A770">
        <f>'2020_1-2-5_Download'!C258</f>
        <v>2012</v>
      </c>
      <c r="B770" t="str">
        <f>'2020_1-2-5_Download'!B258</f>
        <v>Kroatien</v>
      </c>
      <c r="D770" t="s">
        <v>599</v>
      </c>
      <c r="E770" t="s">
        <v>598</v>
      </c>
      <c r="F770" s="125">
        <f>'2020_1-2-5_Download'!F258</f>
        <v>48.560431100846806</v>
      </c>
    </row>
    <row r="771" spans="1:6" x14ac:dyDescent="0.25">
      <c r="A771">
        <f>'2020_1-2-5_Download'!C259</f>
        <v>2012</v>
      </c>
      <c r="B771" t="str">
        <f>'2020_1-2-5_Download'!B259</f>
        <v>Österreich</v>
      </c>
      <c r="D771" t="s">
        <v>599</v>
      </c>
      <c r="E771" t="s">
        <v>598</v>
      </c>
      <c r="F771" s="125">
        <f>'2020_1-2-5_Download'!F259</f>
        <v>47.202409256617528</v>
      </c>
    </row>
    <row r="772" spans="1:6" x14ac:dyDescent="0.25">
      <c r="A772">
        <f>'2020_1-2-5_Download'!C260</f>
        <v>2012</v>
      </c>
      <c r="B772" t="str">
        <f>'2020_1-2-5_Download'!B260</f>
        <v>Bosnien und Herzegowina</v>
      </c>
      <c r="D772" t="s">
        <v>599</v>
      </c>
      <c r="E772" t="s">
        <v>598</v>
      </c>
      <c r="F772" s="125">
        <f>'2020_1-2-5_Download'!F260</f>
        <v>48.020219039595617</v>
      </c>
    </row>
    <row r="773" spans="1:6" x14ac:dyDescent="0.25">
      <c r="A773">
        <f>'2020_1-2-5_Download'!C261</f>
        <v>2012</v>
      </c>
      <c r="B773" t="str">
        <f>'2020_1-2-5_Download'!B261</f>
        <v>EU-Staaten</v>
      </c>
      <c r="D773" t="s">
        <v>599</v>
      </c>
      <c r="E773" t="s">
        <v>598</v>
      </c>
      <c r="F773" s="125">
        <f>'2020_1-2-5_Download'!F261</f>
        <v>44.472466394064789</v>
      </c>
    </row>
    <row r="774" spans="1:6" x14ac:dyDescent="0.25">
      <c r="A774">
        <f>'2020_1-2-5_Download'!C262</f>
        <v>2012</v>
      </c>
      <c r="B774" t="str">
        <f>'2020_1-2-5_Download'!B262</f>
        <v>Afrika</v>
      </c>
      <c r="D774" t="s">
        <v>599</v>
      </c>
      <c r="E774" t="s">
        <v>598</v>
      </c>
      <c r="F774" s="125">
        <f>'2020_1-2-5_Download'!F262</f>
        <v>39.297566371681413</v>
      </c>
    </row>
    <row r="775" spans="1:6" x14ac:dyDescent="0.25">
      <c r="A775">
        <f>'2020_1-2-5_Download'!C263</f>
        <v>2012</v>
      </c>
      <c r="B775" t="str">
        <f>'2020_1-2-5_Download'!B263</f>
        <v>Amerika</v>
      </c>
      <c r="D775" t="s">
        <v>599</v>
      </c>
      <c r="E775" t="s">
        <v>598</v>
      </c>
      <c r="F775" s="125">
        <f>'2020_1-2-5_Download'!F263</f>
        <v>56.651234567901234</v>
      </c>
    </row>
    <row r="776" spans="1:6" x14ac:dyDescent="0.25">
      <c r="A776">
        <f>'2020_1-2-5_Download'!C264</f>
        <v>2012</v>
      </c>
      <c r="B776" t="str">
        <f>'2020_1-2-5_Download'!B264</f>
        <v>Asien</v>
      </c>
      <c r="D776" t="s">
        <v>599</v>
      </c>
      <c r="E776" t="s">
        <v>598</v>
      </c>
      <c r="F776" s="125">
        <f>'2020_1-2-5_Download'!F264</f>
        <v>50.632790421450714</v>
      </c>
    </row>
    <row r="777" spans="1:6" x14ac:dyDescent="0.25">
      <c r="A777">
        <f>'2020_1-2-5_Download'!C265</f>
        <v>2012</v>
      </c>
      <c r="B777" t="str">
        <f>'2020_1-2-5_Download'!B265</f>
        <v>Irak</v>
      </c>
      <c r="D777" t="s">
        <v>599</v>
      </c>
      <c r="E777" t="s">
        <v>598</v>
      </c>
      <c r="F777" s="125">
        <f>'2020_1-2-5_Download'!F265</f>
        <v>45.036784305363042</v>
      </c>
    </row>
    <row r="778" spans="1:6" x14ac:dyDescent="0.25">
      <c r="A778">
        <f>'2020_1-2-5_Download'!C266</f>
        <v>2012</v>
      </c>
      <c r="B778" t="str">
        <f>'2020_1-2-5_Download'!B266</f>
        <v>Vietnam</v>
      </c>
      <c r="D778" t="s">
        <v>599</v>
      </c>
      <c r="E778" t="s">
        <v>598</v>
      </c>
      <c r="F778" s="125">
        <f>'2020_1-2-5_Download'!F266</f>
        <v>51.656027941707819</v>
      </c>
    </row>
    <row r="779" spans="1:6" x14ac:dyDescent="0.25">
      <c r="A779">
        <f>'2020_1-2-5_Download'!C267</f>
        <v>2012</v>
      </c>
      <c r="B779" t="str">
        <f>'2020_1-2-5_Download'!B267</f>
        <v>Syrien</v>
      </c>
      <c r="D779" t="s">
        <v>599</v>
      </c>
      <c r="E779" t="s">
        <v>598</v>
      </c>
      <c r="F779" s="125">
        <f>'2020_1-2-5_Download'!F267</f>
        <v>45.875</v>
      </c>
    </row>
    <row r="780" spans="1:6" x14ac:dyDescent="0.25">
      <c r="A780">
        <f>'2020_1-2-5_Download'!C268</f>
        <v>2012</v>
      </c>
      <c r="B780" t="str">
        <f>'2020_1-2-5_Download'!B268</f>
        <v>China</v>
      </c>
      <c r="D780" t="s">
        <v>599</v>
      </c>
      <c r="E780" t="s">
        <v>598</v>
      </c>
      <c r="F780" s="125">
        <f>'2020_1-2-5_Download'!F268</f>
        <v>49.245252394091871</v>
      </c>
    </row>
    <row r="781" spans="1:6" x14ac:dyDescent="0.25">
      <c r="A781">
        <f>'2020_1-2-5_Download'!C269</f>
        <v>2012</v>
      </c>
      <c r="B781" t="str">
        <f>'2020_1-2-5_Download'!B269</f>
        <v xml:space="preserve">Australien und Ozeanien </v>
      </c>
      <c r="D781" t="s">
        <v>599</v>
      </c>
      <c r="E781" t="s">
        <v>598</v>
      </c>
      <c r="F781" s="125">
        <f>'2020_1-2-5_Download'!F269</f>
        <v>43.939393939393938</v>
      </c>
    </row>
    <row r="782" spans="1:6" x14ac:dyDescent="0.25">
      <c r="A782">
        <f>'2020_1-2-5_Download'!C270</f>
        <v>2012</v>
      </c>
      <c r="B782" t="str">
        <f>'2020_1-2-5_Download'!B270</f>
        <v>Staatenlos</v>
      </c>
      <c r="D782" t="s">
        <v>599</v>
      </c>
      <c r="E782" t="s">
        <v>598</v>
      </c>
      <c r="F782" s="125">
        <f>'2020_1-2-5_Download'!F270</f>
        <v>41.617473435655256</v>
      </c>
    </row>
    <row r="783" spans="1:6" x14ac:dyDescent="0.25">
      <c r="A783">
        <f>'2020_1-2-5_Download'!C271</f>
        <v>2012</v>
      </c>
      <c r="B783" t="str">
        <f>'2020_1-2-5_Download'!B271</f>
        <v>Ungeklärt und ohne Angabe</v>
      </c>
      <c r="D783" t="s">
        <v>599</v>
      </c>
      <c r="E783" t="s">
        <v>598</v>
      </c>
      <c r="F783" s="125">
        <f>'2020_1-2-5_Download'!F271</f>
        <v>41.665124884366328</v>
      </c>
    </row>
    <row r="784" spans="1:6" x14ac:dyDescent="0.25">
      <c r="A784">
        <f>'2020_1-2-5_Download'!C272</f>
        <v>2012</v>
      </c>
      <c r="B784" t="str">
        <f>'2020_1-2-5_Download'!B272</f>
        <v>Insgesamt</v>
      </c>
      <c r="D784" t="s">
        <v>599</v>
      </c>
      <c r="E784" t="s">
        <v>598</v>
      </c>
      <c r="F784" s="125">
        <f>'2020_1-2-5_Download'!F272</f>
        <v>48.004560308247576</v>
      </c>
    </row>
    <row r="785" spans="1:7" x14ac:dyDescent="0.25">
      <c r="A785">
        <f>'2020_1-2-5_Download'!C12</f>
        <v>2020</v>
      </c>
      <c r="B785" t="str">
        <f>'2020_1-2-5_Download'!B12</f>
        <v>Europa</v>
      </c>
      <c r="E785" t="s">
        <v>600</v>
      </c>
      <c r="F785" s="125" t="str">
        <f>IF(G785&gt;0,"+"&amp;G785,G785)</f>
        <v>+56,5751203388197</v>
      </c>
      <c r="G785" s="125">
        <f>'2020_1-2-5_Download'!G12</f>
        <v>56.575120338819687</v>
      </c>
    </row>
    <row r="786" spans="1:7" x14ac:dyDescent="0.25">
      <c r="A786">
        <f>'2020_1-2-5_Download'!C13</f>
        <v>2020</v>
      </c>
      <c r="B786" t="str">
        <f>'2020_1-2-5_Download'!B13</f>
        <v>Türkei</v>
      </c>
      <c r="E786" t="s">
        <v>601</v>
      </c>
      <c r="F786" s="125">
        <f t="shared" ref="F786:F849" si="0">IF(G786&gt;0,"+"&amp;G786,G786)</f>
        <v>-21.069374003118334</v>
      </c>
      <c r="G786" s="125">
        <f>'2020_1-2-5_Download'!G13</f>
        <v>-21.069374003118334</v>
      </c>
    </row>
    <row r="787" spans="1:7" x14ac:dyDescent="0.25">
      <c r="A787">
        <f>'2020_1-2-5_Download'!C14</f>
        <v>2020</v>
      </c>
      <c r="B787" t="str">
        <f>'2020_1-2-5_Download'!B14</f>
        <v>Polen</v>
      </c>
      <c r="E787" t="s">
        <v>602</v>
      </c>
      <c r="F787" s="125" t="str">
        <f t="shared" si="0"/>
        <v>+203,443062968562</v>
      </c>
      <c r="G787" s="125">
        <f>'2020_1-2-5_Download'!G14</f>
        <v>203.443062968562</v>
      </c>
    </row>
    <row r="788" spans="1:7" x14ac:dyDescent="0.25">
      <c r="A788">
        <f>'2020_1-2-5_Download'!C15</f>
        <v>2020</v>
      </c>
      <c r="B788" t="str">
        <f>'2020_1-2-5_Download'!B15</f>
        <v>Serbien</v>
      </c>
      <c r="E788" t="s">
        <v>603</v>
      </c>
      <c r="F788" s="125">
        <f t="shared" si="0"/>
        <v>0</v>
      </c>
      <c r="G788" s="125">
        <f>'2020_1-2-5_Download'!G15</f>
        <v>0</v>
      </c>
    </row>
    <row r="789" spans="1:7" x14ac:dyDescent="0.25">
      <c r="A789">
        <f>'2020_1-2-5_Download'!C16</f>
        <v>2020</v>
      </c>
      <c r="B789" t="str">
        <f>'2020_1-2-5_Download'!B16</f>
        <v>Niederlande</v>
      </c>
      <c r="E789" t="s">
        <v>604</v>
      </c>
      <c r="F789" s="125" t="str">
        <f t="shared" si="0"/>
        <v>+33,0930419987463</v>
      </c>
      <c r="G789" s="125">
        <f>'2020_1-2-5_Download'!G16</f>
        <v>33.093041998746308</v>
      </c>
    </row>
    <row r="790" spans="1:7" x14ac:dyDescent="0.25">
      <c r="A790">
        <f>'2020_1-2-5_Download'!C17</f>
        <v>2020</v>
      </c>
      <c r="B790" t="str">
        <f>'2020_1-2-5_Download'!B17</f>
        <v>Rumänien</v>
      </c>
      <c r="E790" t="s">
        <v>605</v>
      </c>
      <c r="F790" s="125" t="str">
        <f t="shared" si="0"/>
        <v>+1812,32998225902</v>
      </c>
      <c r="G790" s="125">
        <f>'2020_1-2-5_Download'!G17</f>
        <v>1812.3299822590184</v>
      </c>
    </row>
    <row r="791" spans="1:7" x14ac:dyDescent="0.25">
      <c r="A791">
        <f>'2020_1-2-5_Download'!C18</f>
        <v>2020</v>
      </c>
      <c r="B791" t="str">
        <f>'2020_1-2-5_Download'!B18</f>
        <v>Italien</v>
      </c>
      <c r="E791" t="s">
        <v>606</v>
      </c>
      <c r="F791" s="125" t="str">
        <f t="shared" si="0"/>
        <v>+20,9121663951886</v>
      </c>
      <c r="G791" s="125">
        <f>'2020_1-2-5_Download'!G18</f>
        <v>20.912166395188574</v>
      </c>
    </row>
    <row r="792" spans="1:7" x14ac:dyDescent="0.25">
      <c r="A792">
        <f>'2020_1-2-5_Download'!C19</f>
        <v>2020</v>
      </c>
      <c r="B792" t="str">
        <f>'2020_1-2-5_Download'!B19</f>
        <v>Russische Föderation</v>
      </c>
      <c r="E792" t="s">
        <v>607</v>
      </c>
      <c r="F792" s="125" t="str">
        <f t="shared" si="0"/>
        <v>+22,2295189624035</v>
      </c>
      <c r="G792" s="125">
        <f>'2020_1-2-5_Download'!G19</f>
        <v>22.229518962403546</v>
      </c>
    </row>
    <row r="793" spans="1:7" x14ac:dyDescent="0.25">
      <c r="A793">
        <f>'2020_1-2-5_Download'!C20</f>
        <v>2020</v>
      </c>
      <c r="B793" t="str">
        <f>'2020_1-2-5_Download'!B20</f>
        <v>Griechenland</v>
      </c>
      <c r="E793" t="s">
        <v>608</v>
      </c>
      <c r="F793" s="125" t="str">
        <f t="shared" si="0"/>
        <v>+16,0675482709381</v>
      </c>
      <c r="G793" s="125">
        <f>'2020_1-2-5_Download'!G20</f>
        <v>16.067548270938101</v>
      </c>
    </row>
    <row r="794" spans="1:7" x14ac:dyDescent="0.25">
      <c r="A794">
        <f>'2020_1-2-5_Download'!C21</f>
        <v>2020</v>
      </c>
      <c r="B794" t="str">
        <f>'2020_1-2-5_Download'!B21</f>
        <v>Bulgarien</v>
      </c>
      <c r="E794" t="s">
        <v>609</v>
      </c>
      <c r="F794" s="125" t="str">
        <f t="shared" si="0"/>
        <v>+1534,57502623295</v>
      </c>
      <c r="G794" s="125">
        <f>'2020_1-2-5_Download'!G21</f>
        <v>1534.5750262329486</v>
      </c>
    </row>
    <row r="795" spans="1:7" x14ac:dyDescent="0.25">
      <c r="A795">
        <f>'2020_1-2-5_Download'!C22</f>
        <v>2020</v>
      </c>
      <c r="B795" t="str">
        <f>'2020_1-2-5_Download'!B22</f>
        <v>Spanien</v>
      </c>
      <c r="E795" t="s">
        <v>610</v>
      </c>
      <c r="F795" s="125" t="str">
        <f t="shared" si="0"/>
        <v>+26,4398464163823</v>
      </c>
      <c r="G795" s="125">
        <f>'2020_1-2-5_Download'!G22</f>
        <v>26.439846416382252</v>
      </c>
    </row>
    <row r="796" spans="1:7" x14ac:dyDescent="0.25">
      <c r="A796">
        <f>'2020_1-2-5_Download'!C23</f>
        <v>2020</v>
      </c>
      <c r="B796" t="str">
        <f>'2020_1-2-5_Download'!B23</f>
        <v>Ukraine</v>
      </c>
      <c r="E796" t="s">
        <v>611</v>
      </c>
      <c r="F796" s="125">
        <f t="shared" si="0"/>
        <v>-1.7395797450912849</v>
      </c>
      <c r="G796" s="125">
        <f>'2020_1-2-5_Download'!G23</f>
        <v>-1.7395797450912849</v>
      </c>
    </row>
    <row r="797" spans="1:7" x14ac:dyDescent="0.25">
      <c r="A797">
        <f>'2020_1-2-5_Download'!C24</f>
        <v>2020</v>
      </c>
      <c r="B797" t="str">
        <f>'2020_1-2-5_Download'!B24</f>
        <v>Vereinigtes Königreich</v>
      </c>
      <c r="E797" t="s">
        <v>612</v>
      </c>
      <c r="F797" s="125">
        <f t="shared" si="0"/>
        <v>-40.359004053271569</v>
      </c>
      <c r="G797" s="125">
        <f>'2020_1-2-5_Download'!G24</f>
        <v>-40.359004053271569</v>
      </c>
    </row>
    <row r="798" spans="1:7" x14ac:dyDescent="0.25">
      <c r="A798">
        <f>'2020_1-2-5_Download'!C25</f>
        <v>2020</v>
      </c>
      <c r="B798" t="str">
        <f>'2020_1-2-5_Download'!B25</f>
        <v>Portugal</v>
      </c>
      <c r="E798" t="s">
        <v>613</v>
      </c>
      <c r="F798" s="125" t="str">
        <f t="shared" si="0"/>
        <v>+20,0331125827815</v>
      </c>
      <c r="G798" s="125">
        <f>'2020_1-2-5_Download'!G25</f>
        <v>20.033112582781456</v>
      </c>
    </row>
    <row r="799" spans="1:7" x14ac:dyDescent="0.25">
      <c r="A799">
        <f>'2020_1-2-5_Download'!C26</f>
        <v>2020</v>
      </c>
      <c r="B799" t="str">
        <f>'2020_1-2-5_Download'!B26</f>
        <v>Kroatien</v>
      </c>
      <c r="E799" t="s">
        <v>614</v>
      </c>
      <c r="F799" s="125" t="str">
        <f t="shared" si="0"/>
        <v>+84,2715743891123</v>
      </c>
      <c r="G799" s="125">
        <f>'2020_1-2-5_Download'!G26</f>
        <v>84.271574389112274</v>
      </c>
    </row>
    <row r="800" spans="1:7" x14ac:dyDescent="0.25">
      <c r="A800">
        <f>'2020_1-2-5_Download'!C27</f>
        <v>2020</v>
      </c>
      <c r="B800" t="str">
        <f>'2020_1-2-5_Download'!B27</f>
        <v>Ungarn</v>
      </c>
      <c r="E800" t="s">
        <v>615</v>
      </c>
      <c r="F800" s="125" t="str">
        <f t="shared" si="0"/>
        <v>+310,144293834718</v>
      </c>
      <c r="G800" s="125">
        <f>'2020_1-2-5_Download'!G27</f>
        <v>310.14429383471798</v>
      </c>
    </row>
    <row r="801" spans="1:7" x14ac:dyDescent="0.25">
      <c r="A801">
        <f>'2020_1-2-5_Download'!C28</f>
        <v>2020</v>
      </c>
      <c r="B801" t="str">
        <f>'2020_1-2-5_Download'!B28</f>
        <v>EU Staaten</v>
      </c>
      <c r="E801" t="s">
        <v>616</v>
      </c>
      <c r="F801" s="125" t="str">
        <f t="shared" si="0"/>
        <v>+138,488852076148</v>
      </c>
      <c r="G801" s="125">
        <f>'2020_1-2-5_Download'!G28</f>
        <v>138.48885207614805</v>
      </c>
    </row>
    <row r="802" spans="1:7" x14ac:dyDescent="0.25">
      <c r="A802">
        <f>'2020_1-2-5_Download'!C29</f>
        <v>2020</v>
      </c>
      <c r="B802" t="str">
        <f>'2020_1-2-5_Download'!B29</f>
        <v>Afrika</v>
      </c>
      <c r="E802" t="s">
        <v>617</v>
      </c>
      <c r="F802" s="125" t="str">
        <f t="shared" si="0"/>
        <v>+202,298689466676</v>
      </c>
      <c r="G802" s="125">
        <f>'2020_1-2-5_Download'!G29</f>
        <v>202.29868946667602</v>
      </c>
    </row>
    <row r="803" spans="1:7" x14ac:dyDescent="0.25">
      <c r="A803">
        <f>'2020_1-2-5_Download'!C30</f>
        <v>2020</v>
      </c>
      <c r="B803" t="str">
        <f>'2020_1-2-5_Download'!B30</f>
        <v>Amerika</v>
      </c>
      <c r="E803" t="s">
        <v>618</v>
      </c>
      <c r="F803" s="125" t="str">
        <f t="shared" si="0"/>
        <v>+46,2659998304654</v>
      </c>
      <c r="G803" s="125">
        <f>'2020_1-2-5_Download'!G30</f>
        <v>46.265999830465375</v>
      </c>
    </row>
    <row r="804" spans="1:7" x14ac:dyDescent="0.25">
      <c r="A804">
        <f>'2020_1-2-5_Download'!C31</f>
        <v>2020</v>
      </c>
      <c r="B804" t="str">
        <f>'2020_1-2-5_Download'!B31</f>
        <v>Asien</v>
      </c>
      <c r="E804" t="s">
        <v>619</v>
      </c>
      <c r="F804" s="125" t="str">
        <f t="shared" si="0"/>
        <v>+214,901950118313</v>
      </c>
      <c r="G804" s="125">
        <f>'2020_1-2-5_Download'!G31</f>
        <v>214.90195011831261</v>
      </c>
    </row>
    <row r="805" spans="1:7" x14ac:dyDescent="0.25">
      <c r="A805">
        <f>'2020_1-2-5_Download'!C32</f>
        <v>2020</v>
      </c>
      <c r="B805" t="str">
        <f>'2020_1-2-5_Download'!B32</f>
        <v>Syrien</v>
      </c>
      <c r="E805" t="s">
        <v>620</v>
      </c>
      <c r="F805" s="125" t="str">
        <f t="shared" si="0"/>
        <v>+1506,44924880909</v>
      </c>
      <c r="G805" s="125">
        <f>'2020_1-2-5_Download'!G32</f>
        <v>1506.4492488090875</v>
      </c>
    </row>
    <row r="806" spans="1:7" x14ac:dyDescent="0.25">
      <c r="A806">
        <f>'2020_1-2-5_Download'!C33</f>
        <v>2020</v>
      </c>
      <c r="B806" t="str">
        <f>'2020_1-2-5_Download'!B33</f>
        <v xml:space="preserve">Irak </v>
      </c>
      <c r="E806" t="s">
        <v>621</v>
      </c>
      <c r="F806" s="125" t="str">
        <f t="shared" si="0"/>
        <v>+475,456498388829</v>
      </c>
      <c r="G806" s="125">
        <f>'2020_1-2-5_Download'!G33</f>
        <v>475.45649838882923</v>
      </c>
    </row>
    <row r="807" spans="1:7" x14ac:dyDescent="0.25">
      <c r="A807">
        <f>'2020_1-2-5_Download'!C34</f>
        <v>2020</v>
      </c>
      <c r="B807" t="str">
        <f>'2020_1-2-5_Download'!B34</f>
        <v>Afghanistan</v>
      </c>
      <c r="E807" t="s">
        <v>622</v>
      </c>
      <c r="F807" s="125" t="str">
        <f t="shared" si="0"/>
        <v>+555,358751125788</v>
      </c>
      <c r="G807" s="125">
        <f>'2020_1-2-5_Download'!G34</f>
        <v>555.3587511257881</v>
      </c>
    </row>
    <row r="808" spans="1:7" x14ac:dyDescent="0.25">
      <c r="A808">
        <f>'2020_1-2-5_Download'!C35</f>
        <v>2020</v>
      </c>
      <c r="B808" t="str">
        <f>'2020_1-2-5_Download'!B35</f>
        <v>China</v>
      </c>
      <c r="E808" t="s">
        <v>623</v>
      </c>
      <c r="F808" s="125" t="str">
        <f t="shared" si="0"/>
        <v>+83,6163294797688</v>
      </c>
      <c r="G808" s="125">
        <f>'2020_1-2-5_Download'!G35</f>
        <v>83.61632947976878</v>
      </c>
    </row>
    <row r="809" spans="1:7" x14ac:dyDescent="0.25">
      <c r="A809">
        <f>'2020_1-2-5_Download'!C36</f>
        <v>2020</v>
      </c>
      <c r="B809" t="str">
        <f>'2020_1-2-5_Download'!B36</f>
        <v>Vietnam</v>
      </c>
      <c r="E809" t="s">
        <v>624</v>
      </c>
      <c r="F809" s="125">
        <f t="shared" si="0"/>
        <v>-9.1144216842540864</v>
      </c>
      <c r="G809" s="125">
        <f>'2020_1-2-5_Download'!G36</f>
        <v>-9.1144216842540864</v>
      </c>
    </row>
    <row r="810" spans="1:7" x14ac:dyDescent="0.25">
      <c r="A810">
        <f>'2020_1-2-5_Download'!C37</f>
        <v>2020</v>
      </c>
      <c r="B810" t="str">
        <f>'2020_1-2-5_Download'!B37</f>
        <v>Australien und Ozeanien</v>
      </c>
      <c r="E810" t="s">
        <v>625</v>
      </c>
      <c r="F810" s="125" t="str">
        <f t="shared" si="0"/>
        <v>+54,4227886056971</v>
      </c>
      <c r="G810" s="125">
        <f>'2020_1-2-5_Download'!G37</f>
        <v>54.42278860569715</v>
      </c>
    </row>
    <row r="811" spans="1:7" x14ac:dyDescent="0.25">
      <c r="A811">
        <f>'2020_1-2-5_Download'!C38</f>
        <v>2020</v>
      </c>
      <c r="B811" t="str">
        <f>'2020_1-2-5_Download'!B38</f>
        <v>Staatenlos</v>
      </c>
      <c r="E811" t="s">
        <v>626</v>
      </c>
      <c r="F811" s="125" t="str">
        <f t="shared" si="0"/>
        <v>+113,888888888889</v>
      </c>
      <c r="G811" s="125">
        <f>'2020_1-2-5_Download'!G38</f>
        <v>113.88888888888889</v>
      </c>
    </row>
    <row r="812" spans="1:7" x14ac:dyDescent="0.25">
      <c r="A812">
        <f>'2020_1-2-5_Download'!C39</f>
        <v>2020</v>
      </c>
      <c r="B812" t="str">
        <f>'2020_1-2-5_Download'!B39</f>
        <v>Ungeklärt und ohne Angabe</v>
      </c>
      <c r="E812" t="s">
        <v>627</v>
      </c>
      <c r="F812" s="125" t="str">
        <f t="shared" si="0"/>
        <v>+32,7976625273923</v>
      </c>
      <c r="G812" s="125">
        <f>'2020_1-2-5_Download'!G39</f>
        <v>32.797662527392255</v>
      </c>
    </row>
    <row r="813" spans="1:7" x14ac:dyDescent="0.25">
      <c r="A813">
        <f>'2020_1-2-5_Download'!C40</f>
        <v>2020</v>
      </c>
      <c r="B813" t="str">
        <f>'2020_1-2-5_Download'!B40</f>
        <v>Insgesamt</v>
      </c>
      <c r="E813" t="s">
        <v>628</v>
      </c>
      <c r="F813" s="125" t="str">
        <f t="shared" si="0"/>
        <v>+85,8983804492444</v>
      </c>
      <c r="G813" s="125">
        <f>'2020_1-2-5_Download'!G40</f>
        <v>85.898380449244399</v>
      </c>
    </row>
    <row r="814" spans="1:7" x14ac:dyDescent="0.25">
      <c r="A814">
        <f>'2020_1-2-5_Download'!C41</f>
        <v>2019</v>
      </c>
      <c r="B814" t="str">
        <f>'2020_1-2-5_Download'!B41</f>
        <v>Europa</v>
      </c>
      <c r="E814" t="s">
        <v>629</v>
      </c>
      <c r="F814" s="125" t="str">
        <f t="shared" si="0"/>
        <v>+53,6920913724579</v>
      </c>
      <c r="G814" s="125">
        <f>'2020_1-2-5_Download'!G41</f>
        <v>53.69209137245786</v>
      </c>
    </row>
    <row r="815" spans="1:7" x14ac:dyDescent="0.25">
      <c r="A815">
        <f>'2020_1-2-5_Download'!C42</f>
        <v>2019</v>
      </c>
      <c r="B815" t="str">
        <f>'2020_1-2-5_Download'!B42</f>
        <v>Türkei</v>
      </c>
      <c r="E815" t="s">
        <v>630</v>
      </c>
      <c r="F815" s="125">
        <f t="shared" si="0"/>
        <v>-20.486926289001595</v>
      </c>
      <c r="G815" s="125">
        <f>'2020_1-2-5_Download'!G42</f>
        <v>-20.486926289001595</v>
      </c>
    </row>
    <row r="816" spans="1:7" x14ac:dyDescent="0.25">
      <c r="A816">
        <f>'2020_1-2-5_Download'!C43</f>
        <v>2019</v>
      </c>
      <c r="B816" t="str">
        <f>'2020_1-2-5_Download'!B43</f>
        <v>Polen</v>
      </c>
      <c r="E816" t="s">
        <v>631</v>
      </c>
      <c r="F816" s="125" t="str">
        <f t="shared" si="0"/>
        <v>+202,394101132262</v>
      </c>
      <c r="G816" s="125">
        <f>'2020_1-2-5_Download'!G43</f>
        <v>202.39410113226174</v>
      </c>
    </row>
    <row r="817" spans="1:7" x14ac:dyDescent="0.25">
      <c r="A817">
        <f>'2020_1-2-5_Download'!C44</f>
        <v>2019</v>
      </c>
      <c r="B817" t="str">
        <f>'2020_1-2-5_Download'!B44</f>
        <v>Serbien</v>
      </c>
      <c r="E817" t="s">
        <v>632</v>
      </c>
      <c r="F817" s="125">
        <f t="shared" si="0"/>
        <v>0</v>
      </c>
      <c r="G817" s="125">
        <f>'2020_1-2-5_Download'!G44</f>
        <v>0</v>
      </c>
    </row>
    <row r="818" spans="1:7" x14ac:dyDescent="0.25">
      <c r="A818">
        <f>'2020_1-2-5_Download'!C45</f>
        <v>2019</v>
      </c>
      <c r="B818" t="str">
        <f>'2020_1-2-5_Download'!B45</f>
        <v>Niederlande</v>
      </c>
      <c r="E818" t="s">
        <v>633</v>
      </c>
      <c r="F818" s="125" t="str">
        <f t="shared" si="0"/>
        <v>+33,7198889585386</v>
      </c>
      <c r="G818" s="125">
        <f>'2020_1-2-5_Download'!G45</f>
        <v>33.719888958538554</v>
      </c>
    </row>
    <row r="819" spans="1:7" x14ac:dyDescent="0.25">
      <c r="A819">
        <f>'2020_1-2-5_Download'!C46</f>
        <v>2019</v>
      </c>
      <c r="B819" t="str">
        <f>'2020_1-2-5_Download'!B46</f>
        <v>Rumänien</v>
      </c>
      <c r="E819" t="s">
        <v>634</v>
      </c>
      <c r="F819" s="125" t="str">
        <f t="shared" si="0"/>
        <v>+1643,93849793022</v>
      </c>
      <c r="G819" s="125">
        <f>'2020_1-2-5_Download'!G46</f>
        <v>1643.9384979302188</v>
      </c>
    </row>
    <row r="820" spans="1:7" x14ac:dyDescent="0.25">
      <c r="A820">
        <f>'2020_1-2-5_Download'!C47</f>
        <v>2019</v>
      </c>
      <c r="B820" t="str">
        <f>'2020_1-2-5_Download'!B47</f>
        <v>Italien</v>
      </c>
      <c r="E820" t="s">
        <v>635</v>
      </c>
      <c r="F820" s="125" t="str">
        <f t="shared" si="0"/>
        <v>+20,3900931378691</v>
      </c>
      <c r="G820" s="125">
        <f>'2020_1-2-5_Download'!G47</f>
        <v>20.390093137869105</v>
      </c>
    </row>
    <row r="821" spans="1:7" x14ac:dyDescent="0.25">
      <c r="A821">
        <f>'2020_1-2-5_Download'!C48</f>
        <v>2019</v>
      </c>
      <c r="B821" t="str">
        <f>'2020_1-2-5_Download'!B48</f>
        <v>Russische Föderation</v>
      </c>
      <c r="E821" t="s">
        <v>636</v>
      </c>
      <c r="F821" s="125" t="str">
        <f t="shared" si="0"/>
        <v>+21,8190773272041</v>
      </c>
      <c r="G821" s="125">
        <f>'2020_1-2-5_Download'!G48</f>
        <v>21.81907732720407</v>
      </c>
    </row>
    <row r="822" spans="1:7" x14ac:dyDescent="0.25">
      <c r="A822">
        <f>'2020_1-2-5_Download'!C49</f>
        <v>2019</v>
      </c>
      <c r="B822" t="str">
        <f>'2020_1-2-5_Download'!B49</f>
        <v>Griechenland</v>
      </c>
      <c r="E822" t="s">
        <v>637</v>
      </c>
      <c r="F822" s="125" t="str">
        <f t="shared" si="0"/>
        <v>+16,8125659651083</v>
      </c>
      <c r="G822" s="125">
        <f>'2020_1-2-5_Download'!G49</f>
        <v>16.812565965108337</v>
      </c>
    </row>
    <row r="823" spans="1:7" x14ac:dyDescent="0.25">
      <c r="A823">
        <f>'2020_1-2-5_Download'!C50</f>
        <v>2019</v>
      </c>
      <c r="B823" t="str">
        <f>'2020_1-2-5_Download'!B50</f>
        <v>Bulgarien</v>
      </c>
      <c r="E823" t="s">
        <v>638</v>
      </c>
      <c r="F823" s="125" t="str">
        <f t="shared" si="0"/>
        <v>+1387,93284365163</v>
      </c>
      <c r="G823" s="125">
        <f>'2020_1-2-5_Download'!G50</f>
        <v>1387.9328436516264</v>
      </c>
    </row>
    <row r="824" spans="1:7" x14ac:dyDescent="0.25">
      <c r="A824">
        <f>'2020_1-2-5_Download'!C51</f>
        <v>2019</v>
      </c>
      <c r="B824" t="str">
        <f>'2020_1-2-5_Download'!B51</f>
        <v>Spanien</v>
      </c>
      <c r="E824" t="s">
        <v>639</v>
      </c>
      <c r="F824" s="125" t="str">
        <f t="shared" si="0"/>
        <v>+27,6663822525597</v>
      </c>
      <c r="G824" s="125">
        <f>'2020_1-2-5_Download'!G51</f>
        <v>27.666382252559728</v>
      </c>
    </row>
    <row r="825" spans="1:7" x14ac:dyDescent="0.25">
      <c r="A825">
        <f>'2020_1-2-5_Download'!C52</f>
        <v>2019</v>
      </c>
      <c r="B825" t="str">
        <f>'2020_1-2-5_Download'!B52</f>
        <v>Ukraine</v>
      </c>
      <c r="E825" t="s">
        <v>640</v>
      </c>
      <c r="F825" s="125">
        <f t="shared" si="0"/>
        <v>-2.2993455046503617</v>
      </c>
      <c r="G825" s="125">
        <f>'2020_1-2-5_Download'!G52</f>
        <v>-2.2993455046503617</v>
      </c>
    </row>
    <row r="826" spans="1:7" x14ac:dyDescent="0.25">
      <c r="A826">
        <f>'2020_1-2-5_Download'!C53</f>
        <v>2019</v>
      </c>
      <c r="B826" t="str">
        <f>'2020_1-2-5_Download'!B53</f>
        <v>Vereinigtes Königreich</v>
      </c>
      <c r="E826" t="s">
        <v>641</v>
      </c>
      <c r="F826" s="125">
        <f t="shared" si="0"/>
        <v>-34.858135495078173</v>
      </c>
      <c r="G826" s="125">
        <f>'2020_1-2-5_Download'!G53</f>
        <v>-34.858135495078173</v>
      </c>
    </row>
    <row r="827" spans="1:7" x14ac:dyDescent="0.25">
      <c r="A827">
        <f>'2020_1-2-5_Download'!C54</f>
        <v>2019</v>
      </c>
      <c r="B827" t="str">
        <f>'2020_1-2-5_Download'!B54</f>
        <v>Portugal</v>
      </c>
      <c r="E827" t="s">
        <v>642</v>
      </c>
      <c r="F827" s="125" t="str">
        <f t="shared" si="0"/>
        <v>+20,5849889624724</v>
      </c>
      <c r="G827" s="125">
        <f>'2020_1-2-5_Download'!G54</f>
        <v>20.584988962472405</v>
      </c>
    </row>
    <row r="828" spans="1:7" x14ac:dyDescent="0.25">
      <c r="A828">
        <f>'2020_1-2-5_Download'!C55</f>
        <v>2019</v>
      </c>
      <c r="B828" t="str">
        <f>'2020_1-2-5_Download'!B55</f>
        <v>Kroatien</v>
      </c>
      <c r="E828" t="s">
        <v>643</v>
      </c>
      <c r="F828" s="125" t="str">
        <f t="shared" si="0"/>
        <v>+84,2715743891123</v>
      </c>
      <c r="G828" s="125">
        <f>'2020_1-2-5_Download'!G55</f>
        <v>84.271574389112274</v>
      </c>
    </row>
    <row r="829" spans="1:7" x14ac:dyDescent="0.25">
      <c r="A829">
        <f>'2020_1-2-5_Download'!C56</f>
        <v>2019</v>
      </c>
      <c r="B829" t="str">
        <f>'2020_1-2-5_Download'!B56</f>
        <v>Ungarn</v>
      </c>
      <c r="E829" t="s">
        <v>644</v>
      </c>
      <c r="F829" s="125" t="str">
        <f t="shared" si="0"/>
        <v>+313,860953213817</v>
      </c>
      <c r="G829" s="125">
        <f>'2020_1-2-5_Download'!G56</f>
        <v>313.86095321381725</v>
      </c>
    </row>
    <row r="830" spans="1:7" x14ac:dyDescent="0.25">
      <c r="A830">
        <f>'2020_1-2-5_Download'!C57</f>
        <v>2019</v>
      </c>
      <c r="B830" t="str">
        <f>'2020_1-2-5_Download'!B57</f>
        <v>EU Staaten</v>
      </c>
      <c r="E830" t="s">
        <v>645</v>
      </c>
      <c r="F830" s="125" t="str">
        <f t="shared" si="0"/>
        <v>+194,021981882347</v>
      </c>
      <c r="G830" s="125">
        <f>'2020_1-2-5_Download'!G57</f>
        <v>194.02198188234675</v>
      </c>
    </row>
    <row r="831" spans="1:7" x14ac:dyDescent="0.25">
      <c r="A831">
        <f>'2020_1-2-5_Download'!C58</f>
        <v>2019</v>
      </c>
      <c r="B831" t="str">
        <f>'2020_1-2-5_Download'!B58</f>
        <v>Afrika</v>
      </c>
      <c r="E831" t="s">
        <v>646</v>
      </c>
      <c r="F831" s="125" t="str">
        <f t="shared" si="0"/>
        <v>+194,449505921929</v>
      </c>
      <c r="G831" s="125">
        <f>'2020_1-2-5_Download'!G58</f>
        <v>194.44950592192865</v>
      </c>
    </row>
    <row r="832" spans="1:7" x14ac:dyDescent="0.25">
      <c r="A832">
        <f>'2020_1-2-5_Download'!C59</f>
        <v>2019</v>
      </c>
      <c r="B832" t="str">
        <f>'2020_1-2-5_Download'!B59</f>
        <v>Amerika</v>
      </c>
      <c r="E832" t="s">
        <v>647</v>
      </c>
      <c r="F832" s="125" t="str">
        <f t="shared" si="0"/>
        <v>+49,0209375264898</v>
      </c>
      <c r="G832" s="125">
        <f>'2020_1-2-5_Download'!G59</f>
        <v>49.020937526489789</v>
      </c>
    </row>
    <row r="833" spans="1:7" x14ac:dyDescent="0.25">
      <c r="A833">
        <f>'2020_1-2-5_Download'!C60</f>
        <v>2019</v>
      </c>
      <c r="B833" t="str">
        <f>'2020_1-2-5_Download'!B60</f>
        <v>Asien</v>
      </c>
      <c r="E833" t="s">
        <v>648</v>
      </c>
      <c r="F833" s="125" t="str">
        <f t="shared" si="0"/>
        <v>+207,40201811407</v>
      </c>
      <c r="G833" s="125">
        <f>'2020_1-2-5_Download'!G60</f>
        <v>207.40201811406968</v>
      </c>
    </row>
    <row r="834" spans="1:7" x14ac:dyDescent="0.25">
      <c r="A834">
        <f>'2020_1-2-5_Download'!C61</f>
        <v>2019</v>
      </c>
      <c r="B834" t="str">
        <f>'2020_1-2-5_Download'!B61</f>
        <v>Syrien</v>
      </c>
      <c r="E834" t="s">
        <v>649</v>
      </c>
      <c r="F834" s="125" t="str">
        <f t="shared" si="0"/>
        <v>+1453,77427629168</v>
      </c>
      <c r="G834" s="125">
        <f>'2020_1-2-5_Download'!G61</f>
        <v>1453.7742762916819</v>
      </c>
    </row>
    <row r="835" spans="1:7" x14ac:dyDescent="0.25">
      <c r="A835">
        <f>'2020_1-2-5_Download'!C62</f>
        <v>2019</v>
      </c>
      <c r="B835" t="str">
        <f>'2020_1-2-5_Download'!B62</f>
        <v xml:space="preserve">Irak </v>
      </c>
      <c r="E835" t="s">
        <v>650</v>
      </c>
      <c r="F835" s="125" t="str">
        <f t="shared" si="0"/>
        <v>+450,953276047261</v>
      </c>
      <c r="G835" s="125">
        <f>'2020_1-2-5_Download'!G62</f>
        <v>450.953276047261</v>
      </c>
    </row>
    <row r="836" spans="1:7" x14ac:dyDescent="0.25">
      <c r="A836">
        <f>'2020_1-2-5_Download'!C63</f>
        <v>2019</v>
      </c>
      <c r="B836" t="str">
        <f>'2020_1-2-5_Download'!B63</f>
        <v>Afghanistan</v>
      </c>
      <c r="E836" t="s">
        <v>651</v>
      </c>
      <c r="F836" s="125" t="str">
        <f t="shared" si="0"/>
        <v>+536,145301711198</v>
      </c>
      <c r="G836" s="125">
        <f>'2020_1-2-5_Download'!G63</f>
        <v>536.14530171119782</v>
      </c>
    </row>
    <row r="837" spans="1:7" x14ac:dyDescent="0.25">
      <c r="A837">
        <f>'2020_1-2-5_Download'!C64</f>
        <v>2019</v>
      </c>
      <c r="B837" t="str">
        <f>'2020_1-2-5_Download'!B64</f>
        <v>China</v>
      </c>
      <c r="E837" t="s">
        <v>652</v>
      </c>
      <c r="F837" s="125" t="str">
        <f t="shared" si="0"/>
        <v>+89,4869942196532</v>
      </c>
      <c r="G837" s="125">
        <f>'2020_1-2-5_Download'!G64</f>
        <v>89.486994219653184</v>
      </c>
    </row>
    <row r="838" spans="1:7" x14ac:dyDescent="0.25">
      <c r="A838">
        <f>'2020_1-2-5_Download'!C65</f>
        <v>2019</v>
      </c>
      <c r="B838" t="str">
        <f>'2020_1-2-5_Download'!B65</f>
        <v>Vietnam</v>
      </c>
      <c r="E838" t="s">
        <v>653</v>
      </c>
      <c r="F838" s="125">
        <f t="shared" si="0"/>
        <v>-9.3730602110490384</v>
      </c>
      <c r="G838" s="125">
        <f>'2020_1-2-5_Download'!G65</f>
        <v>-9.3730602110490384</v>
      </c>
    </row>
    <row r="839" spans="1:7" x14ac:dyDescent="0.25">
      <c r="A839">
        <f>'2020_1-2-5_Download'!C66</f>
        <v>2019</v>
      </c>
      <c r="B839" t="str">
        <f>'2020_1-2-5_Download'!B66</f>
        <v>Australien und Ozeanien</v>
      </c>
      <c r="E839" t="s">
        <v>654</v>
      </c>
      <c r="F839" s="125" t="str">
        <f t="shared" si="0"/>
        <v>+59,6701649175412</v>
      </c>
      <c r="G839" s="125">
        <f>'2020_1-2-5_Download'!G66</f>
        <v>59.670164917541229</v>
      </c>
    </row>
    <row r="840" spans="1:7" x14ac:dyDescent="0.25">
      <c r="A840">
        <f>'2020_1-2-5_Download'!C67</f>
        <v>2019</v>
      </c>
      <c r="B840" t="str">
        <f>'2020_1-2-5_Download'!B67</f>
        <v>Staatenlos</v>
      </c>
      <c r="E840" t="s">
        <v>655</v>
      </c>
      <c r="F840" s="125" t="str">
        <f t="shared" si="0"/>
        <v>+118,518518518519</v>
      </c>
      <c r="G840" s="125">
        <f>'2020_1-2-5_Download'!G67</f>
        <v>118.51851851851852</v>
      </c>
    </row>
    <row r="841" spans="1:7" x14ac:dyDescent="0.25">
      <c r="A841">
        <f>'2020_1-2-5_Download'!C68</f>
        <v>2019</v>
      </c>
      <c r="B841" t="str">
        <f>'2020_1-2-5_Download'!B68</f>
        <v>Ungeklärt und ohne Angabe</v>
      </c>
      <c r="E841" t="s">
        <v>656</v>
      </c>
      <c r="F841" s="125" t="str">
        <f t="shared" si="0"/>
        <v>+27,5383491599708</v>
      </c>
      <c r="G841" s="125">
        <f>'2020_1-2-5_Download'!G68</f>
        <v>27.538349159970782</v>
      </c>
    </row>
    <row r="842" spans="1:7" x14ac:dyDescent="0.25">
      <c r="A842">
        <f>'2020_1-2-5_Download'!C69</f>
        <v>2019</v>
      </c>
      <c r="B842" t="str">
        <f>'2020_1-2-5_Download'!B69</f>
        <v>Insgesamt</v>
      </c>
      <c r="E842" t="s">
        <v>657</v>
      </c>
      <c r="F842" s="125" t="str">
        <f t="shared" si="0"/>
        <v>+82,2731350463503</v>
      </c>
      <c r="G842" s="125">
        <f>'2020_1-2-5_Download'!G69</f>
        <v>82.273135046350262</v>
      </c>
    </row>
    <row r="843" spans="1:7" x14ac:dyDescent="0.25">
      <c r="A843">
        <f>'2020_1-2-5_Download'!C70</f>
        <v>2018</v>
      </c>
      <c r="B843" t="str">
        <f>'2020_1-2-5_Download'!B70</f>
        <v>Europa</v>
      </c>
      <c r="E843" t="s">
        <v>658</v>
      </c>
      <c r="F843" s="125" t="str">
        <f t="shared" si="0"/>
        <v>+49,9345152712655</v>
      </c>
      <c r="G843" s="125">
        <f>'2020_1-2-5_Download'!G70</f>
        <v>49.934515271265525</v>
      </c>
    </row>
    <row r="844" spans="1:7" x14ac:dyDescent="0.25">
      <c r="A844">
        <f>'2020_1-2-5_Download'!C71</f>
        <v>2018</v>
      </c>
      <c r="B844" t="str">
        <f>'2020_1-2-5_Download'!B71</f>
        <v>Türkei</v>
      </c>
      <c r="E844" t="s">
        <v>659</v>
      </c>
      <c r="F844" s="125">
        <f t="shared" si="0"/>
        <v>-20.003046649581535</v>
      </c>
      <c r="G844" s="125">
        <f>'2020_1-2-5_Download'!G71</f>
        <v>-20.003046649581535</v>
      </c>
    </row>
    <row r="845" spans="1:7" x14ac:dyDescent="0.25">
      <c r="A845">
        <f>'2020_1-2-5_Download'!C72</f>
        <v>2018</v>
      </c>
      <c r="B845" t="str">
        <f>'2020_1-2-5_Download'!B72</f>
        <v>Polen</v>
      </c>
      <c r="E845" t="s">
        <v>660</v>
      </c>
      <c r="F845" s="125" t="str">
        <f t="shared" si="0"/>
        <v>+199,709992904082</v>
      </c>
      <c r="G845" s="125">
        <f>'2020_1-2-5_Download'!G72</f>
        <v>199.70999290408173</v>
      </c>
    </row>
    <row r="846" spans="1:7" x14ac:dyDescent="0.25">
      <c r="A846">
        <f>'2020_1-2-5_Download'!C73</f>
        <v>2018</v>
      </c>
      <c r="B846" t="str">
        <f>'2020_1-2-5_Download'!B73</f>
        <v>Serbien</v>
      </c>
      <c r="E846" t="s">
        <v>661</v>
      </c>
      <c r="F846" s="125">
        <f t="shared" si="0"/>
        <v>-49.647021071772379</v>
      </c>
      <c r="G846" s="125">
        <f>'2020_1-2-5_Download'!G73</f>
        <v>-49.647021071772379</v>
      </c>
    </row>
    <row r="847" spans="1:7" x14ac:dyDescent="0.25">
      <c r="A847">
        <f>'2020_1-2-5_Download'!C74</f>
        <v>2018</v>
      </c>
      <c r="B847" t="str">
        <f>'2020_1-2-5_Download'!B74</f>
        <v>Niederlande</v>
      </c>
      <c r="E847" t="s">
        <v>662</v>
      </c>
      <c r="F847" s="125" t="str">
        <f t="shared" si="0"/>
        <v>+33,9213754813289</v>
      </c>
      <c r="G847" s="125">
        <f>'2020_1-2-5_Download'!G74</f>
        <v>33.921375481328909</v>
      </c>
    </row>
    <row r="848" spans="1:7" x14ac:dyDescent="0.25">
      <c r="A848">
        <f>'2020_1-2-5_Download'!C75</f>
        <v>2018</v>
      </c>
      <c r="B848" t="str">
        <f>'2020_1-2-5_Download'!B75</f>
        <v>Rumänien</v>
      </c>
      <c r="E848" t="s">
        <v>663</v>
      </c>
      <c r="F848" s="125" t="str">
        <f t="shared" si="0"/>
        <v>+1456,3276167948</v>
      </c>
      <c r="G848" s="125">
        <f>'2020_1-2-5_Download'!G75</f>
        <v>1456.3276167947959</v>
      </c>
    </row>
    <row r="849" spans="1:7" x14ac:dyDescent="0.25">
      <c r="A849">
        <f>'2020_1-2-5_Download'!C76</f>
        <v>2018</v>
      </c>
      <c r="B849" t="str">
        <f>'2020_1-2-5_Download'!B76</f>
        <v>Italien</v>
      </c>
      <c r="E849" t="s">
        <v>664</v>
      </c>
      <c r="F849" s="125" t="str">
        <f t="shared" si="0"/>
        <v>+19,1788831808879</v>
      </c>
      <c r="G849" s="125">
        <f>'2020_1-2-5_Download'!G76</f>
        <v>19.178883180887937</v>
      </c>
    </row>
    <row r="850" spans="1:7" x14ac:dyDescent="0.25">
      <c r="A850">
        <f>'2020_1-2-5_Download'!C77</f>
        <v>2018</v>
      </c>
      <c r="B850" t="str">
        <f>'2020_1-2-5_Download'!B77</f>
        <v>Russische Föderation</v>
      </c>
      <c r="E850" t="s">
        <v>665</v>
      </c>
      <c r="F850" s="125" t="str">
        <f t="shared" ref="F850:F861" si="1">IF(G850&gt;0,"+"&amp;G850,G850)</f>
        <v>+19,4111530673672</v>
      </c>
      <c r="G850" s="125">
        <f>'2020_1-2-5_Download'!G77</f>
        <v>19.411153067367167</v>
      </c>
    </row>
    <row r="851" spans="1:7" x14ac:dyDescent="0.25">
      <c r="A851">
        <f>'2020_1-2-5_Download'!C78</f>
        <v>2018</v>
      </c>
      <c r="B851" t="str">
        <f>'2020_1-2-5_Download'!B78</f>
        <v>Griechenland</v>
      </c>
      <c r="E851" t="s">
        <v>666</v>
      </c>
      <c r="F851" s="125" t="str">
        <f t="shared" si="1"/>
        <v>+16,6573539454895</v>
      </c>
      <c r="G851" s="125">
        <f>'2020_1-2-5_Download'!G78</f>
        <v>16.657353945489533</v>
      </c>
    </row>
    <row r="852" spans="1:7" x14ac:dyDescent="0.25">
      <c r="A852">
        <f>'2020_1-2-5_Download'!C79</f>
        <v>2018</v>
      </c>
      <c r="B852" t="str">
        <f>'2020_1-2-5_Download'!B79</f>
        <v>Bulgarien</v>
      </c>
      <c r="E852" t="s">
        <v>667</v>
      </c>
      <c r="F852" s="125" t="str">
        <f t="shared" si="1"/>
        <v>+1263,58866736621</v>
      </c>
      <c r="G852" s="125">
        <f>'2020_1-2-5_Download'!G79</f>
        <v>1263.5886673662119</v>
      </c>
    </row>
    <row r="853" spans="1:7" x14ac:dyDescent="0.25">
      <c r="A853">
        <f>'2020_1-2-5_Download'!C80</f>
        <v>2018</v>
      </c>
      <c r="B853" t="str">
        <f>'2020_1-2-5_Download'!B80</f>
        <v>Spanien</v>
      </c>
      <c r="E853" t="s">
        <v>668</v>
      </c>
      <c r="F853" s="125" t="str">
        <f t="shared" si="1"/>
        <v>+26,3331911262799</v>
      </c>
      <c r="G853" s="125">
        <f>'2020_1-2-5_Download'!G80</f>
        <v>26.333191126279857</v>
      </c>
    </row>
    <row r="854" spans="1:7" x14ac:dyDescent="0.25">
      <c r="A854">
        <f>'2020_1-2-5_Download'!C81</f>
        <v>2018</v>
      </c>
      <c r="B854" t="str">
        <f>'2020_1-2-5_Download'!B81</f>
        <v>Ukraine</v>
      </c>
      <c r="E854" t="s">
        <v>669</v>
      </c>
      <c r="F854" s="125">
        <f t="shared" si="1"/>
        <v>-5.0120564932828131</v>
      </c>
      <c r="G854" s="125">
        <f>'2020_1-2-5_Download'!G81</f>
        <v>-5.0120564932828131</v>
      </c>
    </row>
    <row r="855" spans="1:7" x14ac:dyDescent="0.25">
      <c r="A855">
        <f>'2020_1-2-5_Download'!C82</f>
        <v>2018</v>
      </c>
      <c r="B855" t="str">
        <f>'2020_1-2-5_Download'!B82</f>
        <v>Vereinigtes Königreich</v>
      </c>
      <c r="E855" t="s">
        <v>670</v>
      </c>
      <c r="F855" s="125">
        <f t="shared" si="1"/>
        <v>-13.964485620536564</v>
      </c>
      <c r="G855" s="125">
        <f>'2020_1-2-5_Download'!G82</f>
        <v>-13.964485620536564</v>
      </c>
    </row>
    <row r="856" spans="1:7" x14ac:dyDescent="0.25">
      <c r="A856">
        <f>'2020_1-2-5_Download'!C83</f>
        <v>2018</v>
      </c>
      <c r="B856" t="str">
        <f>'2020_1-2-5_Download'!B83</f>
        <v>Portugal</v>
      </c>
      <c r="E856" t="s">
        <v>671</v>
      </c>
      <c r="F856" s="125" t="str">
        <f t="shared" si="1"/>
        <v>+20,3780353200883</v>
      </c>
      <c r="G856" s="125">
        <f>'2020_1-2-5_Download'!G83</f>
        <v>20.378035320088301</v>
      </c>
    </row>
    <row r="857" spans="1:7" x14ac:dyDescent="0.25">
      <c r="A857">
        <f>'2020_1-2-5_Download'!C84</f>
        <v>2018</v>
      </c>
      <c r="B857" t="str">
        <f>'2020_1-2-5_Download'!B84</f>
        <v>Kroatien</v>
      </c>
      <c r="E857" t="s">
        <v>672</v>
      </c>
      <c r="F857" s="125" t="str">
        <f t="shared" si="1"/>
        <v>+76,3841633158058</v>
      </c>
      <c r="G857" s="125">
        <f>'2020_1-2-5_Download'!G84</f>
        <v>76.38416331580575</v>
      </c>
    </row>
    <row r="858" spans="1:7" x14ac:dyDescent="0.25">
      <c r="A858">
        <f>'2020_1-2-5_Download'!C85</f>
        <v>2018</v>
      </c>
      <c r="B858" t="str">
        <f>'2020_1-2-5_Download'!B85</f>
        <v>Ungarn</v>
      </c>
      <c r="E858" t="s">
        <v>673</v>
      </c>
      <c r="F858" s="125" t="str">
        <f t="shared" si="1"/>
        <v>+312,330564057718</v>
      </c>
      <c r="G858" s="125">
        <f>'2020_1-2-5_Download'!G85</f>
        <v>312.33056405771754</v>
      </c>
    </row>
    <row r="859" spans="1:7" x14ac:dyDescent="0.25">
      <c r="A859">
        <f>'2020_1-2-5_Download'!C86</f>
        <v>2018</v>
      </c>
      <c r="B859" t="str">
        <f>'2020_1-2-5_Download'!B86</f>
        <v>EU Staaten</v>
      </c>
      <c r="E859" t="s">
        <v>674</v>
      </c>
      <c r="F859" s="125" t="str">
        <f t="shared" si="1"/>
        <v>+95,3278237573554</v>
      </c>
      <c r="G859" s="125">
        <f>'2020_1-2-5_Download'!G86</f>
        <v>95.327823757355389</v>
      </c>
    </row>
    <row r="860" spans="1:7" x14ac:dyDescent="0.25">
      <c r="A860">
        <f>'2020_1-2-5_Download'!C87</f>
        <v>2018</v>
      </c>
      <c r="B860" t="str">
        <f>'2020_1-2-5_Download'!B87</f>
        <v>Afrika</v>
      </c>
      <c r="E860" t="s">
        <v>675</v>
      </c>
      <c r="F860" s="125" t="str">
        <f t="shared" si="1"/>
        <v>+173,705235125096</v>
      </c>
      <c r="G860" s="125">
        <f>'2020_1-2-5_Download'!G87</f>
        <v>173.70523512509635</v>
      </c>
    </row>
    <row r="861" spans="1:7" x14ac:dyDescent="0.25">
      <c r="A861">
        <f>'2020_1-2-5_Download'!C88</f>
        <v>2018</v>
      </c>
      <c r="B861" t="str">
        <f>'2020_1-2-5_Download'!B88</f>
        <v>Amerika</v>
      </c>
      <c r="E861" t="s">
        <v>676</v>
      </c>
      <c r="F861" s="125" t="str">
        <f t="shared" si="1"/>
        <v>+39,9932186149021</v>
      </c>
      <c r="G861" s="125">
        <f>'2020_1-2-5_Download'!G88</f>
        <v>39.993218614902105</v>
      </c>
    </row>
    <row r="862" spans="1:7" x14ac:dyDescent="0.25">
      <c r="A862">
        <f>'2020_1-2-5_Download'!C89</f>
        <v>2018</v>
      </c>
      <c r="B862" t="str">
        <f>'2020_1-2-5_Download'!B89</f>
        <v>Asien</v>
      </c>
      <c r="E862" t="s">
        <v>677</v>
      </c>
      <c r="F862" s="125" t="str">
        <f>IF(G862&gt;0,"+"&amp;G862,G862)</f>
        <v>+193,340495553077</v>
      </c>
      <c r="G862" s="125">
        <f>'2020_1-2-5_Download'!G89</f>
        <v>193.34049555307746</v>
      </c>
    </row>
    <row r="863" spans="1:7" x14ac:dyDescent="0.25">
      <c r="A863">
        <f>'2020_1-2-5_Download'!C90</f>
        <v>2018</v>
      </c>
      <c r="B863" t="str">
        <f>'2020_1-2-5_Download'!B90</f>
        <v>Syrien</v>
      </c>
      <c r="E863" t="s">
        <v>678</v>
      </c>
      <c r="F863" s="125" t="str">
        <f t="shared" ref="F863:F923" si="2">IF(G863&gt;0,"+"&amp;G863,G863)</f>
        <v>+1364,45584463173</v>
      </c>
      <c r="G863" s="125">
        <f>'2020_1-2-5_Download'!G90</f>
        <v>1364.455844631733</v>
      </c>
    </row>
    <row r="864" spans="1:7" x14ac:dyDescent="0.25">
      <c r="A864">
        <f>'2020_1-2-5_Download'!C91</f>
        <v>2018</v>
      </c>
      <c r="B864" t="str">
        <f>'2020_1-2-5_Download'!B91</f>
        <v xml:space="preserve">Irak </v>
      </c>
      <c r="E864" t="s">
        <v>679</v>
      </c>
      <c r="F864" s="125" t="str">
        <f t="shared" si="2"/>
        <v>+425,711600429646</v>
      </c>
      <c r="G864" s="125">
        <f>'2020_1-2-5_Download'!G91</f>
        <v>425.7116004296455</v>
      </c>
    </row>
    <row r="865" spans="1:7" x14ac:dyDescent="0.25">
      <c r="A865">
        <f>'2020_1-2-5_Download'!C92</f>
        <v>2018</v>
      </c>
      <c r="B865" t="str">
        <f>'2020_1-2-5_Download'!B92</f>
        <v>Afghanistan</v>
      </c>
      <c r="E865" t="s">
        <v>680</v>
      </c>
      <c r="F865" s="125" t="str">
        <f t="shared" si="2"/>
        <v>+521,284899429601</v>
      </c>
      <c r="G865" s="125">
        <f>'2020_1-2-5_Download'!G92</f>
        <v>521.28489942960073</v>
      </c>
    </row>
    <row r="866" spans="1:7" x14ac:dyDescent="0.25">
      <c r="A866">
        <f>'2020_1-2-5_Download'!C93</f>
        <v>2018</v>
      </c>
      <c r="B866" t="str">
        <f>'2020_1-2-5_Download'!B93</f>
        <v>China</v>
      </c>
      <c r="E866" t="s">
        <v>681</v>
      </c>
      <c r="F866" s="125" t="str">
        <f t="shared" si="2"/>
        <v>+83,3453757225433</v>
      </c>
      <c r="G866" s="125">
        <f>'2020_1-2-5_Download'!G93</f>
        <v>83.345375722543338</v>
      </c>
    </row>
    <row r="867" spans="1:7" x14ac:dyDescent="0.25">
      <c r="A867">
        <f>'2020_1-2-5_Download'!C94</f>
        <v>2018</v>
      </c>
      <c r="B867" t="str">
        <f>'2020_1-2-5_Download'!B94</f>
        <v>Vietnam</v>
      </c>
      <c r="E867" t="s">
        <v>682</v>
      </c>
      <c r="F867" s="125">
        <f t="shared" si="2"/>
        <v>-10.459342023587837</v>
      </c>
      <c r="G867" s="125">
        <f>'2020_1-2-5_Download'!G94</f>
        <v>-10.459342023587837</v>
      </c>
    </row>
    <row r="868" spans="1:7" x14ac:dyDescent="0.25">
      <c r="A868">
        <f>'2020_1-2-5_Download'!C95</f>
        <v>2018</v>
      </c>
      <c r="B868" t="str">
        <f>'2020_1-2-5_Download'!B95</f>
        <v>Australien und Ozeanien</v>
      </c>
      <c r="E868" t="s">
        <v>683</v>
      </c>
      <c r="F868" s="125" t="str">
        <f t="shared" si="2"/>
        <v>+52,1739130434783</v>
      </c>
      <c r="G868" s="125">
        <f>'2020_1-2-5_Download'!G95</f>
        <v>52.173913043478279</v>
      </c>
    </row>
    <row r="869" spans="1:7" x14ac:dyDescent="0.25">
      <c r="A869">
        <f>'2020_1-2-5_Download'!C96</f>
        <v>2018</v>
      </c>
      <c r="B869" t="str">
        <f>'2020_1-2-5_Download'!B96</f>
        <v>Staatenlos</v>
      </c>
      <c r="E869" t="s">
        <v>684</v>
      </c>
      <c r="F869" s="125" t="str">
        <f t="shared" si="2"/>
        <v>+103,086419753086</v>
      </c>
      <c r="G869" s="125">
        <f>'2020_1-2-5_Download'!G96</f>
        <v>103.08641975308643</v>
      </c>
    </row>
    <row r="870" spans="1:7" x14ac:dyDescent="0.25">
      <c r="A870">
        <f>'2020_1-2-5_Download'!C97</f>
        <v>2018</v>
      </c>
      <c r="B870" t="str">
        <f>'2020_1-2-5_Download'!B97</f>
        <v>Ungeklärt und ohne Angabe</v>
      </c>
      <c r="E870" t="s">
        <v>685</v>
      </c>
      <c r="F870" s="125" t="str">
        <f t="shared" si="2"/>
        <v>+25,6391526661797</v>
      </c>
      <c r="G870" s="125">
        <f>'2020_1-2-5_Download'!G97</f>
        <v>25.639152666179683</v>
      </c>
    </row>
    <row r="871" spans="1:7" x14ac:dyDescent="0.25">
      <c r="A871">
        <f>'2020_1-2-5_Download'!C98</f>
        <v>2018</v>
      </c>
      <c r="B871" t="str">
        <f>'2020_1-2-5_Download'!B98</f>
        <v>Insgesamt</v>
      </c>
      <c r="E871" t="s">
        <v>686</v>
      </c>
      <c r="F871" s="125" t="str">
        <f t="shared" si="2"/>
        <v>+76,1873599632492</v>
      </c>
      <c r="G871" s="125">
        <f>'2020_1-2-5_Download'!G98</f>
        <v>76.18735996324915</v>
      </c>
    </row>
    <row r="872" spans="1:7" x14ac:dyDescent="0.25">
      <c r="A872">
        <f>'2020_1-2-5_Download'!C99</f>
        <v>2017</v>
      </c>
      <c r="B872" t="str">
        <f>'2020_1-2-5_Download'!B99</f>
        <v>Europa</v>
      </c>
      <c r="E872" t="s">
        <v>687</v>
      </c>
      <c r="F872" s="125" t="str">
        <f t="shared" si="2"/>
        <v>+44,4165055534452</v>
      </c>
      <c r="G872" s="125">
        <f>'2020_1-2-5_Download'!G99</f>
        <v>44.416505553445177</v>
      </c>
    </row>
    <row r="873" spans="1:7" x14ac:dyDescent="0.25">
      <c r="A873">
        <f>'2020_1-2-5_Download'!C100</f>
        <v>2017</v>
      </c>
      <c r="B873" t="str">
        <f>'2020_1-2-5_Download'!B100</f>
        <v>Türkei</v>
      </c>
      <c r="E873" t="s">
        <v>688</v>
      </c>
      <c r="F873" s="125">
        <f t="shared" si="2"/>
        <v>-19.644617287048149</v>
      </c>
      <c r="G873" s="125">
        <f>'2020_1-2-5_Download'!G100</f>
        <v>-19.644617287048149</v>
      </c>
    </row>
    <row r="874" spans="1:7" x14ac:dyDescent="0.25">
      <c r="A874">
        <f>'2020_1-2-5_Download'!C101</f>
        <v>2017</v>
      </c>
      <c r="B874" t="str">
        <f>'2020_1-2-5_Download'!B101</f>
        <v>Polen</v>
      </c>
      <c r="E874" t="s">
        <v>689</v>
      </c>
      <c r="F874" s="125" t="str">
        <f t="shared" si="2"/>
        <v>+190,654984111313</v>
      </c>
      <c r="G874" s="125">
        <f>'2020_1-2-5_Download'!G101</f>
        <v>190.65498411131335</v>
      </c>
    </row>
    <row r="875" spans="1:7" x14ac:dyDescent="0.25">
      <c r="A875">
        <f>'2020_1-2-5_Download'!C102</f>
        <v>2017</v>
      </c>
      <c r="B875" t="str">
        <f>'2020_1-2-5_Download'!B102</f>
        <v>Serbien</v>
      </c>
      <c r="E875" t="s">
        <v>690</v>
      </c>
      <c r="F875" s="125">
        <f t="shared" si="2"/>
        <v>-49.807466039148572</v>
      </c>
      <c r="G875" s="125">
        <f>'2020_1-2-5_Download'!G102</f>
        <v>-49.807466039148572</v>
      </c>
    </row>
    <row r="876" spans="1:7" x14ac:dyDescent="0.25">
      <c r="A876">
        <f>'2020_1-2-5_Download'!C103</f>
        <v>2017</v>
      </c>
      <c r="B876" t="str">
        <f>'2020_1-2-5_Download'!B103</f>
        <v>Niederlande</v>
      </c>
      <c r="E876" t="s">
        <v>691</v>
      </c>
      <c r="F876" s="125" t="str">
        <f t="shared" si="2"/>
        <v>+35,3541685322826</v>
      </c>
      <c r="G876" s="125">
        <f>'2020_1-2-5_Download'!G103</f>
        <v>35.354168532282614</v>
      </c>
    </row>
    <row r="877" spans="1:7" x14ac:dyDescent="0.25">
      <c r="A877">
        <f>'2020_1-2-5_Download'!C104</f>
        <v>2017</v>
      </c>
      <c r="B877" t="str">
        <f>'2020_1-2-5_Download'!B104</f>
        <v>Rumänien</v>
      </c>
      <c r="E877" t="s">
        <v>692</v>
      </c>
      <c r="F877" s="125" t="str">
        <f t="shared" si="2"/>
        <v>+1196,86575990538</v>
      </c>
      <c r="G877" s="125">
        <f>'2020_1-2-5_Download'!G104</f>
        <v>1196.8657599053815</v>
      </c>
    </row>
    <row r="878" spans="1:7" x14ac:dyDescent="0.25">
      <c r="A878">
        <f>'2020_1-2-5_Download'!C105</f>
        <v>2017</v>
      </c>
      <c r="B878" t="str">
        <f>'2020_1-2-5_Download'!B105</f>
        <v>Italien</v>
      </c>
      <c r="E878" t="s">
        <v>693</v>
      </c>
      <c r="F878" s="125" t="str">
        <f t="shared" si="2"/>
        <v>+17,3203023848306</v>
      </c>
      <c r="G878" s="125">
        <f>'2020_1-2-5_Download'!G105</f>
        <v>17.32030238483064</v>
      </c>
    </row>
    <row r="879" spans="1:7" x14ac:dyDescent="0.25">
      <c r="A879">
        <f>'2020_1-2-5_Download'!C106</f>
        <v>2017</v>
      </c>
      <c r="B879" t="str">
        <f>'2020_1-2-5_Download'!B106</f>
        <v>Russische Föderation</v>
      </c>
      <c r="E879" t="s">
        <v>694</v>
      </c>
      <c r="F879" s="125" t="str">
        <f t="shared" si="2"/>
        <v>+16,9211404804903</v>
      </c>
      <c r="G879" s="125">
        <f>'2020_1-2-5_Download'!G106</f>
        <v>16.921140480490337</v>
      </c>
    </row>
    <row r="880" spans="1:7" x14ac:dyDescent="0.25">
      <c r="A880">
        <f>'2020_1-2-5_Download'!C107</f>
        <v>2017</v>
      </c>
      <c r="B880" t="str">
        <f>'2020_1-2-5_Download'!B107</f>
        <v>Griechenland</v>
      </c>
      <c r="E880" t="s">
        <v>695</v>
      </c>
      <c r="F880" s="125" t="str">
        <f t="shared" si="2"/>
        <v>+15,3535729806916</v>
      </c>
      <c r="G880" s="125">
        <f>'2020_1-2-5_Download'!G107</f>
        <v>15.353572980691624</v>
      </c>
    </row>
    <row r="881" spans="1:7" x14ac:dyDescent="0.25">
      <c r="A881">
        <f>'2020_1-2-5_Download'!C108</f>
        <v>2017</v>
      </c>
      <c r="B881" t="str">
        <f>'2020_1-2-5_Download'!B108</f>
        <v>Bulgarien</v>
      </c>
      <c r="E881" t="s">
        <v>696</v>
      </c>
      <c r="F881" s="125" t="str">
        <f t="shared" si="2"/>
        <v>+1120,8814270724</v>
      </c>
      <c r="G881" s="125">
        <f>'2020_1-2-5_Download'!G108</f>
        <v>1120.8814270724031</v>
      </c>
    </row>
    <row r="882" spans="1:7" x14ac:dyDescent="0.25">
      <c r="A882">
        <f>'2020_1-2-5_Download'!C109</f>
        <v>2017</v>
      </c>
      <c r="B882" t="str">
        <f>'2020_1-2-5_Download'!B109</f>
        <v>Spanien</v>
      </c>
      <c r="E882" t="s">
        <v>697</v>
      </c>
      <c r="F882" s="125" t="str">
        <f t="shared" si="2"/>
        <v>+25,6932593856655</v>
      </c>
      <c r="G882" s="125">
        <f>'2020_1-2-5_Download'!G109</f>
        <v>25.693259385665527</v>
      </c>
    </row>
    <row r="883" spans="1:7" x14ac:dyDescent="0.25">
      <c r="A883">
        <f>'2020_1-2-5_Download'!C110</f>
        <v>2017</v>
      </c>
      <c r="B883" t="str">
        <f>'2020_1-2-5_Download'!B110</f>
        <v>Ukraine</v>
      </c>
      <c r="E883" t="s">
        <v>698</v>
      </c>
      <c r="F883" s="125">
        <f t="shared" si="2"/>
        <v>-8.7581811918704773</v>
      </c>
      <c r="G883" s="125">
        <f>'2020_1-2-5_Download'!G110</f>
        <v>-8.7581811918704773</v>
      </c>
    </row>
    <row r="884" spans="1:7" x14ac:dyDescent="0.25">
      <c r="A884">
        <f>'2020_1-2-5_Download'!C111</f>
        <v>2017</v>
      </c>
      <c r="B884" t="str">
        <f>'2020_1-2-5_Download'!B111</f>
        <v>Vereinigtes Königreich</v>
      </c>
      <c r="E884" t="s">
        <v>699</v>
      </c>
      <c r="F884" s="125">
        <f t="shared" si="2"/>
        <v>-9.0426558579424778</v>
      </c>
      <c r="G884" s="125">
        <f>'2020_1-2-5_Download'!G111</f>
        <v>-9.0426558579424778</v>
      </c>
    </row>
    <row r="885" spans="1:7" x14ac:dyDescent="0.25">
      <c r="A885">
        <f>'2020_1-2-5_Download'!C112</f>
        <v>2017</v>
      </c>
      <c r="B885" t="str">
        <f>'2020_1-2-5_Download'!B112</f>
        <v>Portugal</v>
      </c>
      <c r="E885" t="s">
        <v>700</v>
      </c>
      <c r="F885" s="125" t="str">
        <f t="shared" si="2"/>
        <v>+20,6539735099338</v>
      </c>
      <c r="G885" s="125">
        <f>'2020_1-2-5_Download'!G112</f>
        <v>20.653973509933763</v>
      </c>
    </row>
    <row r="886" spans="1:7" x14ac:dyDescent="0.25">
      <c r="A886">
        <f>'2020_1-2-5_Download'!C113</f>
        <v>2017</v>
      </c>
      <c r="B886" t="str">
        <f>'2020_1-2-5_Download'!B113</f>
        <v>Kroatien</v>
      </c>
      <c r="E886" t="s">
        <v>701</v>
      </c>
      <c r="F886" s="125" t="str">
        <f t="shared" si="2"/>
        <v>+61,6919270027838</v>
      </c>
      <c r="G886" s="125">
        <f>'2020_1-2-5_Download'!G113</f>
        <v>61.691927002783785</v>
      </c>
    </row>
    <row r="887" spans="1:7" x14ac:dyDescent="0.25">
      <c r="A887">
        <f>'2020_1-2-5_Download'!C114</f>
        <v>2017</v>
      </c>
      <c r="B887" t="str">
        <f>'2020_1-2-5_Download'!B114</f>
        <v>Ungarn</v>
      </c>
      <c r="E887" t="s">
        <v>702</v>
      </c>
      <c r="F887" s="125" t="str">
        <f t="shared" si="2"/>
        <v>+299,21294271972</v>
      </c>
      <c r="G887" s="125">
        <f>'2020_1-2-5_Download'!G114</f>
        <v>299.21294271972016</v>
      </c>
    </row>
    <row r="888" spans="1:7" x14ac:dyDescent="0.25">
      <c r="A888">
        <f>'2020_1-2-5_Download'!C115</f>
        <v>2017</v>
      </c>
      <c r="B888" t="str">
        <f>'2020_1-2-5_Download'!B115</f>
        <v>EU Staaten</v>
      </c>
      <c r="E888" t="s">
        <v>703</v>
      </c>
      <c r="F888" s="125" t="str">
        <f t="shared" si="2"/>
        <v>+94,1976032148495</v>
      </c>
      <c r="G888" s="125">
        <f>'2020_1-2-5_Download'!G115</f>
        <v>94.197603214849522</v>
      </c>
    </row>
    <row r="889" spans="1:7" x14ac:dyDescent="0.25">
      <c r="A889">
        <f>'2020_1-2-5_Download'!C116</f>
        <v>2017</v>
      </c>
      <c r="B889" t="str">
        <f>'2020_1-2-5_Download'!B116</f>
        <v>Afrika</v>
      </c>
      <c r="E889" t="s">
        <v>704</v>
      </c>
      <c r="F889" s="125" t="str">
        <f t="shared" si="2"/>
        <v>+154,327563249001</v>
      </c>
      <c r="G889" s="125">
        <f>'2020_1-2-5_Download'!G116</f>
        <v>154.32756324900132</v>
      </c>
    </row>
    <row r="890" spans="1:7" x14ac:dyDescent="0.25">
      <c r="A890">
        <f>'2020_1-2-5_Download'!C117</f>
        <v>2017</v>
      </c>
      <c r="B890" t="str">
        <f>'2020_1-2-5_Download'!B117</f>
        <v>Amerika</v>
      </c>
      <c r="E890" t="s">
        <v>705</v>
      </c>
      <c r="F890" s="125" t="str">
        <f t="shared" si="2"/>
        <v>+31,8979401542765</v>
      </c>
      <c r="G890" s="125">
        <f>'2020_1-2-5_Download'!G117</f>
        <v>31.897940154276512</v>
      </c>
    </row>
    <row r="891" spans="1:7" x14ac:dyDescent="0.25">
      <c r="A891">
        <f>'2020_1-2-5_Download'!C118</f>
        <v>2017</v>
      </c>
      <c r="B891" t="str">
        <f>'2020_1-2-5_Download'!B118</f>
        <v>Asien</v>
      </c>
      <c r="E891" t="s">
        <v>706</v>
      </c>
      <c r="F891" s="125" t="str">
        <f t="shared" si="2"/>
        <v>+176,287159681236</v>
      </c>
      <c r="G891" s="125">
        <f>'2020_1-2-5_Download'!G118</f>
        <v>176.28715968123589</v>
      </c>
    </row>
    <row r="892" spans="1:7" x14ac:dyDescent="0.25">
      <c r="A892">
        <f>'2020_1-2-5_Download'!C119</f>
        <v>2017</v>
      </c>
      <c r="B892" t="str">
        <f>'2020_1-2-5_Download'!B119</f>
        <v>Syrien</v>
      </c>
      <c r="E892" t="s">
        <v>707</v>
      </c>
      <c r="F892" s="125" t="str">
        <f t="shared" si="2"/>
        <v>+1269,6408941004</v>
      </c>
      <c r="G892" s="125">
        <f>'2020_1-2-5_Download'!G119</f>
        <v>1269.6408941004031</v>
      </c>
    </row>
    <row r="893" spans="1:7" x14ac:dyDescent="0.25">
      <c r="A893">
        <f>'2020_1-2-5_Download'!C120</f>
        <v>2017</v>
      </c>
      <c r="B893" t="str">
        <f>'2020_1-2-5_Download'!B120</f>
        <v xml:space="preserve">Irak </v>
      </c>
      <c r="E893" t="s">
        <v>708</v>
      </c>
      <c r="F893" s="125" t="str">
        <f t="shared" si="2"/>
        <v>+387,916219119227</v>
      </c>
      <c r="G893" s="125">
        <f>'2020_1-2-5_Download'!G120</f>
        <v>387.91621911922664</v>
      </c>
    </row>
    <row r="894" spans="1:7" x14ac:dyDescent="0.25">
      <c r="A894">
        <f>'2020_1-2-5_Download'!C121</f>
        <v>2017</v>
      </c>
      <c r="B894" t="str">
        <f>'2020_1-2-5_Download'!B121</f>
        <v>Afghanistan</v>
      </c>
      <c r="E894" t="s">
        <v>709</v>
      </c>
      <c r="F894" s="125" t="str">
        <f t="shared" si="2"/>
        <v>+502,821975382768</v>
      </c>
      <c r="G894" s="125">
        <f>'2020_1-2-5_Download'!G121</f>
        <v>502.82197538276796</v>
      </c>
    </row>
    <row r="895" spans="1:7" x14ac:dyDescent="0.25">
      <c r="A895">
        <f>'2020_1-2-5_Download'!C122</f>
        <v>2017</v>
      </c>
      <c r="B895" t="str">
        <f>'2020_1-2-5_Download'!B122</f>
        <v>China</v>
      </c>
      <c r="E895" t="s">
        <v>710</v>
      </c>
      <c r="F895" s="125" t="str">
        <f t="shared" si="2"/>
        <v>+74,6748554913295</v>
      </c>
      <c r="G895" s="125">
        <f>'2020_1-2-5_Download'!G122</f>
        <v>74.674855491329481</v>
      </c>
    </row>
    <row r="896" spans="1:7" x14ac:dyDescent="0.25">
      <c r="A896">
        <f>'2020_1-2-5_Download'!C123</f>
        <v>2017</v>
      </c>
      <c r="B896" t="str">
        <f>'2020_1-2-5_Download'!B123</f>
        <v>Vietnam</v>
      </c>
      <c r="E896" t="s">
        <v>711</v>
      </c>
      <c r="F896" s="125">
        <f t="shared" si="2"/>
        <v>-11.442168425408653</v>
      </c>
      <c r="G896" s="125">
        <f>'2020_1-2-5_Download'!G123</f>
        <v>-11.442168425408653</v>
      </c>
    </row>
    <row r="897" spans="1:7" x14ac:dyDescent="0.25">
      <c r="A897">
        <f>'2020_1-2-5_Download'!C124</f>
        <v>2017</v>
      </c>
      <c r="B897" t="str">
        <f>'2020_1-2-5_Download'!B124</f>
        <v>Australien und Ozeanien</v>
      </c>
      <c r="E897" t="s">
        <v>712</v>
      </c>
      <c r="F897" s="125" t="str">
        <f t="shared" si="2"/>
        <v>+52,1739130434783</v>
      </c>
      <c r="G897" s="125">
        <f>'2020_1-2-5_Download'!G124</f>
        <v>52.173913043478279</v>
      </c>
    </row>
    <row r="898" spans="1:7" x14ac:dyDescent="0.25">
      <c r="A898">
        <f>'2020_1-2-5_Download'!C125</f>
        <v>2017</v>
      </c>
      <c r="B898" t="str">
        <f>'2020_1-2-5_Download'!B125</f>
        <v>Staatenlos</v>
      </c>
      <c r="E898" t="s">
        <v>713</v>
      </c>
      <c r="F898" s="125" t="str">
        <f t="shared" si="2"/>
        <v>+103,086419753086</v>
      </c>
      <c r="G898" s="125">
        <f>'2020_1-2-5_Download'!G125</f>
        <v>103.08641975308643</v>
      </c>
    </row>
    <row r="899" spans="1:7" x14ac:dyDescent="0.25">
      <c r="A899">
        <f>'2020_1-2-5_Download'!C126</f>
        <v>2017</v>
      </c>
      <c r="B899" t="str">
        <f>'2020_1-2-5_Download'!B126</f>
        <v>Ungeklärt und ohne Angabe</v>
      </c>
      <c r="E899" t="s">
        <v>714</v>
      </c>
      <c r="F899" s="125" t="str">
        <f t="shared" si="2"/>
        <v>+25,6391526661797</v>
      </c>
      <c r="G899" s="125">
        <f>'2020_1-2-5_Download'!G126</f>
        <v>25.639152666179683</v>
      </c>
    </row>
    <row r="900" spans="1:7" x14ac:dyDescent="0.25">
      <c r="A900">
        <f>'2020_1-2-5_Download'!C127</f>
        <v>2017</v>
      </c>
      <c r="B900" t="str">
        <f>'2020_1-2-5_Download'!B127</f>
        <v>Insgesamt</v>
      </c>
      <c r="E900" t="s">
        <v>715</v>
      </c>
      <c r="F900" s="125" t="str">
        <f t="shared" si="2"/>
        <v>+76,1873599632492</v>
      </c>
      <c r="G900" s="125">
        <f>'2020_1-2-5_Download'!G127</f>
        <v>76.18735996324915</v>
      </c>
    </row>
    <row r="901" spans="1:7" x14ac:dyDescent="0.25">
      <c r="A901">
        <f>'2020_1-2-5_Download'!C128</f>
        <v>2016</v>
      </c>
      <c r="B901" t="str">
        <f>'2020_1-2-5_Download'!B128</f>
        <v>Europa</v>
      </c>
      <c r="E901" t="s">
        <v>716</v>
      </c>
      <c r="F901" s="125" t="str">
        <f t="shared" si="2"/>
        <v>+40,1288149815452</v>
      </c>
      <c r="G901" s="125">
        <f>'2020_1-2-5_Download'!G128</f>
        <v>40.128814981545219</v>
      </c>
    </row>
    <row r="902" spans="1:7" x14ac:dyDescent="0.25">
      <c r="A902">
        <f>'2020_1-2-5_Download'!C129</f>
        <v>2016</v>
      </c>
      <c r="B902" t="str">
        <f>'2020_1-2-5_Download'!B129</f>
        <v>Türkei</v>
      </c>
      <c r="E902" t="s">
        <v>717</v>
      </c>
      <c r="F902" s="125">
        <f t="shared" si="2"/>
        <v>-19.187619849818091</v>
      </c>
      <c r="G902" s="125">
        <f>'2020_1-2-5_Download'!G129</f>
        <v>-19.187619849818091</v>
      </c>
    </row>
    <row r="903" spans="1:7" x14ac:dyDescent="0.25">
      <c r="A903">
        <f>'2020_1-2-5_Download'!C130</f>
        <v>2016</v>
      </c>
      <c r="B903" t="str">
        <f>'2020_1-2-5_Download'!B130</f>
        <v>Polen</v>
      </c>
      <c r="E903" t="s">
        <v>718</v>
      </c>
      <c r="F903" s="125" t="str">
        <f t="shared" si="2"/>
        <v>+178,206275259927</v>
      </c>
      <c r="G903" s="125">
        <f>'2020_1-2-5_Download'!G130</f>
        <v>178.2062752599266</v>
      </c>
    </row>
    <row r="904" spans="1:7" x14ac:dyDescent="0.25">
      <c r="A904">
        <f>'2020_1-2-5_Download'!C131</f>
        <v>2016</v>
      </c>
      <c r="B904" t="str">
        <f>'2020_1-2-5_Download'!B131</f>
        <v>Serbien</v>
      </c>
      <c r="E904" t="s">
        <v>719</v>
      </c>
      <c r="F904" s="125">
        <f t="shared" si="2"/>
        <v>-50.208578457589049</v>
      </c>
      <c r="G904" s="125">
        <f>'2020_1-2-5_Download'!G131</f>
        <v>-50.208578457589049</v>
      </c>
    </row>
    <row r="905" spans="1:7" x14ac:dyDescent="0.25">
      <c r="A905">
        <f>'2020_1-2-5_Download'!C132</f>
        <v>2016</v>
      </c>
      <c r="B905" t="str">
        <f>'2020_1-2-5_Download'!B132</f>
        <v>Niederlande</v>
      </c>
      <c r="E905" t="s">
        <v>720</v>
      </c>
      <c r="F905" s="125" t="str">
        <f t="shared" si="2"/>
        <v>+36,4063759290767</v>
      </c>
      <c r="G905" s="125">
        <f>'2020_1-2-5_Download'!G132</f>
        <v>36.406375929076745</v>
      </c>
    </row>
    <row r="906" spans="1:7" x14ac:dyDescent="0.25">
      <c r="A906">
        <f>'2020_1-2-5_Download'!C133</f>
        <v>2016</v>
      </c>
      <c r="B906" t="str">
        <f>'2020_1-2-5_Download'!B133</f>
        <v>Rumänien</v>
      </c>
      <c r="E906" t="s">
        <v>721</v>
      </c>
      <c r="F906" s="125" t="str">
        <f t="shared" si="2"/>
        <v>+1001,41927853341</v>
      </c>
      <c r="G906" s="125">
        <f>'2020_1-2-5_Download'!G133</f>
        <v>1001.4192785334124</v>
      </c>
    </row>
    <row r="907" spans="1:7" x14ac:dyDescent="0.25">
      <c r="A907">
        <f>'2020_1-2-5_Download'!C134</f>
        <v>2016</v>
      </c>
      <c r="B907" t="str">
        <f>'2020_1-2-5_Download'!B134</f>
        <v>Italien</v>
      </c>
      <c r="E907" t="s">
        <v>722</v>
      </c>
      <c r="F907" s="125" t="str">
        <f t="shared" si="2"/>
        <v>+15,9629119158</v>
      </c>
      <c r="G907" s="125">
        <f>'2020_1-2-5_Download'!G134</f>
        <v>15.962911915800021</v>
      </c>
    </row>
    <row r="908" spans="1:7" x14ac:dyDescent="0.25">
      <c r="A908">
        <f>'2020_1-2-5_Download'!C135</f>
        <v>2016</v>
      </c>
      <c r="B908" t="str">
        <f>'2020_1-2-5_Download'!B135</f>
        <v>Russische Föderation</v>
      </c>
      <c r="E908" t="s">
        <v>723</v>
      </c>
      <c r="F908" s="125" t="str">
        <f t="shared" si="2"/>
        <v>+16,428610518251</v>
      </c>
      <c r="G908" s="125">
        <f>'2020_1-2-5_Download'!G135</f>
        <v>16.428610518250977</v>
      </c>
    </row>
    <row r="909" spans="1:7" x14ac:dyDescent="0.25">
      <c r="A909">
        <f>'2020_1-2-5_Download'!C136</f>
        <v>2016</v>
      </c>
      <c r="B909" t="str">
        <f>'2020_1-2-5_Download'!B136</f>
        <v>Griechenland</v>
      </c>
      <c r="E909" t="s">
        <v>724</v>
      </c>
      <c r="F909" s="125" t="str">
        <f t="shared" si="2"/>
        <v>+13,6151983609611</v>
      </c>
      <c r="G909" s="125">
        <f>'2020_1-2-5_Download'!G136</f>
        <v>13.615198360961074</v>
      </c>
    </row>
    <row r="910" spans="1:7" x14ac:dyDescent="0.25">
      <c r="A910">
        <f>'2020_1-2-5_Download'!C137</f>
        <v>2016</v>
      </c>
      <c r="B910" t="str">
        <f>'2020_1-2-5_Download'!B137</f>
        <v>Bulgarien</v>
      </c>
      <c r="E910" t="s">
        <v>725</v>
      </c>
      <c r="F910" s="125" t="str">
        <f t="shared" si="2"/>
        <v>+984,470094438615</v>
      </c>
      <c r="G910" s="125">
        <f>'2020_1-2-5_Download'!G137</f>
        <v>984.47009443861498</v>
      </c>
    </row>
    <row r="911" spans="1:7" x14ac:dyDescent="0.25">
      <c r="A911">
        <f>'2020_1-2-5_Download'!C138</f>
        <v>2016</v>
      </c>
      <c r="B911" t="str">
        <f>'2020_1-2-5_Download'!B138</f>
        <v>Spanien</v>
      </c>
      <c r="E911" t="s">
        <v>726</v>
      </c>
      <c r="F911" s="125" t="str">
        <f t="shared" si="2"/>
        <v>+25,5332764505119</v>
      </c>
      <c r="G911" s="125">
        <f>'2020_1-2-5_Download'!G138</f>
        <v>25.533276450511948</v>
      </c>
    </row>
    <row r="912" spans="1:7" x14ac:dyDescent="0.25">
      <c r="A912">
        <f>'2020_1-2-5_Download'!C139</f>
        <v>2016</v>
      </c>
      <c r="B912" t="str">
        <f>'2020_1-2-5_Download'!B139</f>
        <v>Ukraine</v>
      </c>
      <c r="E912" t="s">
        <v>727</v>
      </c>
      <c r="F912" s="125">
        <f t="shared" si="2"/>
        <v>-10.523596279710645</v>
      </c>
      <c r="G912" s="125">
        <f>'2020_1-2-5_Download'!G139</f>
        <v>-10.523596279710645</v>
      </c>
    </row>
    <row r="913" spans="1:7" x14ac:dyDescent="0.25">
      <c r="A913">
        <f>'2020_1-2-5_Download'!C140</f>
        <v>2016</v>
      </c>
      <c r="B913" t="str">
        <f>'2020_1-2-5_Download'!B140</f>
        <v>Vereinigtes Königreich</v>
      </c>
      <c r="E913" t="s">
        <v>728</v>
      </c>
      <c r="F913" s="125">
        <f t="shared" si="2"/>
        <v>-3.2522679019494376</v>
      </c>
      <c r="G913" s="125">
        <f>'2020_1-2-5_Download'!G140</f>
        <v>-3.2522679019494376</v>
      </c>
    </row>
    <row r="914" spans="1:7" x14ac:dyDescent="0.25">
      <c r="A914">
        <f>'2020_1-2-5_Download'!C141</f>
        <v>2016</v>
      </c>
      <c r="B914" t="str">
        <f>'2020_1-2-5_Download'!B141</f>
        <v>Portugal</v>
      </c>
      <c r="E914" t="s">
        <v>729</v>
      </c>
      <c r="F914" s="125" t="str">
        <f t="shared" si="2"/>
        <v>+23,3443708609272</v>
      </c>
      <c r="G914" s="125">
        <f>'2020_1-2-5_Download'!G141</f>
        <v>23.344370860927157</v>
      </c>
    </row>
    <row r="915" spans="1:7" x14ac:dyDescent="0.25">
      <c r="A915">
        <f>'2020_1-2-5_Download'!C142</f>
        <v>2016</v>
      </c>
      <c r="B915" t="str">
        <f>'2020_1-2-5_Download'!B142</f>
        <v>Kroatien</v>
      </c>
      <c r="E915" t="s">
        <v>730</v>
      </c>
      <c r="F915" s="125" t="str">
        <f t="shared" si="2"/>
        <v>+48,5462418806063</v>
      </c>
      <c r="G915" s="125">
        <f>'2020_1-2-5_Download'!G142</f>
        <v>48.54624188060626</v>
      </c>
    </row>
    <row r="916" spans="1:7" x14ac:dyDescent="0.25">
      <c r="A916">
        <f>'2020_1-2-5_Download'!C143</f>
        <v>2016</v>
      </c>
      <c r="B916" t="str">
        <f>'2020_1-2-5_Download'!B143</f>
        <v>Ungarn</v>
      </c>
      <c r="E916" t="s">
        <v>731</v>
      </c>
      <c r="F916" s="125" t="str">
        <f t="shared" si="2"/>
        <v>+291,560996939222</v>
      </c>
      <c r="G916" s="125">
        <f>'2020_1-2-5_Download'!G143</f>
        <v>291.5609969392217</v>
      </c>
    </row>
    <row r="917" spans="1:7" x14ac:dyDescent="0.25">
      <c r="A917">
        <f>'2020_1-2-5_Download'!C144</f>
        <v>2016</v>
      </c>
      <c r="B917" t="str">
        <f>'2020_1-2-5_Download'!B144</f>
        <v>EU Staaten</v>
      </c>
      <c r="E917" t="s">
        <v>732</v>
      </c>
      <c r="F917" s="125" t="str">
        <f t="shared" si="2"/>
        <v>+85,3561689709611</v>
      </c>
      <c r="G917" s="125">
        <f>'2020_1-2-5_Download'!G144</f>
        <v>85.356168970961107</v>
      </c>
    </row>
    <row r="918" spans="1:7" x14ac:dyDescent="0.25">
      <c r="A918">
        <f>'2020_1-2-5_Download'!C145</f>
        <v>2016</v>
      </c>
      <c r="B918" t="str">
        <f>'2020_1-2-5_Download'!B145</f>
        <v>Afrika</v>
      </c>
      <c r="E918" t="s">
        <v>733</v>
      </c>
      <c r="F918" s="125" t="str">
        <f t="shared" si="2"/>
        <v>+140,135959072114</v>
      </c>
      <c r="G918" s="125">
        <f>'2020_1-2-5_Download'!G145</f>
        <v>140.13595907211439</v>
      </c>
    </row>
    <row r="919" spans="1:7" x14ac:dyDescent="0.25">
      <c r="A919">
        <f>'2020_1-2-5_Download'!C146</f>
        <v>2016</v>
      </c>
      <c r="B919" t="str">
        <f>'2020_1-2-5_Download'!B146</f>
        <v>Amerika</v>
      </c>
      <c r="E919" t="s">
        <v>734</v>
      </c>
      <c r="F919" s="125" t="str">
        <f t="shared" si="2"/>
        <v>+28,1257946935661</v>
      </c>
      <c r="G919" s="125">
        <f>'2020_1-2-5_Download'!G146</f>
        <v>28.125794693566149</v>
      </c>
    </row>
    <row r="920" spans="1:7" x14ac:dyDescent="0.25">
      <c r="A920">
        <f>'2020_1-2-5_Download'!C147</f>
        <v>2016</v>
      </c>
      <c r="B920" t="str">
        <f>'2020_1-2-5_Download'!B147</f>
        <v>Asien</v>
      </c>
      <c r="E920" t="s">
        <v>735</v>
      </c>
      <c r="F920" s="125" t="str">
        <f t="shared" si="2"/>
        <v>+157,649522669785</v>
      </c>
      <c r="G920" s="125">
        <f>'2020_1-2-5_Download'!G147</f>
        <v>157.64952266978543</v>
      </c>
    </row>
    <row r="921" spans="1:7" x14ac:dyDescent="0.25">
      <c r="A921">
        <f>'2020_1-2-5_Download'!C148</f>
        <v>2016</v>
      </c>
      <c r="B921" t="str">
        <f>'2020_1-2-5_Download'!B148</f>
        <v>Syrien</v>
      </c>
      <c r="E921" t="s">
        <v>736</v>
      </c>
      <c r="F921" s="125" t="str">
        <f t="shared" si="2"/>
        <v>+1145,96921949432</v>
      </c>
      <c r="G921" s="125">
        <f>'2020_1-2-5_Download'!G148</f>
        <v>1145.9692194943204</v>
      </c>
    </row>
    <row r="922" spans="1:7" x14ac:dyDescent="0.25">
      <c r="A922">
        <f>'2020_1-2-5_Download'!C149</f>
        <v>2016</v>
      </c>
      <c r="B922" t="str">
        <f>'2020_1-2-5_Download'!B149</f>
        <v xml:space="preserve">Irak </v>
      </c>
      <c r="E922" t="s">
        <v>737</v>
      </c>
      <c r="F922" s="125" t="str">
        <f t="shared" si="2"/>
        <v>+339,782491944146</v>
      </c>
      <c r="G922" s="125">
        <f>'2020_1-2-5_Download'!G149</f>
        <v>339.78249194414605</v>
      </c>
    </row>
    <row r="923" spans="1:7" x14ac:dyDescent="0.25">
      <c r="A923">
        <f>'2020_1-2-5_Download'!C150</f>
        <v>2016</v>
      </c>
      <c r="B923" t="str">
        <f>'2020_1-2-5_Download'!B150</f>
        <v>Afghanistan</v>
      </c>
      <c r="E923" t="s">
        <v>738</v>
      </c>
      <c r="F923" s="125" t="str">
        <f t="shared" si="2"/>
        <v>+493,665565896127</v>
      </c>
      <c r="G923" s="125">
        <f>'2020_1-2-5_Download'!G150</f>
        <v>493.6655658961273</v>
      </c>
    </row>
    <row r="924" spans="1:7" x14ac:dyDescent="0.25">
      <c r="A924">
        <f>'2020_1-2-5_Download'!C151</f>
        <v>2016</v>
      </c>
      <c r="B924" t="str">
        <f>'2020_1-2-5_Download'!B151</f>
        <v>China</v>
      </c>
      <c r="E924" t="s">
        <v>739</v>
      </c>
      <c r="F924" s="125" t="str">
        <f>IF(G924&gt;0,"+"&amp;G924,G924)</f>
        <v>+62,3916184971098</v>
      </c>
      <c r="G924" s="125">
        <f>'2020_1-2-5_Download'!G151</f>
        <v>62.391618497109846</v>
      </c>
    </row>
    <row r="925" spans="1:7" x14ac:dyDescent="0.25">
      <c r="A925">
        <f>'2020_1-2-5_Download'!C152</f>
        <v>2016</v>
      </c>
      <c r="B925" t="str">
        <f>'2020_1-2-5_Download'!B152</f>
        <v>Vietnam</v>
      </c>
      <c r="E925" t="s">
        <v>740</v>
      </c>
      <c r="F925" s="125">
        <f t="shared" ref="F925:F988" si="3">IF(G925&gt;0,"+"&amp;G925,G925)</f>
        <v>-13.511276639768255</v>
      </c>
      <c r="G925" s="125">
        <f>'2020_1-2-5_Download'!G152</f>
        <v>-13.511276639768255</v>
      </c>
    </row>
    <row r="926" spans="1:7" x14ac:dyDescent="0.25">
      <c r="A926">
        <f>'2020_1-2-5_Download'!C153</f>
        <v>2016</v>
      </c>
      <c r="B926" t="str">
        <f>'2020_1-2-5_Download'!B153</f>
        <v>Australien und Ozeanien</v>
      </c>
      <c r="E926" t="s">
        <v>741</v>
      </c>
      <c r="F926" s="125" t="str">
        <f t="shared" si="3"/>
        <v>+41,6791604197901</v>
      </c>
      <c r="G926" s="125">
        <f>'2020_1-2-5_Download'!G153</f>
        <v>41.679160419790094</v>
      </c>
    </row>
    <row r="927" spans="1:7" x14ac:dyDescent="0.25">
      <c r="A927">
        <f>'2020_1-2-5_Download'!C154</f>
        <v>2016</v>
      </c>
      <c r="B927" t="str">
        <f>'2020_1-2-5_Download'!B154</f>
        <v>Staatenlos</v>
      </c>
      <c r="E927" t="s">
        <v>742</v>
      </c>
      <c r="F927" s="125" t="str">
        <f t="shared" si="3"/>
        <v>+62,3456790123457</v>
      </c>
      <c r="G927" s="125">
        <f>'2020_1-2-5_Download'!G154</f>
        <v>62.345679012345698</v>
      </c>
    </row>
    <row r="928" spans="1:7" x14ac:dyDescent="0.25">
      <c r="A928">
        <f>'2020_1-2-5_Download'!C155</f>
        <v>2016</v>
      </c>
      <c r="B928" t="str">
        <f>'2020_1-2-5_Download'!B155</f>
        <v>Ungeklärt und ohne Angabe</v>
      </c>
      <c r="E928" t="s">
        <v>743</v>
      </c>
      <c r="F928" s="125" t="str">
        <f t="shared" si="3"/>
        <v>+23,5938641344047</v>
      </c>
      <c r="G928" s="125">
        <f>'2020_1-2-5_Download'!G155</f>
        <v>23.593864134404669</v>
      </c>
    </row>
    <row r="929" spans="1:7" x14ac:dyDescent="0.25">
      <c r="A929">
        <f>'2020_1-2-5_Download'!C156</f>
        <v>2016</v>
      </c>
      <c r="B929" t="str">
        <f>'2020_1-2-5_Download'!B156</f>
        <v>Insgesamt</v>
      </c>
      <c r="E929" t="s">
        <v>744</v>
      </c>
      <c r="F929" s="125" t="str">
        <f t="shared" si="3"/>
        <v>+61,4751043368596</v>
      </c>
      <c r="G929" s="125">
        <f>'2020_1-2-5_Download'!G156</f>
        <v>61.47510433685963</v>
      </c>
    </row>
    <row r="930" spans="1:7" x14ac:dyDescent="0.25">
      <c r="A930">
        <f>'2020_1-2-5_Download'!C157</f>
        <v>2015</v>
      </c>
      <c r="B930" t="str">
        <f>'2020_1-2-5_Download'!B157</f>
        <v>Europa</v>
      </c>
      <c r="E930" t="s">
        <v>745</v>
      </c>
      <c r="F930" s="125" t="str">
        <f t="shared" si="3"/>
        <v>+35,5967614825062</v>
      </c>
      <c r="G930" s="125">
        <f>'2020_1-2-5_Download'!G157</f>
        <v>35.596761482506224</v>
      </c>
    </row>
    <row r="931" spans="1:7" x14ac:dyDescent="0.25">
      <c r="A931">
        <f>'2020_1-2-5_Download'!C158</f>
        <v>2015</v>
      </c>
      <c r="B931" t="str">
        <f>'2020_1-2-5_Download'!B158</f>
        <v>Türkei</v>
      </c>
      <c r="E931" t="s">
        <v>746</v>
      </c>
      <c r="F931" s="125">
        <f t="shared" si="3"/>
        <v>-18.534382336601013</v>
      </c>
      <c r="G931" s="125">
        <f>'2020_1-2-5_Download'!G158</f>
        <v>-18.534382336601013</v>
      </c>
    </row>
    <row r="932" spans="1:7" x14ac:dyDescent="0.25">
      <c r="A932">
        <f>'2020_1-2-5_Download'!C159</f>
        <v>2015</v>
      </c>
      <c r="B932" t="str">
        <f>'2020_1-2-5_Download'!B159</f>
        <v>Polen</v>
      </c>
      <c r="E932" t="s">
        <v>747</v>
      </c>
      <c r="F932" s="125" t="str">
        <f t="shared" si="3"/>
        <v>+159,001018110018</v>
      </c>
      <c r="G932" s="125">
        <f>'2020_1-2-5_Download'!G159</f>
        <v>159.00101811001758</v>
      </c>
    </row>
    <row r="933" spans="1:7" x14ac:dyDescent="0.25">
      <c r="A933">
        <f>'2020_1-2-5_Download'!C160</f>
        <v>2015</v>
      </c>
      <c r="B933" t="str">
        <f>'2020_1-2-5_Download'!B160</f>
        <v>Serbien</v>
      </c>
      <c r="E933" t="s">
        <v>748</v>
      </c>
      <c r="F933" s="125" t="str">
        <f t="shared" si="3"/>
        <v>+21,8178414803722</v>
      </c>
      <c r="G933" s="125">
        <f>'2020_1-2-5_Download'!G160</f>
        <v>21.817841480372234</v>
      </c>
    </row>
    <row r="934" spans="1:7" x14ac:dyDescent="0.25">
      <c r="A934">
        <f>'2020_1-2-5_Download'!C161</f>
        <v>2015</v>
      </c>
      <c r="B934" t="str">
        <f>'2020_1-2-5_Download'!B161</f>
        <v>Niederlande</v>
      </c>
      <c r="E934" t="s">
        <v>749</v>
      </c>
      <c r="F934" s="125" t="str">
        <f t="shared" si="3"/>
        <v>+36,0123578400645</v>
      </c>
      <c r="G934" s="125">
        <f>'2020_1-2-5_Download'!G161</f>
        <v>36.012357840064475</v>
      </c>
    </row>
    <row r="935" spans="1:7" x14ac:dyDescent="0.25">
      <c r="A935">
        <f>'2020_1-2-5_Download'!C162</f>
        <v>2015</v>
      </c>
      <c r="B935" t="str">
        <f>'2020_1-2-5_Download'!B162</f>
        <v>Rumänien</v>
      </c>
      <c r="E935" t="s">
        <v>750</v>
      </c>
      <c r="F935" s="125" t="str">
        <f t="shared" si="3"/>
        <v>+759,402720283856</v>
      </c>
      <c r="G935" s="125">
        <f>'2020_1-2-5_Download'!G162</f>
        <v>759.40272028385573</v>
      </c>
    </row>
    <row r="936" spans="1:7" x14ac:dyDescent="0.25">
      <c r="A936">
        <f>'2020_1-2-5_Download'!C163</f>
        <v>2015</v>
      </c>
      <c r="B936" t="str">
        <f>'2020_1-2-5_Download'!B163</f>
        <v>Italien</v>
      </c>
      <c r="E936" t="s">
        <v>751</v>
      </c>
      <c r="F936" s="125" t="str">
        <f t="shared" si="3"/>
        <v>+12,5631708641357</v>
      </c>
      <c r="G936" s="125">
        <f>'2020_1-2-5_Download'!G163</f>
        <v>12.563170864135655</v>
      </c>
    </row>
    <row r="937" spans="1:7" x14ac:dyDescent="0.25">
      <c r="A937">
        <f>'2020_1-2-5_Download'!C164</f>
        <v>2015</v>
      </c>
      <c r="B937" t="str">
        <f>'2020_1-2-5_Download'!B164</f>
        <v>Russische Föderation</v>
      </c>
      <c r="E937" t="s">
        <v>752</v>
      </c>
      <c r="F937" s="125" t="str">
        <f t="shared" si="3"/>
        <v>+11,5744541126252</v>
      </c>
      <c r="G937" s="125">
        <f>'2020_1-2-5_Download'!G164</f>
        <v>11.574454112625185</v>
      </c>
    </row>
    <row r="938" spans="1:7" x14ac:dyDescent="0.25">
      <c r="A938">
        <f>'2020_1-2-5_Download'!C165</f>
        <v>2015</v>
      </c>
      <c r="B938" t="str">
        <f>'2020_1-2-5_Download'!B165</f>
        <v>Griechenland</v>
      </c>
      <c r="E938" t="s">
        <v>753</v>
      </c>
      <c r="F938" s="125" t="str">
        <f t="shared" si="3"/>
        <v>+8,78500031042404</v>
      </c>
      <c r="G938" s="125">
        <f>'2020_1-2-5_Download'!G165</f>
        <v>8.7850003104240386</v>
      </c>
    </row>
    <row r="939" spans="1:7" x14ac:dyDescent="0.25">
      <c r="A939">
        <f>'2020_1-2-5_Download'!C166</f>
        <v>2015</v>
      </c>
      <c r="B939" t="str">
        <f>'2020_1-2-5_Download'!B166</f>
        <v>Bulgarien</v>
      </c>
      <c r="E939" t="s">
        <v>754</v>
      </c>
      <c r="F939" s="125" t="str">
        <f t="shared" si="3"/>
        <v>+807,869884575026</v>
      </c>
      <c r="G939" s="125">
        <f>'2020_1-2-5_Download'!G166</f>
        <v>807.86988457502628</v>
      </c>
    </row>
    <row r="940" spans="1:7" x14ac:dyDescent="0.25">
      <c r="A940">
        <f>'2020_1-2-5_Download'!C167</f>
        <v>2015</v>
      </c>
      <c r="B940" t="str">
        <f>'2020_1-2-5_Download'!B167</f>
        <v>Spanien</v>
      </c>
      <c r="E940" t="s">
        <v>755</v>
      </c>
      <c r="F940" s="125" t="str">
        <f t="shared" si="3"/>
        <v>+22,9948805460751</v>
      </c>
      <c r="G940" s="125">
        <f>'2020_1-2-5_Download'!G167</f>
        <v>22.994880546075084</v>
      </c>
    </row>
    <row r="941" spans="1:7" x14ac:dyDescent="0.25">
      <c r="A941">
        <f>'2020_1-2-5_Download'!C168</f>
        <v>2015</v>
      </c>
      <c r="B941" t="str">
        <f>'2020_1-2-5_Download'!B168</f>
        <v>Ukraine</v>
      </c>
      <c r="E941" t="s">
        <v>756</v>
      </c>
      <c r="F941" s="125">
        <f t="shared" si="3"/>
        <v>-11.341715466758526</v>
      </c>
      <c r="G941" s="125">
        <f>'2020_1-2-5_Download'!G168</f>
        <v>-11.341715466758526</v>
      </c>
    </row>
    <row r="942" spans="1:7" x14ac:dyDescent="0.25">
      <c r="A942">
        <f>'2020_1-2-5_Download'!C169</f>
        <v>2015</v>
      </c>
      <c r="B942" t="str">
        <f>'2020_1-2-5_Download'!B169</f>
        <v>Vereinigtes Königreich</v>
      </c>
      <c r="E942" t="s">
        <v>757</v>
      </c>
      <c r="F942" s="125">
        <f t="shared" si="3"/>
        <v>-1.0808724184520362</v>
      </c>
      <c r="G942" s="125">
        <f>'2020_1-2-5_Download'!G169</f>
        <v>-1.0808724184520362</v>
      </c>
    </row>
    <row r="943" spans="1:7" x14ac:dyDescent="0.25">
      <c r="A943">
        <f>'2020_1-2-5_Download'!C170</f>
        <v>2015</v>
      </c>
      <c r="B943" t="str">
        <f>'2020_1-2-5_Download'!B170</f>
        <v>Portugal</v>
      </c>
      <c r="E943" t="s">
        <v>758</v>
      </c>
      <c r="F943" s="125" t="str">
        <f t="shared" si="3"/>
        <v>+20,0331125827815</v>
      </c>
      <c r="G943" s="125">
        <f>'2020_1-2-5_Download'!G170</f>
        <v>20.033112582781456</v>
      </c>
    </row>
    <row r="944" spans="1:7" x14ac:dyDescent="0.25">
      <c r="A944">
        <f>'2020_1-2-5_Download'!C171</f>
        <v>2015</v>
      </c>
      <c r="B944" t="str">
        <f>'2020_1-2-5_Download'!B171</f>
        <v>Kroatien</v>
      </c>
      <c r="E944" t="s">
        <v>759</v>
      </c>
      <c r="F944" s="125" t="str">
        <f t="shared" si="3"/>
        <v>+31,5341787813177</v>
      </c>
      <c r="G944" s="125">
        <f>'2020_1-2-5_Download'!G171</f>
        <v>31.53417878131766</v>
      </c>
    </row>
    <row r="945" spans="1:7" x14ac:dyDescent="0.25">
      <c r="A945">
        <f>'2020_1-2-5_Download'!C172</f>
        <v>2015</v>
      </c>
      <c r="B945" t="str">
        <f>'2020_1-2-5_Download'!B172</f>
        <v>Ungarn</v>
      </c>
      <c r="E945" t="s">
        <v>760</v>
      </c>
      <c r="F945" s="125" t="str">
        <f t="shared" si="3"/>
        <v>+268,823786620026</v>
      </c>
      <c r="G945" s="125">
        <f>'2020_1-2-5_Download'!G172</f>
        <v>268.82378662002623</v>
      </c>
    </row>
    <row r="946" spans="1:7" x14ac:dyDescent="0.25">
      <c r="A946">
        <f>'2020_1-2-5_Download'!C173</f>
        <v>2015</v>
      </c>
      <c r="B946" t="str">
        <f>'2020_1-2-5_Download'!B173</f>
        <v>EU Staaten</v>
      </c>
      <c r="E946" t="s">
        <v>761</v>
      </c>
      <c r="F946" s="125" t="str">
        <f t="shared" si="3"/>
        <v>+95,5580639644262</v>
      </c>
      <c r="G946" s="125">
        <f>'2020_1-2-5_Download'!G173</f>
        <v>95.558063964426211</v>
      </c>
    </row>
    <row r="947" spans="1:7" x14ac:dyDescent="0.25">
      <c r="A947">
        <f>'2020_1-2-5_Download'!C174</f>
        <v>2015</v>
      </c>
      <c r="B947" t="str">
        <f>'2020_1-2-5_Download'!B174</f>
        <v>Afrika</v>
      </c>
      <c r="E947" t="s">
        <v>762</v>
      </c>
      <c r="F947" s="125" t="str">
        <f t="shared" si="3"/>
        <v>+105,438362884575</v>
      </c>
      <c r="G947" s="125">
        <f>'2020_1-2-5_Download'!G174</f>
        <v>105.43836288457493</v>
      </c>
    </row>
    <row r="948" spans="1:7" x14ac:dyDescent="0.25">
      <c r="A948">
        <f>'2020_1-2-5_Download'!C175</f>
        <v>2015</v>
      </c>
      <c r="B948" t="str">
        <f>'2020_1-2-5_Download'!B175</f>
        <v>Amerika</v>
      </c>
      <c r="E948" t="s">
        <v>763</v>
      </c>
      <c r="F948" s="125" t="str">
        <f t="shared" si="3"/>
        <v>+25,1674154446046</v>
      </c>
      <c r="G948" s="125">
        <f>'2020_1-2-5_Download'!G175</f>
        <v>25.167415444604568</v>
      </c>
    </row>
    <row r="949" spans="1:7" x14ac:dyDescent="0.25">
      <c r="A949">
        <f>'2020_1-2-5_Download'!C176</f>
        <v>2015</v>
      </c>
      <c r="B949" t="str">
        <f>'2020_1-2-5_Download'!B176</f>
        <v>Asien</v>
      </c>
      <c r="E949" t="s">
        <v>764</v>
      </c>
      <c r="F949" s="125" t="str">
        <f t="shared" si="3"/>
        <v>+77,6239562651291</v>
      </c>
      <c r="G949" s="125">
        <f>'2020_1-2-5_Download'!G176</f>
        <v>77.623956265129053</v>
      </c>
    </row>
    <row r="950" spans="1:7" x14ac:dyDescent="0.25">
      <c r="A950">
        <f>'2020_1-2-5_Download'!C177</f>
        <v>2015</v>
      </c>
      <c r="B950" t="str">
        <f>'2020_1-2-5_Download'!B177</f>
        <v>Syrien</v>
      </c>
      <c r="E950" t="s">
        <v>765</v>
      </c>
      <c r="F950" s="125" t="str">
        <f t="shared" si="3"/>
        <v>+657,127152803225</v>
      </c>
      <c r="G950" s="125">
        <f>'2020_1-2-5_Download'!G177</f>
        <v>657.1271528032247</v>
      </c>
    </row>
    <row r="951" spans="1:7" x14ac:dyDescent="0.25">
      <c r="A951">
        <f>'2020_1-2-5_Download'!C178</f>
        <v>2015</v>
      </c>
      <c r="B951" t="str">
        <f>'2020_1-2-5_Download'!B178</f>
        <v xml:space="preserve">Irak </v>
      </c>
      <c r="E951" t="s">
        <v>766</v>
      </c>
      <c r="F951" s="125" t="str">
        <f t="shared" si="3"/>
        <v>+134,613319011815</v>
      </c>
      <c r="G951" s="125">
        <f>'2020_1-2-5_Download'!G178</f>
        <v>134.61331901181524</v>
      </c>
    </row>
    <row r="952" spans="1:7" x14ac:dyDescent="0.25">
      <c r="A952">
        <f>'2020_1-2-5_Download'!C179</f>
        <v>2015</v>
      </c>
      <c r="B952" t="str">
        <f>'2020_1-2-5_Download'!B179</f>
        <v>Afghanistan</v>
      </c>
      <c r="E952" t="s">
        <v>767</v>
      </c>
      <c r="F952" s="125" t="str">
        <f t="shared" si="3"/>
        <v>+172,74091864305</v>
      </c>
      <c r="G952" s="125">
        <f>'2020_1-2-5_Download'!G179</f>
        <v>172.74091864305015</v>
      </c>
    </row>
    <row r="953" spans="1:7" x14ac:dyDescent="0.25">
      <c r="A953">
        <f>'2020_1-2-5_Download'!C180</f>
        <v>2015</v>
      </c>
      <c r="B953" t="str">
        <f>'2020_1-2-5_Download'!B180</f>
        <v>China</v>
      </c>
      <c r="E953" t="s">
        <v>768</v>
      </c>
      <c r="F953" s="125" t="str">
        <f t="shared" si="3"/>
        <v>+50,7947976878613</v>
      </c>
      <c r="G953" s="125">
        <f>'2020_1-2-5_Download'!G180</f>
        <v>50.794797687861283</v>
      </c>
    </row>
    <row r="954" spans="1:7" x14ac:dyDescent="0.25">
      <c r="A954">
        <f>'2020_1-2-5_Download'!C181</f>
        <v>2015</v>
      </c>
      <c r="B954" t="str">
        <f>'2020_1-2-5_Download'!B181</f>
        <v>Vietnam</v>
      </c>
      <c r="E954" t="s">
        <v>769</v>
      </c>
      <c r="F954" s="125">
        <f t="shared" si="3"/>
        <v>-15.528657148768875</v>
      </c>
      <c r="G954" s="125">
        <f>'2020_1-2-5_Download'!G181</f>
        <v>-15.528657148768875</v>
      </c>
    </row>
    <row r="955" spans="1:7" x14ac:dyDescent="0.25">
      <c r="A955">
        <f>'2020_1-2-5_Download'!C182</f>
        <v>2015</v>
      </c>
      <c r="B955" t="str">
        <f>'2020_1-2-5_Download'!B182</f>
        <v>Australien und Ozeanien</v>
      </c>
      <c r="E955" t="s">
        <v>770</v>
      </c>
      <c r="F955" s="125" t="str">
        <f t="shared" si="3"/>
        <v>+42,7286356821589</v>
      </c>
      <c r="G955" s="125">
        <f>'2020_1-2-5_Download'!G182</f>
        <v>42.728635682158924</v>
      </c>
    </row>
    <row r="956" spans="1:7" x14ac:dyDescent="0.25">
      <c r="A956">
        <f>'2020_1-2-5_Download'!C183</f>
        <v>2015</v>
      </c>
      <c r="B956" t="str">
        <f>'2020_1-2-5_Download'!B183</f>
        <v>Staatenlos</v>
      </c>
      <c r="E956" t="s">
        <v>771</v>
      </c>
      <c r="F956" s="125" t="str">
        <f t="shared" si="3"/>
        <v>+28,5185185185185</v>
      </c>
      <c r="G956" s="125">
        <f>'2020_1-2-5_Download'!G183</f>
        <v>28.518518518518519</v>
      </c>
    </row>
    <row r="957" spans="1:7" x14ac:dyDescent="0.25">
      <c r="A957">
        <f>'2020_1-2-5_Download'!C184</f>
        <v>2015</v>
      </c>
      <c r="B957" t="str">
        <f>'2020_1-2-5_Download'!B184</f>
        <v>Ungeklärt und ohne Angabe</v>
      </c>
      <c r="E957" t="s">
        <v>772</v>
      </c>
      <c r="F957" s="125" t="str">
        <f t="shared" si="3"/>
        <v>+13,4550766983199</v>
      </c>
      <c r="G957" s="125">
        <f>'2020_1-2-5_Download'!G184</f>
        <v>13.455076698319935</v>
      </c>
    </row>
    <row r="958" spans="1:7" x14ac:dyDescent="0.25">
      <c r="A958">
        <f>'2020_1-2-5_Download'!C185</f>
        <v>2015</v>
      </c>
      <c r="B958" t="str">
        <f>'2020_1-2-5_Download'!B185</f>
        <v>Insgesamt</v>
      </c>
      <c r="E958" t="s">
        <v>773</v>
      </c>
      <c r="F958" s="125" t="str">
        <f t="shared" si="3"/>
        <v>+43,8433668627001</v>
      </c>
      <c r="G958" s="125">
        <f>'2020_1-2-5_Download'!G185</f>
        <v>43.843366862700051</v>
      </c>
    </row>
    <row r="959" spans="1:7" x14ac:dyDescent="0.25">
      <c r="A959">
        <f>'2020_1-2-5_Download'!C186</f>
        <v>2014</v>
      </c>
      <c r="B959" t="str">
        <f>'2020_1-2-5_Download'!B186</f>
        <v>Europa</v>
      </c>
      <c r="E959" t="s">
        <v>774</v>
      </c>
      <c r="F959" s="125" t="str">
        <f t="shared" si="3"/>
        <v>+24,26705296042</v>
      </c>
      <c r="G959" s="125">
        <f>'2020_1-2-5_Download'!G186</f>
        <v>24.267052960420003</v>
      </c>
    </row>
    <row r="960" spans="1:7" x14ac:dyDescent="0.25">
      <c r="A960">
        <f>'2020_1-2-5_Download'!C187</f>
        <v>2014</v>
      </c>
      <c r="B960" t="str">
        <f>'2020_1-2-5_Download'!B187</f>
        <v>Türkei</v>
      </c>
      <c r="E960" t="s">
        <v>775</v>
      </c>
      <c r="F960" s="125">
        <f t="shared" si="3"/>
        <v>-17.318410724206529</v>
      </c>
      <c r="G960" s="125">
        <f>'2020_1-2-5_Download'!G187</f>
        <v>-17.318410724206529</v>
      </c>
    </row>
    <row r="961" spans="1:7" x14ac:dyDescent="0.25">
      <c r="A961">
        <f>'2020_1-2-5_Download'!C188</f>
        <v>2014</v>
      </c>
      <c r="B961" t="str">
        <f>'2020_1-2-5_Download'!B188</f>
        <v>Polen</v>
      </c>
      <c r="E961" t="s">
        <v>776</v>
      </c>
      <c r="F961" s="125" t="str">
        <f t="shared" si="3"/>
        <v>+131,882269459785</v>
      </c>
      <c r="G961" s="125">
        <f>'2020_1-2-5_Download'!G188</f>
        <v>131.88226945978468</v>
      </c>
    </row>
    <row r="962" spans="1:7" x14ac:dyDescent="0.25">
      <c r="A962">
        <f>'2020_1-2-5_Download'!C189</f>
        <v>2014</v>
      </c>
      <c r="B962" t="str">
        <f>'2020_1-2-5_Download'!B189</f>
        <v>Serbien</v>
      </c>
      <c r="E962" t="s">
        <v>777</v>
      </c>
      <c r="F962" s="125" t="str">
        <f t="shared" si="3"/>
        <v>+3,57792277248903</v>
      </c>
      <c r="G962" s="125">
        <f>'2020_1-2-5_Download'!G189</f>
        <v>3.5779227724890319</v>
      </c>
    </row>
    <row r="963" spans="1:7" x14ac:dyDescent="0.25">
      <c r="A963">
        <f>'2020_1-2-5_Download'!C190</f>
        <v>2014</v>
      </c>
      <c r="B963" t="str">
        <f>'2020_1-2-5_Download'!B190</f>
        <v>Niederlande</v>
      </c>
      <c r="E963" t="s">
        <v>778</v>
      </c>
      <c r="F963" s="125" t="str">
        <f t="shared" si="3"/>
        <v>+35,3631234888511</v>
      </c>
      <c r="G963" s="125">
        <f>'2020_1-2-5_Download'!G190</f>
        <v>35.363123488851102</v>
      </c>
    </row>
    <row r="964" spans="1:7" x14ac:dyDescent="0.25">
      <c r="A964">
        <f>'2020_1-2-5_Download'!C191</f>
        <v>2014</v>
      </c>
      <c r="B964" t="str">
        <f>'2020_1-2-5_Download'!B191</f>
        <v>Italien</v>
      </c>
      <c r="E964" t="s">
        <v>779</v>
      </c>
      <c r="F964" s="125" t="str">
        <f t="shared" si="3"/>
        <v>+7,643152487157</v>
      </c>
      <c r="G964" s="125">
        <f>'2020_1-2-5_Download'!G191</f>
        <v>7.6431524871569962</v>
      </c>
    </row>
    <row r="965" spans="1:7" x14ac:dyDescent="0.25">
      <c r="A965">
        <f>'2020_1-2-5_Download'!C192</f>
        <v>2014</v>
      </c>
      <c r="B965" t="str">
        <f>'2020_1-2-5_Download'!B192</f>
        <v>Rumänien</v>
      </c>
      <c r="E965" t="s">
        <v>780</v>
      </c>
      <c r="F965" s="125" t="str">
        <f t="shared" si="3"/>
        <v>+547,338852749852</v>
      </c>
      <c r="G965" s="125">
        <f>'2020_1-2-5_Download'!G192</f>
        <v>547.33885274985209</v>
      </c>
    </row>
    <row r="966" spans="1:7" x14ac:dyDescent="0.25">
      <c r="A966">
        <f>'2020_1-2-5_Download'!C193</f>
        <v>2014</v>
      </c>
      <c r="B966" t="str">
        <f>'2020_1-2-5_Download'!B193</f>
        <v>Russische Föderation</v>
      </c>
      <c r="E966" t="s">
        <v>781</v>
      </c>
      <c r="F966" s="125" t="str">
        <f t="shared" si="3"/>
        <v>+7,22924533464675</v>
      </c>
      <c r="G966" s="125">
        <f>'2020_1-2-5_Download'!G193</f>
        <v>7.2292453346467482</v>
      </c>
    </row>
    <row r="967" spans="1:7" x14ac:dyDescent="0.25">
      <c r="A967">
        <f>'2020_1-2-5_Download'!C194</f>
        <v>2014</v>
      </c>
      <c r="B967" t="str">
        <f>'2020_1-2-5_Download'!B194</f>
        <v>Griechenland</v>
      </c>
      <c r="E967" t="s">
        <v>782</v>
      </c>
      <c r="F967" s="125" t="str">
        <f t="shared" si="3"/>
        <v>+4,89228285838455</v>
      </c>
      <c r="G967" s="125">
        <f>'2020_1-2-5_Download'!G194</f>
        <v>4.8922828583845472</v>
      </c>
    </row>
    <row r="968" spans="1:7" x14ac:dyDescent="0.25">
      <c r="A968">
        <f>'2020_1-2-5_Download'!C195</f>
        <v>2014</v>
      </c>
      <c r="B968" t="str">
        <f>'2020_1-2-5_Download'!B195</f>
        <v>Bulgarien</v>
      </c>
      <c r="E968" t="s">
        <v>783</v>
      </c>
      <c r="F968" s="125" t="str">
        <f t="shared" si="3"/>
        <v>+582,371458551941</v>
      </c>
      <c r="G968" s="125">
        <f>'2020_1-2-5_Download'!G195</f>
        <v>582.37145855194126</v>
      </c>
    </row>
    <row r="969" spans="1:7" x14ac:dyDescent="0.25">
      <c r="A969">
        <f>'2020_1-2-5_Download'!C196</f>
        <v>2014</v>
      </c>
      <c r="B969" t="str">
        <f>'2020_1-2-5_Download'!B196</f>
        <v>Spanien</v>
      </c>
      <c r="E969" t="s">
        <v>784</v>
      </c>
      <c r="F969" s="125" t="str">
        <f t="shared" si="3"/>
        <v>+16,7022184300341</v>
      </c>
      <c r="G969" s="125">
        <f>'2020_1-2-5_Download'!G196</f>
        <v>16.702218430034122</v>
      </c>
    </row>
    <row r="970" spans="1:7" x14ac:dyDescent="0.25">
      <c r="A970">
        <f>'2020_1-2-5_Download'!C197</f>
        <v>2014</v>
      </c>
      <c r="B970" t="str">
        <f>'2020_1-2-5_Download'!B197</f>
        <v>Ukraine</v>
      </c>
      <c r="E970" t="s">
        <v>785</v>
      </c>
      <c r="F970" s="125">
        <f t="shared" si="3"/>
        <v>-12.159834653806413</v>
      </c>
      <c r="G970" s="125">
        <f>'2020_1-2-5_Download'!G197</f>
        <v>-12.159834653806413</v>
      </c>
    </row>
    <row r="971" spans="1:7" x14ac:dyDescent="0.25">
      <c r="A971">
        <f>'2020_1-2-5_Download'!C198</f>
        <v>2014</v>
      </c>
      <c r="B971" t="str">
        <f>'2020_1-2-5_Download'!B198</f>
        <v>Vereinigtes Königreich</v>
      </c>
      <c r="E971" t="s">
        <v>786</v>
      </c>
      <c r="F971" s="125">
        <f t="shared" si="3"/>
        <v>-1.9783825516309577</v>
      </c>
      <c r="G971" s="125">
        <f>'2020_1-2-5_Download'!G198</f>
        <v>-1.9783825516309577</v>
      </c>
    </row>
    <row r="972" spans="1:7" x14ac:dyDescent="0.25">
      <c r="A972">
        <f>'2020_1-2-5_Download'!C199</f>
        <v>2014</v>
      </c>
      <c r="B972" t="str">
        <f>'2020_1-2-5_Download'!B199</f>
        <v>Portugal</v>
      </c>
      <c r="E972" t="s">
        <v>787</v>
      </c>
      <c r="F972" s="125" t="str">
        <f t="shared" si="3"/>
        <v>+18,4050772626932</v>
      </c>
      <c r="G972" s="125">
        <f>'2020_1-2-5_Download'!G199</f>
        <v>18.405077262693155</v>
      </c>
    </row>
    <row r="973" spans="1:7" x14ac:dyDescent="0.25">
      <c r="A973">
        <f>'2020_1-2-5_Download'!C200</f>
        <v>2014</v>
      </c>
      <c r="B973" t="str">
        <f>'2020_1-2-5_Download'!B200</f>
        <v>Ungarn</v>
      </c>
      <c r="E973" t="s">
        <v>788</v>
      </c>
      <c r="F973" s="125" t="str">
        <f t="shared" si="3"/>
        <v>+228,071709663314</v>
      </c>
      <c r="G973" s="125">
        <f>'2020_1-2-5_Download'!G200</f>
        <v>228.07170966331438</v>
      </c>
    </row>
    <row r="974" spans="1:7" x14ac:dyDescent="0.25">
      <c r="A974">
        <f>'2020_1-2-5_Download'!C201</f>
        <v>2014</v>
      </c>
      <c r="B974" t="str">
        <f>'2020_1-2-5_Download'!B201</f>
        <v>Kroatien</v>
      </c>
      <c r="E974" t="s">
        <v>789</v>
      </c>
      <c r="F974" s="125" t="str">
        <f t="shared" si="3"/>
        <v>+14,8932879678317</v>
      </c>
      <c r="G974" s="125">
        <f>'2020_1-2-5_Download'!G201</f>
        <v>14.893287967831739</v>
      </c>
    </row>
    <row r="975" spans="1:7" x14ac:dyDescent="0.25">
      <c r="A975">
        <f>'2020_1-2-5_Download'!C202</f>
        <v>2014</v>
      </c>
      <c r="B975" t="str">
        <f>'2020_1-2-5_Download'!B202</f>
        <v>Österreich</v>
      </c>
      <c r="E975" t="s">
        <v>790</v>
      </c>
      <c r="F975" s="125" t="str">
        <f t="shared" si="3"/>
        <v>+4,62873674059787</v>
      </c>
      <c r="G975" s="125">
        <f>'2020_1-2-5_Download'!G202</f>
        <v>4.6287367405978728</v>
      </c>
    </row>
    <row r="976" spans="1:7" x14ac:dyDescent="0.25">
      <c r="A976">
        <f>'2020_1-2-5_Download'!C203</f>
        <v>2014</v>
      </c>
      <c r="B976" t="str">
        <f>'2020_1-2-5_Download'!B203</f>
        <v>EU Staaten</v>
      </c>
      <c r="E976" t="s">
        <v>791</v>
      </c>
      <c r="F976" s="125" t="str">
        <f t="shared" si="3"/>
        <v>+76,9454421070635</v>
      </c>
      <c r="G976" s="125">
        <f>'2020_1-2-5_Download'!G203</f>
        <v>76.945442107063457</v>
      </c>
    </row>
    <row r="977" spans="1:7" x14ac:dyDescent="0.25">
      <c r="A977">
        <f>'2020_1-2-5_Download'!C204</f>
        <v>2014</v>
      </c>
      <c r="B977" t="str">
        <f>'2020_1-2-5_Download'!B204</f>
        <v>Afrika</v>
      </c>
      <c r="E977" t="s">
        <v>792</v>
      </c>
      <c r="F977" s="125" t="str">
        <f t="shared" si="3"/>
        <v>+45,7495269465274</v>
      </c>
      <c r="G977" s="125">
        <f>'2020_1-2-5_Download'!G204</f>
        <v>45.749526946527425</v>
      </c>
    </row>
    <row r="978" spans="1:7" x14ac:dyDescent="0.25">
      <c r="A978">
        <f>'2020_1-2-5_Download'!C205</f>
        <v>2014</v>
      </c>
      <c r="B978" t="str">
        <f>'2020_1-2-5_Download'!B205</f>
        <v>Amerika</v>
      </c>
      <c r="E978" t="s">
        <v>793</v>
      </c>
      <c r="F978" s="125" t="str">
        <f t="shared" si="3"/>
        <v>+18,8013901839451</v>
      </c>
      <c r="G978" s="125">
        <f>'2020_1-2-5_Download'!G205</f>
        <v>18.80139018394506</v>
      </c>
    </row>
    <row r="979" spans="1:7" x14ac:dyDescent="0.25">
      <c r="A979">
        <f>'2020_1-2-5_Download'!C206</f>
        <v>2014</v>
      </c>
      <c r="B979" t="str">
        <f>'2020_1-2-5_Download'!B206</f>
        <v>Asien</v>
      </c>
      <c r="E979" t="s">
        <v>794</v>
      </c>
      <c r="F979" s="125" t="str">
        <f t="shared" si="3"/>
        <v>+21,2119563739223</v>
      </c>
      <c r="G979" s="125">
        <f>'2020_1-2-5_Download'!G206</f>
        <v>21.211956373922263</v>
      </c>
    </row>
    <row r="980" spans="1:7" x14ac:dyDescent="0.25">
      <c r="A980">
        <f>'2020_1-2-5_Download'!C207</f>
        <v>2014</v>
      </c>
      <c r="B980" t="str">
        <f>'2020_1-2-5_Download'!B207</f>
        <v>Syrien</v>
      </c>
      <c r="E980" t="s">
        <v>795</v>
      </c>
      <c r="F980" s="125" t="str">
        <f t="shared" si="3"/>
        <v>+211,212898497618</v>
      </c>
      <c r="G980" s="125">
        <f>'2020_1-2-5_Download'!G207</f>
        <v>211.2128984976182</v>
      </c>
    </row>
    <row r="981" spans="1:7" x14ac:dyDescent="0.25">
      <c r="A981">
        <f>'2020_1-2-5_Download'!C208</f>
        <v>2014</v>
      </c>
      <c r="B981" t="str">
        <f>'2020_1-2-5_Download'!B208</f>
        <v>Irak</v>
      </c>
      <c r="E981" t="s">
        <v>796</v>
      </c>
      <c r="F981" s="125" t="str">
        <f t="shared" si="3"/>
        <v>+35,204081632653</v>
      </c>
      <c r="G981" s="125">
        <f>'2020_1-2-5_Download'!G208</f>
        <v>35.204081632653043</v>
      </c>
    </row>
    <row r="982" spans="1:7" x14ac:dyDescent="0.25">
      <c r="A982">
        <f>'2020_1-2-5_Download'!C209</f>
        <v>2014</v>
      </c>
      <c r="B982" t="str">
        <f>'2020_1-2-5_Download'!B209</f>
        <v>Vietnam</v>
      </c>
      <c r="E982" t="s">
        <v>797</v>
      </c>
      <c r="F982" s="125">
        <f t="shared" si="3"/>
        <v>-16.708048830953857</v>
      </c>
      <c r="G982" s="125">
        <f>'2020_1-2-5_Download'!G209</f>
        <v>-16.708048830953857</v>
      </c>
    </row>
    <row r="983" spans="1:7" x14ac:dyDescent="0.25">
      <c r="A983">
        <f>'2020_1-2-5_Download'!C210</f>
        <v>2014</v>
      </c>
      <c r="B983" t="str">
        <f>'2020_1-2-5_Download'!B210</f>
        <v>China</v>
      </c>
      <c r="E983" t="s">
        <v>798</v>
      </c>
      <c r="F983" s="125" t="str">
        <f t="shared" si="3"/>
        <v>+35,2420520231214</v>
      </c>
      <c r="G983" s="125">
        <f>'2020_1-2-5_Download'!G210</f>
        <v>35.242052023121374</v>
      </c>
    </row>
    <row r="984" spans="1:7" x14ac:dyDescent="0.25">
      <c r="A984">
        <f>'2020_1-2-5_Download'!C211</f>
        <v>2014</v>
      </c>
      <c r="B984" t="str">
        <f>'2020_1-2-5_Download'!B211</f>
        <v xml:space="preserve">Australien und Ozeanien </v>
      </c>
      <c r="E984" t="s">
        <v>799</v>
      </c>
      <c r="F984" s="125" t="str">
        <f t="shared" si="3"/>
        <v>+45,2773613193403</v>
      </c>
      <c r="G984" s="125">
        <f>'2020_1-2-5_Download'!G211</f>
        <v>45.277361319340315</v>
      </c>
    </row>
    <row r="985" spans="1:7" x14ac:dyDescent="0.25">
      <c r="A985">
        <f>'2020_1-2-5_Download'!C212</f>
        <v>2014</v>
      </c>
      <c r="B985" t="str">
        <f>'2020_1-2-5_Download'!B212</f>
        <v>Staatenlos</v>
      </c>
      <c r="E985" t="s">
        <v>800</v>
      </c>
      <c r="F985" s="125" t="str">
        <f t="shared" si="3"/>
        <v>+11,9753086419753</v>
      </c>
      <c r="G985" s="125">
        <f>'2020_1-2-5_Download'!G212</f>
        <v>11.975308641975317</v>
      </c>
    </row>
    <row r="986" spans="1:7" x14ac:dyDescent="0.25">
      <c r="A986">
        <f>'2020_1-2-5_Download'!C213</f>
        <v>2014</v>
      </c>
      <c r="B986" t="str">
        <f>'2020_1-2-5_Download'!B213</f>
        <v>Ungeklärt und ohne Angabe</v>
      </c>
      <c r="E986" t="s">
        <v>801</v>
      </c>
      <c r="F986" s="125">
        <f t="shared" si="3"/>
        <v>-15.281227173119063</v>
      </c>
      <c r="G986" s="125">
        <f>'2020_1-2-5_Download'!G213</f>
        <v>-15.281227173119063</v>
      </c>
    </row>
    <row r="987" spans="1:7" x14ac:dyDescent="0.25">
      <c r="A987">
        <f>'2020_1-2-5_Download'!C214</f>
        <v>2014</v>
      </c>
      <c r="B987" t="str">
        <f>'2020_1-2-5_Download'!B214</f>
        <v>Insgesamt</v>
      </c>
      <c r="E987" t="s">
        <v>802</v>
      </c>
      <c r="F987" s="125" t="str">
        <f t="shared" si="3"/>
        <v>+23,705377844615</v>
      </c>
      <c r="G987" s="125">
        <f>'2020_1-2-5_Download'!G214</f>
        <v>23.705377844615001</v>
      </c>
    </row>
    <row r="988" spans="1:7" x14ac:dyDescent="0.25">
      <c r="A988">
        <f>'2020_1-2-5_Download'!C215</f>
        <v>2013</v>
      </c>
      <c r="B988" t="str">
        <f>'2020_1-2-5_Download'!B215</f>
        <v>Europa</v>
      </c>
      <c r="E988" t="s">
        <v>803</v>
      </c>
      <c r="F988" s="125" t="str">
        <f t="shared" si="3"/>
        <v>+15,7398640412299</v>
      </c>
      <c r="G988" s="125">
        <f>'2020_1-2-5_Download'!G215</f>
        <v>15.739864041229865</v>
      </c>
    </row>
    <row r="989" spans="1:7" x14ac:dyDescent="0.25">
      <c r="A989">
        <f>'2020_1-2-5_Download'!C216</f>
        <v>2013</v>
      </c>
      <c r="B989" t="str">
        <f>'2020_1-2-5_Download'!B216</f>
        <v>Türkei</v>
      </c>
      <c r="E989" t="s">
        <v>804</v>
      </c>
      <c r="F989" s="125">
        <f t="shared" ref="F989:F1000" si="4">IF(G989&gt;0,"+"&amp;G989,G989)</f>
        <v>-16.014623917991372</v>
      </c>
      <c r="G989" s="125">
        <f>'2020_1-2-5_Download'!G216</f>
        <v>-16.014623917991372</v>
      </c>
    </row>
    <row r="990" spans="1:7" x14ac:dyDescent="0.25">
      <c r="A990">
        <f>'2020_1-2-5_Download'!C217</f>
        <v>2013</v>
      </c>
      <c r="B990" t="str">
        <f>'2020_1-2-5_Download'!B217</f>
        <v>Polen</v>
      </c>
      <c r="E990" t="s">
        <v>805</v>
      </c>
      <c r="F990" s="125" t="str">
        <f t="shared" si="4"/>
        <v>+103,159226236387</v>
      </c>
      <c r="G990" s="125">
        <f>'2020_1-2-5_Download'!G217</f>
        <v>103.15922623638664</v>
      </c>
    </row>
    <row r="991" spans="1:7" x14ac:dyDescent="0.25">
      <c r="A991">
        <f>'2020_1-2-5_Download'!C218</f>
        <v>2013</v>
      </c>
      <c r="B991" t="str">
        <f>'2020_1-2-5_Download'!B218</f>
        <v>Serbien</v>
      </c>
      <c r="E991" t="s">
        <v>806</v>
      </c>
      <c r="F991" s="125">
        <f t="shared" si="4"/>
        <v>-6.604984490319822</v>
      </c>
      <c r="G991" s="125">
        <f>'2020_1-2-5_Download'!G218</f>
        <v>-6.604984490319822</v>
      </c>
    </row>
    <row r="992" spans="1:7" x14ac:dyDescent="0.25">
      <c r="A992">
        <f>'2020_1-2-5_Download'!C219</f>
        <v>2013</v>
      </c>
      <c r="B992" t="str">
        <f>'2020_1-2-5_Download'!B219</f>
        <v>Niederlande</v>
      </c>
      <c r="E992" t="s">
        <v>807</v>
      </c>
      <c r="F992" s="125" t="str">
        <f t="shared" si="4"/>
        <v>+35,4884928808095</v>
      </c>
      <c r="G992" s="125">
        <f>'2020_1-2-5_Download'!G219</f>
        <v>35.488492880809531</v>
      </c>
    </row>
    <row r="993" spans="1:7" x14ac:dyDescent="0.25">
      <c r="A993">
        <f>'2020_1-2-5_Download'!C220</f>
        <v>2013</v>
      </c>
      <c r="B993" t="str">
        <f>'2020_1-2-5_Download'!B220</f>
        <v>Italien</v>
      </c>
      <c r="E993" t="s">
        <v>808</v>
      </c>
      <c r="F993" s="125" t="str">
        <f t="shared" si="4"/>
        <v>+2,36394770914255</v>
      </c>
      <c r="G993" s="125">
        <f>'2020_1-2-5_Download'!G220</f>
        <v>2.3639477091425505</v>
      </c>
    </row>
    <row r="994" spans="1:7" x14ac:dyDescent="0.25">
      <c r="A994">
        <f>'2020_1-2-5_Download'!C221</f>
        <v>2013</v>
      </c>
      <c r="B994" t="str">
        <f>'2020_1-2-5_Download'!B221</f>
        <v>Russische Föderation</v>
      </c>
      <c r="E994" t="s">
        <v>809</v>
      </c>
      <c r="F994" s="125" t="str">
        <f t="shared" si="4"/>
        <v>+6,16209708312812</v>
      </c>
      <c r="G994" s="125">
        <f>'2020_1-2-5_Download'!G221</f>
        <v>6.162097083128117</v>
      </c>
    </row>
    <row r="995" spans="1:7" x14ac:dyDescent="0.25">
      <c r="A995">
        <f>'2020_1-2-5_Download'!C222</f>
        <v>2013</v>
      </c>
      <c r="B995" t="str">
        <f>'2020_1-2-5_Download'!B222</f>
        <v>Griechenland</v>
      </c>
      <c r="E995" t="s">
        <v>810</v>
      </c>
      <c r="F995" s="125" t="str">
        <f t="shared" si="4"/>
        <v>+0,931272117712794</v>
      </c>
      <c r="G995" s="125">
        <f>'2020_1-2-5_Download'!G222</f>
        <v>0.93127211771279406</v>
      </c>
    </row>
    <row r="996" spans="1:7" x14ac:dyDescent="0.25">
      <c r="A996">
        <f>'2020_1-2-5_Download'!C223</f>
        <v>2013</v>
      </c>
      <c r="B996" t="str">
        <f>'2020_1-2-5_Download'!B223</f>
        <v>Rumänien</v>
      </c>
      <c r="E996" t="s">
        <v>811</v>
      </c>
      <c r="F996" s="125" t="str">
        <f t="shared" si="4"/>
        <v>+361,679479597871</v>
      </c>
      <c r="G996" s="125">
        <f>'2020_1-2-5_Download'!G223</f>
        <v>361.67947959787108</v>
      </c>
    </row>
    <row r="997" spans="1:7" x14ac:dyDescent="0.25">
      <c r="A997">
        <f>'2020_1-2-5_Download'!C224</f>
        <v>2013</v>
      </c>
      <c r="B997" t="str">
        <f>'2020_1-2-5_Download'!B224</f>
        <v>Spanien</v>
      </c>
      <c r="E997" t="s">
        <v>812</v>
      </c>
      <c r="F997" s="125" t="str">
        <f t="shared" si="4"/>
        <v>+10,804180887372</v>
      </c>
      <c r="G997" s="125">
        <f>'2020_1-2-5_Download'!G224</f>
        <v>10.804180887372013</v>
      </c>
    </row>
    <row r="998" spans="1:7" x14ac:dyDescent="0.25">
      <c r="A998">
        <f>'2020_1-2-5_Download'!C225</f>
        <v>2013</v>
      </c>
      <c r="B998" t="str">
        <f>'2020_1-2-5_Download'!B225</f>
        <v>Vereinigtes Königreich</v>
      </c>
      <c r="E998" t="s">
        <v>813</v>
      </c>
      <c r="F998" s="125">
        <f t="shared" si="4"/>
        <v>-1.1580775911986194</v>
      </c>
      <c r="G998" s="125">
        <f>'2020_1-2-5_Download'!G225</f>
        <v>-1.1580775911986194</v>
      </c>
    </row>
    <row r="999" spans="1:7" x14ac:dyDescent="0.25">
      <c r="A999">
        <f>'2020_1-2-5_Download'!C226</f>
        <v>2013</v>
      </c>
      <c r="B999" t="str">
        <f>'2020_1-2-5_Download'!B226</f>
        <v>Ukraine</v>
      </c>
      <c r="E999" t="s">
        <v>814</v>
      </c>
      <c r="F999" s="125">
        <f t="shared" si="4"/>
        <v>-14.881157423355148</v>
      </c>
      <c r="G999" s="125">
        <f>'2020_1-2-5_Download'!G226</f>
        <v>-14.881157423355148</v>
      </c>
    </row>
    <row r="1000" spans="1:7" x14ac:dyDescent="0.25">
      <c r="A1000">
        <f>'2020_1-2-5_Download'!C227</f>
        <v>2013</v>
      </c>
      <c r="B1000" t="str">
        <f>'2020_1-2-5_Download'!B227</f>
        <v>Bulgarien</v>
      </c>
      <c r="E1000" t="s">
        <v>815</v>
      </c>
      <c r="F1000" s="125" t="str">
        <f t="shared" si="4"/>
        <v>+405,823714585519</v>
      </c>
      <c r="G1000" s="125">
        <f>'2020_1-2-5_Download'!G227</f>
        <v>405.82371458551938</v>
      </c>
    </row>
    <row r="1001" spans="1:7" x14ac:dyDescent="0.25">
      <c r="A1001">
        <f>'2020_1-2-5_Download'!C228</f>
        <v>2013</v>
      </c>
      <c r="B1001" t="str">
        <f>'2020_1-2-5_Download'!B228</f>
        <v>Portugal</v>
      </c>
      <c r="E1001" t="s">
        <v>816</v>
      </c>
      <c r="F1001" s="125" t="str">
        <f>IF(G1001&gt;0,"+"&amp;G1001,G1001)</f>
        <v>+13,8934878587196</v>
      </c>
      <c r="G1001" s="125">
        <f>'2020_1-2-5_Download'!G228</f>
        <v>13.893487858719638</v>
      </c>
    </row>
    <row r="1002" spans="1:7" x14ac:dyDescent="0.25">
      <c r="A1002">
        <f>'2020_1-2-5_Download'!C229</f>
        <v>2013</v>
      </c>
      <c r="B1002" t="str">
        <f>'2020_1-2-5_Download'!B229</f>
        <v>Kroatien</v>
      </c>
      <c r="E1002" t="s">
        <v>817</v>
      </c>
      <c r="F1002" s="125" t="str">
        <f t="shared" ref="F1002:F1045" si="5">IF(G1002&gt;0,"+"&amp;G1002,G1002)</f>
        <v>+5,52118775131456</v>
      </c>
      <c r="G1002" s="125">
        <f>'2020_1-2-5_Download'!G229</f>
        <v>5.5211877513145566</v>
      </c>
    </row>
    <row r="1003" spans="1:7" x14ac:dyDescent="0.25">
      <c r="A1003">
        <f>'2020_1-2-5_Download'!C230</f>
        <v>2013</v>
      </c>
      <c r="B1003" t="str">
        <f>'2020_1-2-5_Download'!B230</f>
        <v>Ungarn</v>
      </c>
      <c r="E1003" t="s">
        <v>818</v>
      </c>
      <c r="F1003" s="125" t="str">
        <f t="shared" si="5"/>
        <v>+192,085701792742</v>
      </c>
      <c r="G1003" s="125">
        <f>'2020_1-2-5_Download'!G230</f>
        <v>192.08570179274159</v>
      </c>
    </row>
    <row r="1004" spans="1:7" x14ac:dyDescent="0.25">
      <c r="A1004">
        <f>'2020_1-2-5_Download'!C231</f>
        <v>2013</v>
      </c>
      <c r="B1004" t="str">
        <f>'2020_1-2-5_Download'!B231</f>
        <v>Österreich</v>
      </c>
      <c r="E1004" t="s">
        <v>819</v>
      </c>
      <c r="F1004" s="125" t="str">
        <f t="shared" si="5"/>
        <v>+3,4715525554484</v>
      </c>
      <c r="G1004" s="125">
        <f>'2020_1-2-5_Download'!G231</f>
        <v>3.4715525554483975</v>
      </c>
    </row>
    <row r="1005" spans="1:7" x14ac:dyDescent="0.25">
      <c r="A1005">
        <f>'2020_1-2-5_Download'!C232</f>
        <v>2013</v>
      </c>
      <c r="B1005" t="str">
        <f>'2020_1-2-5_Download'!B232</f>
        <v>EU-Staaten</v>
      </c>
      <c r="E1005" t="s">
        <v>820</v>
      </c>
      <c r="F1005" s="125" t="str">
        <f t="shared" si="5"/>
        <v>+60,0711475970583</v>
      </c>
      <c r="G1005" s="125">
        <f>'2020_1-2-5_Download'!G232</f>
        <v>60.071147597058314</v>
      </c>
    </row>
    <row r="1006" spans="1:7" x14ac:dyDescent="0.25">
      <c r="A1006">
        <f>'2020_1-2-5_Download'!C233</f>
        <v>2013</v>
      </c>
      <c r="B1006" t="str">
        <f>'2020_1-2-5_Download'!B233</f>
        <v>Afrika</v>
      </c>
      <c r="E1006" t="s">
        <v>821</v>
      </c>
      <c r="F1006" s="125" t="str">
        <f t="shared" si="5"/>
        <v>+21,9987385240732</v>
      </c>
      <c r="G1006" s="125">
        <f>'2020_1-2-5_Download'!G233</f>
        <v>21.998738524073175</v>
      </c>
    </row>
    <row r="1007" spans="1:7" x14ac:dyDescent="0.25">
      <c r="A1007">
        <f>'2020_1-2-5_Download'!C234</f>
        <v>2013</v>
      </c>
      <c r="B1007" t="str">
        <f>'2020_1-2-5_Download'!B234</f>
        <v>Amerika</v>
      </c>
      <c r="E1007" t="s">
        <v>822</v>
      </c>
      <c r="F1007" s="125" t="str">
        <f t="shared" si="5"/>
        <v>+14,7495125879461</v>
      </c>
      <c r="G1007" s="125">
        <f>'2020_1-2-5_Download'!G234</f>
        <v>14.749512587946072</v>
      </c>
    </row>
    <row r="1008" spans="1:7" x14ac:dyDescent="0.25">
      <c r="A1008">
        <f>'2020_1-2-5_Download'!C235</f>
        <v>2013</v>
      </c>
      <c r="B1008" t="str">
        <f>'2020_1-2-5_Download'!B235</f>
        <v>Asien</v>
      </c>
      <c r="E1008" t="s">
        <v>823</v>
      </c>
      <c r="F1008" s="125" t="str">
        <f t="shared" si="5"/>
        <v>+6,93012756004026</v>
      </c>
      <c r="G1008" s="125">
        <f>'2020_1-2-5_Download'!G235</f>
        <v>6.9301275600402619</v>
      </c>
    </row>
    <row r="1009" spans="1:7" x14ac:dyDescent="0.25">
      <c r="A1009">
        <f>'2020_1-2-5_Download'!C236</f>
        <v>2013</v>
      </c>
      <c r="B1009" t="str">
        <f>'2020_1-2-5_Download'!B236</f>
        <v>Syrien</v>
      </c>
      <c r="E1009" t="s">
        <v>824</v>
      </c>
      <c r="F1009" s="125" t="str">
        <f t="shared" si="5"/>
        <v>+75,5588127519238</v>
      </c>
      <c r="G1009" s="125">
        <f>'2020_1-2-5_Download'!G236</f>
        <v>75.558812751923767</v>
      </c>
    </row>
    <row r="1010" spans="1:7" x14ac:dyDescent="0.25">
      <c r="A1010">
        <f>'2020_1-2-5_Download'!C237</f>
        <v>2013</v>
      </c>
      <c r="B1010" t="str">
        <f>'2020_1-2-5_Download'!B237</f>
        <v>Irak</v>
      </c>
      <c r="E1010" t="s">
        <v>825</v>
      </c>
      <c r="F1010" s="125" t="str">
        <f t="shared" si="5"/>
        <v>+28,1417830290011</v>
      </c>
      <c r="G1010" s="125">
        <f>'2020_1-2-5_Download'!G237</f>
        <v>28.14178302900109</v>
      </c>
    </row>
    <row r="1011" spans="1:7" x14ac:dyDescent="0.25">
      <c r="A1011">
        <f>'2020_1-2-5_Download'!C238</f>
        <v>2013</v>
      </c>
      <c r="B1011" t="str">
        <f>'2020_1-2-5_Download'!B238</f>
        <v>Vietnam</v>
      </c>
      <c r="E1011" t="s">
        <v>826</v>
      </c>
      <c r="F1011" s="125">
        <f t="shared" si="5"/>
        <v>-16.449410304158903</v>
      </c>
      <c r="G1011" s="125">
        <f>'2020_1-2-5_Download'!G238</f>
        <v>-16.449410304158903</v>
      </c>
    </row>
    <row r="1012" spans="1:7" x14ac:dyDescent="0.25">
      <c r="A1012">
        <f>'2020_1-2-5_Download'!C239</f>
        <v>2013</v>
      </c>
      <c r="B1012" t="str">
        <f>'2020_1-2-5_Download'!B239</f>
        <v>China</v>
      </c>
      <c r="E1012" t="s">
        <v>827</v>
      </c>
      <c r="F1012" s="125" t="str">
        <f t="shared" si="5"/>
        <v>+24,2774566473989</v>
      </c>
      <c r="G1012" s="125">
        <f>'2020_1-2-5_Download'!G239</f>
        <v>24.27745664739885</v>
      </c>
    </row>
    <row r="1013" spans="1:7" x14ac:dyDescent="0.25">
      <c r="A1013">
        <f>'2020_1-2-5_Download'!C240</f>
        <v>2013</v>
      </c>
      <c r="B1013" t="str">
        <f>'2020_1-2-5_Download'!B240</f>
        <v xml:space="preserve">Australien und Ozeanien </v>
      </c>
      <c r="E1013" t="s">
        <v>828</v>
      </c>
      <c r="F1013" s="125" t="str">
        <f t="shared" si="5"/>
        <v>+47,2263868065967</v>
      </c>
      <c r="G1013" s="125">
        <f>'2020_1-2-5_Download'!G240</f>
        <v>47.226386806596707</v>
      </c>
    </row>
    <row r="1014" spans="1:7" x14ac:dyDescent="0.25">
      <c r="A1014">
        <f>'2020_1-2-5_Download'!C241</f>
        <v>2013</v>
      </c>
      <c r="B1014" t="str">
        <f>'2020_1-2-5_Download'!B241</f>
        <v>Staatenlos</v>
      </c>
      <c r="E1014" t="s">
        <v>829</v>
      </c>
      <c r="F1014" s="125" t="str">
        <f t="shared" si="5"/>
        <v>+5,37037037037038</v>
      </c>
      <c r="G1014" s="125">
        <f>'2020_1-2-5_Download'!G241</f>
        <v>5.3703703703703809</v>
      </c>
    </row>
    <row r="1015" spans="1:7" x14ac:dyDescent="0.25">
      <c r="A1015">
        <f>'2020_1-2-5_Download'!C242</f>
        <v>2013</v>
      </c>
      <c r="B1015" t="str">
        <f>'2020_1-2-5_Download'!B242</f>
        <v>Ungeklärt und ohne Angabe</v>
      </c>
      <c r="E1015" t="s">
        <v>830</v>
      </c>
      <c r="F1015" s="125">
        <f t="shared" si="5"/>
        <v>-24.791818845872911</v>
      </c>
      <c r="G1015" s="125">
        <f>'2020_1-2-5_Download'!G242</f>
        <v>-24.791818845872911</v>
      </c>
    </row>
    <row r="1016" spans="1:7" x14ac:dyDescent="0.25">
      <c r="A1016">
        <f>'2020_1-2-5_Download'!C243</f>
        <v>2013</v>
      </c>
      <c r="B1016" t="str">
        <f>'2020_1-2-5_Download'!B243</f>
        <v>Insgesamt</v>
      </c>
      <c r="E1016" t="s">
        <v>831</v>
      </c>
      <c r="F1016" s="125" t="str">
        <f t="shared" si="5"/>
        <v>+13,9122313569642</v>
      </c>
      <c r="G1016" s="125">
        <f>'2020_1-2-5_Download'!G243</f>
        <v>13.912231356964242</v>
      </c>
    </row>
    <row r="1017" spans="1:7" x14ac:dyDescent="0.25">
      <c r="A1017">
        <f>'2020_1-2-5_Download'!C244</f>
        <v>2012</v>
      </c>
      <c r="B1017" t="str">
        <f>'2020_1-2-5_Download'!B244</f>
        <v>Europa</v>
      </c>
      <c r="E1017" t="s">
        <v>832</v>
      </c>
      <c r="F1017" s="125" t="str">
        <f t="shared" si="5"/>
        <v>+8,68140403794146</v>
      </c>
      <c r="G1017" s="125">
        <f>'2020_1-2-5_Download'!G244</f>
        <v>8.6814040379414621</v>
      </c>
    </row>
    <row r="1018" spans="1:7" x14ac:dyDescent="0.25">
      <c r="A1018">
        <f>'2020_1-2-5_Download'!C245</f>
        <v>2012</v>
      </c>
      <c r="B1018" t="str">
        <f>'2020_1-2-5_Download'!B245</f>
        <v>Türkei</v>
      </c>
      <c r="E1018" t="s">
        <v>833</v>
      </c>
      <c r="F1018" s="125">
        <f t="shared" si="5"/>
        <v>-14.451871897345839</v>
      </c>
      <c r="G1018" s="125">
        <f>'2020_1-2-5_Download'!G245</f>
        <v>-14.451871897345839</v>
      </c>
    </row>
    <row r="1019" spans="1:7" x14ac:dyDescent="0.25">
      <c r="A1019">
        <f>'2020_1-2-5_Download'!C246</f>
        <v>2012</v>
      </c>
      <c r="B1019" t="str">
        <f>'2020_1-2-5_Download'!B246</f>
        <v>Polen</v>
      </c>
      <c r="E1019" t="s">
        <v>834</v>
      </c>
      <c r="F1019" s="125" t="str">
        <f t="shared" si="5"/>
        <v>+72,9367846234535</v>
      </c>
      <c r="G1019" s="125">
        <f>'2020_1-2-5_Download'!G246</f>
        <v>72.936784623453548</v>
      </c>
    </row>
    <row r="1020" spans="1:7" x14ac:dyDescent="0.25">
      <c r="A1020">
        <f>'2020_1-2-5_Download'!C247</f>
        <v>2012</v>
      </c>
      <c r="B1020" t="str">
        <f>'2020_1-2-5_Download'!B247</f>
        <v>Serbien2)</v>
      </c>
      <c r="E1020" t="s">
        <v>835</v>
      </c>
      <c r="F1020" s="125">
        <f t="shared" si="5"/>
        <v>-9.7443576853139433</v>
      </c>
      <c r="G1020" s="125">
        <f>'2020_1-2-5_Download'!G247</f>
        <v>-9.7443576853139433</v>
      </c>
    </row>
    <row r="1021" spans="1:7" x14ac:dyDescent="0.25">
      <c r="A1021">
        <f>'2020_1-2-5_Download'!C248</f>
        <v>2012</v>
      </c>
      <c r="B1021" t="str">
        <f>'2020_1-2-5_Download'!B248</f>
        <v>Niederlande</v>
      </c>
      <c r="E1021" t="s">
        <v>836</v>
      </c>
      <c r="F1021" s="125" t="str">
        <f t="shared" si="5"/>
        <v>+34,5392674845527</v>
      </c>
      <c r="G1021" s="125">
        <f>'2020_1-2-5_Download'!G248</f>
        <v>34.539267484552681</v>
      </c>
    </row>
    <row r="1022" spans="1:7" x14ac:dyDescent="0.25">
      <c r="A1022">
        <f>'2020_1-2-5_Download'!C249</f>
        <v>2012</v>
      </c>
      <c r="B1022" t="str">
        <f>'2020_1-2-5_Download'!B249</f>
        <v>Italien</v>
      </c>
      <c r="E1022" t="s">
        <v>837</v>
      </c>
      <c r="F1022" s="125">
        <f t="shared" si="5"/>
        <v>-2.8024892452909</v>
      </c>
      <c r="G1022" s="125">
        <f>'2020_1-2-5_Download'!G249</f>
        <v>-2.8024892452909</v>
      </c>
    </row>
    <row r="1023" spans="1:7" x14ac:dyDescent="0.25">
      <c r="A1023">
        <f>'2020_1-2-5_Download'!C250</f>
        <v>2012</v>
      </c>
      <c r="B1023" t="str">
        <f>'2020_1-2-5_Download'!B250</f>
        <v>Russische Föderation</v>
      </c>
      <c r="E1023" t="s">
        <v>838</v>
      </c>
      <c r="F1023" s="125">
        <f t="shared" si="5"/>
        <v>-0.84824604607891274</v>
      </c>
      <c r="G1023" s="125">
        <f>'2020_1-2-5_Download'!G250</f>
        <v>-0.84824604607891274</v>
      </c>
    </row>
    <row r="1024" spans="1:7" x14ac:dyDescent="0.25">
      <c r="A1024">
        <f>'2020_1-2-5_Download'!C251</f>
        <v>2012</v>
      </c>
      <c r="B1024" t="str">
        <f>'2020_1-2-5_Download'!B251</f>
        <v>Griechenland</v>
      </c>
      <c r="E1024" t="s">
        <v>839</v>
      </c>
      <c r="F1024" s="125">
        <f t="shared" si="5"/>
        <v>-4.2217669336313435</v>
      </c>
      <c r="G1024" s="125">
        <f>'2020_1-2-5_Download'!G251</f>
        <v>-4.2217669336313435</v>
      </c>
    </row>
    <row r="1025" spans="1:7" x14ac:dyDescent="0.25">
      <c r="A1025">
        <f>'2020_1-2-5_Download'!C252</f>
        <v>2012</v>
      </c>
      <c r="B1025" t="str">
        <f>'2020_1-2-5_Download'!B252</f>
        <v>Rumänien</v>
      </c>
      <c r="E1025" t="s">
        <v>840</v>
      </c>
      <c r="F1025" s="125" t="str">
        <f t="shared" si="5"/>
        <v>+261,827321111768</v>
      </c>
      <c r="G1025" s="125">
        <f>'2020_1-2-5_Download'!G252</f>
        <v>261.82732111176819</v>
      </c>
    </row>
    <row r="1026" spans="1:7" x14ac:dyDescent="0.25">
      <c r="A1026">
        <f>'2020_1-2-5_Download'!C253</f>
        <v>2012</v>
      </c>
      <c r="B1026" t="str">
        <f>'2020_1-2-5_Download'!B253</f>
        <v>Vereinigtes Königreich</v>
      </c>
      <c r="E1026" t="s">
        <v>841</v>
      </c>
      <c r="F1026" s="125">
        <f t="shared" si="5"/>
        <v>-2.9917004439297443</v>
      </c>
      <c r="G1026" s="125">
        <f>'2020_1-2-5_Download'!G253</f>
        <v>-2.9917004439297443</v>
      </c>
    </row>
    <row r="1027" spans="1:7" x14ac:dyDescent="0.25">
      <c r="A1027">
        <f>'2020_1-2-5_Download'!C254</f>
        <v>2012</v>
      </c>
      <c r="B1027" t="str">
        <f>'2020_1-2-5_Download'!B254</f>
        <v>Ukraine</v>
      </c>
      <c r="E1027" t="s">
        <v>842</v>
      </c>
      <c r="F1027" s="125">
        <f t="shared" si="5"/>
        <v>-14.106097140888735</v>
      </c>
      <c r="G1027" s="125">
        <f>'2020_1-2-5_Download'!G254</f>
        <v>-14.106097140888735</v>
      </c>
    </row>
    <row r="1028" spans="1:7" x14ac:dyDescent="0.25">
      <c r="A1028">
        <f>'2020_1-2-5_Download'!C255</f>
        <v>2012</v>
      </c>
      <c r="B1028" t="str">
        <f>'2020_1-2-5_Download'!B255</f>
        <v>Spanien</v>
      </c>
      <c r="E1028" t="s">
        <v>843</v>
      </c>
      <c r="F1028" s="125">
        <f t="shared" si="5"/>
        <v>-1.471843003412971</v>
      </c>
      <c r="G1028" s="125">
        <f>'2020_1-2-5_Download'!G255</f>
        <v>-1.471843003412971</v>
      </c>
    </row>
    <row r="1029" spans="1:7" x14ac:dyDescent="0.25">
      <c r="A1029">
        <f>'2020_1-2-5_Download'!C256</f>
        <v>2012</v>
      </c>
      <c r="B1029" t="str">
        <f>'2020_1-2-5_Download'!B256</f>
        <v>Bulgarien</v>
      </c>
      <c r="E1029" t="s">
        <v>844</v>
      </c>
      <c r="F1029" s="125" t="str">
        <f t="shared" si="5"/>
        <v>+306,873032528856</v>
      </c>
      <c r="G1029" s="125">
        <f>'2020_1-2-5_Download'!G256</f>
        <v>306.87303252885624</v>
      </c>
    </row>
    <row r="1030" spans="1:7" x14ac:dyDescent="0.25">
      <c r="A1030">
        <f>'2020_1-2-5_Download'!C257</f>
        <v>2012</v>
      </c>
      <c r="B1030" t="str">
        <f>'2020_1-2-5_Download'!B257</f>
        <v>Portugal</v>
      </c>
      <c r="E1030" t="s">
        <v>845</v>
      </c>
      <c r="F1030" s="125" t="str">
        <f t="shared" si="5"/>
        <v>+2,59381898454747</v>
      </c>
      <c r="G1030" s="125">
        <f>'2020_1-2-5_Download'!G257</f>
        <v>2.5938189845474682</v>
      </c>
    </row>
    <row r="1031" spans="1:7" x14ac:dyDescent="0.25">
      <c r="A1031">
        <f>'2020_1-2-5_Download'!C258</f>
        <v>2012</v>
      </c>
      <c r="B1031" t="str">
        <f>'2020_1-2-5_Download'!B258</f>
        <v>Kroatien</v>
      </c>
      <c r="E1031" t="s">
        <v>846</v>
      </c>
      <c r="F1031" s="125" t="str">
        <f t="shared" si="5"/>
        <v>+0,44849984534487</v>
      </c>
      <c r="G1031" s="125">
        <f>'2020_1-2-5_Download'!G258</f>
        <v>0.44849984534486964</v>
      </c>
    </row>
    <row r="1032" spans="1:7" x14ac:dyDescent="0.25">
      <c r="A1032">
        <f>'2020_1-2-5_Download'!C259</f>
        <v>2012</v>
      </c>
      <c r="B1032" t="str">
        <f>'2020_1-2-5_Download'!B259</f>
        <v>Österreich</v>
      </c>
      <c r="E1032" t="s">
        <v>847</v>
      </c>
      <c r="F1032" s="125" t="str">
        <f t="shared" si="5"/>
        <v>+1,39826422372226</v>
      </c>
      <c r="G1032" s="125">
        <f>'2020_1-2-5_Download'!G259</f>
        <v>1.3982642237222649</v>
      </c>
    </row>
    <row r="1033" spans="1:7" x14ac:dyDescent="0.25">
      <c r="A1033">
        <f>'2020_1-2-5_Download'!C260</f>
        <v>2012</v>
      </c>
      <c r="B1033" t="str">
        <f>'2020_1-2-5_Download'!B260</f>
        <v>Bosnien und Herzegowina</v>
      </c>
      <c r="E1033" t="s">
        <v>848</v>
      </c>
      <c r="F1033" s="125">
        <f t="shared" si="5"/>
        <v>-8.1695806900820003</v>
      </c>
      <c r="G1033" s="125">
        <f>'2020_1-2-5_Download'!G260</f>
        <v>-8.1695806900820003</v>
      </c>
    </row>
    <row r="1034" spans="1:7" x14ac:dyDescent="0.25">
      <c r="A1034">
        <f>'2020_1-2-5_Download'!C261</f>
        <v>2012</v>
      </c>
      <c r="B1034" t="str">
        <f>'2020_1-2-5_Download'!B261</f>
        <v>EU-Staaten</v>
      </c>
      <c r="E1034" t="s">
        <v>849</v>
      </c>
      <c r="F1034" s="125" t="str">
        <f t="shared" si="5"/>
        <v>+39,6989909355225</v>
      </c>
      <c r="G1034" s="125">
        <f>'2020_1-2-5_Download'!G261</f>
        <v>39.698990935522488</v>
      </c>
    </row>
    <row r="1035" spans="1:7" x14ac:dyDescent="0.25">
      <c r="A1035">
        <f>'2020_1-2-5_Download'!C262</f>
        <v>2012</v>
      </c>
      <c r="B1035" t="str">
        <f>'2020_1-2-5_Download'!B262</f>
        <v>Afrika</v>
      </c>
      <c r="E1035" t="s">
        <v>850</v>
      </c>
      <c r="F1035" s="125" t="str">
        <f t="shared" si="5"/>
        <v>+1,36659892073727</v>
      </c>
      <c r="G1035" s="125">
        <f>'2020_1-2-5_Download'!G262</f>
        <v>1.3665989207372746</v>
      </c>
    </row>
    <row r="1036" spans="1:7" x14ac:dyDescent="0.25">
      <c r="A1036">
        <f>'2020_1-2-5_Download'!C263</f>
        <v>2012</v>
      </c>
      <c r="B1036" t="str">
        <f>'2020_1-2-5_Download'!B263</f>
        <v>Amerika</v>
      </c>
      <c r="E1036" t="s">
        <v>851</v>
      </c>
      <c r="F1036" s="125" t="str">
        <f t="shared" si="5"/>
        <v>+9,85843858608119</v>
      </c>
      <c r="G1036" s="125">
        <f>'2020_1-2-5_Download'!G263</f>
        <v>9.8584385860811921</v>
      </c>
    </row>
    <row r="1037" spans="1:7" x14ac:dyDescent="0.25">
      <c r="A1037">
        <f>'2020_1-2-5_Download'!C264</f>
        <v>2012</v>
      </c>
      <c r="B1037" t="str">
        <f>'2020_1-2-5_Download'!B264</f>
        <v>Asien</v>
      </c>
      <c r="E1037" t="s">
        <v>852</v>
      </c>
      <c r="F1037" s="125">
        <f t="shared" si="5"/>
        <v>-0.39029564555171703</v>
      </c>
      <c r="G1037" s="125">
        <f>'2020_1-2-5_Download'!G264</f>
        <v>-0.39029564555171703</v>
      </c>
    </row>
    <row r="1038" spans="1:7" x14ac:dyDescent="0.25">
      <c r="A1038">
        <f>'2020_1-2-5_Download'!C265</f>
        <v>2012</v>
      </c>
      <c r="B1038" t="str">
        <f>'2020_1-2-5_Download'!B265</f>
        <v>Irak</v>
      </c>
      <c r="E1038" t="s">
        <v>853</v>
      </c>
      <c r="F1038" s="125" t="str">
        <f t="shared" si="5"/>
        <v>+25,9264232008593</v>
      </c>
      <c r="G1038" s="125">
        <f>'2020_1-2-5_Download'!G265</f>
        <v>25.92642320085929</v>
      </c>
    </row>
    <row r="1039" spans="1:7" x14ac:dyDescent="0.25">
      <c r="A1039">
        <f>'2020_1-2-5_Download'!C266</f>
        <v>2012</v>
      </c>
      <c r="B1039" t="str">
        <f>'2020_1-2-5_Download'!B266</f>
        <v>Vietnam</v>
      </c>
      <c r="E1039" t="s">
        <v>854</v>
      </c>
      <c r="F1039" s="125">
        <f t="shared" si="5"/>
        <v>-14.100972480860747</v>
      </c>
      <c r="G1039" s="125">
        <f>'2020_1-2-5_Download'!G266</f>
        <v>-14.100972480860747</v>
      </c>
    </row>
    <row r="1040" spans="1:7" x14ac:dyDescent="0.25">
      <c r="A1040">
        <f>'2020_1-2-5_Download'!C267</f>
        <v>2012</v>
      </c>
      <c r="B1040" t="str">
        <f>'2020_1-2-5_Download'!B267</f>
        <v>Syrien</v>
      </c>
      <c r="E1040" t="s">
        <v>855</v>
      </c>
      <c r="F1040" s="125" t="str">
        <f t="shared" si="5"/>
        <v>+31,916452913155</v>
      </c>
      <c r="G1040" s="125">
        <f>'2020_1-2-5_Download'!G267</f>
        <v>31.916452913154984</v>
      </c>
    </row>
    <row r="1041" spans="1:7" x14ac:dyDescent="0.25">
      <c r="A1041">
        <f>'2020_1-2-5_Download'!C268</f>
        <v>2012</v>
      </c>
      <c r="B1041" t="str">
        <f>'2020_1-2-5_Download'!B268</f>
        <v>China</v>
      </c>
      <c r="E1041" t="s">
        <v>856</v>
      </c>
      <c r="F1041" s="125" t="str">
        <f t="shared" si="5"/>
        <v>+11,2897398843931</v>
      </c>
      <c r="G1041" s="125">
        <f>'2020_1-2-5_Download'!G268</f>
        <v>11.289739884393057</v>
      </c>
    </row>
    <row r="1042" spans="1:7" x14ac:dyDescent="0.25">
      <c r="A1042">
        <f>'2020_1-2-5_Download'!C269</f>
        <v>2012</v>
      </c>
      <c r="B1042" t="str">
        <f>'2020_1-2-5_Download'!B269</f>
        <v xml:space="preserve">Australien und Ozeanien </v>
      </c>
      <c r="E1042" t="s">
        <v>857</v>
      </c>
      <c r="F1042" s="125" t="str">
        <f t="shared" si="5"/>
        <v>+38,5307346326837</v>
      </c>
      <c r="G1042" s="125">
        <f>'2020_1-2-5_Download'!G269</f>
        <v>38.530734632683675</v>
      </c>
    </row>
    <row r="1043" spans="1:7" x14ac:dyDescent="0.25">
      <c r="A1043">
        <f>'2020_1-2-5_Download'!C270</f>
        <v>2012</v>
      </c>
      <c r="B1043" t="str">
        <f>'2020_1-2-5_Download'!B270</f>
        <v>Staatenlos</v>
      </c>
      <c r="E1043" t="s">
        <v>858</v>
      </c>
      <c r="F1043" s="125" t="str">
        <f t="shared" si="5"/>
        <v>+4,5679012345679</v>
      </c>
      <c r="G1043" s="125">
        <f>'2020_1-2-5_Download'!G270</f>
        <v>4.5679012345678984</v>
      </c>
    </row>
    <row r="1044" spans="1:7" x14ac:dyDescent="0.25">
      <c r="A1044">
        <f>'2020_1-2-5_Download'!C271</f>
        <v>2012</v>
      </c>
      <c r="B1044" t="str">
        <f>'2020_1-2-5_Download'!B271</f>
        <v>Ungeklärt und ohne Angabe</v>
      </c>
      <c r="E1044" t="s">
        <v>859</v>
      </c>
      <c r="F1044" s="125">
        <f t="shared" si="5"/>
        <v>-21.037253469685908</v>
      </c>
      <c r="G1044" s="125">
        <f>'2020_1-2-5_Download'!G271</f>
        <v>-21.037253469685908</v>
      </c>
    </row>
    <row r="1045" spans="1:7" x14ac:dyDescent="0.25">
      <c r="A1045">
        <f>'2020_1-2-5_Download'!C272</f>
        <v>2012</v>
      </c>
      <c r="B1045" t="str">
        <f>'2020_1-2-5_Download'!B272</f>
        <v>Insgesamt</v>
      </c>
      <c r="E1045" t="s">
        <v>860</v>
      </c>
      <c r="F1045" s="125" t="str">
        <f t="shared" si="5"/>
        <v>+6,62772001750866</v>
      </c>
      <c r="G1045" s="125">
        <f>'2020_1-2-5_Download'!G272</f>
        <v>6.6277200175086648</v>
      </c>
    </row>
    <row r="1046" spans="1:7" x14ac:dyDescent="0.25">
      <c r="F1046" s="125"/>
      <c r="G1046" s="125"/>
    </row>
    <row r="1047" spans="1:7" x14ac:dyDescent="0.25">
      <c r="F1047" s="125"/>
      <c r="G1047" s="125"/>
    </row>
    <row r="1048" spans="1:7" x14ac:dyDescent="0.25">
      <c r="F1048" s="125"/>
      <c r="G1048" s="125"/>
    </row>
    <row r="1049" spans="1:7" x14ac:dyDescent="0.25">
      <c r="F1049" s="125"/>
      <c r="G1049" s="125"/>
    </row>
    <row r="1050" spans="1:7" x14ac:dyDescent="0.25">
      <c r="F1050" s="125"/>
      <c r="G1050" s="125"/>
    </row>
    <row r="1051" spans="1:7" x14ac:dyDescent="0.25">
      <c r="F1051" s="125"/>
      <c r="G1051" s="125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>
    <tabColor rgb="FFFF0000"/>
  </sheetPr>
  <dimension ref="A1:G641"/>
  <sheetViews>
    <sheetView workbookViewId="0"/>
  </sheetViews>
  <sheetFormatPr baseColWidth="10" defaultRowHeight="15" x14ac:dyDescent="0.25"/>
  <cols>
    <col min="1" max="2" width="32.5703125" customWidth="1"/>
  </cols>
  <sheetData>
    <row r="1" spans="1:5" x14ac:dyDescent="0.25">
      <c r="A1" s="56"/>
      <c r="B1" s="56"/>
    </row>
    <row r="3" spans="1:5" x14ac:dyDescent="0.25">
      <c r="A3" s="57" t="s">
        <v>170</v>
      </c>
      <c r="B3" s="57"/>
    </row>
    <row r="4" spans="1:5" x14ac:dyDescent="0.25">
      <c r="A4" s="57" t="s">
        <v>171</v>
      </c>
      <c r="B4" s="57"/>
    </row>
    <row r="6" spans="1:5" x14ac:dyDescent="0.25">
      <c r="A6" s="58" t="s">
        <v>172</v>
      </c>
      <c r="B6" s="58"/>
    </row>
    <row r="8" spans="1:5" x14ac:dyDescent="0.25">
      <c r="A8" t="s">
        <v>173</v>
      </c>
    </row>
    <row r="9" spans="1:5" x14ac:dyDescent="0.25">
      <c r="A9" t="s">
        <v>174</v>
      </c>
    </row>
    <row r="10" spans="1:5" x14ac:dyDescent="0.25">
      <c r="A10" t="s">
        <v>175</v>
      </c>
    </row>
    <row r="12" spans="1:5" x14ac:dyDescent="0.25">
      <c r="A12" t="s">
        <v>319</v>
      </c>
    </row>
    <row r="14" spans="1:5" x14ac:dyDescent="0.25">
      <c r="A14" s="59" t="s">
        <v>177</v>
      </c>
      <c r="B14" s="97"/>
      <c r="C14" s="193" t="s">
        <v>182</v>
      </c>
      <c r="D14" s="194"/>
      <c r="E14" s="195"/>
    </row>
    <row r="15" spans="1:5" x14ac:dyDescent="0.25">
      <c r="A15" s="60" t="s">
        <v>178</v>
      </c>
      <c r="B15" s="98"/>
      <c r="C15" s="196"/>
      <c r="D15" s="197"/>
      <c r="E15" s="198"/>
    </row>
    <row r="16" spans="1:5" x14ac:dyDescent="0.25">
      <c r="A16" s="60" t="s">
        <v>179</v>
      </c>
      <c r="B16" s="98"/>
      <c r="C16" s="199"/>
      <c r="D16" s="200"/>
      <c r="E16" s="201"/>
    </row>
    <row r="17" spans="1:7" x14ac:dyDescent="0.25">
      <c r="A17" s="60" t="s">
        <v>180</v>
      </c>
      <c r="B17" s="60"/>
      <c r="C17" s="64" t="s">
        <v>164</v>
      </c>
      <c r="D17" s="64" t="s">
        <v>183</v>
      </c>
      <c r="E17" s="64" t="s">
        <v>184</v>
      </c>
    </row>
    <row r="18" spans="1:7" x14ac:dyDescent="0.25">
      <c r="A18" s="61" t="s">
        <v>181</v>
      </c>
      <c r="B18" s="61"/>
      <c r="C18" s="64">
        <v>1</v>
      </c>
      <c r="D18" s="64">
        <v>2</v>
      </c>
      <c r="E18" s="64">
        <v>3</v>
      </c>
    </row>
    <row r="19" spans="1:7" x14ac:dyDescent="0.25">
      <c r="A19" s="62"/>
      <c r="B19" s="40"/>
      <c r="E19" s="63"/>
    </row>
    <row r="20" spans="1:7" ht="15" customHeight="1" x14ac:dyDescent="0.25">
      <c r="A20" s="94" t="s">
        <v>185</v>
      </c>
      <c r="B20" s="95"/>
      <c r="C20" s="95"/>
      <c r="D20" s="95"/>
      <c r="E20" s="96"/>
    </row>
    <row r="21" spans="1:7" x14ac:dyDescent="0.25">
      <c r="A21" s="65" t="s">
        <v>327</v>
      </c>
      <c r="B21" s="65" t="s">
        <v>22</v>
      </c>
      <c r="C21" s="65">
        <v>5310</v>
      </c>
      <c r="D21" s="65">
        <v>2990</v>
      </c>
      <c r="E21" s="65">
        <v>2315</v>
      </c>
      <c r="G21" t="s">
        <v>321</v>
      </c>
    </row>
    <row r="22" spans="1:7" x14ac:dyDescent="0.25">
      <c r="A22" s="65" t="s">
        <v>25</v>
      </c>
      <c r="B22" s="65" t="s">
        <v>25</v>
      </c>
      <c r="C22" s="65">
        <v>1275</v>
      </c>
      <c r="D22" s="65">
        <v>655</v>
      </c>
      <c r="E22" s="65">
        <v>620</v>
      </c>
      <c r="G22" s="81">
        <f>C22+C24+C25+C26+C27+C28+C29+C43+C32+C30+C34+C35+C36+C37+C38+C45+C46+C47+C48+C50+C55+C56+C58+C59+C60+C63+C64+C66</f>
        <v>339980</v>
      </c>
    </row>
    <row r="23" spans="1:7" x14ac:dyDescent="0.25">
      <c r="A23" s="65" t="s">
        <v>24</v>
      </c>
      <c r="B23" s="65" t="s">
        <v>24</v>
      </c>
      <c r="C23" s="65">
        <v>7520</v>
      </c>
      <c r="D23" s="65">
        <v>4035</v>
      </c>
      <c r="E23" s="65">
        <v>3485</v>
      </c>
    </row>
    <row r="24" spans="1:7" x14ac:dyDescent="0.25">
      <c r="A24" s="65" t="s">
        <v>189</v>
      </c>
      <c r="B24" s="65" t="s">
        <v>27</v>
      </c>
      <c r="C24" s="65">
        <v>25990</v>
      </c>
      <c r="D24" s="65">
        <v>14455</v>
      </c>
      <c r="E24" s="65">
        <v>11535</v>
      </c>
    </row>
    <row r="25" spans="1:7" x14ac:dyDescent="0.25">
      <c r="A25" s="65" t="s">
        <v>190</v>
      </c>
      <c r="B25" s="65" t="s">
        <v>28</v>
      </c>
      <c r="C25" s="65">
        <v>1455</v>
      </c>
      <c r="D25" s="65">
        <v>595</v>
      </c>
      <c r="E25" s="65">
        <v>860</v>
      </c>
    </row>
    <row r="26" spans="1:7" x14ac:dyDescent="0.25">
      <c r="A26" s="65" t="s">
        <v>191</v>
      </c>
      <c r="B26" s="65" t="s">
        <v>29</v>
      </c>
      <c r="C26" s="65">
        <v>495</v>
      </c>
      <c r="D26" s="65">
        <v>175</v>
      </c>
      <c r="E26" s="65">
        <v>320</v>
      </c>
    </row>
    <row r="27" spans="1:7" x14ac:dyDescent="0.25">
      <c r="A27" s="65" t="s">
        <v>192</v>
      </c>
      <c r="B27" s="65" t="s">
        <v>30</v>
      </c>
      <c r="C27" s="65">
        <v>1050</v>
      </c>
      <c r="D27" s="65">
        <v>300</v>
      </c>
      <c r="E27" s="65">
        <v>755</v>
      </c>
    </row>
    <row r="28" spans="1:7" x14ac:dyDescent="0.25">
      <c r="A28" s="65" t="s">
        <v>193</v>
      </c>
      <c r="B28" s="65" t="s">
        <v>31</v>
      </c>
      <c r="C28" s="65">
        <v>4760</v>
      </c>
      <c r="D28" s="65">
        <v>2255</v>
      </c>
      <c r="E28" s="65">
        <v>2505</v>
      </c>
    </row>
    <row r="29" spans="1:7" x14ac:dyDescent="0.25">
      <c r="A29" s="65" t="s">
        <v>194</v>
      </c>
      <c r="B29" s="65" t="s">
        <v>34</v>
      </c>
      <c r="C29" s="65">
        <v>18790</v>
      </c>
      <c r="D29" s="65">
        <v>10720</v>
      </c>
      <c r="E29" s="65">
        <v>8070</v>
      </c>
    </row>
    <row r="30" spans="1:7" x14ac:dyDescent="0.25">
      <c r="A30" s="65" t="s">
        <v>195</v>
      </c>
      <c r="B30" s="65" t="s">
        <v>35</v>
      </c>
      <c r="C30" s="65">
        <v>715</v>
      </c>
      <c r="D30" s="65">
        <v>435</v>
      </c>
      <c r="E30" s="65">
        <v>280</v>
      </c>
    </row>
    <row r="31" spans="1:7" x14ac:dyDescent="0.25">
      <c r="A31" s="65" t="s">
        <v>196</v>
      </c>
      <c r="B31" s="65" t="s">
        <v>36</v>
      </c>
      <c r="C31" s="65">
        <v>135</v>
      </c>
      <c r="D31" s="65">
        <v>80</v>
      </c>
      <c r="E31" s="65">
        <v>55</v>
      </c>
    </row>
    <row r="32" spans="1:7" x14ac:dyDescent="0.25">
      <c r="A32" s="65" t="s">
        <v>197</v>
      </c>
      <c r="B32" s="65" t="s">
        <v>37</v>
      </c>
      <c r="C32" s="65">
        <v>28535</v>
      </c>
      <c r="D32" s="65">
        <v>17455</v>
      </c>
      <c r="E32" s="65">
        <v>11075</v>
      </c>
    </row>
    <row r="33" spans="1:5" x14ac:dyDescent="0.25">
      <c r="A33" s="65" t="s">
        <v>198</v>
      </c>
      <c r="B33" s="65" t="s">
        <v>328</v>
      </c>
      <c r="C33" s="65">
        <v>15795</v>
      </c>
      <c r="D33" s="65">
        <v>8195</v>
      </c>
      <c r="E33" s="65">
        <v>7600</v>
      </c>
    </row>
    <row r="34" spans="1:5" x14ac:dyDescent="0.25">
      <c r="A34" s="65" t="s">
        <v>199</v>
      </c>
      <c r="B34" s="65" t="s">
        <v>32</v>
      </c>
      <c r="C34" s="65">
        <v>11405</v>
      </c>
      <c r="D34" s="65">
        <v>6470</v>
      </c>
      <c r="E34" s="65">
        <v>4930</v>
      </c>
    </row>
    <row r="35" spans="1:5" x14ac:dyDescent="0.25">
      <c r="A35" s="65" t="s">
        <v>200</v>
      </c>
      <c r="B35" s="65" t="s">
        <v>39</v>
      </c>
      <c r="C35" s="65">
        <v>5410</v>
      </c>
      <c r="D35" s="65">
        <v>2950</v>
      </c>
      <c r="E35" s="65">
        <v>2460</v>
      </c>
    </row>
    <row r="36" spans="1:5" x14ac:dyDescent="0.25">
      <c r="A36" s="65" t="s">
        <v>40</v>
      </c>
      <c r="B36" s="65" t="s">
        <v>40</v>
      </c>
      <c r="C36" s="65">
        <v>7260</v>
      </c>
      <c r="D36" s="65">
        <v>3545</v>
      </c>
      <c r="E36" s="65">
        <v>3715</v>
      </c>
    </row>
    <row r="37" spans="1:5" x14ac:dyDescent="0.25">
      <c r="A37" s="65" t="s">
        <v>202</v>
      </c>
      <c r="B37" s="65" t="s">
        <v>41</v>
      </c>
      <c r="C37" s="65">
        <v>230</v>
      </c>
      <c r="D37" s="65">
        <v>115</v>
      </c>
      <c r="E37" s="65">
        <v>120</v>
      </c>
    </row>
    <row r="38" spans="1:5" x14ac:dyDescent="0.25">
      <c r="A38" s="65" t="s">
        <v>203</v>
      </c>
      <c r="B38" s="65" t="s">
        <v>43</v>
      </c>
      <c r="C38" s="65">
        <v>40</v>
      </c>
      <c r="D38" s="65">
        <v>20</v>
      </c>
      <c r="E38" s="65">
        <v>20</v>
      </c>
    </row>
    <row r="39" spans="1:5" x14ac:dyDescent="0.25">
      <c r="A39" s="65" t="s">
        <v>204</v>
      </c>
      <c r="B39" s="65" t="s">
        <v>42</v>
      </c>
      <c r="C39" s="65">
        <v>5540</v>
      </c>
      <c r="D39" s="65">
        <v>2925</v>
      </c>
      <c r="E39" s="65">
        <v>2615</v>
      </c>
    </row>
    <row r="40" spans="1:5" x14ac:dyDescent="0.25">
      <c r="A40" s="65" t="s">
        <v>205</v>
      </c>
      <c r="B40" s="65" t="s">
        <v>44</v>
      </c>
      <c r="C40" s="65">
        <v>2170</v>
      </c>
      <c r="D40" s="65">
        <v>885</v>
      </c>
      <c r="E40" s="65">
        <v>1285</v>
      </c>
    </row>
    <row r="41" spans="1:5" x14ac:dyDescent="0.25">
      <c r="A41" s="65" t="s">
        <v>206</v>
      </c>
      <c r="B41" s="65" t="s">
        <v>45</v>
      </c>
      <c r="C41" s="65">
        <v>5</v>
      </c>
      <c r="D41" s="65" t="s">
        <v>67</v>
      </c>
      <c r="E41" s="65" t="s">
        <v>67</v>
      </c>
    </row>
    <row r="42" spans="1:5" x14ac:dyDescent="0.25">
      <c r="A42" s="65" t="s">
        <v>207</v>
      </c>
      <c r="B42" s="65" t="s">
        <v>329</v>
      </c>
      <c r="C42" s="65">
        <v>4310</v>
      </c>
      <c r="D42" s="65">
        <v>2300</v>
      </c>
      <c r="E42" s="65">
        <v>2010</v>
      </c>
    </row>
    <row r="43" spans="1:5" x14ac:dyDescent="0.25">
      <c r="A43" s="65" t="s">
        <v>208</v>
      </c>
      <c r="B43" s="65" t="s">
        <v>46</v>
      </c>
      <c r="C43" s="65">
        <v>29910</v>
      </c>
      <c r="D43" s="65">
        <v>16895</v>
      </c>
      <c r="E43" s="65">
        <v>13015</v>
      </c>
    </row>
    <row r="44" spans="1:5" x14ac:dyDescent="0.25">
      <c r="A44" s="65" t="s">
        <v>209</v>
      </c>
      <c r="B44" s="65" t="s">
        <v>47</v>
      </c>
      <c r="C44" s="65">
        <v>510</v>
      </c>
      <c r="D44" s="65">
        <v>240</v>
      </c>
      <c r="E44" s="65">
        <v>265</v>
      </c>
    </row>
    <row r="45" spans="1:5" x14ac:dyDescent="0.25">
      <c r="A45" s="65" t="s">
        <v>210</v>
      </c>
      <c r="B45" s="65" t="s">
        <v>48</v>
      </c>
      <c r="C45" s="65">
        <v>6575</v>
      </c>
      <c r="D45" s="65">
        <v>3435</v>
      </c>
      <c r="E45" s="65">
        <v>3140</v>
      </c>
    </row>
    <row r="46" spans="1:5" x14ac:dyDescent="0.25">
      <c r="A46" s="65" t="s">
        <v>211</v>
      </c>
      <c r="B46" s="65" t="s">
        <v>49</v>
      </c>
      <c r="C46" s="65">
        <v>97145</v>
      </c>
      <c r="D46" s="65">
        <v>53740</v>
      </c>
      <c r="E46" s="65">
        <v>43405</v>
      </c>
    </row>
    <row r="47" spans="1:5" x14ac:dyDescent="0.25">
      <c r="A47" s="65" t="s">
        <v>212</v>
      </c>
      <c r="B47" s="65" t="s">
        <v>50</v>
      </c>
      <c r="C47" s="65">
        <v>8725</v>
      </c>
      <c r="D47" s="65">
        <v>4705</v>
      </c>
      <c r="E47" s="65">
        <v>4020</v>
      </c>
    </row>
    <row r="48" spans="1:5" x14ac:dyDescent="0.25">
      <c r="A48" s="65" t="s">
        <v>213</v>
      </c>
      <c r="B48" s="65" t="s">
        <v>51</v>
      </c>
      <c r="C48" s="65">
        <v>52635</v>
      </c>
      <c r="D48" s="65">
        <v>32360</v>
      </c>
      <c r="E48" s="65">
        <v>20275</v>
      </c>
    </row>
    <row r="49" spans="1:5" x14ac:dyDescent="0.25">
      <c r="A49" s="65" t="s">
        <v>214</v>
      </c>
      <c r="B49" s="65" t="s">
        <v>56</v>
      </c>
      <c r="C49" s="65">
        <v>21820</v>
      </c>
      <c r="D49" s="65">
        <v>8080</v>
      </c>
      <c r="E49" s="65">
        <v>13740</v>
      </c>
    </row>
    <row r="50" spans="1:5" x14ac:dyDescent="0.25">
      <c r="A50" s="65" t="s">
        <v>215</v>
      </c>
      <c r="B50" s="65" t="s">
        <v>53</v>
      </c>
      <c r="C50" s="65">
        <v>1520</v>
      </c>
      <c r="D50" s="65">
        <v>705</v>
      </c>
      <c r="E50" s="65">
        <v>815</v>
      </c>
    </row>
    <row r="51" spans="1:5" x14ac:dyDescent="0.25">
      <c r="A51" s="65" t="s">
        <v>216</v>
      </c>
      <c r="B51" s="65" t="s">
        <v>54</v>
      </c>
      <c r="C51" s="65">
        <v>2355</v>
      </c>
      <c r="D51" s="65">
        <v>1100</v>
      </c>
      <c r="E51" s="65">
        <v>1255</v>
      </c>
    </row>
    <row r="52" spans="1:5" ht="30" x14ac:dyDescent="0.25">
      <c r="A52" s="65" t="s">
        <v>217</v>
      </c>
      <c r="B52" s="65" t="s">
        <v>330</v>
      </c>
      <c r="C52" s="65">
        <v>1735</v>
      </c>
      <c r="D52" s="65">
        <v>960</v>
      </c>
      <c r="E52" s="65">
        <v>775</v>
      </c>
    </row>
    <row r="53" spans="1:5" x14ac:dyDescent="0.25">
      <c r="A53" s="65" t="s">
        <v>218</v>
      </c>
      <c r="B53" s="65" t="s">
        <v>331</v>
      </c>
      <c r="C53" s="65">
        <v>495</v>
      </c>
      <c r="D53" s="65">
        <v>240</v>
      </c>
      <c r="E53" s="65">
        <v>250</v>
      </c>
    </row>
    <row r="54" spans="1:5" x14ac:dyDescent="0.25">
      <c r="A54" s="65" t="s">
        <v>219</v>
      </c>
      <c r="B54" s="65" t="s">
        <v>332</v>
      </c>
      <c r="C54" s="65">
        <v>18830</v>
      </c>
      <c r="D54" s="65">
        <v>9530</v>
      </c>
      <c r="E54" s="65">
        <v>9295</v>
      </c>
    </row>
    <row r="55" spans="1:5" x14ac:dyDescent="0.25">
      <c r="A55" s="65" t="s">
        <v>220</v>
      </c>
      <c r="B55" s="65" t="s">
        <v>333</v>
      </c>
      <c r="C55" s="65">
        <v>2545</v>
      </c>
      <c r="D55" s="65">
        <v>1210</v>
      </c>
      <c r="E55" s="65">
        <v>1335</v>
      </c>
    </row>
    <row r="56" spans="1:5" x14ac:dyDescent="0.25">
      <c r="A56" s="65" t="s">
        <v>221</v>
      </c>
      <c r="B56" s="65" t="s">
        <v>33</v>
      </c>
      <c r="C56" s="65">
        <v>925</v>
      </c>
      <c r="D56" s="65">
        <v>530</v>
      </c>
      <c r="E56" s="65">
        <v>395</v>
      </c>
    </row>
    <row r="57" spans="1:5" x14ac:dyDescent="0.25">
      <c r="A57" s="65" t="s">
        <v>222</v>
      </c>
      <c r="B57" s="65" t="s">
        <v>55</v>
      </c>
      <c r="C57" s="65">
        <v>85</v>
      </c>
      <c r="D57" s="65">
        <v>30</v>
      </c>
      <c r="E57" s="65">
        <v>55</v>
      </c>
    </row>
    <row r="58" spans="1:5" x14ac:dyDescent="0.25">
      <c r="A58" s="65" t="s">
        <v>223</v>
      </c>
      <c r="B58" s="65" t="s">
        <v>57</v>
      </c>
      <c r="C58" s="65">
        <v>11845</v>
      </c>
      <c r="D58" s="65">
        <v>6245</v>
      </c>
      <c r="E58" s="65">
        <v>5600</v>
      </c>
    </row>
    <row r="59" spans="1:5" x14ac:dyDescent="0.25">
      <c r="A59" s="65" t="s">
        <v>224</v>
      </c>
      <c r="B59" s="65" t="s">
        <v>58</v>
      </c>
      <c r="C59" s="65">
        <v>95</v>
      </c>
      <c r="D59" s="65">
        <v>35</v>
      </c>
      <c r="E59" s="65">
        <v>60</v>
      </c>
    </row>
    <row r="60" spans="1:5" x14ac:dyDescent="0.25">
      <c r="A60" s="65" t="s">
        <v>225</v>
      </c>
      <c r="B60" s="65" t="s">
        <v>60</v>
      </c>
      <c r="C60" s="65">
        <v>2190</v>
      </c>
      <c r="D60" s="65">
        <v>1000</v>
      </c>
      <c r="E60" s="65">
        <v>1190</v>
      </c>
    </row>
    <row r="61" spans="1:5" x14ac:dyDescent="0.25">
      <c r="A61" s="65" t="s">
        <v>226</v>
      </c>
      <c r="B61" s="65" t="s">
        <v>59</v>
      </c>
      <c r="C61" s="65">
        <v>89275</v>
      </c>
      <c r="D61" s="65">
        <v>45730</v>
      </c>
      <c r="E61" s="65">
        <v>43545</v>
      </c>
    </row>
    <row r="62" spans="1:5" x14ac:dyDescent="0.25">
      <c r="A62" s="65" t="s">
        <v>227</v>
      </c>
      <c r="B62" s="65" t="s">
        <v>62</v>
      </c>
      <c r="C62" s="65">
        <v>11030</v>
      </c>
      <c r="D62" s="65">
        <v>4050</v>
      </c>
      <c r="E62" s="65">
        <v>6980</v>
      </c>
    </row>
    <row r="63" spans="1:5" x14ac:dyDescent="0.25">
      <c r="A63" s="65" t="s">
        <v>228</v>
      </c>
      <c r="B63" s="65" t="s">
        <v>61</v>
      </c>
      <c r="C63" s="65">
        <v>9430</v>
      </c>
      <c r="D63" s="65">
        <v>5760</v>
      </c>
      <c r="E63" s="65">
        <v>3670</v>
      </c>
    </row>
    <row r="64" spans="1:5" x14ac:dyDescent="0.25">
      <c r="A64" s="65" t="s">
        <v>229</v>
      </c>
      <c r="B64" s="65" t="s">
        <v>334</v>
      </c>
      <c r="C64" s="65">
        <v>8915</v>
      </c>
      <c r="D64" s="65">
        <v>6170</v>
      </c>
      <c r="E64" s="65">
        <v>2745</v>
      </c>
    </row>
    <row r="65" spans="1:5" x14ac:dyDescent="0.25">
      <c r="A65" s="65" t="s">
        <v>230</v>
      </c>
      <c r="B65" s="65" t="s">
        <v>64</v>
      </c>
      <c r="C65" s="65">
        <v>2000</v>
      </c>
      <c r="D65" s="65">
        <v>570</v>
      </c>
      <c r="E65" s="65">
        <v>1430</v>
      </c>
    </row>
    <row r="66" spans="1:5" x14ac:dyDescent="0.25">
      <c r="A66" s="65" t="s">
        <v>231</v>
      </c>
      <c r="B66" s="65" t="s">
        <v>65</v>
      </c>
      <c r="C66" s="65">
        <v>115</v>
      </c>
      <c r="D66" s="65">
        <v>65</v>
      </c>
      <c r="E66" s="65">
        <v>50</v>
      </c>
    </row>
    <row r="67" spans="1:5" x14ac:dyDescent="0.25">
      <c r="A67" s="65" t="s">
        <v>232</v>
      </c>
      <c r="B67" s="65" t="s">
        <v>68</v>
      </c>
      <c r="C67" s="65">
        <v>5</v>
      </c>
      <c r="D67" s="65">
        <v>5</v>
      </c>
      <c r="E67" s="65" t="s">
        <v>67</v>
      </c>
    </row>
    <row r="68" spans="1:5" x14ac:dyDescent="0.25">
      <c r="A68" s="65" t="s">
        <v>233</v>
      </c>
      <c r="B68" s="65" t="s">
        <v>233</v>
      </c>
      <c r="C68" s="65">
        <v>528900</v>
      </c>
      <c r="D68" s="65">
        <v>284965</v>
      </c>
      <c r="E68" s="65">
        <v>243935</v>
      </c>
    </row>
    <row r="69" spans="1:5" x14ac:dyDescent="0.25">
      <c r="A69" s="65" t="s">
        <v>234</v>
      </c>
      <c r="B69" s="65" t="s">
        <v>71</v>
      </c>
      <c r="C69" s="65">
        <v>1405</v>
      </c>
      <c r="D69" s="65">
        <v>1055</v>
      </c>
      <c r="E69" s="65">
        <v>350</v>
      </c>
    </row>
    <row r="70" spans="1:5" x14ac:dyDescent="0.25">
      <c r="A70" s="65" t="s">
        <v>235</v>
      </c>
      <c r="B70" s="65" t="s">
        <v>73</v>
      </c>
      <c r="C70" s="65">
        <v>245</v>
      </c>
      <c r="D70" s="65">
        <v>140</v>
      </c>
      <c r="E70" s="65">
        <v>105</v>
      </c>
    </row>
    <row r="71" spans="1:5" x14ac:dyDescent="0.25">
      <c r="A71" s="65" t="s">
        <v>236</v>
      </c>
      <c r="B71" s="65" t="s">
        <v>94</v>
      </c>
      <c r="C71" s="65">
        <v>1850</v>
      </c>
      <c r="D71" s="65">
        <v>1265</v>
      </c>
      <c r="E71" s="65">
        <v>585</v>
      </c>
    </row>
    <row r="72" spans="1:5" x14ac:dyDescent="0.25">
      <c r="A72" s="65" t="s">
        <v>237</v>
      </c>
      <c r="B72" s="65" t="s">
        <v>75</v>
      </c>
      <c r="C72" s="65">
        <v>335</v>
      </c>
      <c r="D72" s="65">
        <v>165</v>
      </c>
      <c r="E72" s="65">
        <v>170</v>
      </c>
    </row>
    <row r="73" spans="1:5" x14ac:dyDescent="0.25">
      <c r="A73" s="65" t="s">
        <v>238</v>
      </c>
      <c r="B73" s="65" t="s">
        <v>76</v>
      </c>
      <c r="C73" s="65">
        <v>125</v>
      </c>
      <c r="D73" s="65">
        <v>75</v>
      </c>
      <c r="E73" s="65">
        <v>45</v>
      </c>
    </row>
    <row r="74" spans="1:5" x14ac:dyDescent="0.25">
      <c r="A74" s="65" t="s">
        <v>239</v>
      </c>
      <c r="B74" s="65" t="s">
        <v>85</v>
      </c>
      <c r="C74" s="65">
        <v>95</v>
      </c>
      <c r="D74" s="65">
        <v>65</v>
      </c>
      <c r="E74" s="65">
        <v>30</v>
      </c>
    </row>
    <row r="75" spans="1:5" x14ac:dyDescent="0.25">
      <c r="A75" s="65" t="s">
        <v>240</v>
      </c>
      <c r="B75" s="65" t="s">
        <v>335</v>
      </c>
      <c r="C75" s="65">
        <v>2995</v>
      </c>
      <c r="D75" s="65">
        <v>2275</v>
      </c>
      <c r="E75" s="65">
        <v>715</v>
      </c>
    </row>
    <row r="76" spans="1:5" x14ac:dyDescent="0.25">
      <c r="A76" s="65" t="s">
        <v>241</v>
      </c>
      <c r="B76" s="65" t="s">
        <v>74</v>
      </c>
      <c r="C76" s="65">
        <v>3755</v>
      </c>
      <c r="D76" s="65">
        <v>2610</v>
      </c>
      <c r="E76" s="65">
        <v>1145</v>
      </c>
    </row>
    <row r="77" spans="1:5" x14ac:dyDescent="0.25">
      <c r="A77" s="65" t="s">
        <v>242</v>
      </c>
      <c r="B77" s="65" t="s">
        <v>79</v>
      </c>
      <c r="C77" s="65">
        <v>800</v>
      </c>
      <c r="D77" s="65">
        <v>640</v>
      </c>
      <c r="E77" s="65">
        <v>160</v>
      </c>
    </row>
    <row r="78" spans="1:5" x14ac:dyDescent="0.25">
      <c r="A78" s="65" t="s">
        <v>243</v>
      </c>
      <c r="B78" s="65" t="s">
        <v>80</v>
      </c>
      <c r="C78" s="65">
        <v>2785</v>
      </c>
      <c r="D78" s="65">
        <v>1385</v>
      </c>
      <c r="E78" s="65">
        <v>1405</v>
      </c>
    </row>
    <row r="79" spans="1:5" x14ac:dyDescent="0.25">
      <c r="A79" s="65" t="s">
        <v>244</v>
      </c>
      <c r="B79" s="65" t="s">
        <v>86</v>
      </c>
      <c r="C79" s="65">
        <v>1655</v>
      </c>
      <c r="D79" s="65">
        <v>920</v>
      </c>
      <c r="E79" s="65">
        <v>735</v>
      </c>
    </row>
    <row r="80" spans="1:5" x14ac:dyDescent="0.25">
      <c r="A80" s="65" t="s">
        <v>245</v>
      </c>
      <c r="B80" s="65" t="s">
        <v>81</v>
      </c>
      <c r="C80" s="65">
        <v>650</v>
      </c>
      <c r="D80" s="65">
        <v>210</v>
      </c>
      <c r="E80" s="65">
        <v>445</v>
      </c>
    </row>
    <row r="81" spans="1:5" x14ac:dyDescent="0.25">
      <c r="A81" s="65" t="s">
        <v>246</v>
      </c>
      <c r="B81" s="65" t="s">
        <v>83</v>
      </c>
      <c r="C81" s="65">
        <v>580</v>
      </c>
      <c r="D81" s="65">
        <v>470</v>
      </c>
      <c r="E81" s="65">
        <v>110</v>
      </c>
    </row>
    <row r="82" spans="1:5" x14ac:dyDescent="0.25">
      <c r="A82" s="65" t="s">
        <v>247</v>
      </c>
      <c r="B82" s="65" t="s">
        <v>84</v>
      </c>
      <c r="C82" s="65">
        <v>2175</v>
      </c>
      <c r="D82" s="65">
        <v>1240</v>
      </c>
      <c r="E82" s="65">
        <v>930</v>
      </c>
    </row>
    <row r="83" spans="1:5" x14ac:dyDescent="0.25">
      <c r="A83" s="65" t="s">
        <v>248</v>
      </c>
      <c r="B83" s="65" t="s">
        <v>78</v>
      </c>
      <c r="C83" s="65">
        <v>2435</v>
      </c>
      <c r="D83" s="65">
        <v>1420</v>
      </c>
      <c r="E83" s="65">
        <v>1015</v>
      </c>
    </row>
    <row r="84" spans="1:5" x14ac:dyDescent="0.25">
      <c r="A84" s="65" t="s">
        <v>249</v>
      </c>
      <c r="B84" s="65" t="s">
        <v>88</v>
      </c>
      <c r="C84" s="65">
        <v>260</v>
      </c>
      <c r="D84" s="65">
        <v>165</v>
      </c>
      <c r="E84" s="65">
        <v>90</v>
      </c>
    </row>
    <row r="85" spans="1:5" x14ac:dyDescent="0.25">
      <c r="A85" s="65" t="s">
        <v>250</v>
      </c>
      <c r="B85" s="65" t="s">
        <v>89</v>
      </c>
      <c r="C85" s="65">
        <v>125</v>
      </c>
      <c r="D85" s="65">
        <v>90</v>
      </c>
      <c r="E85" s="65">
        <v>35</v>
      </c>
    </row>
    <row r="86" spans="1:5" x14ac:dyDescent="0.25">
      <c r="A86" s="65" t="s">
        <v>251</v>
      </c>
      <c r="B86" s="65" t="s">
        <v>90</v>
      </c>
      <c r="C86" s="65">
        <v>2925</v>
      </c>
      <c r="D86" s="65">
        <v>1895</v>
      </c>
      <c r="E86" s="65">
        <v>1030</v>
      </c>
    </row>
    <row r="87" spans="1:5" x14ac:dyDescent="0.25">
      <c r="A87" s="65" t="s">
        <v>252</v>
      </c>
      <c r="B87" s="65" t="s">
        <v>87</v>
      </c>
      <c r="C87" s="65">
        <v>485</v>
      </c>
      <c r="D87" s="65">
        <v>220</v>
      </c>
      <c r="E87" s="65">
        <v>265</v>
      </c>
    </row>
    <row r="88" spans="1:5" x14ac:dyDescent="0.25">
      <c r="A88" s="65" t="s">
        <v>253</v>
      </c>
      <c r="B88" s="65" t="s">
        <v>336</v>
      </c>
      <c r="C88" s="65">
        <v>295</v>
      </c>
      <c r="D88" s="65">
        <v>255</v>
      </c>
      <c r="E88" s="65">
        <v>40</v>
      </c>
    </row>
    <row r="89" spans="1:5" x14ac:dyDescent="0.25">
      <c r="A89" s="65" t="s">
        <v>254</v>
      </c>
      <c r="B89" s="65" t="s">
        <v>337</v>
      </c>
      <c r="C89" s="65">
        <v>4270</v>
      </c>
      <c r="D89" s="65">
        <v>3580</v>
      </c>
      <c r="E89" s="65">
        <v>690</v>
      </c>
    </row>
    <row r="90" spans="1:5" x14ac:dyDescent="0.25">
      <c r="A90" s="65" t="s">
        <v>255</v>
      </c>
      <c r="B90" s="65" t="s">
        <v>338</v>
      </c>
      <c r="C90" s="65">
        <v>165</v>
      </c>
      <c r="D90" s="65">
        <v>145</v>
      </c>
      <c r="E90" s="65">
        <v>20</v>
      </c>
    </row>
    <row r="91" spans="1:5" x14ac:dyDescent="0.25">
      <c r="A91" s="65" t="s">
        <v>256</v>
      </c>
      <c r="B91" s="65" t="s">
        <v>92</v>
      </c>
      <c r="C91" s="65">
        <v>555</v>
      </c>
      <c r="D91" s="65">
        <v>255</v>
      </c>
      <c r="E91" s="65">
        <v>305</v>
      </c>
    </row>
    <row r="92" spans="1:5" x14ac:dyDescent="0.25">
      <c r="A92" s="65" t="s">
        <v>257</v>
      </c>
      <c r="B92" s="65" t="s">
        <v>93</v>
      </c>
      <c r="C92" s="65">
        <v>3445</v>
      </c>
      <c r="D92" s="65">
        <v>2265</v>
      </c>
      <c r="E92" s="65">
        <v>1175</v>
      </c>
    </row>
    <row r="93" spans="1:5" ht="30" x14ac:dyDescent="0.25">
      <c r="A93" s="65" t="s">
        <v>258</v>
      </c>
      <c r="B93" s="65" t="s">
        <v>339</v>
      </c>
      <c r="C93" s="65">
        <v>265</v>
      </c>
      <c r="D93" s="65">
        <v>145</v>
      </c>
      <c r="E93" s="65">
        <v>120</v>
      </c>
    </row>
    <row r="94" spans="1:5" x14ac:dyDescent="0.25">
      <c r="A94" s="65" t="s">
        <v>259</v>
      </c>
      <c r="B94" s="65" t="s">
        <v>95</v>
      </c>
      <c r="C94" s="65">
        <v>4380</v>
      </c>
      <c r="D94" s="65">
        <v>2585</v>
      </c>
      <c r="E94" s="65">
        <v>1795</v>
      </c>
    </row>
    <row r="95" spans="1:5" x14ac:dyDescent="0.25">
      <c r="A95" s="65" t="s">
        <v>260</v>
      </c>
      <c r="B95" s="65" t="s">
        <v>260</v>
      </c>
      <c r="C95" s="65">
        <v>39055</v>
      </c>
      <c r="D95" s="65">
        <v>25545</v>
      </c>
      <c r="E95" s="65">
        <v>13510</v>
      </c>
    </row>
    <row r="96" spans="1:5" x14ac:dyDescent="0.25">
      <c r="A96" s="65" t="s">
        <v>261</v>
      </c>
      <c r="B96" s="65" t="s">
        <v>96</v>
      </c>
      <c r="C96" s="65">
        <v>390</v>
      </c>
      <c r="D96" s="65">
        <v>185</v>
      </c>
      <c r="E96" s="65">
        <v>205</v>
      </c>
    </row>
    <row r="97" spans="1:5" x14ac:dyDescent="0.25">
      <c r="A97" s="65" t="s">
        <v>262</v>
      </c>
      <c r="B97" s="65" t="s">
        <v>98</v>
      </c>
      <c r="C97" s="65">
        <v>120</v>
      </c>
      <c r="D97" s="65">
        <v>45</v>
      </c>
      <c r="E97" s="65">
        <v>75</v>
      </c>
    </row>
    <row r="98" spans="1:5" x14ac:dyDescent="0.25">
      <c r="A98" s="65" t="s">
        <v>263</v>
      </c>
      <c r="B98" s="65" t="s">
        <v>99</v>
      </c>
      <c r="C98" s="65">
        <v>3025</v>
      </c>
      <c r="D98" s="65">
        <v>1130</v>
      </c>
      <c r="E98" s="65">
        <v>1895</v>
      </c>
    </row>
    <row r="99" spans="1:5" x14ac:dyDescent="0.25">
      <c r="A99" s="65" t="s">
        <v>264</v>
      </c>
      <c r="B99" s="65" t="s">
        <v>100</v>
      </c>
      <c r="C99" s="65">
        <v>525</v>
      </c>
      <c r="D99" s="65">
        <v>270</v>
      </c>
      <c r="E99" s="65">
        <v>255</v>
      </c>
    </row>
    <row r="100" spans="1:5" x14ac:dyDescent="0.25">
      <c r="A100" s="65" t="s">
        <v>265</v>
      </c>
      <c r="B100" s="65" t="s">
        <v>101</v>
      </c>
      <c r="C100" s="65">
        <v>455</v>
      </c>
      <c r="D100" s="65">
        <v>165</v>
      </c>
      <c r="E100" s="65">
        <v>290</v>
      </c>
    </row>
    <row r="101" spans="1:5" x14ac:dyDescent="0.25">
      <c r="A101" s="65" t="s">
        <v>266</v>
      </c>
      <c r="B101" s="65" t="s">
        <v>102</v>
      </c>
      <c r="C101" s="65">
        <v>1020</v>
      </c>
      <c r="D101" s="65">
        <v>485</v>
      </c>
      <c r="E101" s="65">
        <v>535</v>
      </c>
    </row>
    <row r="102" spans="1:5" x14ac:dyDescent="0.25">
      <c r="A102" s="65" t="s">
        <v>267</v>
      </c>
      <c r="B102" s="65" t="s">
        <v>103</v>
      </c>
      <c r="C102" s="65">
        <v>1290</v>
      </c>
      <c r="D102" s="65">
        <v>535</v>
      </c>
      <c r="E102" s="65">
        <v>755</v>
      </c>
    </row>
    <row r="103" spans="1:5" x14ac:dyDescent="0.25">
      <c r="A103" s="65" t="s">
        <v>268</v>
      </c>
      <c r="B103" s="65" t="s">
        <v>104</v>
      </c>
      <c r="C103" s="65">
        <v>395</v>
      </c>
      <c r="D103" s="65">
        <v>130</v>
      </c>
      <c r="E103" s="65">
        <v>260</v>
      </c>
    </row>
    <row r="104" spans="1:5" x14ac:dyDescent="0.25">
      <c r="A104" s="65" t="s">
        <v>269</v>
      </c>
      <c r="B104" s="65" t="s">
        <v>105</v>
      </c>
      <c r="C104" s="65">
        <v>1710</v>
      </c>
      <c r="D104" s="65">
        <v>780</v>
      </c>
      <c r="E104" s="65">
        <v>935</v>
      </c>
    </row>
    <row r="105" spans="1:5" x14ac:dyDescent="0.25">
      <c r="A105" s="65" t="s">
        <v>270</v>
      </c>
      <c r="B105" s="65" t="s">
        <v>106</v>
      </c>
      <c r="C105" s="65">
        <v>715</v>
      </c>
      <c r="D105" s="65">
        <v>265</v>
      </c>
      <c r="E105" s="65">
        <v>450</v>
      </c>
    </row>
    <row r="106" spans="1:5" x14ac:dyDescent="0.25">
      <c r="A106" s="65" t="s">
        <v>271</v>
      </c>
      <c r="B106" s="65" t="s">
        <v>340</v>
      </c>
      <c r="C106" s="65">
        <v>340</v>
      </c>
      <c r="D106" s="65">
        <v>140</v>
      </c>
      <c r="E106" s="65">
        <v>200</v>
      </c>
    </row>
    <row r="107" spans="1:5" x14ac:dyDescent="0.25">
      <c r="A107" s="65" t="s">
        <v>272</v>
      </c>
      <c r="B107" s="65" t="s">
        <v>108</v>
      </c>
      <c r="C107" s="65">
        <v>5300</v>
      </c>
      <c r="D107" s="65">
        <v>2780</v>
      </c>
      <c r="E107" s="65">
        <v>2520</v>
      </c>
    </row>
    <row r="108" spans="1:5" x14ac:dyDescent="0.25">
      <c r="A108" s="65" t="s">
        <v>273</v>
      </c>
      <c r="B108" s="65" t="s">
        <v>109</v>
      </c>
      <c r="C108" s="65">
        <v>1230</v>
      </c>
      <c r="D108" s="65">
        <v>535</v>
      </c>
      <c r="E108" s="65">
        <v>695</v>
      </c>
    </row>
    <row r="109" spans="1:5" x14ac:dyDescent="0.25">
      <c r="A109" s="65" t="s">
        <v>274</v>
      </c>
      <c r="B109" s="65" t="s">
        <v>274</v>
      </c>
      <c r="C109" s="65">
        <v>16515</v>
      </c>
      <c r="D109" s="65">
        <v>7445</v>
      </c>
      <c r="E109" s="65">
        <v>9070</v>
      </c>
    </row>
    <row r="110" spans="1:5" x14ac:dyDescent="0.25">
      <c r="A110" s="65" t="s">
        <v>275</v>
      </c>
      <c r="B110" s="65" t="s">
        <v>112</v>
      </c>
      <c r="C110" s="65">
        <v>20695</v>
      </c>
      <c r="D110" s="65">
        <v>13245</v>
      </c>
      <c r="E110" s="65">
        <v>7455</v>
      </c>
    </row>
    <row r="111" spans="1:5" x14ac:dyDescent="0.25">
      <c r="A111" s="65" t="s">
        <v>276</v>
      </c>
      <c r="B111" s="65" t="s">
        <v>110</v>
      </c>
      <c r="C111" s="65">
        <v>1485</v>
      </c>
      <c r="D111" s="65">
        <v>690</v>
      </c>
      <c r="E111" s="65">
        <v>795</v>
      </c>
    </row>
    <row r="112" spans="1:5" x14ac:dyDescent="0.25">
      <c r="A112" s="65" t="s">
        <v>277</v>
      </c>
      <c r="B112" s="65" t="s">
        <v>113</v>
      </c>
      <c r="C112" s="65">
        <v>1570</v>
      </c>
      <c r="D112" s="65">
        <v>785</v>
      </c>
      <c r="E112" s="65">
        <v>785</v>
      </c>
    </row>
    <row r="113" spans="1:5" x14ac:dyDescent="0.25">
      <c r="A113" s="65" t="s">
        <v>278</v>
      </c>
      <c r="B113" s="65" t="s">
        <v>127</v>
      </c>
      <c r="C113" s="65">
        <v>330</v>
      </c>
      <c r="D113" s="65">
        <v>225</v>
      </c>
      <c r="E113" s="65">
        <v>105</v>
      </c>
    </row>
    <row r="114" spans="1:5" x14ac:dyDescent="0.25">
      <c r="A114" s="65" t="s">
        <v>279</v>
      </c>
      <c r="B114" s="65" t="s">
        <v>134</v>
      </c>
      <c r="C114" s="65">
        <v>10150</v>
      </c>
      <c r="D114" s="65">
        <v>5125</v>
      </c>
      <c r="E114" s="65">
        <v>5025</v>
      </c>
    </row>
    <row r="115" spans="1:5" x14ac:dyDescent="0.25">
      <c r="A115" s="65" t="s">
        <v>280</v>
      </c>
      <c r="B115" s="65" t="s">
        <v>114</v>
      </c>
      <c r="C115" s="65">
        <v>2545</v>
      </c>
      <c r="D115" s="65">
        <v>1195</v>
      </c>
      <c r="E115" s="65">
        <v>1345</v>
      </c>
    </row>
    <row r="116" spans="1:5" x14ac:dyDescent="0.25">
      <c r="A116" s="65" t="s">
        <v>281</v>
      </c>
      <c r="B116" s="65" t="s">
        <v>117</v>
      </c>
      <c r="C116" s="65">
        <v>6030</v>
      </c>
      <c r="D116" s="65">
        <v>3720</v>
      </c>
      <c r="E116" s="65">
        <v>2310</v>
      </c>
    </row>
    <row r="117" spans="1:5" x14ac:dyDescent="0.25">
      <c r="A117" s="65" t="s">
        <v>282</v>
      </c>
      <c r="B117" s="65" t="s">
        <v>118</v>
      </c>
      <c r="C117" s="65">
        <v>1455</v>
      </c>
      <c r="D117" s="65">
        <v>600</v>
      </c>
      <c r="E117" s="65">
        <v>855</v>
      </c>
    </row>
    <row r="118" spans="1:5" x14ac:dyDescent="0.25">
      <c r="A118" s="65" t="s">
        <v>283</v>
      </c>
      <c r="B118" s="65" t="s">
        <v>121</v>
      </c>
      <c r="C118" s="65">
        <v>705</v>
      </c>
      <c r="D118" s="65">
        <v>425</v>
      </c>
      <c r="E118" s="65">
        <v>280</v>
      </c>
    </row>
    <row r="119" spans="1:5" x14ac:dyDescent="0.25">
      <c r="A119" s="65" t="s">
        <v>284</v>
      </c>
      <c r="B119" s="65" t="s">
        <v>119</v>
      </c>
      <c r="C119" s="65">
        <v>39155</v>
      </c>
      <c r="D119" s="65">
        <v>21810</v>
      </c>
      <c r="E119" s="65">
        <v>17340</v>
      </c>
    </row>
    <row r="120" spans="1:5" x14ac:dyDescent="0.25">
      <c r="A120" s="65" t="s">
        <v>285</v>
      </c>
      <c r="B120" s="65" t="s">
        <v>120</v>
      </c>
      <c r="C120" s="65">
        <v>10145</v>
      </c>
      <c r="D120" s="65">
        <v>5875</v>
      </c>
      <c r="E120" s="65">
        <v>4265</v>
      </c>
    </row>
    <row r="121" spans="1:5" x14ac:dyDescent="0.25">
      <c r="A121" s="65" t="s">
        <v>286</v>
      </c>
      <c r="B121" s="65" t="s">
        <v>122</v>
      </c>
      <c r="C121" s="65">
        <v>1415</v>
      </c>
      <c r="D121" s="65">
        <v>560</v>
      </c>
      <c r="E121" s="65">
        <v>850</v>
      </c>
    </row>
    <row r="122" spans="1:5" x14ac:dyDescent="0.25">
      <c r="A122" s="65" t="s">
        <v>287</v>
      </c>
      <c r="B122" s="65" t="s">
        <v>124</v>
      </c>
      <c r="C122" s="65">
        <v>885</v>
      </c>
      <c r="D122" s="65">
        <v>525</v>
      </c>
      <c r="E122" s="65">
        <v>360</v>
      </c>
    </row>
    <row r="123" spans="1:5" x14ac:dyDescent="0.25">
      <c r="A123" s="65" t="s">
        <v>288</v>
      </c>
      <c r="B123" s="65" t="s">
        <v>123</v>
      </c>
      <c r="C123" s="65">
        <v>4785</v>
      </c>
      <c r="D123" s="65">
        <v>2195</v>
      </c>
      <c r="E123" s="65">
        <v>2590</v>
      </c>
    </row>
    <row r="124" spans="1:5" x14ac:dyDescent="0.25">
      <c r="A124" s="65" t="s">
        <v>289</v>
      </c>
      <c r="B124" s="65" t="s">
        <v>131</v>
      </c>
      <c r="C124" s="65">
        <v>1485</v>
      </c>
      <c r="D124" s="65">
        <v>570</v>
      </c>
      <c r="E124" s="65">
        <v>915</v>
      </c>
    </row>
    <row r="125" spans="1:5" x14ac:dyDescent="0.25">
      <c r="A125" s="65" t="s">
        <v>290</v>
      </c>
      <c r="B125" s="65" t="s">
        <v>125</v>
      </c>
      <c r="C125" s="65">
        <v>6765</v>
      </c>
      <c r="D125" s="65">
        <v>3915</v>
      </c>
      <c r="E125" s="65">
        <v>2850</v>
      </c>
    </row>
    <row r="126" spans="1:5" x14ac:dyDescent="0.25">
      <c r="A126" s="65" t="s">
        <v>291</v>
      </c>
      <c r="B126" s="65" t="s">
        <v>135</v>
      </c>
      <c r="C126" s="65">
        <v>535</v>
      </c>
      <c r="D126" s="65">
        <v>275</v>
      </c>
      <c r="E126" s="65">
        <v>260</v>
      </c>
    </row>
    <row r="127" spans="1:5" x14ac:dyDescent="0.25">
      <c r="A127" s="65" t="s">
        <v>292</v>
      </c>
      <c r="B127" s="65" t="s">
        <v>126</v>
      </c>
      <c r="C127" s="65">
        <v>735</v>
      </c>
      <c r="D127" s="65">
        <v>400</v>
      </c>
      <c r="E127" s="65">
        <v>335</v>
      </c>
    </row>
    <row r="128" spans="1:5" x14ac:dyDescent="0.25">
      <c r="A128" s="65" t="s">
        <v>293</v>
      </c>
      <c r="B128" s="65" t="s">
        <v>128</v>
      </c>
      <c r="C128" s="65">
        <v>4160</v>
      </c>
      <c r="D128" s="65">
        <v>2985</v>
      </c>
      <c r="E128" s="65">
        <v>1175</v>
      </c>
    </row>
    <row r="129" spans="1:5" ht="30" x14ac:dyDescent="0.25">
      <c r="A129" s="65" t="s">
        <v>294</v>
      </c>
      <c r="B129" s="65" t="s">
        <v>341</v>
      </c>
      <c r="C129" s="65">
        <v>1065</v>
      </c>
      <c r="D129" s="65">
        <v>655</v>
      </c>
      <c r="E129" s="65">
        <v>410</v>
      </c>
    </row>
    <row r="130" spans="1:5" x14ac:dyDescent="0.25">
      <c r="A130" s="65" t="s">
        <v>295</v>
      </c>
      <c r="B130" s="65" t="s">
        <v>129</v>
      </c>
      <c r="C130" s="65">
        <v>1620</v>
      </c>
      <c r="D130" s="65">
        <v>345</v>
      </c>
      <c r="E130" s="65">
        <v>1275</v>
      </c>
    </row>
    <row r="131" spans="1:5" x14ac:dyDescent="0.25">
      <c r="A131" s="65" t="s">
        <v>296</v>
      </c>
      <c r="B131" s="65" t="s">
        <v>115</v>
      </c>
      <c r="C131" s="65">
        <v>1255</v>
      </c>
      <c r="D131" s="65">
        <v>595</v>
      </c>
      <c r="E131" s="65">
        <v>660</v>
      </c>
    </row>
    <row r="132" spans="1:5" x14ac:dyDescent="0.25">
      <c r="A132" s="65" t="s">
        <v>297</v>
      </c>
      <c r="B132" s="65" t="s">
        <v>132</v>
      </c>
      <c r="C132" s="65">
        <v>79930</v>
      </c>
      <c r="D132" s="65">
        <v>46210</v>
      </c>
      <c r="E132" s="65">
        <v>33720</v>
      </c>
    </row>
    <row r="133" spans="1:5" x14ac:dyDescent="0.25">
      <c r="A133" s="65" t="s">
        <v>298</v>
      </c>
      <c r="B133" s="65" t="s">
        <v>130</v>
      </c>
      <c r="C133" s="65">
        <v>435</v>
      </c>
      <c r="D133" s="65">
        <v>125</v>
      </c>
      <c r="E133" s="65">
        <v>315</v>
      </c>
    </row>
    <row r="134" spans="1:5" x14ac:dyDescent="0.25">
      <c r="A134" s="65" t="s">
        <v>299</v>
      </c>
      <c r="B134" s="65" t="s">
        <v>133</v>
      </c>
      <c r="C134" s="65">
        <v>4215</v>
      </c>
      <c r="D134" s="65">
        <v>405</v>
      </c>
      <c r="E134" s="65">
        <v>3810</v>
      </c>
    </row>
    <row r="135" spans="1:5" x14ac:dyDescent="0.25">
      <c r="A135" s="65" t="s">
        <v>300</v>
      </c>
      <c r="B135" s="65" t="s">
        <v>116</v>
      </c>
      <c r="C135" s="65">
        <v>8655</v>
      </c>
      <c r="D135" s="65">
        <v>3960</v>
      </c>
      <c r="E135" s="65">
        <v>4695</v>
      </c>
    </row>
    <row r="136" spans="1:5" x14ac:dyDescent="0.25">
      <c r="A136" s="65" t="s">
        <v>301</v>
      </c>
      <c r="B136" s="65" t="s">
        <v>136</v>
      </c>
      <c r="C136" s="65">
        <v>3500</v>
      </c>
      <c r="D136" s="65">
        <v>1830</v>
      </c>
      <c r="E136" s="65">
        <v>1670</v>
      </c>
    </row>
    <row r="137" spans="1:5" x14ac:dyDescent="0.25">
      <c r="A137" s="65" t="s">
        <v>302</v>
      </c>
      <c r="B137" s="65" t="s">
        <v>302</v>
      </c>
      <c r="C137" s="65">
        <v>215705</v>
      </c>
      <c r="D137" s="65">
        <v>119240</v>
      </c>
      <c r="E137" s="65">
        <v>96470</v>
      </c>
    </row>
    <row r="138" spans="1:5" x14ac:dyDescent="0.25">
      <c r="A138" s="65" t="s">
        <v>137</v>
      </c>
      <c r="B138" s="65" t="s">
        <v>137</v>
      </c>
      <c r="C138" s="65">
        <v>1015</v>
      </c>
      <c r="D138" s="65">
        <v>560</v>
      </c>
      <c r="E138" s="65">
        <v>455</v>
      </c>
    </row>
    <row r="139" spans="1:5" x14ac:dyDescent="0.25">
      <c r="A139" s="65" t="s">
        <v>139</v>
      </c>
      <c r="B139" s="65" t="s">
        <v>139</v>
      </c>
      <c r="C139" s="65">
        <v>3290</v>
      </c>
      <c r="D139" s="65">
        <v>1870</v>
      </c>
      <c r="E139" s="65">
        <v>1420</v>
      </c>
    </row>
    <row r="140" spans="1:5" x14ac:dyDescent="0.25">
      <c r="A140" s="65" t="s">
        <v>303</v>
      </c>
      <c r="B140" s="65" t="s">
        <v>303</v>
      </c>
      <c r="C140" s="65">
        <v>8600</v>
      </c>
      <c r="D140" s="65">
        <v>5115</v>
      </c>
      <c r="E140" s="65">
        <v>3480</v>
      </c>
    </row>
    <row r="141" spans="1:5" x14ac:dyDescent="0.25">
      <c r="A141" s="65" t="s">
        <v>304</v>
      </c>
      <c r="B141" s="65" t="s">
        <v>304</v>
      </c>
      <c r="C141" s="65">
        <v>813080</v>
      </c>
      <c r="D141" s="65">
        <v>444740</v>
      </c>
      <c r="E141" s="65">
        <v>368340</v>
      </c>
    </row>
    <row r="142" spans="1:5" ht="15" customHeight="1" x14ac:dyDescent="0.25">
      <c r="A142" s="94" t="s">
        <v>305</v>
      </c>
      <c r="B142" s="65" t="s">
        <v>305</v>
      </c>
      <c r="C142" s="95"/>
      <c r="D142" s="95"/>
      <c r="E142" s="96"/>
    </row>
    <row r="143" spans="1:5" x14ac:dyDescent="0.25">
      <c r="A143" s="65" t="s">
        <v>186</v>
      </c>
      <c r="B143" s="65" t="s">
        <v>22</v>
      </c>
      <c r="C143" s="65">
        <v>1055</v>
      </c>
      <c r="D143" s="65">
        <v>560</v>
      </c>
      <c r="E143" s="65">
        <v>495</v>
      </c>
    </row>
    <row r="144" spans="1:5" x14ac:dyDescent="0.25">
      <c r="A144" s="65" t="s">
        <v>187</v>
      </c>
      <c r="B144" s="65" t="s">
        <v>25</v>
      </c>
      <c r="C144" s="65">
        <v>245</v>
      </c>
      <c r="D144" s="65">
        <v>125</v>
      </c>
      <c r="E144" s="65">
        <v>120</v>
      </c>
    </row>
    <row r="145" spans="1:5" x14ac:dyDescent="0.25">
      <c r="A145" s="65" t="s">
        <v>188</v>
      </c>
      <c r="B145" s="65" t="s">
        <v>24</v>
      </c>
      <c r="C145" s="65">
        <v>1805</v>
      </c>
      <c r="D145" s="65">
        <v>980</v>
      </c>
      <c r="E145" s="65">
        <v>825</v>
      </c>
    </row>
    <row r="146" spans="1:5" x14ac:dyDescent="0.25">
      <c r="A146" s="65" t="s">
        <v>189</v>
      </c>
      <c r="B146" s="65" t="s">
        <v>27</v>
      </c>
      <c r="C146" s="65">
        <v>3495</v>
      </c>
      <c r="D146" s="65">
        <v>1945</v>
      </c>
      <c r="E146" s="65">
        <v>1550</v>
      </c>
    </row>
    <row r="147" spans="1:5" x14ac:dyDescent="0.25">
      <c r="A147" s="65" t="s">
        <v>190</v>
      </c>
      <c r="B147" s="65" t="s">
        <v>28</v>
      </c>
      <c r="C147" s="65">
        <v>270</v>
      </c>
      <c r="D147" s="65">
        <v>115</v>
      </c>
      <c r="E147" s="65">
        <v>155</v>
      </c>
    </row>
    <row r="148" spans="1:5" x14ac:dyDescent="0.25">
      <c r="A148" s="65" t="s">
        <v>191</v>
      </c>
      <c r="B148" s="65" t="s">
        <v>29</v>
      </c>
      <c r="C148" s="65">
        <v>95</v>
      </c>
      <c r="D148" s="65">
        <v>30</v>
      </c>
      <c r="E148" s="65">
        <v>65</v>
      </c>
    </row>
    <row r="149" spans="1:5" x14ac:dyDescent="0.25">
      <c r="A149" s="65" t="s">
        <v>192</v>
      </c>
      <c r="B149" s="65" t="s">
        <v>30</v>
      </c>
      <c r="C149" s="65">
        <v>200</v>
      </c>
      <c r="D149" s="65">
        <v>50</v>
      </c>
      <c r="E149" s="65">
        <v>150</v>
      </c>
    </row>
    <row r="150" spans="1:5" x14ac:dyDescent="0.25">
      <c r="A150" s="65" t="s">
        <v>193</v>
      </c>
      <c r="B150" s="65" t="s">
        <v>31</v>
      </c>
      <c r="C150" s="65">
        <v>1095</v>
      </c>
      <c r="D150" s="65">
        <v>565</v>
      </c>
      <c r="E150" s="65">
        <v>530</v>
      </c>
    </row>
    <row r="151" spans="1:5" x14ac:dyDescent="0.25">
      <c r="A151" s="65" t="s">
        <v>194</v>
      </c>
      <c r="B151" s="65" t="s">
        <v>34</v>
      </c>
      <c r="C151" s="65">
        <v>3310</v>
      </c>
      <c r="D151" s="65">
        <v>1855</v>
      </c>
      <c r="E151" s="65">
        <v>1455</v>
      </c>
    </row>
    <row r="152" spans="1:5" x14ac:dyDescent="0.25">
      <c r="A152" s="65" t="s">
        <v>195</v>
      </c>
      <c r="B152" s="65" t="s">
        <v>35</v>
      </c>
      <c r="C152" s="65">
        <v>145</v>
      </c>
      <c r="D152" s="65">
        <v>85</v>
      </c>
      <c r="E152" s="65">
        <v>60</v>
      </c>
    </row>
    <row r="153" spans="1:5" x14ac:dyDescent="0.25">
      <c r="A153" s="65" t="s">
        <v>196</v>
      </c>
      <c r="B153" s="65" t="s">
        <v>36</v>
      </c>
      <c r="C153" s="65">
        <v>15</v>
      </c>
      <c r="D153" s="65">
        <v>10</v>
      </c>
      <c r="E153" s="65">
        <v>5</v>
      </c>
    </row>
    <row r="154" spans="1:5" x14ac:dyDescent="0.25">
      <c r="A154" s="65" t="s">
        <v>197</v>
      </c>
      <c r="B154" s="65" t="s">
        <v>37</v>
      </c>
      <c r="C154" s="65">
        <v>11360</v>
      </c>
      <c r="D154" s="65">
        <v>6875</v>
      </c>
      <c r="E154" s="65">
        <v>4480</v>
      </c>
    </row>
    <row r="155" spans="1:5" x14ac:dyDescent="0.25">
      <c r="A155" s="65" t="s">
        <v>198</v>
      </c>
      <c r="B155" s="65" t="s">
        <v>328</v>
      </c>
      <c r="C155" s="65">
        <v>3630</v>
      </c>
      <c r="D155" s="65">
        <v>1880</v>
      </c>
      <c r="E155" s="65">
        <v>1755</v>
      </c>
    </row>
    <row r="156" spans="1:5" x14ac:dyDescent="0.25">
      <c r="A156" s="65" t="s">
        <v>199</v>
      </c>
      <c r="B156" s="65" t="s">
        <v>32</v>
      </c>
      <c r="C156" s="65">
        <v>2385</v>
      </c>
      <c r="D156" s="65">
        <v>1275</v>
      </c>
      <c r="E156" s="65">
        <v>1110</v>
      </c>
    </row>
    <row r="157" spans="1:5" x14ac:dyDescent="0.25">
      <c r="A157" s="65" t="s">
        <v>200</v>
      </c>
      <c r="B157" s="65" t="s">
        <v>39</v>
      </c>
      <c r="C157" s="65">
        <v>390</v>
      </c>
      <c r="D157" s="65">
        <v>215</v>
      </c>
      <c r="E157" s="65">
        <v>180</v>
      </c>
    </row>
    <row r="158" spans="1:5" x14ac:dyDescent="0.25">
      <c r="A158" s="65" t="s">
        <v>201</v>
      </c>
      <c r="B158" s="65" t="s">
        <v>40</v>
      </c>
      <c r="C158" s="65">
        <v>910</v>
      </c>
      <c r="D158" s="65">
        <v>450</v>
      </c>
      <c r="E158" s="65">
        <v>460</v>
      </c>
    </row>
    <row r="159" spans="1:5" x14ac:dyDescent="0.25">
      <c r="A159" s="65" t="s">
        <v>202</v>
      </c>
      <c r="B159" s="65" t="s">
        <v>41</v>
      </c>
      <c r="C159" s="65">
        <v>45</v>
      </c>
      <c r="D159" s="65">
        <v>30</v>
      </c>
      <c r="E159" s="65">
        <v>15</v>
      </c>
    </row>
    <row r="160" spans="1:5" x14ac:dyDescent="0.25">
      <c r="A160" s="65" t="s">
        <v>203</v>
      </c>
      <c r="B160" s="65" t="s">
        <v>43</v>
      </c>
      <c r="C160" s="65">
        <v>5</v>
      </c>
      <c r="D160" s="65">
        <v>5</v>
      </c>
      <c r="E160" s="65" t="s">
        <v>67</v>
      </c>
    </row>
    <row r="161" spans="1:5" x14ac:dyDescent="0.25">
      <c r="A161" s="65" t="s">
        <v>204</v>
      </c>
      <c r="B161" s="65" t="s">
        <v>42</v>
      </c>
      <c r="C161" s="65">
        <v>1470</v>
      </c>
      <c r="D161" s="65">
        <v>805</v>
      </c>
      <c r="E161" s="65">
        <v>665</v>
      </c>
    </row>
    <row r="162" spans="1:5" x14ac:dyDescent="0.25">
      <c r="A162" s="65" t="s">
        <v>205</v>
      </c>
      <c r="B162" s="65" t="s">
        <v>44</v>
      </c>
      <c r="C162" s="65">
        <v>405</v>
      </c>
      <c r="D162" s="65">
        <v>180</v>
      </c>
      <c r="E162" s="65">
        <v>230</v>
      </c>
    </row>
    <row r="163" spans="1:5" x14ac:dyDescent="0.25">
      <c r="A163" s="65" t="s">
        <v>206</v>
      </c>
      <c r="B163" s="65" t="s">
        <v>45</v>
      </c>
      <c r="C163" s="65" t="s">
        <v>67</v>
      </c>
      <c r="D163" s="65" t="s">
        <v>67</v>
      </c>
      <c r="E163" s="65" t="s">
        <v>67</v>
      </c>
    </row>
    <row r="164" spans="1:5" x14ac:dyDescent="0.25">
      <c r="A164" s="65" t="s">
        <v>207</v>
      </c>
      <c r="B164" s="65" t="s">
        <v>329</v>
      </c>
      <c r="C164" s="65">
        <v>885</v>
      </c>
      <c r="D164" s="65">
        <v>475</v>
      </c>
      <c r="E164" s="65">
        <v>415</v>
      </c>
    </row>
    <row r="165" spans="1:5" x14ac:dyDescent="0.25">
      <c r="A165" s="65" t="s">
        <v>208</v>
      </c>
      <c r="B165" s="65" t="s">
        <v>46</v>
      </c>
      <c r="C165" s="65">
        <v>1255</v>
      </c>
      <c r="D165" s="65">
        <v>710</v>
      </c>
      <c r="E165" s="65">
        <v>550</v>
      </c>
    </row>
    <row r="166" spans="1:5" x14ac:dyDescent="0.25">
      <c r="A166" s="65" t="s">
        <v>209</v>
      </c>
      <c r="B166" s="65" t="s">
        <v>47</v>
      </c>
      <c r="C166" s="65">
        <v>80</v>
      </c>
      <c r="D166" s="65">
        <v>30</v>
      </c>
      <c r="E166" s="65">
        <v>50</v>
      </c>
    </row>
    <row r="167" spans="1:5" x14ac:dyDescent="0.25">
      <c r="A167" s="65" t="s">
        <v>210</v>
      </c>
      <c r="B167" s="65" t="s">
        <v>48</v>
      </c>
      <c r="C167" s="65">
        <v>1470</v>
      </c>
      <c r="D167" s="65">
        <v>780</v>
      </c>
      <c r="E167" s="65">
        <v>690</v>
      </c>
    </row>
    <row r="168" spans="1:5" x14ac:dyDescent="0.25">
      <c r="A168" s="65" t="s">
        <v>211</v>
      </c>
      <c r="B168" s="65" t="s">
        <v>49</v>
      </c>
      <c r="C168" s="65">
        <v>14160</v>
      </c>
      <c r="D168" s="65">
        <v>7240</v>
      </c>
      <c r="E168" s="65">
        <v>6920</v>
      </c>
    </row>
    <row r="169" spans="1:5" x14ac:dyDescent="0.25">
      <c r="A169" s="65" t="s">
        <v>212</v>
      </c>
      <c r="B169" s="65" t="s">
        <v>50</v>
      </c>
      <c r="C169" s="65">
        <v>1135</v>
      </c>
      <c r="D169" s="65">
        <v>635</v>
      </c>
      <c r="E169" s="65">
        <v>500</v>
      </c>
    </row>
    <row r="170" spans="1:5" x14ac:dyDescent="0.25">
      <c r="A170" s="65" t="s">
        <v>213</v>
      </c>
      <c r="B170" s="65" t="s">
        <v>51</v>
      </c>
      <c r="C170" s="65">
        <v>5650</v>
      </c>
      <c r="D170" s="65">
        <v>3270</v>
      </c>
      <c r="E170" s="65">
        <v>2380</v>
      </c>
    </row>
    <row r="171" spans="1:5" x14ac:dyDescent="0.25">
      <c r="A171" s="65" t="s">
        <v>214</v>
      </c>
      <c r="B171" s="65" t="s">
        <v>56</v>
      </c>
      <c r="C171" s="65">
        <v>4000</v>
      </c>
      <c r="D171" s="65">
        <v>1515</v>
      </c>
      <c r="E171" s="65">
        <v>2485</v>
      </c>
    </row>
    <row r="172" spans="1:5" x14ac:dyDescent="0.25">
      <c r="A172" s="65" t="s">
        <v>215</v>
      </c>
      <c r="B172" s="65" t="s">
        <v>53</v>
      </c>
      <c r="C172" s="65">
        <v>245</v>
      </c>
      <c r="D172" s="65">
        <v>125</v>
      </c>
      <c r="E172" s="65">
        <v>120</v>
      </c>
    </row>
    <row r="173" spans="1:5" x14ac:dyDescent="0.25">
      <c r="A173" s="65" t="s">
        <v>216</v>
      </c>
      <c r="B173" s="65" t="s">
        <v>54</v>
      </c>
      <c r="C173" s="65">
        <v>590</v>
      </c>
      <c r="D173" s="65">
        <v>300</v>
      </c>
      <c r="E173" s="65">
        <v>290</v>
      </c>
    </row>
    <row r="174" spans="1:5" ht="30" x14ac:dyDescent="0.25">
      <c r="A174" s="65" t="s">
        <v>217</v>
      </c>
      <c r="B174" s="65" t="s">
        <v>330</v>
      </c>
      <c r="C174" s="65">
        <v>365</v>
      </c>
      <c r="D174" s="65">
        <v>200</v>
      </c>
      <c r="E174" s="65">
        <v>170</v>
      </c>
    </row>
    <row r="175" spans="1:5" x14ac:dyDescent="0.25">
      <c r="A175" s="65" t="s">
        <v>218</v>
      </c>
      <c r="B175" s="65" t="s">
        <v>331</v>
      </c>
      <c r="C175" s="65">
        <v>110</v>
      </c>
      <c r="D175" s="65">
        <v>55</v>
      </c>
      <c r="E175" s="65">
        <v>55</v>
      </c>
    </row>
    <row r="176" spans="1:5" x14ac:dyDescent="0.25">
      <c r="A176" s="65" t="s">
        <v>219</v>
      </c>
      <c r="B176" s="65" t="s">
        <v>332</v>
      </c>
      <c r="C176" s="65">
        <v>3655</v>
      </c>
      <c r="D176" s="65">
        <v>1845</v>
      </c>
      <c r="E176" s="65">
        <v>1805</v>
      </c>
    </row>
    <row r="177" spans="1:5" x14ac:dyDescent="0.25">
      <c r="A177" s="65" t="s">
        <v>220</v>
      </c>
      <c r="B177" s="16" t="s">
        <v>52</v>
      </c>
      <c r="C177" s="65">
        <v>570</v>
      </c>
      <c r="D177" s="65">
        <v>255</v>
      </c>
      <c r="E177" s="65">
        <v>310</v>
      </c>
    </row>
    <row r="178" spans="1:5" x14ac:dyDescent="0.25">
      <c r="A178" s="65" t="s">
        <v>221</v>
      </c>
      <c r="B178" s="65" t="s">
        <v>33</v>
      </c>
      <c r="C178" s="65">
        <v>230</v>
      </c>
      <c r="D178" s="65">
        <v>130</v>
      </c>
      <c r="E178" s="65">
        <v>100</v>
      </c>
    </row>
    <row r="179" spans="1:5" x14ac:dyDescent="0.25">
      <c r="A179" s="65" t="s">
        <v>222</v>
      </c>
      <c r="B179" s="65" t="s">
        <v>55</v>
      </c>
      <c r="C179" s="65">
        <v>5</v>
      </c>
      <c r="D179" s="65" t="s">
        <v>67</v>
      </c>
      <c r="E179" s="65">
        <v>5</v>
      </c>
    </row>
    <row r="180" spans="1:5" x14ac:dyDescent="0.25">
      <c r="A180" s="65" t="s">
        <v>223</v>
      </c>
      <c r="B180" s="65" t="s">
        <v>57</v>
      </c>
      <c r="C180" s="65">
        <v>2105</v>
      </c>
      <c r="D180" s="65">
        <v>1100</v>
      </c>
      <c r="E180" s="65">
        <v>1005</v>
      </c>
    </row>
    <row r="181" spans="1:5" x14ac:dyDescent="0.25">
      <c r="A181" s="65" t="s">
        <v>224</v>
      </c>
      <c r="B181" s="65" t="s">
        <v>58</v>
      </c>
      <c r="C181" s="65">
        <v>20</v>
      </c>
      <c r="D181" s="65">
        <v>5</v>
      </c>
      <c r="E181" s="65">
        <v>15</v>
      </c>
    </row>
    <row r="182" spans="1:5" x14ac:dyDescent="0.25">
      <c r="A182" s="65" t="s">
        <v>225</v>
      </c>
      <c r="B182" s="65" t="s">
        <v>60</v>
      </c>
      <c r="C182" s="65">
        <v>705</v>
      </c>
      <c r="D182" s="65">
        <v>340</v>
      </c>
      <c r="E182" s="65">
        <v>360</v>
      </c>
    </row>
    <row r="183" spans="1:5" x14ac:dyDescent="0.25">
      <c r="A183" s="65" t="s">
        <v>226</v>
      </c>
      <c r="B183" s="65" t="s">
        <v>59</v>
      </c>
      <c r="C183" s="65">
        <v>21895</v>
      </c>
      <c r="D183" s="65">
        <v>11100</v>
      </c>
      <c r="E183" s="65">
        <v>10800</v>
      </c>
    </row>
    <row r="184" spans="1:5" x14ac:dyDescent="0.25">
      <c r="A184" s="65" t="s">
        <v>227</v>
      </c>
      <c r="B184" s="65" t="s">
        <v>62</v>
      </c>
      <c r="C184" s="65">
        <v>1705</v>
      </c>
      <c r="D184" s="65">
        <v>590</v>
      </c>
      <c r="E184" s="65">
        <v>1120</v>
      </c>
    </row>
    <row r="185" spans="1:5" x14ac:dyDescent="0.25">
      <c r="A185" s="65" t="s">
        <v>228</v>
      </c>
      <c r="B185" s="65" t="s">
        <v>61</v>
      </c>
      <c r="C185" s="65">
        <v>1555</v>
      </c>
      <c r="D185" s="65">
        <v>910</v>
      </c>
      <c r="E185" s="65">
        <v>645</v>
      </c>
    </row>
    <row r="186" spans="1:5" x14ac:dyDescent="0.25">
      <c r="A186" s="65" t="s">
        <v>229</v>
      </c>
      <c r="B186" s="65" t="s">
        <v>334</v>
      </c>
      <c r="C186" s="65">
        <v>1170</v>
      </c>
      <c r="D186" s="65">
        <v>750</v>
      </c>
      <c r="E186" s="65">
        <v>420</v>
      </c>
    </row>
    <row r="187" spans="1:5" x14ac:dyDescent="0.25">
      <c r="A187" s="65" t="s">
        <v>230</v>
      </c>
      <c r="B187" s="65" t="s">
        <v>64</v>
      </c>
      <c r="C187" s="65">
        <v>405</v>
      </c>
      <c r="D187" s="65">
        <v>120</v>
      </c>
      <c r="E187" s="65">
        <v>285</v>
      </c>
    </row>
    <row r="188" spans="1:5" x14ac:dyDescent="0.25">
      <c r="A188" s="65" t="s">
        <v>231</v>
      </c>
      <c r="B188" s="65" t="s">
        <v>65</v>
      </c>
      <c r="C188" s="65">
        <v>40</v>
      </c>
      <c r="D188" s="65">
        <v>20</v>
      </c>
      <c r="E188" s="65">
        <v>15</v>
      </c>
    </row>
    <row r="189" spans="1:5" x14ac:dyDescent="0.25">
      <c r="A189" s="65" t="s">
        <v>232</v>
      </c>
      <c r="B189" s="65" t="s">
        <v>68</v>
      </c>
      <c r="C189" s="65">
        <v>5</v>
      </c>
      <c r="D189" s="65">
        <v>5</v>
      </c>
      <c r="E189" s="65" t="s">
        <v>67</v>
      </c>
    </row>
    <row r="190" spans="1:5" x14ac:dyDescent="0.25">
      <c r="A190" s="65" t="s">
        <v>233</v>
      </c>
      <c r="B190" s="65" t="s">
        <v>233</v>
      </c>
      <c r="C190" s="65">
        <v>96345</v>
      </c>
      <c r="D190" s="65">
        <v>50550</v>
      </c>
      <c r="E190" s="65">
        <v>45790</v>
      </c>
    </row>
    <row r="191" spans="1:5" x14ac:dyDescent="0.25">
      <c r="A191" s="65" t="s">
        <v>234</v>
      </c>
      <c r="B191" s="65" t="s">
        <v>71</v>
      </c>
      <c r="C191" s="65">
        <v>305</v>
      </c>
      <c r="D191" s="65">
        <v>235</v>
      </c>
      <c r="E191" s="65">
        <v>70</v>
      </c>
    </row>
    <row r="192" spans="1:5" x14ac:dyDescent="0.25">
      <c r="A192" s="65" t="s">
        <v>235</v>
      </c>
      <c r="B192" s="65" t="s">
        <v>73</v>
      </c>
      <c r="C192" s="65">
        <v>55</v>
      </c>
      <c r="D192" s="65">
        <v>30</v>
      </c>
      <c r="E192" s="65">
        <v>25</v>
      </c>
    </row>
    <row r="193" spans="1:5" x14ac:dyDescent="0.25">
      <c r="A193" s="65" t="s">
        <v>236</v>
      </c>
      <c r="B193" s="65" t="s">
        <v>94</v>
      </c>
      <c r="C193" s="65">
        <v>605</v>
      </c>
      <c r="D193" s="65">
        <v>425</v>
      </c>
      <c r="E193" s="65">
        <v>185</v>
      </c>
    </row>
    <row r="194" spans="1:5" x14ac:dyDescent="0.25">
      <c r="A194" s="65" t="s">
        <v>237</v>
      </c>
      <c r="B194" s="65" t="s">
        <v>75</v>
      </c>
      <c r="C194" s="65">
        <v>80</v>
      </c>
      <c r="D194" s="65">
        <v>35</v>
      </c>
      <c r="E194" s="65">
        <v>45</v>
      </c>
    </row>
    <row r="195" spans="1:5" x14ac:dyDescent="0.25">
      <c r="A195" s="65" t="s">
        <v>238</v>
      </c>
      <c r="B195" s="65" t="s">
        <v>76</v>
      </c>
      <c r="C195" s="65">
        <v>25</v>
      </c>
      <c r="D195" s="65">
        <v>15</v>
      </c>
      <c r="E195" s="65">
        <v>10</v>
      </c>
    </row>
    <row r="196" spans="1:5" x14ac:dyDescent="0.25">
      <c r="A196" s="65" t="s">
        <v>239</v>
      </c>
      <c r="B196" s="65" t="s">
        <v>85</v>
      </c>
      <c r="C196" s="65">
        <v>20</v>
      </c>
      <c r="D196" s="65">
        <v>15</v>
      </c>
      <c r="E196" s="65">
        <v>5</v>
      </c>
    </row>
    <row r="197" spans="1:5" x14ac:dyDescent="0.25">
      <c r="A197" s="65" t="s">
        <v>240</v>
      </c>
      <c r="B197" s="65" t="s">
        <v>335</v>
      </c>
      <c r="C197" s="65">
        <v>610</v>
      </c>
      <c r="D197" s="65">
        <v>440</v>
      </c>
      <c r="E197" s="65">
        <v>170</v>
      </c>
    </row>
    <row r="198" spans="1:5" x14ac:dyDescent="0.25">
      <c r="A198" s="65" t="s">
        <v>241</v>
      </c>
      <c r="B198" s="65" t="s">
        <v>74</v>
      </c>
      <c r="C198" s="65">
        <v>885</v>
      </c>
      <c r="D198" s="65">
        <v>590</v>
      </c>
      <c r="E198" s="65">
        <v>290</v>
      </c>
    </row>
    <row r="199" spans="1:5" x14ac:dyDescent="0.25">
      <c r="A199" s="65" t="s">
        <v>242</v>
      </c>
      <c r="B199" s="65" t="s">
        <v>79</v>
      </c>
      <c r="C199" s="65">
        <v>170</v>
      </c>
      <c r="D199" s="65">
        <v>135</v>
      </c>
      <c r="E199" s="65">
        <v>30</v>
      </c>
    </row>
    <row r="200" spans="1:5" x14ac:dyDescent="0.25">
      <c r="A200" s="65" t="s">
        <v>243</v>
      </c>
      <c r="B200" s="65" t="s">
        <v>80</v>
      </c>
      <c r="C200" s="65">
        <v>200</v>
      </c>
      <c r="D200" s="65">
        <v>130</v>
      </c>
      <c r="E200" s="65">
        <v>70</v>
      </c>
    </row>
    <row r="201" spans="1:5" x14ac:dyDescent="0.25">
      <c r="A201" s="65" t="s">
        <v>244</v>
      </c>
      <c r="B201" s="65" t="s">
        <v>86</v>
      </c>
      <c r="C201" s="65">
        <v>905</v>
      </c>
      <c r="D201" s="65">
        <v>535</v>
      </c>
      <c r="E201" s="65">
        <v>370</v>
      </c>
    </row>
    <row r="202" spans="1:5" x14ac:dyDescent="0.25">
      <c r="A202" s="65" t="s">
        <v>245</v>
      </c>
      <c r="B202" s="65" t="s">
        <v>81</v>
      </c>
      <c r="C202" s="65">
        <v>140</v>
      </c>
      <c r="D202" s="65">
        <v>40</v>
      </c>
      <c r="E202" s="65">
        <v>100</v>
      </c>
    </row>
    <row r="203" spans="1:5" x14ac:dyDescent="0.25">
      <c r="A203" s="65" t="s">
        <v>246</v>
      </c>
      <c r="B203" s="65" t="s">
        <v>83</v>
      </c>
      <c r="C203" s="65">
        <v>155</v>
      </c>
      <c r="D203" s="65">
        <v>115</v>
      </c>
      <c r="E203" s="65">
        <v>35</v>
      </c>
    </row>
    <row r="204" spans="1:5" x14ac:dyDescent="0.25">
      <c r="A204" s="65" t="s">
        <v>247</v>
      </c>
      <c r="B204" s="65" t="s">
        <v>84</v>
      </c>
      <c r="C204" s="65">
        <v>400</v>
      </c>
      <c r="D204" s="65">
        <v>250</v>
      </c>
      <c r="E204" s="65">
        <v>150</v>
      </c>
    </row>
    <row r="205" spans="1:5" x14ac:dyDescent="0.25">
      <c r="A205" s="65" t="s">
        <v>248</v>
      </c>
      <c r="B205" s="65" t="s">
        <v>78</v>
      </c>
      <c r="C205" s="65">
        <v>615</v>
      </c>
      <c r="D205" s="65">
        <v>365</v>
      </c>
      <c r="E205" s="65">
        <v>250</v>
      </c>
    </row>
    <row r="206" spans="1:5" x14ac:dyDescent="0.25">
      <c r="A206" s="65" t="s">
        <v>249</v>
      </c>
      <c r="B206" s="65" t="s">
        <v>88</v>
      </c>
      <c r="C206" s="65">
        <v>30</v>
      </c>
      <c r="D206" s="65">
        <v>25</v>
      </c>
      <c r="E206" s="65">
        <v>5</v>
      </c>
    </row>
    <row r="207" spans="1:5" x14ac:dyDescent="0.25">
      <c r="A207" s="65" t="s">
        <v>250</v>
      </c>
      <c r="B207" s="65" t="s">
        <v>89</v>
      </c>
      <c r="C207" s="65">
        <v>30</v>
      </c>
      <c r="D207" s="65">
        <v>25</v>
      </c>
      <c r="E207" s="65">
        <v>5</v>
      </c>
    </row>
    <row r="208" spans="1:5" x14ac:dyDescent="0.25">
      <c r="A208" s="65" t="s">
        <v>251</v>
      </c>
      <c r="B208" s="65" t="s">
        <v>90</v>
      </c>
      <c r="C208" s="65">
        <v>640</v>
      </c>
      <c r="D208" s="65">
        <v>405</v>
      </c>
      <c r="E208" s="65">
        <v>235</v>
      </c>
    </row>
    <row r="209" spans="1:5" x14ac:dyDescent="0.25">
      <c r="A209" s="65" t="s">
        <v>252</v>
      </c>
      <c r="B209" s="65" t="s">
        <v>87</v>
      </c>
      <c r="C209" s="65">
        <v>100</v>
      </c>
      <c r="D209" s="65">
        <v>50</v>
      </c>
      <c r="E209" s="65">
        <v>55</v>
      </c>
    </row>
    <row r="210" spans="1:5" x14ac:dyDescent="0.25">
      <c r="A210" s="65" t="s">
        <v>253</v>
      </c>
      <c r="B210" s="65" t="s">
        <v>336</v>
      </c>
      <c r="C210" s="65">
        <v>60</v>
      </c>
      <c r="D210" s="65">
        <v>50</v>
      </c>
      <c r="E210" s="65">
        <v>10</v>
      </c>
    </row>
    <row r="211" spans="1:5" x14ac:dyDescent="0.25">
      <c r="A211" s="65" t="s">
        <v>254</v>
      </c>
      <c r="B211" s="65" t="s">
        <v>337</v>
      </c>
      <c r="C211" s="65">
        <v>785</v>
      </c>
      <c r="D211" s="65">
        <v>625</v>
      </c>
      <c r="E211" s="65">
        <v>160</v>
      </c>
    </row>
    <row r="212" spans="1:5" x14ac:dyDescent="0.25">
      <c r="A212" s="65" t="s">
        <v>255</v>
      </c>
      <c r="B212" s="65" t="s">
        <v>338</v>
      </c>
      <c r="C212" s="65">
        <v>30</v>
      </c>
      <c r="D212" s="65">
        <v>30</v>
      </c>
      <c r="E212" s="65">
        <v>5</v>
      </c>
    </row>
    <row r="213" spans="1:5" x14ac:dyDescent="0.25">
      <c r="A213" s="65" t="s">
        <v>256</v>
      </c>
      <c r="B213" s="65" t="s">
        <v>92</v>
      </c>
      <c r="C213" s="65">
        <v>65</v>
      </c>
      <c r="D213" s="65">
        <v>35</v>
      </c>
      <c r="E213" s="65">
        <v>35</v>
      </c>
    </row>
    <row r="214" spans="1:5" x14ac:dyDescent="0.25">
      <c r="A214" s="65" t="s">
        <v>257</v>
      </c>
      <c r="B214" s="65" t="s">
        <v>93</v>
      </c>
      <c r="C214" s="65">
        <v>1485</v>
      </c>
      <c r="D214" s="65">
        <v>920</v>
      </c>
      <c r="E214" s="65">
        <v>570</v>
      </c>
    </row>
    <row r="215" spans="1:5" ht="30" x14ac:dyDescent="0.25">
      <c r="A215" s="65" t="s">
        <v>258</v>
      </c>
      <c r="B215" s="65" t="s">
        <v>339</v>
      </c>
      <c r="C215" s="65">
        <v>35</v>
      </c>
      <c r="D215" s="65">
        <v>15</v>
      </c>
      <c r="E215" s="65">
        <v>15</v>
      </c>
    </row>
    <row r="216" spans="1:5" x14ac:dyDescent="0.25">
      <c r="A216" s="65" t="s">
        <v>259</v>
      </c>
      <c r="B216" s="65" t="s">
        <v>95</v>
      </c>
      <c r="C216" s="65">
        <v>1095</v>
      </c>
      <c r="D216" s="65">
        <v>665</v>
      </c>
      <c r="E216" s="65">
        <v>435</v>
      </c>
    </row>
    <row r="217" spans="1:5" x14ac:dyDescent="0.25">
      <c r="A217" s="65" t="s">
        <v>260</v>
      </c>
      <c r="B217" s="16" t="s">
        <v>72</v>
      </c>
      <c r="C217" s="65">
        <v>9530</v>
      </c>
      <c r="D217" s="65">
        <v>6195</v>
      </c>
      <c r="E217" s="65">
        <v>3335</v>
      </c>
    </row>
    <row r="218" spans="1:5" x14ac:dyDescent="0.25">
      <c r="A218" s="65" t="s">
        <v>261</v>
      </c>
      <c r="B218" s="65" t="s">
        <v>96</v>
      </c>
      <c r="C218" s="65">
        <v>95</v>
      </c>
      <c r="D218" s="65">
        <v>45</v>
      </c>
      <c r="E218" s="65">
        <v>50</v>
      </c>
    </row>
    <row r="219" spans="1:5" x14ac:dyDescent="0.25">
      <c r="A219" s="65" t="s">
        <v>262</v>
      </c>
      <c r="B219" s="65" t="s">
        <v>98</v>
      </c>
      <c r="C219" s="65">
        <v>25</v>
      </c>
      <c r="D219" s="65">
        <v>10</v>
      </c>
      <c r="E219" s="65">
        <v>15</v>
      </c>
    </row>
    <row r="220" spans="1:5" x14ac:dyDescent="0.25">
      <c r="A220" s="65" t="s">
        <v>263</v>
      </c>
      <c r="B220" s="65" t="s">
        <v>99</v>
      </c>
      <c r="C220" s="65">
        <v>890</v>
      </c>
      <c r="D220" s="65">
        <v>365</v>
      </c>
      <c r="E220" s="65">
        <v>525</v>
      </c>
    </row>
    <row r="221" spans="1:5" x14ac:dyDescent="0.25">
      <c r="A221" s="65" t="s">
        <v>264</v>
      </c>
      <c r="B221" s="65" t="s">
        <v>100</v>
      </c>
      <c r="C221" s="65">
        <v>135</v>
      </c>
      <c r="D221" s="65">
        <v>70</v>
      </c>
      <c r="E221" s="65">
        <v>65</v>
      </c>
    </row>
    <row r="222" spans="1:5" x14ac:dyDescent="0.25">
      <c r="A222" s="65" t="s">
        <v>265</v>
      </c>
      <c r="B222" s="65" t="s">
        <v>101</v>
      </c>
      <c r="C222" s="65">
        <v>95</v>
      </c>
      <c r="D222" s="65">
        <v>35</v>
      </c>
      <c r="E222" s="65">
        <v>60</v>
      </c>
    </row>
    <row r="223" spans="1:5" x14ac:dyDescent="0.25">
      <c r="A223" s="65" t="s">
        <v>266</v>
      </c>
      <c r="B223" s="65" t="s">
        <v>102</v>
      </c>
      <c r="C223" s="65">
        <v>240</v>
      </c>
      <c r="D223" s="65">
        <v>105</v>
      </c>
      <c r="E223" s="65">
        <v>135</v>
      </c>
    </row>
    <row r="224" spans="1:5" x14ac:dyDescent="0.25">
      <c r="A224" s="65" t="s">
        <v>267</v>
      </c>
      <c r="B224" s="65" t="s">
        <v>103</v>
      </c>
      <c r="C224" s="65">
        <v>305</v>
      </c>
      <c r="D224" s="65">
        <v>125</v>
      </c>
      <c r="E224" s="65">
        <v>180</v>
      </c>
    </row>
    <row r="225" spans="1:5" x14ac:dyDescent="0.25">
      <c r="A225" s="65" t="s">
        <v>268</v>
      </c>
      <c r="B225" s="65" t="s">
        <v>104</v>
      </c>
      <c r="C225" s="65">
        <v>90</v>
      </c>
      <c r="D225" s="65">
        <v>30</v>
      </c>
      <c r="E225" s="65">
        <v>60</v>
      </c>
    </row>
    <row r="226" spans="1:5" x14ac:dyDescent="0.25">
      <c r="A226" s="65" t="s">
        <v>269</v>
      </c>
      <c r="B226" s="65" t="s">
        <v>105</v>
      </c>
      <c r="C226" s="65">
        <v>870</v>
      </c>
      <c r="D226" s="65">
        <v>430</v>
      </c>
      <c r="E226" s="65">
        <v>440</v>
      </c>
    </row>
    <row r="227" spans="1:5" x14ac:dyDescent="0.25">
      <c r="A227" s="65" t="s">
        <v>270</v>
      </c>
      <c r="B227" s="65" t="s">
        <v>106</v>
      </c>
      <c r="C227" s="65">
        <v>125</v>
      </c>
      <c r="D227" s="65">
        <v>50</v>
      </c>
      <c r="E227" s="65">
        <v>75</v>
      </c>
    </row>
    <row r="228" spans="1:5" x14ac:dyDescent="0.25">
      <c r="A228" s="65" t="s">
        <v>271</v>
      </c>
      <c r="B228" s="65" t="s">
        <v>107</v>
      </c>
      <c r="C228" s="65">
        <v>80</v>
      </c>
      <c r="D228" s="65">
        <v>35</v>
      </c>
      <c r="E228" s="65">
        <v>45</v>
      </c>
    </row>
    <row r="229" spans="1:5" x14ac:dyDescent="0.25">
      <c r="A229" s="65" t="s">
        <v>272</v>
      </c>
      <c r="B229" s="65" t="s">
        <v>108</v>
      </c>
      <c r="C229" s="65">
        <v>1370</v>
      </c>
      <c r="D229" s="65">
        <v>730</v>
      </c>
      <c r="E229" s="65">
        <v>640</v>
      </c>
    </row>
    <row r="230" spans="1:5" x14ac:dyDescent="0.25">
      <c r="A230" s="65" t="s">
        <v>273</v>
      </c>
      <c r="B230" s="65" t="s">
        <v>109</v>
      </c>
      <c r="C230" s="65">
        <v>240</v>
      </c>
      <c r="D230" s="65">
        <v>105</v>
      </c>
      <c r="E230" s="65">
        <v>140</v>
      </c>
    </row>
    <row r="231" spans="1:5" x14ac:dyDescent="0.25">
      <c r="A231" s="65" t="s">
        <v>274</v>
      </c>
      <c r="B231" s="65" t="s">
        <v>274</v>
      </c>
      <c r="C231" s="65">
        <v>4555</v>
      </c>
      <c r="D231" s="65">
        <v>2135</v>
      </c>
      <c r="E231" s="65">
        <v>2420</v>
      </c>
    </row>
    <row r="232" spans="1:5" x14ac:dyDescent="0.25">
      <c r="A232" s="65" t="s">
        <v>275</v>
      </c>
      <c r="B232" s="65" t="s">
        <v>112</v>
      </c>
      <c r="C232" s="65">
        <v>3295</v>
      </c>
      <c r="D232" s="65">
        <v>2125</v>
      </c>
      <c r="E232" s="65">
        <v>1170</v>
      </c>
    </row>
    <row r="233" spans="1:5" x14ac:dyDescent="0.25">
      <c r="A233" s="65" t="s">
        <v>276</v>
      </c>
      <c r="B233" s="65" t="s">
        <v>110</v>
      </c>
      <c r="C233" s="65">
        <v>410</v>
      </c>
      <c r="D233" s="65">
        <v>190</v>
      </c>
      <c r="E233" s="65">
        <v>220</v>
      </c>
    </row>
    <row r="234" spans="1:5" x14ac:dyDescent="0.25">
      <c r="A234" s="65" t="s">
        <v>277</v>
      </c>
      <c r="B234" s="65" t="s">
        <v>113</v>
      </c>
      <c r="C234" s="65">
        <v>355</v>
      </c>
      <c r="D234" s="65">
        <v>180</v>
      </c>
      <c r="E234" s="65">
        <v>170</v>
      </c>
    </row>
    <row r="235" spans="1:5" x14ac:dyDescent="0.25">
      <c r="A235" s="65" t="s">
        <v>278</v>
      </c>
      <c r="B235" s="65" t="s">
        <v>127</v>
      </c>
      <c r="C235" s="65">
        <v>110</v>
      </c>
      <c r="D235" s="65">
        <v>80</v>
      </c>
      <c r="E235" s="65">
        <v>35</v>
      </c>
    </row>
    <row r="236" spans="1:5" x14ac:dyDescent="0.25">
      <c r="A236" s="65" t="s">
        <v>279</v>
      </c>
      <c r="B236" s="65" t="s">
        <v>134</v>
      </c>
      <c r="C236" s="65">
        <v>4450</v>
      </c>
      <c r="D236" s="65">
        <v>2260</v>
      </c>
      <c r="E236" s="65">
        <v>2195</v>
      </c>
    </row>
    <row r="237" spans="1:5" x14ac:dyDescent="0.25">
      <c r="A237" s="65" t="s">
        <v>280</v>
      </c>
      <c r="B237" s="65" t="s">
        <v>114</v>
      </c>
      <c r="C237" s="65">
        <v>590</v>
      </c>
      <c r="D237" s="65">
        <v>305</v>
      </c>
      <c r="E237" s="65">
        <v>290</v>
      </c>
    </row>
    <row r="238" spans="1:5" x14ac:dyDescent="0.25">
      <c r="A238" s="65" t="s">
        <v>281</v>
      </c>
      <c r="B238" s="65" t="s">
        <v>117</v>
      </c>
      <c r="C238" s="65">
        <v>2100</v>
      </c>
      <c r="D238" s="65">
        <v>1360</v>
      </c>
      <c r="E238" s="65">
        <v>740</v>
      </c>
    </row>
    <row r="239" spans="1:5" x14ac:dyDescent="0.25">
      <c r="A239" s="65" t="s">
        <v>282</v>
      </c>
      <c r="B239" s="65" t="s">
        <v>118</v>
      </c>
      <c r="C239" s="65">
        <v>455</v>
      </c>
      <c r="D239" s="65">
        <v>200</v>
      </c>
      <c r="E239" s="65">
        <v>255</v>
      </c>
    </row>
    <row r="240" spans="1:5" x14ac:dyDescent="0.25">
      <c r="A240" s="65" t="s">
        <v>283</v>
      </c>
      <c r="B240" s="65" t="s">
        <v>121</v>
      </c>
      <c r="C240" s="65">
        <v>145</v>
      </c>
      <c r="D240" s="65">
        <v>90</v>
      </c>
      <c r="E240" s="65">
        <v>55</v>
      </c>
    </row>
    <row r="241" spans="1:5" x14ac:dyDescent="0.25">
      <c r="A241" s="65" t="s">
        <v>284</v>
      </c>
      <c r="B241" s="65" t="s">
        <v>119</v>
      </c>
      <c r="C241" s="65">
        <v>4675</v>
      </c>
      <c r="D241" s="65">
        <v>2685</v>
      </c>
      <c r="E241" s="65">
        <v>1990</v>
      </c>
    </row>
    <row r="242" spans="1:5" x14ac:dyDescent="0.25">
      <c r="A242" s="65" t="s">
        <v>285</v>
      </c>
      <c r="B242" s="65" t="s">
        <v>120</v>
      </c>
      <c r="C242" s="65">
        <v>2205</v>
      </c>
      <c r="D242" s="65">
        <v>1250</v>
      </c>
      <c r="E242" s="65">
        <v>955</v>
      </c>
    </row>
    <row r="243" spans="1:5" x14ac:dyDescent="0.25">
      <c r="A243" s="65" t="s">
        <v>286</v>
      </c>
      <c r="B243" s="65" t="s">
        <v>122</v>
      </c>
      <c r="C243" s="65">
        <v>420</v>
      </c>
      <c r="D243" s="65">
        <v>185</v>
      </c>
      <c r="E243" s="65">
        <v>235</v>
      </c>
    </row>
    <row r="244" spans="1:5" x14ac:dyDescent="0.25">
      <c r="A244" s="65" t="s">
        <v>287</v>
      </c>
      <c r="B244" s="65" t="s">
        <v>124</v>
      </c>
      <c r="C244" s="65">
        <v>235</v>
      </c>
      <c r="D244" s="65">
        <v>140</v>
      </c>
      <c r="E244" s="65">
        <v>100</v>
      </c>
    </row>
    <row r="245" spans="1:5" x14ac:dyDescent="0.25">
      <c r="A245" s="65" t="s">
        <v>288</v>
      </c>
      <c r="B245" s="65" t="s">
        <v>123</v>
      </c>
      <c r="C245" s="65">
        <v>860</v>
      </c>
      <c r="D245" s="65">
        <v>375</v>
      </c>
      <c r="E245" s="65">
        <v>485</v>
      </c>
    </row>
    <row r="246" spans="1:5" x14ac:dyDescent="0.25">
      <c r="A246" s="65" t="s">
        <v>289</v>
      </c>
      <c r="B246" s="65" t="s">
        <v>131</v>
      </c>
      <c r="C246" s="65">
        <v>470</v>
      </c>
      <c r="D246" s="65">
        <v>180</v>
      </c>
      <c r="E246" s="65">
        <v>290</v>
      </c>
    </row>
    <row r="247" spans="1:5" x14ac:dyDescent="0.25">
      <c r="A247" s="65" t="s">
        <v>290</v>
      </c>
      <c r="B247" s="65" t="s">
        <v>125</v>
      </c>
      <c r="C247" s="65">
        <v>1440</v>
      </c>
      <c r="D247" s="65">
        <v>820</v>
      </c>
      <c r="E247" s="65">
        <v>615</v>
      </c>
    </row>
    <row r="248" spans="1:5" x14ac:dyDescent="0.25">
      <c r="A248" s="65" t="s">
        <v>291</v>
      </c>
      <c r="B248" s="65" t="s">
        <v>135</v>
      </c>
      <c r="C248" s="65">
        <v>115</v>
      </c>
      <c r="D248" s="65">
        <v>60</v>
      </c>
      <c r="E248" s="65">
        <v>60</v>
      </c>
    </row>
    <row r="249" spans="1:5" x14ac:dyDescent="0.25">
      <c r="A249" s="65" t="s">
        <v>292</v>
      </c>
      <c r="B249" s="65" t="s">
        <v>126</v>
      </c>
      <c r="C249" s="65">
        <v>135</v>
      </c>
      <c r="D249" s="65">
        <v>85</v>
      </c>
      <c r="E249" s="65">
        <v>55</v>
      </c>
    </row>
    <row r="250" spans="1:5" x14ac:dyDescent="0.25">
      <c r="A250" s="65" t="s">
        <v>293</v>
      </c>
      <c r="B250" s="65" t="s">
        <v>128</v>
      </c>
      <c r="C250" s="65">
        <v>715</v>
      </c>
      <c r="D250" s="65">
        <v>545</v>
      </c>
      <c r="E250" s="65">
        <v>175</v>
      </c>
    </row>
    <row r="251" spans="1:5" ht="30" x14ac:dyDescent="0.25">
      <c r="A251" s="65" t="s">
        <v>294</v>
      </c>
      <c r="B251" s="65" t="s">
        <v>341</v>
      </c>
      <c r="C251" s="65">
        <v>545</v>
      </c>
      <c r="D251" s="65">
        <v>320</v>
      </c>
      <c r="E251" s="65">
        <v>225</v>
      </c>
    </row>
    <row r="252" spans="1:5" x14ac:dyDescent="0.25">
      <c r="A252" s="65" t="s">
        <v>295</v>
      </c>
      <c r="B252" s="65" t="s">
        <v>129</v>
      </c>
      <c r="C252" s="65">
        <v>330</v>
      </c>
      <c r="D252" s="65">
        <v>55</v>
      </c>
      <c r="E252" s="65">
        <v>275</v>
      </c>
    </row>
    <row r="253" spans="1:5" x14ac:dyDescent="0.25">
      <c r="A253" s="65" t="s">
        <v>296</v>
      </c>
      <c r="B253" s="65" t="s">
        <v>115</v>
      </c>
      <c r="C253" s="65">
        <v>195</v>
      </c>
      <c r="D253" s="65">
        <v>100</v>
      </c>
      <c r="E253" s="65">
        <v>95</v>
      </c>
    </row>
    <row r="254" spans="1:5" x14ac:dyDescent="0.25">
      <c r="A254" s="65" t="s">
        <v>297</v>
      </c>
      <c r="B254" s="65" t="s">
        <v>132</v>
      </c>
      <c r="C254" s="65">
        <v>16830</v>
      </c>
      <c r="D254" s="65">
        <v>9575</v>
      </c>
      <c r="E254" s="65">
        <v>7255</v>
      </c>
    </row>
    <row r="255" spans="1:5" x14ac:dyDescent="0.25">
      <c r="A255" s="65" t="s">
        <v>298</v>
      </c>
      <c r="B255" s="65" t="s">
        <v>130</v>
      </c>
      <c r="C255" s="65">
        <v>170</v>
      </c>
      <c r="D255" s="65">
        <v>60</v>
      </c>
      <c r="E255" s="65">
        <v>110</v>
      </c>
    </row>
    <row r="256" spans="1:5" x14ac:dyDescent="0.25">
      <c r="A256" s="65" t="s">
        <v>299</v>
      </c>
      <c r="B256" s="65" t="s">
        <v>133</v>
      </c>
      <c r="C256" s="65">
        <v>1050</v>
      </c>
      <c r="D256" s="65">
        <v>100</v>
      </c>
      <c r="E256" s="65">
        <v>950</v>
      </c>
    </row>
    <row r="257" spans="1:5" x14ac:dyDescent="0.25">
      <c r="A257" s="65" t="s">
        <v>300</v>
      </c>
      <c r="B257" s="65" t="s">
        <v>116</v>
      </c>
      <c r="C257" s="65">
        <v>1630</v>
      </c>
      <c r="D257" s="65">
        <v>725</v>
      </c>
      <c r="E257" s="65">
        <v>905</v>
      </c>
    </row>
    <row r="258" spans="1:5" x14ac:dyDescent="0.25">
      <c r="A258" s="65" t="s">
        <v>301</v>
      </c>
      <c r="B258" s="65" t="s">
        <v>136</v>
      </c>
      <c r="C258" s="65">
        <v>860</v>
      </c>
      <c r="D258" s="65">
        <v>525</v>
      </c>
      <c r="E258" s="65">
        <v>335</v>
      </c>
    </row>
    <row r="259" spans="1:5" x14ac:dyDescent="0.25">
      <c r="A259" s="65" t="s">
        <v>302</v>
      </c>
      <c r="B259" s="65" t="s">
        <v>302</v>
      </c>
      <c r="C259" s="65">
        <v>44790</v>
      </c>
      <c r="D259" s="65">
        <v>24555</v>
      </c>
      <c r="E259" s="65">
        <v>20235</v>
      </c>
    </row>
    <row r="260" spans="1:5" x14ac:dyDescent="0.25">
      <c r="A260" s="65" t="s">
        <v>137</v>
      </c>
      <c r="B260" s="65" t="s">
        <v>137</v>
      </c>
      <c r="C260" s="65">
        <v>205</v>
      </c>
      <c r="D260" s="65">
        <v>120</v>
      </c>
      <c r="E260" s="65">
        <v>90</v>
      </c>
    </row>
    <row r="261" spans="1:5" x14ac:dyDescent="0.25">
      <c r="A261" s="65" t="s">
        <v>139</v>
      </c>
      <c r="B261" s="65" t="s">
        <v>139</v>
      </c>
      <c r="C261" s="65">
        <v>740</v>
      </c>
      <c r="D261" s="65">
        <v>400</v>
      </c>
      <c r="E261" s="65">
        <v>345</v>
      </c>
    </row>
    <row r="262" spans="1:5" x14ac:dyDescent="0.25">
      <c r="A262" s="65" t="s">
        <v>303</v>
      </c>
      <c r="B262" s="65" t="s">
        <v>303</v>
      </c>
      <c r="C262" s="65">
        <v>2010</v>
      </c>
      <c r="D262" s="65">
        <v>1190</v>
      </c>
      <c r="E262" s="65">
        <v>820</v>
      </c>
    </row>
    <row r="263" spans="1:5" x14ac:dyDescent="0.25">
      <c r="A263" s="65" t="s">
        <v>304</v>
      </c>
      <c r="B263" s="65" t="s">
        <v>304</v>
      </c>
      <c r="C263" s="65">
        <v>158180</v>
      </c>
      <c r="D263" s="65">
        <v>85145</v>
      </c>
      <c r="E263" s="65">
        <v>73030</v>
      </c>
    </row>
    <row r="264" spans="1:5" ht="15" customHeight="1" x14ac:dyDescent="0.25">
      <c r="A264" s="94" t="s">
        <v>306</v>
      </c>
      <c r="B264" s="65" t="s">
        <v>306</v>
      </c>
      <c r="C264" s="95"/>
      <c r="D264" s="95"/>
      <c r="E264" s="96"/>
    </row>
    <row r="265" spans="1:5" x14ac:dyDescent="0.25">
      <c r="A265" s="65" t="s">
        <v>186</v>
      </c>
      <c r="B265" s="65" t="s">
        <v>22</v>
      </c>
      <c r="C265" s="65">
        <v>1660</v>
      </c>
      <c r="D265" s="65">
        <v>915</v>
      </c>
      <c r="E265" s="65">
        <v>740</v>
      </c>
    </row>
    <row r="266" spans="1:5" x14ac:dyDescent="0.25">
      <c r="A266" s="65" t="s">
        <v>187</v>
      </c>
      <c r="B266" s="65" t="s">
        <v>25</v>
      </c>
      <c r="C266" s="65">
        <v>440</v>
      </c>
      <c r="D266" s="65">
        <v>245</v>
      </c>
      <c r="E266" s="65">
        <v>195</v>
      </c>
    </row>
    <row r="267" spans="1:5" x14ac:dyDescent="0.25">
      <c r="A267" s="65" t="s">
        <v>188</v>
      </c>
      <c r="B267" s="65" t="s">
        <v>24</v>
      </c>
      <c r="C267" s="65">
        <v>2665</v>
      </c>
      <c r="D267" s="65">
        <v>1415</v>
      </c>
      <c r="E267" s="65">
        <v>1250</v>
      </c>
    </row>
    <row r="268" spans="1:5" x14ac:dyDescent="0.25">
      <c r="A268" s="65" t="s">
        <v>189</v>
      </c>
      <c r="B268" s="65" t="s">
        <v>27</v>
      </c>
      <c r="C268" s="65">
        <v>8085</v>
      </c>
      <c r="D268" s="65">
        <v>4460</v>
      </c>
      <c r="E268" s="65">
        <v>3625</v>
      </c>
    </row>
    <row r="269" spans="1:5" x14ac:dyDescent="0.25">
      <c r="A269" s="65" t="s">
        <v>190</v>
      </c>
      <c r="B269" s="65" t="s">
        <v>28</v>
      </c>
      <c r="C269" s="65">
        <v>385</v>
      </c>
      <c r="D269" s="65">
        <v>165</v>
      </c>
      <c r="E269" s="65">
        <v>220</v>
      </c>
    </row>
    <row r="270" spans="1:5" x14ac:dyDescent="0.25">
      <c r="A270" s="65" t="s">
        <v>191</v>
      </c>
      <c r="B270" s="65" t="s">
        <v>29</v>
      </c>
      <c r="C270" s="65">
        <v>185</v>
      </c>
      <c r="D270" s="65">
        <v>75</v>
      </c>
      <c r="E270" s="65">
        <v>110</v>
      </c>
    </row>
    <row r="271" spans="1:5" x14ac:dyDescent="0.25">
      <c r="A271" s="65" t="s">
        <v>192</v>
      </c>
      <c r="B271" s="65" t="s">
        <v>30</v>
      </c>
      <c r="C271" s="65">
        <v>350</v>
      </c>
      <c r="D271" s="65">
        <v>105</v>
      </c>
      <c r="E271" s="65">
        <v>245</v>
      </c>
    </row>
    <row r="272" spans="1:5" x14ac:dyDescent="0.25">
      <c r="A272" s="65" t="s">
        <v>193</v>
      </c>
      <c r="B272" s="65" t="s">
        <v>31</v>
      </c>
      <c r="C272" s="65">
        <v>1830</v>
      </c>
      <c r="D272" s="65">
        <v>835</v>
      </c>
      <c r="E272" s="65">
        <v>995</v>
      </c>
    </row>
    <row r="273" spans="1:5" x14ac:dyDescent="0.25">
      <c r="A273" s="65" t="s">
        <v>194</v>
      </c>
      <c r="B273" s="65" t="s">
        <v>34</v>
      </c>
      <c r="C273" s="65">
        <v>9190</v>
      </c>
      <c r="D273" s="65">
        <v>5055</v>
      </c>
      <c r="E273" s="65">
        <v>4135</v>
      </c>
    </row>
    <row r="274" spans="1:5" x14ac:dyDescent="0.25">
      <c r="A274" s="65" t="s">
        <v>195</v>
      </c>
      <c r="B274" s="65" t="s">
        <v>35</v>
      </c>
      <c r="C274" s="65">
        <v>240</v>
      </c>
      <c r="D274" s="65">
        <v>155</v>
      </c>
      <c r="E274" s="65">
        <v>85</v>
      </c>
    </row>
    <row r="275" spans="1:5" x14ac:dyDescent="0.25">
      <c r="A275" s="65" t="s">
        <v>196</v>
      </c>
      <c r="B275" s="65" t="s">
        <v>36</v>
      </c>
      <c r="C275" s="65">
        <v>50</v>
      </c>
      <c r="D275" s="65">
        <v>35</v>
      </c>
      <c r="E275" s="65">
        <v>20</v>
      </c>
    </row>
    <row r="276" spans="1:5" x14ac:dyDescent="0.25">
      <c r="A276" s="65" t="s">
        <v>197</v>
      </c>
      <c r="B276" s="65" t="s">
        <v>37</v>
      </c>
      <c r="C276" s="65">
        <v>9575</v>
      </c>
      <c r="D276" s="65">
        <v>5730</v>
      </c>
      <c r="E276" s="65">
        <v>3845</v>
      </c>
    </row>
    <row r="277" spans="1:5" x14ac:dyDescent="0.25">
      <c r="A277" s="65" t="s">
        <v>198</v>
      </c>
      <c r="B277" s="65" t="s">
        <v>328</v>
      </c>
      <c r="C277" s="65">
        <v>4755</v>
      </c>
      <c r="D277" s="65">
        <v>2440</v>
      </c>
      <c r="E277" s="65">
        <v>2315</v>
      </c>
    </row>
    <row r="278" spans="1:5" x14ac:dyDescent="0.25">
      <c r="A278" s="65" t="s">
        <v>199</v>
      </c>
      <c r="B278" s="65" t="s">
        <v>32</v>
      </c>
      <c r="C278" s="65">
        <v>4645</v>
      </c>
      <c r="D278" s="65">
        <v>2530</v>
      </c>
      <c r="E278" s="65">
        <v>2115</v>
      </c>
    </row>
    <row r="279" spans="1:5" x14ac:dyDescent="0.25">
      <c r="A279" s="65" t="s">
        <v>200</v>
      </c>
      <c r="B279" s="65" t="s">
        <v>39</v>
      </c>
      <c r="C279" s="65">
        <v>950</v>
      </c>
      <c r="D279" s="65">
        <v>505</v>
      </c>
      <c r="E279" s="65">
        <v>445</v>
      </c>
    </row>
    <row r="280" spans="1:5" x14ac:dyDescent="0.25">
      <c r="A280" s="65" t="s">
        <v>201</v>
      </c>
      <c r="B280" s="65" t="s">
        <v>40</v>
      </c>
      <c r="C280" s="65">
        <v>1835</v>
      </c>
      <c r="D280" s="65">
        <v>870</v>
      </c>
      <c r="E280" s="65">
        <v>965</v>
      </c>
    </row>
    <row r="281" spans="1:5" x14ac:dyDescent="0.25">
      <c r="A281" s="65" t="s">
        <v>202</v>
      </c>
      <c r="B281" s="65" t="s">
        <v>41</v>
      </c>
      <c r="C281" s="65">
        <v>60</v>
      </c>
      <c r="D281" s="65">
        <v>30</v>
      </c>
      <c r="E281" s="65">
        <v>30</v>
      </c>
    </row>
    <row r="282" spans="1:5" x14ac:dyDescent="0.25">
      <c r="A282" s="65" t="s">
        <v>203</v>
      </c>
      <c r="B282" s="65" t="s">
        <v>43</v>
      </c>
      <c r="C282" s="65">
        <v>20</v>
      </c>
      <c r="D282" s="65">
        <v>5</v>
      </c>
      <c r="E282" s="65">
        <v>10</v>
      </c>
    </row>
    <row r="283" spans="1:5" x14ac:dyDescent="0.25">
      <c r="A283" s="65" t="s">
        <v>204</v>
      </c>
      <c r="B283" s="65" t="s">
        <v>42</v>
      </c>
      <c r="C283" s="65">
        <v>1535</v>
      </c>
      <c r="D283" s="65">
        <v>780</v>
      </c>
      <c r="E283" s="65">
        <v>750</v>
      </c>
    </row>
    <row r="284" spans="1:5" x14ac:dyDescent="0.25">
      <c r="A284" s="65" t="s">
        <v>205</v>
      </c>
      <c r="B284" s="65" t="s">
        <v>44</v>
      </c>
      <c r="C284" s="65">
        <v>770</v>
      </c>
      <c r="D284" s="65">
        <v>325</v>
      </c>
      <c r="E284" s="65">
        <v>445</v>
      </c>
    </row>
    <row r="285" spans="1:5" x14ac:dyDescent="0.25">
      <c r="A285" s="65" t="s">
        <v>206</v>
      </c>
      <c r="B285" s="65" t="s">
        <v>45</v>
      </c>
      <c r="C285" s="65" t="s">
        <v>67</v>
      </c>
      <c r="D285" s="65" t="s">
        <v>67</v>
      </c>
      <c r="E285" s="65" t="s">
        <v>67</v>
      </c>
    </row>
    <row r="286" spans="1:5" x14ac:dyDescent="0.25">
      <c r="A286" s="65" t="s">
        <v>207</v>
      </c>
      <c r="B286" s="65" t="s">
        <v>329</v>
      </c>
      <c r="C286" s="65">
        <v>1245</v>
      </c>
      <c r="D286" s="65">
        <v>655</v>
      </c>
      <c r="E286" s="65">
        <v>590</v>
      </c>
    </row>
    <row r="287" spans="1:5" x14ac:dyDescent="0.25">
      <c r="A287" s="65" t="s">
        <v>208</v>
      </c>
      <c r="B287" s="65" t="s">
        <v>46</v>
      </c>
      <c r="C287" s="65">
        <v>2225</v>
      </c>
      <c r="D287" s="65">
        <v>1285</v>
      </c>
      <c r="E287" s="65">
        <v>940</v>
      </c>
    </row>
    <row r="288" spans="1:5" x14ac:dyDescent="0.25">
      <c r="A288" s="65" t="s">
        <v>209</v>
      </c>
      <c r="B288" s="65" t="s">
        <v>47</v>
      </c>
      <c r="C288" s="65">
        <v>145</v>
      </c>
      <c r="D288" s="65">
        <v>70</v>
      </c>
      <c r="E288" s="65">
        <v>75</v>
      </c>
    </row>
    <row r="289" spans="1:5" x14ac:dyDescent="0.25">
      <c r="A289" s="65" t="s">
        <v>210</v>
      </c>
      <c r="B289" s="65" t="s">
        <v>48</v>
      </c>
      <c r="C289" s="65">
        <v>2225</v>
      </c>
      <c r="D289" s="65">
        <v>1175</v>
      </c>
      <c r="E289" s="65">
        <v>1050</v>
      </c>
    </row>
    <row r="290" spans="1:5" x14ac:dyDescent="0.25">
      <c r="A290" s="65" t="s">
        <v>211</v>
      </c>
      <c r="B290" s="65" t="s">
        <v>49</v>
      </c>
      <c r="C290" s="65">
        <v>28375</v>
      </c>
      <c r="D290" s="65">
        <v>14865</v>
      </c>
      <c r="E290" s="65">
        <v>13515</v>
      </c>
    </row>
    <row r="291" spans="1:5" x14ac:dyDescent="0.25">
      <c r="A291" s="65" t="s">
        <v>212</v>
      </c>
      <c r="B291" s="65" t="s">
        <v>50</v>
      </c>
      <c r="C291" s="65">
        <v>1740</v>
      </c>
      <c r="D291" s="65">
        <v>955</v>
      </c>
      <c r="E291" s="65">
        <v>785</v>
      </c>
    </row>
    <row r="292" spans="1:5" x14ac:dyDescent="0.25">
      <c r="A292" s="65" t="s">
        <v>213</v>
      </c>
      <c r="B292" s="65" t="s">
        <v>51</v>
      </c>
      <c r="C292" s="65">
        <v>12015</v>
      </c>
      <c r="D292" s="65">
        <v>7090</v>
      </c>
      <c r="E292" s="65">
        <v>4925</v>
      </c>
    </row>
    <row r="293" spans="1:5" x14ac:dyDescent="0.25">
      <c r="A293" s="65" t="s">
        <v>214</v>
      </c>
      <c r="B293" s="65" t="s">
        <v>56</v>
      </c>
      <c r="C293" s="65">
        <v>7525</v>
      </c>
      <c r="D293" s="65">
        <v>2840</v>
      </c>
      <c r="E293" s="65">
        <v>4680</v>
      </c>
    </row>
    <row r="294" spans="1:5" x14ac:dyDescent="0.25">
      <c r="A294" s="65" t="s">
        <v>215</v>
      </c>
      <c r="B294" s="65" t="s">
        <v>53</v>
      </c>
      <c r="C294" s="65">
        <v>615</v>
      </c>
      <c r="D294" s="65">
        <v>310</v>
      </c>
      <c r="E294" s="65">
        <v>305</v>
      </c>
    </row>
    <row r="295" spans="1:5" x14ac:dyDescent="0.25">
      <c r="A295" s="65" t="s">
        <v>216</v>
      </c>
      <c r="B295" s="65" t="s">
        <v>54</v>
      </c>
      <c r="C295" s="65">
        <v>770</v>
      </c>
      <c r="D295" s="65">
        <v>345</v>
      </c>
      <c r="E295" s="65">
        <v>425</v>
      </c>
    </row>
    <row r="296" spans="1:5" ht="30" x14ac:dyDescent="0.25">
      <c r="A296" s="65" t="s">
        <v>217</v>
      </c>
      <c r="B296" s="65" t="s">
        <v>330</v>
      </c>
      <c r="C296" s="65">
        <v>965</v>
      </c>
      <c r="D296" s="65">
        <v>530</v>
      </c>
      <c r="E296" s="65">
        <v>435</v>
      </c>
    </row>
    <row r="297" spans="1:5" x14ac:dyDescent="0.25">
      <c r="A297" s="65" t="s">
        <v>218</v>
      </c>
      <c r="B297" s="65" t="s">
        <v>331</v>
      </c>
      <c r="C297" s="65">
        <v>205</v>
      </c>
      <c r="D297" s="65">
        <v>110</v>
      </c>
      <c r="E297" s="65">
        <v>95</v>
      </c>
    </row>
    <row r="298" spans="1:5" x14ac:dyDescent="0.25">
      <c r="A298" s="65" t="s">
        <v>219</v>
      </c>
      <c r="B298" s="65" t="s">
        <v>332</v>
      </c>
      <c r="C298" s="65">
        <v>6520</v>
      </c>
      <c r="D298" s="65">
        <v>3300</v>
      </c>
      <c r="E298" s="65">
        <v>3215</v>
      </c>
    </row>
    <row r="299" spans="1:5" x14ac:dyDescent="0.25">
      <c r="A299" s="65" t="s">
        <v>220</v>
      </c>
      <c r="B299" s="65" t="s">
        <v>333</v>
      </c>
      <c r="C299" s="65">
        <v>655</v>
      </c>
      <c r="D299" s="65">
        <v>315</v>
      </c>
      <c r="E299" s="65">
        <v>340</v>
      </c>
    </row>
    <row r="300" spans="1:5" x14ac:dyDescent="0.25">
      <c r="A300" s="65" t="s">
        <v>221</v>
      </c>
      <c r="B300" s="65" t="s">
        <v>33</v>
      </c>
      <c r="C300" s="65">
        <v>325</v>
      </c>
      <c r="D300" s="65">
        <v>185</v>
      </c>
      <c r="E300" s="65">
        <v>140</v>
      </c>
    </row>
    <row r="301" spans="1:5" x14ac:dyDescent="0.25">
      <c r="A301" s="65" t="s">
        <v>222</v>
      </c>
      <c r="B301" s="65" t="s">
        <v>55</v>
      </c>
      <c r="C301" s="65">
        <v>40</v>
      </c>
      <c r="D301" s="65">
        <v>15</v>
      </c>
      <c r="E301" s="65">
        <v>25</v>
      </c>
    </row>
    <row r="302" spans="1:5" x14ac:dyDescent="0.25">
      <c r="A302" s="65" t="s">
        <v>223</v>
      </c>
      <c r="B302" s="65" t="s">
        <v>57</v>
      </c>
      <c r="C302" s="65">
        <v>5605</v>
      </c>
      <c r="D302" s="65">
        <v>2940</v>
      </c>
      <c r="E302" s="65">
        <v>2665</v>
      </c>
    </row>
    <row r="303" spans="1:5" x14ac:dyDescent="0.25">
      <c r="A303" s="65" t="s">
        <v>224</v>
      </c>
      <c r="B303" s="65" t="s">
        <v>58</v>
      </c>
      <c r="C303" s="65">
        <v>45</v>
      </c>
      <c r="D303" s="65">
        <v>20</v>
      </c>
      <c r="E303" s="65">
        <v>25</v>
      </c>
    </row>
    <row r="304" spans="1:5" x14ac:dyDescent="0.25">
      <c r="A304" s="65" t="s">
        <v>225</v>
      </c>
      <c r="B304" s="65" t="s">
        <v>60</v>
      </c>
      <c r="C304" s="65">
        <v>720</v>
      </c>
      <c r="D304" s="65">
        <v>315</v>
      </c>
      <c r="E304" s="65">
        <v>405</v>
      </c>
    </row>
    <row r="305" spans="1:5" x14ac:dyDescent="0.25">
      <c r="A305" s="65" t="s">
        <v>226</v>
      </c>
      <c r="B305" s="65" t="s">
        <v>59</v>
      </c>
      <c r="C305" s="65">
        <v>37905</v>
      </c>
      <c r="D305" s="65">
        <v>19325</v>
      </c>
      <c r="E305" s="65">
        <v>18580</v>
      </c>
    </row>
    <row r="306" spans="1:5" x14ac:dyDescent="0.25">
      <c r="A306" s="65" t="s">
        <v>227</v>
      </c>
      <c r="B306" s="65" t="s">
        <v>62</v>
      </c>
      <c r="C306" s="65">
        <v>5475</v>
      </c>
      <c r="D306" s="65">
        <v>2060</v>
      </c>
      <c r="E306" s="65">
        <v>3410</v>
      </c>
    </row>
    <row r="307" spans="1:5" x14ac:dyDescent="0.25">
      <c r="A307" s="65" t="s">
        <v>228</v>
      </c>
      <c r="B307" s="65" t="s">
        <v>61</v>
      </c>
      <c r="C307" s="65">
        <v>2010</v>
      </c>
      <c r="D307" s="65">
        <v>1190</v>
      </c>
      <c r="E307" s="65">
        <v>825</v>
      </c>
    </row>
    <row r="308" spans="1:5" x14ac:dyDescent="0.25">
      <c r="A308" s="65" t="s">
        <v>229</v>
      </c>
      <c r="B308" s="65" t="s">
        <v>334</v>
      </c>
      <c r="C308" s="65">
        <v>3080</v>
      </c>
      <c r="D308" s="65">
        <v>2185</v>
      </c>
      <c r="E308" s="65">
        <v>895</v>
      </c>
    </row>
    <row r="309" spans="1:5" x14ac:dyDescent="0.25">
      <c r="A309" s="65" t="s">
        <v>230</v>
      </c>
      <c r="B309" s="65" t="s">
        <v>64</v>
      </c>
      <c r="C309" s="65">
        <v>650</v>
      </c>
      <c r="D309" s="65">
        <v>200</v>
      </c>
      <c r="E309" s="65">
        <v>450</v>
      </c>
    </row>
    <row r="310" spans="1:5" x14ac:dyDescent="0.25">
      <c r="A310" s="65" t="s">
        <v>231</v>
      </c>
      <c r="B310" s="65" t="s">
        <v>65</v>
      </c>
      <c r="C310" s="65">
        <v>50</v>
      </c>
      <c r="D310" s="65">
        <v>25</v>
      </c>
      <c r="E310" s="65">
        <v>25</v>
      </c>
    </row>
    <row r="311" spans="1:5" x14ac:dyDescent="0.25">
      <c r="A311" s="65" t="s">
        <v>232</v>
      </c>
      <c r="B311" s="65" t="s">
        <v>68</v>
      </c>
      <c r="C311" s="65" t="s">
        <v>67</v>
      </c>
      <c r="D311" s="65" t="s">
        <v>67</v>
      </c>
      <c r="E311" s="65" t="s">
        <v>67</v>
      </c>
    </row>
    <row r="312" spans="1:5" x14ac:dyDescent="0.25">
      <c r="A312" s="65" t="s">
        <v>233</v>
      </c>
      <c r="B312" s="65" t="s">
        <v>233</v>
      </c>
      <c r="C312" s="65">
        <v>170355</v>
      </c>
      <c r="D312" s="65">
        <v>88980</v>
      </c>
      <c r="E312" s="65">
        <v>81375</v>
      </c>
    </row>
    <row r="313" spans="1:5" x14ac:dyDescent="0.25">
      <c r="A313" s="65" t="s">
        <v>234</v>
      </c>
      <c r="B313" s="65" t="s">
        <v>71</v>
      </c>
      <c r="C313" s="65">
        <v>525</v>
      </c>
      <c r="D313" s="65">
        <v>375</v>
      </c>
      <c r="E313" s="65">
        <v>150</v>
      </c>
    </row>
    <row r="314" spans="1:5" x14ac:dyDescent="0.25">
      <c r="A314" s="65" t="s">
        <v>235</v>
      </c>
      <c r="B314" s="65" t="s">
        <v>73</v>
      </c>
      <c r="C314" s="65">
        <v>80</v>
      </c>
      <c r="D314" s="65">
        <v>45</v>
      </c>
      <c r="E314" s="65">
        <v>35</v>
      </c>
    </row>
    <row r="315" spans="1:5" x14ac:dyDescent="0.25">
      <c r="A315" s="65" t="s">
        <v>236</v>
      </c>
      <c r="B315" s="65" t="s">
        <v>94</v>
      </c>
      <c r="C315" s="65">
        <v>545</v>
      </c>
      <c r="D315" s="65">
        <v>370</v>
      </c>
      <c r="E315" s="65">
        <v>175</v>
      </c>
    </row>
    <row r="316" spans="1:5" x14ac:dyDescent="0.25">
      <c r="A316" s="65" t="s">
        <v>237</v>
      </c>
      <c r="B316" s="65" t="s">
        <v>75</v>
      </c>
      <c r="C316" s="65">
        <v>135</v>
      </c>
      <c r="D316" s="65">
        <v>75</v>
      </c>
      <c r="E316" s="65">
        <v>60</v>
      </c>
    </row>
    <row r="317" spans="1:5" x14ac:dyDescent="0.25">
      <c r="A317" s="65" t="s">
        <v>238</v>
      </c>
      <c r="B317" s="65" t="s">
        <v>76</v>
      </c>
      <c r="C317" s="65">
        <v>35</v>
      </c>
      <c r="D317" s="65">
        <v>25</v>
      </c>
      <c r="E317" s="65">
        <v>15</v>
      </c>
    </row>
    <row r="318" spans="1:5" x14ac:dyDescent="0.25">
      <c r="A318" s="65" t="s">
        <v>239</v>
      </c>
      <c r="B318" s="65" t="s">
        <v>85</v>
      </c>
      <c r="C318" s="65">
        <v>40</v>
      </c>
      <c r="D318" s="65">
        <v>25</v>
      </c>
      <c r="E318" s="65">
        <v>15</v>
      </c>
    </row>
    <row r="319" spans="1:5" x14ac:dyDescent="0.25">
      <c r="A319" s="65" t="s">
        <v>240</v>
      </c>
      <c r="B319" s="65" t="s">
        <v>335</v>
      </c>
      <c r="C319" s="65">
        <v>820</v>
      </c>
      <c r="D319" s="65">
        <v>595</v>
      </c>
      <c r="E319" s="65">
        <v>225</v>
      </c>
    </row>
    <row r="320" spans="1:5" x14ac:dyDescent="0.25">
      <c r="A320" s="65" t="s">
        <v>241</v>
      </c>
      <c r="B320" s="65" t="s">
        <v>74</v>
      </c>
      <c r="C320" s="65">
        <v>915</v>
      </c>
      <c r="D320" s="65">
        <v>560</v>
      </c>
      <c r="E320" s="65">
        <v>355</v>
      </c>
    </row>
    <row r="321" spans="1:5" x14ac:dyDescent="0.25">
      <c r="A321" s="65" t="s">
        <v>242</v>
      </c>
      <c r="B321" s="65" t="s">
        <v>79</v>
      </c>
      <c r="C321" s="65">
        <v>300</v>
      </c>
      <c r="D321" s="65">
        <v>235</v>
      </c>
      <c r="E321" s="65">
        <v>70</v>
      </c>
    </row>
    <row r="322" spans="1:5" x14ac:dyDescent="0.25">
      <c r="A322" s="65" t="s">
        <v>243</v>
      </c>
      <c r="B322" s="65" t="s">
        <v>80</v>
      </c>
      <c r="C322" s="65">
        <v>2035</v>
      </c>
      <c r="D322" s="65">
        <v>940</v>
      </c>
      <c r="E322" s="65">
        <v>1095</v>
      </c>
    </row>
    <row r="323" spans="1:5" x14ac:dyDescent="0.25">
      <c r="A323" s="65" t="s">
        <v>244</v>
      </c>
      <c r="B323" s="65" t="s">
        <v>86</v>
      </c>
      <c r="C323" s="65">
        <v>350</v>
      </c>
      <c r="D323" s="65">
        <v>195</v>
      </c>
      <c r="E323" s="65">
        <v>155</v>
      </c>
    </row>
    <row r="324" spans="1:5" x14ac:dyDescent="0.25">
      <c r="A324" s="65" t="s">
        <v>245</v>
      </c>
      <c r="B324" s="65" t="s">
        <v>81</v>
      </c>
      <c r="C324" s="65">
        <v>240</v>
      </c>
      <c r="D324" s="65">
        <v>85</v>
      </c>
      <c r="E324" s="65">
        <v>155</v>
      </c>
    </row>
    <row r="325" spans="1:5" x14ac:dyDescent="0.25">
      <c r="A325" s="65" t="s">
        <v>246</v>
      </c>
      <c r="B325" s="65" t="s">
        <v>83</v>
      </c>
      <c r="C325" s="65">
        <v>200</v>
      </c>
      <c r="D325" s="65">
        <v>155</v>
      </c>
      <c r="E325" s="65">
        <v>40</v>
      </c>
    </row>
    <row r="326" spans="1:5" x14ac:dyDescent="0.25">
      <c r="A326" s="65" t="s">
        <v>247</v>
      </c>
      <c r="B326" s="65" t="s">
        <v>84</v>
      </c>
      <c r="C326" s="65">
        <v>950</v>
      </c>
      <c r="D326" s="65">
        <v>540</v>
      </c>
      <c r="E326" s="65">
        <v>415</v>
      </c>
    </row>
    <row r="327" spans="1:5" x14ac:dyDescent="0.25">
      <c r="A327" s="65" t="s">
        <v>248</v>
      </c>
      <c r="B327" s="65" t="s">
        <v>78</v>
      </c>
      <c r="C327" s="65">
        <v>910</v>
      </c>
      <c r="D327" s="65">
        <v>490</v>
      </c>
      <c r="E327" s="65">
        <v>425</v>
      </c>
    </row>
    <row r="328" spans="1:5" x14ac:dyDescent="0.25">
      <c r="A328" s="65" t="s">
        <v>249</v>
      </c>
      <c r="B328" s="65" t="s">
        <v>88</v>
      </c>
      <c r="C328" s="65">
        <v>125</v>
      </c>
      <c r="D328" s="65">
        <v>80</v>
      </c>
      <c r="E328" s="65">
        <v>45</v>
      </c>
    </row>
    <row r="329" spans="1:5" x14ac:dyDescent="0.25">
      <c r="A329" s="65" t="s">
        <v>250</v>
      </c>
      <c r="B329" s="65" t="s">
        <v>89</v>
      </c>
      <c r="C329" s="65">
        <v>50</v>
      </c>
      <c r="D329" s="65">
        <v>35</v>
      </c>
      <c r="E329" s="65">
        <v>20</v>
      </c>
    </row>
    <row r="330" spans="1:5" x14ac:dyDescent="0.25">
      <c r="A330" s="65" t="s">
        <v>251</v>
      </c>
      <c r="B330" s="65" t="s">
        <v>90</v>
      </c>
      <c r="C330" s="65">
        <v>985</v>
      </c>
      <c r="D330" s="65">
        <v>615</v>
      </c>
      <c r="E330" s="65">
        <v>370</v>
      </c>
    </row>
    <row r="331" spans="1:5" x14ac:dyDescent="0.25">
      <c r="A331" s="65" t="s">
        <v>252</v>
      </c>
      <c r="B331" s="65" t="s">
        <v>87</v>
      </c>
      <c r="C331" s="65">
        <v>175</v>
      </c>
      <c r="D331" s="65">
        <v>80</v>
      </c>
      <c r="E331" s="65">
        <v>95</v>
      </c>
    </row>
    <row r="332" spans="1:5" x14ac:dyDescent="0.25">
      <c r="A332" s="65" t="s">
        <v>253</v>
      </c>
      <c r="B332" s="65" t="s">
        <v>336</v>
      </c>
      <c r="C332" s="65">
        <v>155</v>
      </c>
      <c r="D332" s="65">
        <v>130</v>
      </c>
      <c r="E332" s="65">
        <v>20</v>
      </c>
    </row>
    <row r="333" spans="1:5" x14ac:dyDescent="0.25">
      <c r="A333" s="65" t="s">
        <v>254</v>
      </c>
      <c r="B333" s="65" t="s">
        <v>337</v>
      </c>
      <c r="C333" s="65">
        <v>1355</v>
      </c>
      <c r="D333" s="65">
        <v>1110</v>
      </c>
      <c r="E333" s="65">
        <v>245</v>
      </c>
    </row>
    <row r="334" spans="1:5" x14ac:dyDescent="0.25">
      <c r="A334" s="65" t="s">
        <v>255</v>
      </c>
      <c r="B334" s="65" t="s">
        <v>338</v>
      </c>
      <c r="C334" s="65">
        <v>45</v>
      </c>
      <c r="D334" s="65">
        <v>40</v>
      </c>
      <c r="E334" s="65">
        <v>5</v>
      </c>
    </row>
    <row r="335" spans="1:5" x14ac:dyDescent="0.25">
      <c r="A335" s="65" t="s">
        <v>256</v>
      </c>
      <c r="B335" s="65" t="s">
        <v>92</v>
      </c>
      <c r="C335" s="65">
        <v>300</v>
      </c>
      <c r="D335" s="65">
        <v>130</v>
      </c>
      <c r="E335" s="65">
        <v>170</v>
      </c>
    </row>
    <row r="336" spans="1:5" x14ac:dyDescent="0.25">
      <c r="A336" s="65" t="s">
        <v>257</v>
      </c>
      <c r="B336" s="65" t="s">
        <v>93</v>
      </c>
      <c r="C336" s="65">
        <v>1285</v>
      </c>
      <c r="D336" s="65">
        <v>900</v>
      </c>
      <c r="E336" s="65">
        <v>390</v>
      </c>
    </row>
    <row r="337" spans="1:5" ht="30" x14ac:dyDescent="0.25">
      <c r="A337" s="65" t="s">
        <v>258</v>
      </c>
      <c r="B337" s="65" t="s">
        <v>339</v>
      </c>
      <c r="C337" s="65">
        <v>135</v>
      </c>
      <c r="D337" s="65">
        <v>70</v>
      </c>
      <c r="E337" s="65">
        <v>65</v>
      </c>
    </row>
    <row r="338" spans="1:5" x14ac:dyDescent="0.25">
      <c r="A338" s="65" t="s">
        <v>259</v>
      </c>
      <c r="B338" s="65" t="s">
        <v>95</v>
      </c>
      <c r="C338" s="65">
        <v>1440</v>
      </c>
      <c r="D338" s="65">
        <v>795</v>
      </c>
      <c r="E338" s="65">
        <v>645</v>
      </c>
    </row>
    <row r="339" spans="1:5" x14ac:dyDescent="0.25">
      <c r="A339" s="65" t="s">
        <v>260</v>
      </c>
      <c r="B339" s="65" t="s">
        <v>260</v>
      </c>
      <c r="C339" s="65">
        <v>14125</v>
      </c>
      <c r="D339" s="65">
        <v>8690</v>
      </c>
      <c r="E339" s="65">
        <v>5435</v>
      </c>
    </row>
    <row r="340" spans="1:5" x14ac:dyDescent="0.25">
      <c r="A340" s="65" t="s">
        <v>261</v>
      </c>
      <c r="B340" s="65" t="s">
        <v>96</v>
      </c>
      <c r="C340" s="65">
        <v>130</v>
      </c>
      <c r="D340" s="65">
        <v>55</v>
      </c>
      <c r="E340" s="65">
        <v>80</v>
      </c>
    </row>
    <row r="341" spans="1:5" x14ac:dyDescent="0.25">
      <c r="A341" s="65" t="s">
        <v>262</v>
      </c>
      <c r="B341" s="65" t="s">
        <v>98</v>
      </c>
      <c r="C341" s="65">
        <v>50</v>
      </c>
      <c r="D341" s="65">
        <v>20</v>
      </c>
      <c r="E341" s="65">
        <v>30</v>
      </c>
    </row>
    <row r="342" spans="1:5" x14ac:dyDescent="0.25">
      <c r="A342" s="65" t="s">
        <v>263</v>
      </c>
      <c r="B342" s="65" t="s">
        <v>99</v>
      </c>
      <c r="C342" s="65">
        <v>875</v>
      </c>
      <c r="D342" s="65">
        <v>325</v>
      </c>
      <c r="E342" s="65">
        <v>550</v>
      </c>
    </row>
    <row r="343" spans="1:5" x14ac:dyDescent="0.25">
      <c r="A343" s="65" t="s">
        <v>264</v>
      </c>
      <c r="B343" s="65" t="s">
        <v>100</v>
      </c>
      <c r="C343" s="65">
        <v>190</v>
      </c>
      <c r="D343" s="65">
        <v>95</v>
      </c>
      <c r="E343" s="65">
        <v>95</v>
      </c>
    </row>
    <row r="344" spans="1:5" x14ac:dyDescent="0.25">
      <c r="A344" s="65" t="s">
        <v>265</v>
      </c>
      <c r="B344" s="65" t="s">
        <v>101</v>
      </c>
      <c r="C344" s="65">
        <v>165</v>
      </c>
      <c r="D344" s="65">
        <v>70</v>
      </c>
      <c r="E344" s="65">
        <v>95</v>
      </c>
    </row>
    <row r="345" spans="1:5" x14ac:dyDescent="0.25">
      <c r="A345" s="65" t="s">
        <v>266</v>
      </c>
      <c r="B345" s="65" t="s">
        <v>102</v>
      </c>
      <c r="C345" s="65">
        <v>380</v>
      </c>
      <c r="D345" s="65">
        <v>195</v>
      </c>
      <c r="E345" s="65">
        <v>185</v>
      </c>
    </row>
    <row r="346" spans="1:5" x14ac:dyDescent="0.25">
      <c r="A346" s="65" t="s">
        <v>267</v>
      </c>
      <c r="B346" s="65" t="s">
        <v>103</v>
      </c>
      <c r="C346" s="65">
        <v>440</v>
      </c>
      <c r="D346" s="65">
        <v>180</v>
      </c>
      <c r="E346" s="65">
        <v>255</v>
      </c>
    </row>
    <row r="347" spans="1:5" x14ac:dyDescent="0.25">
      <c r="A347" s="65" t="s">
        <v>268</v>
      </c>
      <c r="B347" s="65" t="s">
        <v>104</v>
      </c>
      <c r="C347" s="65">
        <v>140</v>
      </c>
      <c r="D347" s="65">
        <v>55</v>
      </c>
      <c r="E347" s="65">
        <v>85</v>
      </c>
    </row>
    <row r="348" spans="1:5" x14ac:dyDescent="0.25">
      <c r="A348" s="65" t="s">
        <v>269</v>
      </c>
      <c r="B348" s="65" t="s">
        <v>105</v>
      </c>
      <c r="C348" s="65">
        <v>470</v>
      </c>
      <c r="D348" s="65">
        <v>210</v>
      </c>
      <c r="E348" s="65">
        <v>260</v>
      </c>
    </row>
    <row r="349" spans="1:5" x14ac:dyDescent="0.25">
      <c r="A349" s="65" t="s">
        <v>270</v>
      </c>
      <c r="B349" s="65" t="s">
        <v>106</v>
      </c>
      <c r="C349" s="65">
        <v>345</v>
      </c>
      <c r="D349" s="65">
        <v>135</v>
      </c>
      <c r="E349" s="65">
        <v>210</v>
      </c>
    </row>
    <row r="350" spans="1:5" x14ac:dyDescent="0.25">
      <c r="A350" s="65" t="s">
        <v>271</v>
      </c>
      <c r="B350" s="65" t="s">
        <v>340</v>
      </c>
      <c r="C350" s="65">
        <v>105</v>
      </c>
      <c r="D350" s="65">
        <v>45</v>
      </c>
      <c r="E350" s="65">
        <v>60</v>
      </c>
    </row>
    <row r="351" spans="1:5" x14ac:dyDescent="0.25">
      <c r="A351" s="65" t="s">
        <v>272</v>
      </c>
      <c r="B351" s="65" t="s">
        <v>108</v>
      </c>
      <c r="C351" s="65">
        <v>1795</v>
      </c>
      <c r="D351" s="65">
        <v>940</v>
      </c>
      <c r="E351" s="65">
        <v>855</v>
      </c>
    </row>
    <row r="352" spans="1:5" x14ac:dyDescent="0.25">
      <c r="A352" s="65" t="s">
        <v>273</v>
      </c>
      <c r="B352" s="65" t="s">
        <v>109</v>
      </c>
      <c r="C352" s="65">
        <v>380</v>
      </c>
      <c r="D352" s="65">
        <v>185</v>
      </c>
      <c r="E352" s="65">
        <v>195</v>
      </c>
    </row>
    <row r="353" spans="1:5" x14ac:dyDescent="0.25">
      <c r="A353" s="65" t="s">
        <v>274</v>
      </c>
      <c r="B353" s="65" t="s">
        <v>274</v>
      </c>
      <c r="C353" s="65">
        <v>5460</v>
      </c>
      <c r="D353" s="65">
        <v>2505</v>
      </c>
      <c r="E353" s="65">
        <v>2960</v>
      </c>
    </row>
    <row r="354" spans="1:5" x14ac:dyDescent="0.25">
      <c r="A354" s="65" t="s">
        <v>275</v>
      </c>
      <c r="B354" s="65" t="s">
        <v>112</v>
      </c>
      <c r="C354" s="65">
        <v>6725</v>
      </c>
      <c r="D354" s="65">
        <v>4105</v>
      </c>
      <c r="E354" s="65">
        <v>2615</v>
      </c>
    </row>
    <row r="355" spans="1:5" x14ac:dyDescent="0.25">
      <c r="A355" s="65" t="s">
        <v>276</v>
      </c>
      <c r="B355" s="65" t="s">
        <v>110</v>
      </c>
      <c r="C355" s="65">
        <v>410</v>
      </c>
      <c r="D355" s="65">
        <v>180</v>
      </c>
      <c r="E355" s="65">
        <v>225</v>
      </c>
    </row>
    <row r="356" spans="1:5" x14ac:dyDescent="0.25">
      <c r="A356" s="65" t="s">
        <v>277</v>
      </c>
      <c r="B356" s="65" t="s">
        <v>113</v>
      </c>
      <c r="C356" s="65">
        <v>625</v>
      </c>
      <c r="D356" s="65">
        <v>300</v>
      </c>
      <c r="E356" s="65">
        <v>325</v>
      </c>
    </row>
    <row r="357" spans="1:5" x14ac:dyDescent="0.25">
      <c r="A357" s="65" t="s">
        <v>278</v>
      </c>
      <c r="B357" s="65" t="s">
        <v>127</v>
      </c>
      <c r="C357" s="65">
        <v>130</v>
      </c>
      <c r="D357" s="65">
        <v>85</v>
      </c>
      <c r="E357" s="65">
        <v>45</v>
      </c>
    </row>
    <row r="358" spans="1:5" x14ac:dyDescent="0.25">
      <c r="A358" s="65" t="s">
        <v>279</v>
      </c>
      <c r="B358" s="65" t="s">
        <v>134</v>
      </c>
      <c r="C358" s="65">
        <v>3850</v>
      </c>
      <c r="D358" s="65">
        <v>2120</v>
      </c>
      <c r="E358" s="65">
        <v>1730</v>
      </c>
    </row>
    <row r="359" spans="1:5" x14ac:dyDescent="0.25">
      <c r="A359" s="65" t="s">
        <v>280</v>
      </c>
      <c r="B359" s="65" t="s">
        <v>114</v>
      </c>
      <c r="C359" s="65">
        <v>1025</v>
      </c>
      <c r="D359" s="65">
        <v>445</v>
      </c>
      <c r="E359" s="65">
        <v>585</v>
      </c>
    </row>
    <row r="360" spans="1:5" x14ac:dyDescent="0.25">
      <c r="A360" s="65" t="s">
        <v>281</v>
      </c>
      <c r="B360" s="65" t="s">
        <v>117</v>
      </c>
      <c r="C360" s="65">
        <v>2355</v>
      </c>
      <c r="D360" s="65">
        <v>1445</v>
      </c>
      <c r="E360" s="65">
        <v>910</v>
      </c>
    </row>
    <row r="361" spans="1:5" x14ac:dyDescent="0.25">
      <c r="A361" s="65" t="s">
        <v>282</v>
      </c>
      <c r="B361" s="65" t="s">
        <v>118</v>
      </c>
      <c r="C361" s="65">
        <v>615</v>
      </c>
      <c r="D361" s="65">
        <v>285</v>
      </c>
      <c r="E361" s="65">
        <v>330</v>
      </c>
    </row>
    <row r="362" spans="1:5" x14ac:dyDescent="0.25">
      <c r="A362" s="65" t="s">
        <v>283</v>
      </c>
      <c r="B362" s="65" t="s">
        <v>121</v>
      </c>
      <c r="C362" s="65">
        <v>380</v>
      </c>
      <c r="D362" s="65">
        <v>225</v>
      </c>
      <c r="E362" s="65">
        <v>155</v>
      </c>
    </row>
    <row r="363" spans="1:5" x14ac:dyDescent="0.25">
      <c r="A363" s="65" t="s">
        <v>284</v>
      </c>
      <c r="B363" s="65" t="s">
        <v>119</v>
      </c>
      <c r="C363" s="65">
        <v>16110</v>
      </c>
      <c r="D363" s="65">
        <v>8905</v>
      </c>
      <c r="E363" s="65">
        <v>7210</v>
      </c>
    </row>
    <row r="364" spans="1:5" x14ac:dyDescent="0.25">
      <c r="A364" s="65" t="s">
        <v>285</v>
      </c>
      <c r="B364" s="65" t="s">
        <v>120</v>
      </c>
      <c r="C364" s="65">
        <v>4430</v>
      </c>
      <c r="D364" s="65">
        <v>2430</v>
      </c>
      <c r="E364" s="65">
        <v>2000</v>
      </c>
    </row>
    <row r="365" spans="1:5" x14ac:dyDescent="0.25">
      <c r="A365" s="65" t="s">
        <v>286</v>
      </c>
      <c r="B365" s="65" t="s">
        <v>122</v>
      </c>
      <c r="C365" s="65">
        <v>655</v>
      </c>
      <c r="D365" s="65">
        <v>285</v>
      </c>
      <c r="E365" s="65">
        <v>370</v>
      </c>
    </row>
    <row r="366" spans="1:5" x14ac:dyDescent="0.25">
      <c r="A366" s="65" t="s">
        <v>287</v>
      </c>
      <c r="B366" s="65" t="s">
        <v>124</v>
      </c>
      <c r="C366" s="65">
        <v>290</v>
      </c>
      <c r="D366" s="65">
        <v>185</v>
      </c>
      <c r="E366" s="65">
        <v>105</v>
      </c>
    </row>
    <row r="367" spans="1:5" x14ac:dyDescent="0.25">
      <c r="A367" s="65" t="s">
        <v>288</v>
      </c>
      <c r="B367" s="65" t="s">
        <v>123</v>
      </c>
      <c r="C367" s="65">
        <v>1425</v>
      </c>
      <c r="D367" s="65">
        <v>655</v>
      </c>
      <c r="E367" s="65">
        <v>775</v>
      </c>
    </row>
    <row r="368" spans="1:5" x14ac:dyDescent="0.25">
      <c r="A368" s="65" t="s">
        <v>289</v>
      </c>
      <c r="B368" s="65" t="s">
        <v>131</v>
      </c>
      <c r="C368" s="65">
        <v>615</v>
      </c>
      <c r="D368" s="65">
        <v>235</v>
      </c>
      <c r="E368" s="65">
        <v>375</v>
      </c>
    </row>
    <row r="369" spans="1:5" x14ac:dyDescent="0.25">
      <c r="A369" s="65" t="s">
        <v>290</v>
      </c>
      <c r="B369" s="65" t="s">
        <v>125</v>
      </c>
      <c r="C369" s="65">
        <v>2535</v>
      </c>
      <c r="D369" s="65">
        <v>1465</v>
      </c>
      <c r="E369" s="65">
        <v>1075</v>
      </c>
    </row>
    <row r="370" spans="1:5" x14ac:dyDescent="0.25">
      <c r="A370" s="65" t="s">
        <v>291</v>
      </c>
      <c r="B370" s="65" t="s">
        <v>135</v>
      </c>
      <c r="C370" s="65">
        <v>225</v>
      </c>
      <c r="D370" s="65">
        <v>120</v>
      </c>
      <c r="E370" s="65">
        <v>105</v>
      </c>
    </row>
    <row r="371" spans="1:5" x14ac:dyDescent="0.25">
      <c r="A371" s="65" t="s">
        <v>292</v>
      </c>
      <c r="B371" s="65" t="s">
        <v>126</v>
      </c>
      <c r="C371" s="65">
        <v>250</v>
      </c>
      <c r="D371" s="65">
        <v>135</v>
      </c>
      <c r="E371" s="65">
        <v>120</v>
      </c>
    </row>
    <row r="372" spans="1:5" x14ac:dyDescent="0.25">
      <c r="A372" s="65" t="s">
        <v>293</v>
      </c>
      <c r="B372" s="65" t="s">
        <v>128</v>
      </c>
      <c r="C372" s="65">
        <v>1270</v>
      </c>
      <c r="D372" s="65">
        <v>890</v>
      </c>
      <c r="E372" s="65">
        <v>380</v>
      </c>
    </row>
    <row r="373" spans="1:5" ht="30" x14ac:dyDescent="0.25">
      <c r="A373" s="65" t="s">
        <v>294</v>
      </c>
      <c r="B373" s="65" t="s">
        <v>341</v>
      </c>
      <c r="C373" s="65">
        <v>120</v>
      </c>
      <c r="D373" s="65">
        <v>85</v>
      </c>
      <c r="E373" s="65">
        <v>35</v>
      </c>
    </row>
    <row r="374" spans="1:5" x14ac:dyDescent="0.25">
      <c r="A374" s="65" t="s">
        <v>295</v>
      </c>
      <c r="B374" s="65" t="s">
        <v>129</v>
      </c>
      <c r="C374" s="65">
        <v>430</v>
      </c>
      <c r="D374" s="65">
        <v>75</v>
      </c>
      <c r="E374" s="65">
        <v>355</v>
      </c>
    </row>
    <row r="375" spans="1:5" x14ac:dyDescent="0.25">
      <c r="A375" s="65" t="s">
        <v>296</v>
      </c>
      <c r="B375" s="65" t="s">
        <v>115</v>
      </c>
      <c r="C375" s="65">
        <v>460</v>
      </c>
      <c r="D375" s="65">
        <v>215</v>
      </c>
      <c r="E375" s="65">
        <v>245</v>
      </c>
    </row>
    <row r="376" spans="1:5" x14ac:dyDescent="0.25">
      <c r="A376" s="65" t="s">
        <v>297</v>
      </c>
      <c r="B376" s="65" t="s">
        <v>132</v>
      </c>
      <c r="C376" s="65">
        <v>23325</v>
      </c>
      <c r="D376" s="65">
        <v>13600</v>
      </c>
      <c r="E376" s="65">
        <v>9730</v>
      </c>
    </row>
    <row r="377" spans="1:5" x14ac:dyDescent="0.25">
      <c r="A377" s="65" t="s">
        <v>298</v>
      </c>
      <c r="B377" s="65" t="s">
        <v>130</v>
      </c>
      <c r="C377" s="65">
        <v>155</v>
      </c>
      <c r="D377" s="65">
        <v>40</v>
      </c>
      <c r="E377" s="65">
        <v>115</v>
      </c>
    </row>
    <row r="378" spans="1:5" x14ac:dyDescent="0.25">
      <c r="A378" s="65" t="s">
        <v>299</v>
      </c>
      <c r="B378" s="65" t="s">
        <v>133</v>
      </c>
      <c r="C378" s="65">
        <v>1365</v>
      </c>
      <c r="D378" s="65">
        <v>140</v>
      </c>
      <c r="E378" s="65">
        <v>1225</v>
      </c>
    </row>
    <row r="379" spans="1:5" x14ac:dyDescent="0.25">
      <c r="A379" s="65" t="s">
        <v>300</v>
      </c>
      <c r="B379" s="65" t="s">
        <v>116</v>
      </c>
      <c r="C379" s="65">
        <v>2795</v>
      </c>
      <c r="D379" s="65">
        <v>1240</v>
      </c>
      <c r="E379" s="65">
        <v>1555</v>
      </c>
    </row>
    <row r="380" spans="1:5" x14ac:dyDescent="0.25">
      <c r="A380" s="65" t="s">
        <v>301</v>
      </c>
      <c r="B380" s="65" t="s">
        <v>136</v>
      </c>
      <c r="C380" s="65">
        <v>1400</v>
      </c>
      <c r="D380" s="65">
        <v>685</v>
      </c>
      <c r="E380" s="65">
        <v>710</v>
      </c>
    </row>
    <row r="381" spans="1:5" x14ac:dyDescent="0.25">
      <c r="A381" s="65" t="s">
        <v>302</v>
      </c>
      <c r="B381" s="65" t="s">
        <v>302</v>
      </c>
      <c r="C381" s="65">
        <v>73975</v>
      </c>
      <c r="D381" s="65">
        <v>40580</v>
      </c>
      <c r="E381" s="65">
        <v>33400</v>
      </c>
    </row>
    <row r="382" spans="1:5" x14ac:dyDescent="0.25">
      <c r="A382" s="65" t="s">
        <v>137</v>
      </c>
      <c r="B382" s="65" t="s">
        <v>137</v>
      </c>
      <c r="C382" s="65">
        <v>355</v>
      </c>
      <c r="D382" s="65">
        <v>195</v>
      </c>
      <c r="E382" s="65">
        <v>160</v>
      </c>
    </row>
    <row r="383" spans="1:5" x14ac:dyDescent="0.25">
      <c r="A383" s="65" t="s">
        <v>139</v>
      </c>
      <c r="B383" s="65" t="s">
        <v>139</v>
      </c>
      <c r="C383" s="65">
        <v>1300</v>
      </c>
      <c r="D383" s="65">
        <v>750</v>
      </c>
      <c r="E383" s="65">
        <v>550</v>
      </c>
    </row>
    <row r="384" spans="1:5" x14ac:dyDescent="0.25">
      <c r="A384" s="65" t="s">
        <v>303</v>
      </c>
      <c r="B384" s="65" t="s">
        <v>303</v>
      </c>
      <c r="C384" s="65">
        <v>2925</v>
      </c>
      <c r="D384" s="65">
        <v>1725</v>
      </c>
      <c r="E384" s="65">
        <v>1205</v>
      </c>
    </row>
    <row r="385" spans="1:5" x14ac:dyDescent="0.25">
      <c r="A385" s="65" t="s">
        <v>304</v>
      </c>
      <c r="B385" s="65" t="s">
        <v>304</v>
      </c>
      <c r="C385" s="65">
        <v>268505</v>
      </c>
      <c r="D385" s="65">
        <v>143420</v>
      </c>
      <c r="E385" s="65">
        <v>125085</v>
      </c>
    </row>
    <row r="386" spans="1:5" ht="15" customHeight="1" x14ac:dyDescent="0.25">
      <c r="A386" s="94" t="s">
        <v>307</v>
      </c>
      <c r="B386" s="65" t="s">
        <v>307</v>
      </c>
      <c r="C386" s="95"/>
      <c r="D386" s="95"/>
      <c r="E386" s="96"/>
    </row>
    <row r="387" spans="1:5" x14ac:dyDescent="0.25">
      <c r="A387" s="65" t="s">
        <v>186</v>
      </c>
      <c r="B387" s="65" t="s">
        <v>22</v>
      </c>
      <c r="C387" s="65">
        <v>970</v>
      </c>
      <c r="D387" s="65">
        <v>555</v>
      </c>
      <c r="E387" s="65">
        <v>410</v>
      </c>
    </row>
    <row r="388" spans="1:5" x14ac:dyDescent="0.25">
      <c r="A388" s="65" t="s">
        <v>187</v>
      </c>
      <c r="B388" s="65" t="s">
        <v>25</v>
      </c>
      <c r="C388" s="65">
        <v>235</v>
      </c>
      <c r="D388" s="65">
        <v>105</v>
      </c>
      <c r="E388" s="65">
        <v>125</v>
      </c>
    </row>
    <row r="389" spans="1:5" x14ac:dyDescent="0.25">
      <c r="A389" s="65" t="s">
        <v>188</v>
      </c>
      <c r="B389" s="65" t="s">
        <v>24</v>
      </c>
      <c r="C389" s="65">
        <v>1280</v>
      </c>
      <c r="D389" s="65">
        <v>660</v>
      </c>
      <c r="E389" s="65">
        <v>620</v>
      </c>
    </row>
    <row r="390" spans="1:5" x14ac:dyDescent="0.25">
      <c r="A390" s="65" t="s">
        <v>189</v>
      </c>
      <c r="B390" s="65" t="s">
        <v>27</v>
      </c>
      <c r="C390" s="65">
        <v>3265</v>
      </c>
      <c r="D390" s="65">
        <v>1805</v>
      </c>
      <c r="E390" s="65">
        <v>1460</v>
      </c>
    </row>
    <row r="391" spans="1:5" x14ac:dyDescent="0.25">
      <c r="A391" s="65" t="s">
        <v>190</v>
      </c>
      <c r="B391" s="65" t="s">
        <v>28</v>
      </c>
      <c r="C391" s="65">
        <v>510</v>
      </c>
      <c r="D391" s="65">
        <v>190</v>
      </c>
      <c r="E391" s="65">
        <v>320</v>
      </c>
    </row>
    <row r="392" spans="1:5" x14ac:dyDescent="0.25">
      <c r="A392" s="65" t="s">
        <v>191</v>
      </c>
      <c r="B392" s="65" t="s">
        <v>29</v>
      </c>
      <c r="C392" s="65">
        <v>105</v>
      </c>
      <c r="D392" s="65">
        <v>30</v>
      </c>
      <c r="E392" s="65">
        <v>70</v>
      </c>
    </row>
    <row r="393" spans="1:5" x14ac:dyDescent="0.25">
      <c r="A393" s="65" t="s">
        <v>192</v>
      </c>
      <c r="B393" s="65" t="s">
        <v>30</v>
      </c>
      <c r="C393" s="65">
        <v>295</v>
      </c>
      <c r="D393" s="65">
        <v>70</v>
      </c>
      <c r="E393" s="65">
        <v>225</v>
      </c>
    </row>
    <row r="394" spans="1:5" x14ac:dyDescent="0.25">
      <c r="A394" s="65" t="s">
        <v>193</v>
      </c>
      <c r="B394" s="65" t="s">
        <v>31</v>
      </c>
      <c r="C394" s="65">
        <v>835</v>
      </c>
      <c r="D394" s="65">
        <v>385</v>
      </c>
      <c r="E394" s="65">
        <v>445</v>
      </c>
    </row>
    <row r="395" spans="1:5" x14ac:dyDescent="0.25">
      <c r="A395" s="65" t="s">
        <v>194</v>
      </c>
      <c r="B395" s="65" t="s">
        <v>34</v>
      </c>
      <c r="C395" s="65">
        <v>1835</v>
      </c>
      <c r="D395" s="65">
        <v>1090</v>
      </c>
      <c r="E395" s="65">
        <v>745</v>
      </c>
    </row>
    <row r="396" spans="1:5" x14ac:dyDescent="0.25">
      <c r="A396" s="65" t="s">
        <v>195</v>
      </c>
      <c r="B396" s="65" t="s">
        <v>35</v>
      </c>
      <c r="C396" s="65">
        <v>145</v>
      </c>
      <c r="D396" s="65">
        <v>85</v>
      </c>
      <c r="E396" s="65">
        <v>65</v>
      </c>
    </row>
    <row r="397" spans="1:5" x14ac:dyDescent="0.25">
      <c r="A397" s="65" t="s">
        <v>196</v>
      </c>
      <c r="B397" s="65" t="s">
        <v>36</v>
      </c>
      <c r="C397" s="65">
        <v>55</v>
      </c>
      <c r="D397" s="65">
        <v>30</v>
      </c>
      <c r="E397" s="65">
        <v>25</v>
      </c>
    </row>
    <row r="398" spans="1:5" x14ac:dyDescent="0.25">
      <c r="A398" s="65" t="s">
        <v>197</v>
      </c>
      <c r="B398" s="65" t="s">
        <v>37</v>
      </c>
      <c r="C398" s="65">
        <v>2890</v>
      </c>
      <c r="D398" s="65">
        <v>1840</v>
      </c>
      <c r="E398" s="65">
        <v>1050</v>
      </c>
    </row>
    <row r="399" spans="1:5" x14ac:dyDescent="0.25">
      <c r="A399" s="65" t="s">
        <v>198</v>
      </c>
      <c r="B399" s="65" t="s">
        <v>328</v>
      </c>
      <c r="C399" s="65">
        <v>2515</v>
      </c>
      <c r="D399" s="65">
        <v>1345</v>
      </c>
      <c r="E399" s="65">
        <v>1170</v>
      </c>
    </row>
    <row r="400" spans="1:5" x14ac:dyDescent="0.25">
      <c r="A400" s="65" t="s">
        <v>199</v>
      </c>
      <c r="B400" s="65" t="s">
        <v>32</v>
      </c>
      <c r="C400" s="65">
        <v>1555</v>
      </c>
      <c r="D400" s="65">
        <v>840</v>
      </c>
      <c r="E400" s="65">
        <v>715</v>
      </c>
    </row>
    <row r="401" spans="1:5" x14ac:dyDescent="0.25">
      <c r="A401" s="65" t="s">
        <v>200</v>
      </c>
      <c r="B401" s="65" t="s">
        <v>39</v>
      </c>
      <c r="C401" s="65">
        <v>795</v>
      </c>
      <c r="D401" s="65">
        <v>370</v>
      </c>
      <c r="E401" s="65">
        <v>420</v>
      </c>
    </row>
    <row r="402" spans="1:5" x14ac:dyDescent="0.25">
      <c r="A402" s="65" t="s">
        <v>201</v>
      </c>
      <c r="B402" s="65" t="s">
        <v>40</v>
      </c>
      <c r="C402" s="65">
        <v>1060</v>
      </c>
      <c r="D402" s="65">
        <v>480</v>
      </c>
      <c r="E402" s="65">
        <v>580</v>
      </c>
    </row>
    <row r="403" spans="1:5" x14ac:dyDescent="0.25">
      <c r="A403" s="65" t="s">
        <v>202</v>
      </c>
      <c r="B403" s="65" t="s">
        <v>41</v>
      </c>
      <c r="C403" s="65">
        <v>60</v>
      </c>
      <c r="D403" s="65">
        <v>30</v>
      </c>
      <c r="E403" s="65">
        <v>30</v>
      </c>
    </row>
    <row r="404" spans="1:5" x14ac:dyDescent="0.25">
      <c r="A404" s="65" t="s">
        <v>203</v>
      </c>
      <c r="B404" s="65" t="s">
        <v>43</v>
      </c>
      <c r="C404" s="65">
        <v>5</v>
      </c>
      <c r="D404" s="65">
        <v>5</v>
      </c>
      <c r="E404" s="65" t="s">
        <v>67</v>
      </c>
    </row>
    <row r="405" spans="1:5" x14ac:dyDescent="0.25">
      <c r="A405" s="65" t="s">
        <v>204</v>
      </c>
      <c r="B405" s="65" t="s">
        <v>42</v>
      </c>
      <c r="C405" s="65">
        <v>1140</v>
      </c>
      <c r="D405" s="65">
        <v>615</v>
      </c>
      <c r="E405" s="65">
        <v>525</v>
      </c>
    </row>
    <row r="406" spans="1:5" x14ac:dyDescent="0.25">
      <c r="A406" s="65" t="s">
        <v>205</v>
      </c>
      <c r="B406" s="65" t="s">
        <v>44</v>
      </c>
      <c r="C406" s="65">
        <v>230</v>
      </c>
      <c r="D406" s="65">
        <v>85</v>
      </c>
      <c r="E406" s="65">
        <v>145</v>
      </c>
    </row>
    <row r="407" spans="1:5" x14ac:dyDescent="0.25">
      <c r="A407" s="65" t="s">
        <v>206</v>
      </c>
      <c r="B407" s="65" t="s">
        <v>45</v>
      </c>
      <c r="C407" s="65" t="s">
        <v>67</v>
      </c>
      <c r="D407" s="65" t="s">
        <v>67</v>
      </c>
      <c r="E407" s="65" t="s">
        <v>67</v>
      </c>
    </row>
    <row r="408" spans="1:5" x14ac:dyDescent="0.25">
      <c r="A408" s="65" t="s">
        <v>207</v>
      </c>
      <c r="B408" s="65" t="s">
        <v>329</v>
      </c>
      <c r="C408" s="65">
        <v>1075</v>
      </c>
      <c r="D408" s="65">
        <v>570</v>
      </c>
      <c r="E408" s="65">
        <v>510</v>
      </c>
    </row>
    <row r="409" spans="1:5" x14ac:dyDescent="0.25">
      <c r="A409" s="65" t="s">
        <v>208</v>
      </c>
      <c r="B409" s="65" t="s">
        <v>46</v>
      </c>
      <c r="C409" s="65">
        <v>2985</v>
      </c>
      <c r="D409" s="65">
        <v>1970</v>
      </c>
      <c r="E409" s="65">
        <v>1015</v>
      </c>
    </row>
    <row r="410" spans="1:5" x14ac:dyDescent="0.25">
      <c r="A410" s="65" t="s">
        <v>209</v>
      </c>
      <c r="B410" s="65" t="s">
        <v>47</v>
      </c>
      <c r="C410" s="65">
        <v>145</v>
      </c>
      <c r="D410" s="65">
        <v>65</v>
      </c>
      <c r="E410" s="65">
        <v>80</v>
      </c>
    </row>
    <row r="411" spans="1:5" x14ac:dyDescent="0.25">
      <c r="A411" s="65" t="s">
        <v>210</v>
      </c>
      <c r="B411" s="65" t="s">
        <v>48</v>
      </c>
      <c r="C411" s="65">
        <v>1515</v>
      </c>
      <c r="D411" s="65">
        <v>800</v>
      </c>
      <c r="E411" s="65">
        <v>715</v>
      </c>
    </row>
    <row r="412" spans="1:5" x14ac:dyDescent="0.25">
      <c r="A412" s="65" t="s">
        <v>211</v>
      </c>
      <c r="B412" s="65" t="s">
        <v>49</v>
      </c>
      <c r="C412" s="65">
        <v>18395</v>
      </c>
      <c r="D412" s="65">
        <v>10330</v>
      </c>
      <c r="E412" s="65">
        <v>8060</v>
      </c>
    </row>
    <row r="413" spans="1:5" x14ac:dyDescent="0.25">
      <c r="A413" s="65" t="s">
        <v>212</v>
      </c>
      <c r="B413" s="65" t="s">
        <v>50</v>
      </c>
      <c r="C413" s="65">
        <v>2430</v>
      </c>
      <c r="D413" s="65">
        <v>1270</v>
      </c>
      <c r="E413" s="65">
        <v>1160</v>
      </c>
    </row>
    <row r="414" spans="1:5" x14ac:dyDescent="0.25">
      <c r="A414" s="65" t="s">
        <v>213</v>
      </c>
      <c r="B414" s="65" t="s">
        <v>51</v>
      </c>
      <c r="C414" s="65">
        <v>6505</v>
      </c>
      <c r="D414" s="65">
        <v>3950</v>
      </c>
      <c r="E414" s="65">
        <v>2550</v>
      </c>
    </row>
    <row r="415" spans="1:5" x14ac:dyDescent="0.25">
      <c r="A415" s="65" t="s">
        <v>214</v>
      </c>
      <c r="B415" s="65" t="s">
        <v>56</v>
      </c>
      <c r="C415" s="65">
        <v>3640</v>
      </c>
      <c r="D415" s="65">
        <v>1275</v>
      </c>
      <c r="E415" s="65">
        <v>2365</v>
      </c>
    </row>
    <row r="416" spans="1:5" x14ac:dyDescent="0.25">
      <c r="A416" s="65" t="s">
        <v>215</v>
      </c>
      <c r="B416" s="65" t="s">
        <v>53</v>
      </c>
      <c r="C416" s="65">
        <v>310</v>
      </c>
      <c r="D416" s="65">
        <v>125</v>
      </c>
      <c r="E416" s="65">
        <v>185</v>
      </c>
    </row>
    <row r="417" spans="1:5" x14ac:dyDescent="0.25">
      <c r="A417" s="65" t="s">
        <v>216</v>
      </c>
      <c r="B417" s="65" t="s">
        <v>54</v>
      </c>
      <c r="C417" s="65">
        <v>540</v>
      </c>
      <c r="D417" s="65">
        <v>260</v>
      </c>
      <c r="E417" s="65">
        <v>280</v>
      </c>
    </row>
    <row r="418" spans="1:5" ht="30" x14ac:dyDescent="0.25">
      <c r="A418" s="65" t="s">
        <v>217</v>
      </c>
      <c r="B418" s="65" t="s">
        <v>330</v>
      </c>
      <c r="C418" s="65">
        <v>150</v>
      </c>
      <c r="D418" s="65">
        <v>95</v>
      </c>
      <c r="E418" s="65">
        <v>55</v>
      </c>
    </row>
    <row r="419" spans="1:5" x14ac:dyDescent="0.25">
      <c r="A419" s="65" t="s">
        <v>218</v>
      </c>
      <c r="B419" s="65" t="s">
        <v>331</v>
      </c>
      <c r="C419" s="65">
        <v>25</v>
      </c>
      <c r="D419" s="65">
        <v>5</v>
      </c>
      <c r="E419" s="65">
        <v>15</v>
      </c>
    </row>
    <row r="420" spans="1:5" x14ac:dyDescent="0.25">
      <c r="A420" s="65" t="s">
        <v>219</v>
      </c>
      <c r="B420" s="65" t="s">
        <v>332</v>
      </c>
      <c r="C420" s="65">
        <v>3775</v>
      </c>
      <c r="D420" s="65">
        <v>1925</v>
      </c>
      <c r="E420" s="65">
        <v>1850</v>
      </c>
    </row>
    <row r="421" spans="1:5" x14ac:dyDescent="0.25">
      <c r="A421" s="65" t="s">
        <v>220</v>
      </c>
      <c r="B421" s="65" t="s">
        <v>333</v>
      </c>
      <c r="C421" s="65">
        <v>320</v>
      </c>
      <c r="D421" s="65">
        <v>145</v>
      </c>
      <c r="E421" s="65">
        <v>175</v>
      </c>
    </row>
    <row r="422" spans="1:5" x14ac:dyDescent="0.25">
      <c r="A422" s="65" t="s">
        <v>33</v>
      </c>
      <c r="B422" s="65" t="s">
        <v>33</v>
      </c>
      <c r="C422" s="65">
        <v>115</v>
      </c>
      <c r="D422" s="65">
        <v>70</v>
      </c>
      <c r="E422" s="65">
        <v>50</v>
      </c>
    </row>
    <row r="423" spans="1:5" x14ac:dyDescent="0.25">
      <c r="A423" s="65" t="s">
        <v>222</v>
      </c>
      <c r="B423" s="65" t="s">
        <v>55</v>
      </c>
      <c r="C423" s="65">
        <v>10</v>
      </c>
      <c r="D423" s="65" t="s">
        <v>67</v>
      </c>
      <c r="E423" s="65">
        <v>10</v>
      </c>
    </row>
    <row r="424" spans="1:5" x14ac:dyDescent="0.25">
      <c r="A424" s="65" t="s">
        <v>223</v>
      </c>
      <c r="B424" s="65" t="s">
        <v>57</v>
      </c>
      <c r="C424" s="65">
        <v>1710</v>
      </c>
      <c r="D424" s="65">
        <v>875</v>
      </c>
      <c r="E424" s="65">
        <v>840</v>
      </c>
    </row>
    <row r="425" spans="1:5" x14ac:dyDescent="0.25">
      <c r="A425" s="65" t="s">
        <v>224</v>
      </c>
      <c r="B425" s="65" t="s">
        <v>58</v>
      </c>
      <c r="C425" s="65">
        <v>15</v>
      </c>
      <c r="D425" s="65">
        <v>5</v>
      </c>
      <c r="E425" s="65">
        <v>10</v>
      </c>
    </row>
    <row r="426" spans="1:5" x14ac:dyDescent="0.25">
      <c r="A426" s="65" t="s">
        <v>225</v>
      </c>
      <c r="B426" s="65" t="s">
        <v>60</v>
      </c>
      <c r="C426" s="65">
        <v>335</v>
      </c>
      <c r="D426" s="65">
        <v>140</v>
      </c>
      <c r="E426" s="65">
        <v>195</v>
      </c>
    </row>
    <row r="427" spans="1:5" x14ac:dyDescent="0.25">
      <c r="A427" s="65" t="s">
        <v>226</v>
      </c>
      <c r="B427" s="65" t="s">
        <v>59</v>
      </c>
      <c r="C427" s="65">
        <v>10690</v>
      </c>
      <c r="D427" s="65">
        <v>5555</v>
      </c>
      <c r="E427" s="65">
        <v>5135</v>
      </c>
    </row>
    <row r="428" spans="1:5" x14ac:dyDescent="0.25">
      <c r="A428" s="65" t="s">
        <v>227</v>
      </c>
      <c r="B428" s="65" t="s">
        <v>62</v>
      </c>
      <c r="C428" s="65">
        <v>1190</v>
      </c>
      <c r="D428" s="65">
        <v>355</v>
      </c>
      <c r="E428" s="65">
        <v>840</v>
      </c>
    </row>
    <row r="429" spans="1:5" x14ac:dyDescent="0.25">
      <c r="A429" s="65" t="s">
        <v>228</v>
      </c>
      <c r="B429" s="65" t="s">
        <v>61</v>
      </c>
      <c r="C429" s="65">
        <v>1350</v>
      </c>
      <c r="D429" s="65">
        <v>775</v>
      </c>
      <c r="E429" s="65">
        <v>575</v>
      </c>
    </row>
    <row r="430" spans="1:5" x14ac:dyDescent="0.25">
      <c r="A430" s="65" t="s">
        <v>229</v>
      </c>
      <c r="B430" s="65" t="s">
        <v>334</v>
      </c>
      <c r="C430" s="65">
        <v>2525</v>
      </c>
      <c r="D430" s="65">
        <v>1770</v>
      </c>
      <c r="E430" s="65">
        <v>755</v>
      </c>
    </row>
    <row r="431" spans="1:5" x14ac:dyDescent="0.25">
      <c r="A431" s="65" t="s">
        <v>230</v>
      </c>
      <c r="B431" s="65" t="s">
        <v>64</v>
      </c>
      <c r="C431" s="65">
        <v>330</v>
      </c>
      <c r="D431" s="65">
        <v>80</v>
      </c>
      <c r="E431" s="65">
        <v>255</v>
      </c>
    </row>
    <row r="432" spans="1:5" x14ac:dyDescent="0.25">
      <c r="A432" s="65" t="s">
        <v>231</v>
      </c>
      <c r="B432" s="65" t="s">
        <v>65</v>
      </c>
      <c r="C432" s="65">
        <v>10</v>
      </c>
      <c r="D432" s="65">
        <v>5</v>
      </c>
      <c r="E432" s="65">
        <v>5</v>
      </c>
    </row>
    <row r="433" spans="1:5" x14ac:dyDescent="0.25">
      <c r="A433" s="65" t="s">
        <v>232</v>
      </c>
      <c r="B433" s="65" t="s">
        <v>68</v>
      </c>
      <c r="C433" s="65" t="s">
        <v>67</v>
      </c>
      <c r="D433" s="65" t="s">
        <v>67</v>
      </c>
      <c r="E433" s="65" t="s">
        <v>67</v>
      </c>
    </row>
    <row r="434" spans="1:5" x14ac:dyDescent="0.25">
      <c r="A434" s="65" t="s">
        <v>233</v>
      </c>
      <c r="B434" s="65" t="s">
        <v>233</v>
      </c>
      <c r="C434" s="65">
        <v>79865</v>
      </c>
      <c r="D434" s="65">
        <v>43040</v>
      </c>
      <c r="E434" s="65">
        <v>36825</v>
      </c>
    </row>
    <row r="435" spans="1:5" x14ac:dyDescent="0.25">
      <c r="A435" s="65" t="s">
        <v>234</v>
      </c>
      <c r="B435" s="65" t="s">
        <v>71</v>
      </c>
      <c r="C435" s="65">
        <v>305</v>
      </c>
      <c r="D435" s="65">
        <v>250</v>
      </c>
      <c r="E435" s="65">
        <v>55</v>
      </c>
    </row>
    <row r="436" spans="1:5" x14ac:dyDescent="0.25">
      <c r="A436" s="65" t="s">
        <v>235</v>
      </c>
      <c r="B436" s="65" t="s">
        <v>73</v>
      </c>
      <c r="C436" s="65">
        <v>40</v>
      </c>
      <c r="D436" s="65">
        <v>20</v>
      </c>
      <c r="E436" s="65">
        <v>15</v>
      </c>
    </row>
    <row r="437" spans="1:5" x14ac:dyDescent="0.25">
      <c r="A437" s="65" t="s">
        <v>236</v>
      </c>
      <c r="B437" s="65" t="s">
        <v>94</v>
      </c>
      <c r="C437" s="65">
        <v>235</v>
      </c>
      <c r="D437" s="65">
        <v>160</v>
      </c>
      <c r="E437" s="65">
        <v>70</v>
      </c>
    </row>
    <row r="438" spans="1:5" x14ac:dyDescent="0.25">
      <c r="A438" s="65" t="s">
        <v>237</v>
      </c>
      <c r="B438" s="65" t="s">
        <v>75</v>
      </c>
      <c r="C438" s="65">
        <v>45</v>
      </c>
      <c r="D438" s="65">
        <v>15</v>
      </c>
      <c r="E438" s="65">
        <v>30</v>
      </c>
    </row>
    <row r="439" spans="1:5" x14ac:dyDescent="0.25">
      <c r="A439" s="65" t="s">
        <v>238</v>
      </c>
      <c r="B439" s="65" t="s">
        <v>76</v>
      </c>
      <c r="C439" s="65">
        <v>30</v>
      </c>
      <c r="D439" s="65">
        <v>20</v>
      </c>
      <c r="E439" s="65">
        <v>15</v>
      </c>
    </row>
    <row r="440" spans="1:5" x14ac:dyDescent="0.25">
      <c r="A440" s="65" t="s">
        <v>239</v>
      </c>
      <c r="B440" s="65" t="s">
        <v>85</v>
      </c>
      <c r="C440" s="65">
        <v>15</v>
      </c>
      <c r="D440" s="65">
        <v>10</v>
      </c>
      <c r="E440" s="65">
        <v>5</v>
      </c>
    </row>
    <row r="441" spans="1:5" x14ac:dyDescent="0.25">
      <c r="A441" s="65" t="s">
        <v>240</v>
      </c>
      <c r="B441" s="65" t="s">
        <v>335</v>
      </c>
      <c r="C441" s="65">
        <v>790</v>
      </c>
      <c r="D441" s="65">
        <v>655</v>
      </c>
      <c r="E441" s="65">
        <v>135</v>
      </c>
    </row>
    <row r="442" spans="1:5" x14ac:dyDescent="0.25">
      <c r="A442" s="65" t="s">
        <v>241</v>
      </c>
      <c r="B442" s="65" t="s">
        <v>74</v>
      </c>
      <c r="C442" s="65">
        <v>670</v>
      </c>
      <c r="D442" s="65">
        <v>520</v>
      </c>
      <c r="E442" s="65">
        <v>145</v>
      </c>
    </row>
    <row r="443" spans="1:5" x14ac:dyDescent="0.25">
      <c r="A443" s="65" t="s">
        <v>242</v>
      </c>
      <c r="B443" s="65" t="s">
        <v>79</v>
      </c>
      <c r="C443" s="65">
        <v>130</v>
      </c>
      <c r="D443" s="65">
        <v>110</v>
      </c>
      <c r="E443" s="65">
        <v>25</v>
      </c>
    </row>
    <row r="444" spans="1:5" x14ac:dyDescent="0.25">
      <c r="A444" s="65" t="s">
        <v>243</v>
      </c>
      <c r="B444" s="65" t="s">
        <v>80</v>
      </c>
      <c r="C444" s="65">
        <v>230</v>
      </c>
      <c r="D444" s="65">
        <v>145</v>
      </c>
      <c r="E444" s="65">
        <v>90</v>
      </c>
    </row>
    <row r="445" spans="1:5" x14ac:dyDescent="0.25">
      <c r="A445" s="65" t="s">
        <v>244</v>
      </c>
      <c r="B445" s="65" t="s">
        <v>86</v>
      </c>
      <c r="C445" s="65">
        <v>95</v>
      </c>
      <c r="D445" s="65">
        <v>45</v>
      </c>
      <c r="E445" s="65">
        <v>50</v>
      </c>
    </row>
    <row r="446" spans="1:5" x14ac:dyDescent="0.25">
      <c r="A446" s="65" t="s">
        <v>245</v>
      </c>
      <c r="B446" s="65" t="s">
        <v>81</v>
      </c>
      <c r="C446" s="65">
        <v>115</v>
      </c>
      <c r="D446" s="65">
        <v>40</v>
      </c>
      <c r="E446" s="65">
        <v>75</v>
      </c>
    </row>
    <row r="447" spans="1:5" x14ac:dyDescent="0.25">
      <c r="A447" s="65" t="s">
        <v>246</v>
      </c>
      <c r="B447" s="65" t="s">
        <v>83</v>
      </c>
      <c r="C447" s="65">
        <v>125</v>
      </c>
      <c r="D447" s="65">
        <v>115</v>
      </c>
      <c r="E447" s="65">
        <v>15</v>
      </c>
    </row>
    <row r="448" spans="1:5" x14ac:dyDescent="0.25">
      <c r="A448" s="65" t="s">
        <v>247</v>
      </c>
      <c r="B448" s="65" t="s">
        <v>84</v>
      </c>
      <c r="C448" s="65">
        <v>270</v>
      </c>
      <c r="D448" s="65">
        <v>150</v>
      </c>
      <c r="E448" s="65">
        <v>115</v>
      </c>
    </row>
    <row r="449" spans="1:5" x14ac:dyDescent="0.25">
      <c r="A449" s="65" t="s">
        <v>248</v>
      </c>
      <c r="B449" s="65" t="s">
        <v>78</v>
      </c>
      <c r="C449" s="65">
        <v>280</v>
      </c>
      <c r="D449" s="65">
        <v>185</v>
      </c>
      <c r="E449" s="65">
        <v>95</v>
      </c>
    </row>
    <row r="450" spans="1:5" x14ac:dyDescent="0.25">
      <c r="A450" s="65" t="s">
        <v>249</v>
      </c>
      <c r="B450" s="65" t="s">
        <v>88</v>
      </c>
      <c r="C450" s="65">
        <v>45</v>
      </c>
      <c r="D450" s="65">
        <v>30</v>
      </c>
      <c r="E450" s="65">
        <v>15</v>
      </c>
    </row>
    <row r="451" spans="1:5" x14ac:dyDescent="0.25">
      <c r="A451" s="65" t="s">
        <v>250</v>
      </c>
      <c r="B451" s="65" t="s">
        <v>89</v>
      </c>
      <c r="C451" s="65">
        <v>15</v>
      </c>
      <c r="D451" s="65">
        <v>15</v>
      </c>
      <c r="E451" s="65" t="s">
        <v>67</v>
      </c>
    </row>
    <row r="452" spans="1:5" x14ac:dyDescent="0.25">
      <c r="A452" s="65" t="s">
        <v>251</v>
      </c>
      <c r="B452" s="65" t="s">
        <v>90</v>
      </c>
      <c r="C452" s="65">
        <v>605</v>
      </c>
      <c r="D452" s="65">
        <v>425</v>
      </c>
      <c r="E452" s="65">
        <v>180</v>
      </c>
    </row>
    <row r="453" spans="1:5" x14ac:dyDescent="0.25">
      <c r="A453" s="65" t="s">
        <v>252</v>
      </c>
      <c r="B453" s="65" t="s">
        <v>87</v>
      </c>
      <c r="C453" s="65">
        <v>120</v>
      </c>
      <c r="D453" s="65">
        <v>55</v>
      </c>
      <c r="E453" s="65">
        <v>65</v>
      </c>
    </row>
    <row r="454" spans="1:5" x14ac:dyDescent="0.25">
      <c r="A454" s="65" t="s">
        <v>253</v>
      </c>
      <c r="B454" s="65" t="s">
        <v>336</v>
      </c>
      <c r="C454" s="65">
        <v>50</v>
      </c>
      <c r="D454" s="65">
        <v>45</v>
      </c>
      <c r="E454" s="65" t="s">
        <v>67</v>
      </c>
    </row>
    <row r="455" spans="1:5" x14ac:dyDescent="0.25">
      <c r="A455" s="65" t="s">
        <v>254</v>
      </c>
      <c r="B455" s="65" t="s">
        <v>337</v>
      </c>
      <c r="C455" s="65">
        <v>1065</v>
      </c>
      <c r="D455" s="65">
        <v>940</v>
      </c>
      <c r="E455" s="65">
        <v>125</v>
      </c>
    </row>
    <row r="456" spans="1:5" x14ac:dyDescent="0.25">
      <c r="A456" s="65" t="s">
        <v>255</v>
      </c>
      <c r="B456" s="65" t="s">
        <v>338</v>
      </c>
      <c r="C456" s="65">
        <v>35</v>
      </c>
      <c r="D456" s="65">
        <v>30</v>
      </c>
      <c r="E456" s="65">
        <v>5</v>
      </c>
    </row>
    <row r="457" spans="1:5" x14ac:dyDescent="0.25">
      <c r="A457" s="65" t="s">
        <v>256</v>
      </c>
      <c r="B457" s="65" t="s">
        <v>92</v>
      </c>
      <c r="C457" s="65">
        <v>90</v>
      </c>
      <c r="D457" s="65">
        <v>45</v>
      </c>
      <c r="E457" s="65">
        <v>45</v>
      </c>
    </row>
    <row r="458" spans="1:5" x14ac:dyDescent="0.25">
      <c r="A458" s="65" t="s">
        <v>257</v>
      </c>
      <c r="B458" s="65" t="s">
        <v>93</v>
      </c>
      <c r="C458" s="65">
        <v>240</v>
      </c>
      <c r="D458" s="65">
        <v>155</v>
      </c>
      <c r="E458" s="65">
        <v>90</v>
      </c>
    </row>
    <row r="459" spans="1:5" ht="30" x14ac:dyDescent="0.25">
      <c r="A459" s="65" t="s">
        <v>258</v>
      </c>
      <c r="B459" s="65" t="s">
        <v>339</v>
      </c>
      <c r="C459" s="65">
        <v>40</v>
      </c>
      <c r="D459" s="65">
        <v>25</v>
      </c>
      <c r="E459" s="65">
        <v>20</v>
      </c>
    </row>
    <row r="460" spans="1:5" x14ac:dyDescent="0.25">
      <c r="A460" s="65" t="s">
        <v>259</v>
      </c>
      <c r="B460" s="65" t="s">
        <v>95</v>
      </c>
      <c r="C460" s="65">
        <v>585</v>
      </c>
      <c r="D460" s="65">
        <v>380</v>
      </c>
      <c r="E460" s="65">
        <v>205</v>
      </c>
    </row>
    <row r="461" spans="1:5" x14ac:dyDescent="0.25">
      <c r="A461" s="65" t="s">
        <v>260</v>
      </c>
      <c r="B461" s="65" t="s">
        <v>260</v>
      </c>
      <c r="C461" s="65">
        <v>6265</v>
      </c>
      <c r="D461" s="65">
        <v>4580</v>
      </c>
      <c r="E461" s="65">
        <v>1685</v>
      </c>
    </row>
    <row r="462" spans="1:5" x14ac:dyDescent="0.25">
      <c r="A462" s="65" t="s">
        <v>261</v>
      </c>
      <c r="B462" s="65" t="s">
        <v>96</v>
      </c>
      <c r="C462" s="65">
        <v>100</v>
      </c>
      <c r="D462" s="65">
        <v>55</v>
      </c>
      <c r="E462" s="65">
        <v>45</v>
      </c>
    </row>
    <row r="463" spans="1:5" x14ac:dyDescent="0.25">
      <c r="A463" s="65" t="s">
        <v>262</v>
      </c>
      <c r="B463" s="65" t="s">
        <v>98</v>
      </c>
      <c r="C463" s="65">
        <v>25</v>
      </c>
      <c r="D463" s="65">
        <v>5</v>
      </c>
      <c r="E463" s="65">
        <v>15</v>
      </c>
    </row>
    <row r="464" spans="1:5" x14ac:dyDescent="0.25">
      <c r="A464" s="65" t="s">
        <v>263</v>
      </c>
      <c r="B464" s="65" t="s">
        <v>99</v>
      </c>
      <c r="C464" s="65">
        <v>575</v>
      </c>
      <c r="D464" s="65">
        <v>195</v>
      </c>
      <c r="E464" s="65">
        <v>380</v>
      </c>
    </row>
    <row r="465" spans="1:5" x14ac:dyDescent="0.25">
      <c r="A465" s="65" t="s">
        <v>264</v>
      </c>
      <c r="B465" s="65" t="s">
        <v>100</v>
      </c>
      <c r="C465" s="65">
        <v>100</v>
      </c>
      <c r="D465" s="65">
        <v>55</v>
      </c>
      <c r="E465" s="65">
        <v>45</v>
      </c>
    </row>
    <row r="466" spans="1:5" x14ac:dyDescent="0.25">
      <c r="A466" s="65" t="s">
        <v>265</v>
      </c>
      <c r="B466" s="65" t="s">
        <v>101</v>
      </c>
      <c r="C466" s="65">
        <v>110</v>
      </c>
      <c r="D466" s="65">
        <v>35</v>
      </c>
      <c r="E466" s="65">
        <v>75</v>
      </c>
    </row>
    <row r="467" spans="1:5" x14ac:dyDescent="0.25">
      <c r="A467" s="65" t="s">
        <v>266</v>
      </c>
      <c r="B467" s="65" t="s">
        <v>102</v>
      </c>
      <c r="C467" s="65">
        <v>165</v>
      </c>
      <c r="D467" s="65">
        <v>75</v>
      </c>
      <c r="E467" s="65">
        <v>90</v>
      </c>
    </row>
    <row r="468" spans="1:5" x14ac:dyDescent="0.25">
      <c r="A468" s="65" t="s">
        <v>267</v>
      </c>
      <c r="B468" s="65" t="s">
        <v>103</v>
      </c>
      <c r="C468" s="65">
        <v>230</v>
      </c>
      <c r="D468" s="65">
        <v>90</v>
      </c>
      <c r="E468" s="65">
        <v>135</v>
      </c>
    </row>
    <row r="469" spans="1:5" x14ac:dyDescent="0.25">
      <c r="A469" s="65" t="s">
        <v>268</v>
      </c>
      <c r="B469" s="65" t="s">
        <v>104</v>
      </c>
      <c r="C469" s="65">
        <v>65</v>
      </c>
      <c r="D469" s="65">
        <v>20</v>
      </c>
      <c r="E469" s="65">
        <v>45</v>
      </c>
    </row>
    <row r="470" spans="1:5" x14ac:dyDescent="0.25">
      <c r="A470" s="65" t="s">
        <v>269</v>
      </c>
      <c r="B470" s="65" t="s">
        <v>105</v>
      </c>
      <c r="C470" s="65">
        <v>155</v>
      </c>
      <c r="D470" s="65">
        <v>55</v>
      </c>
      <c r="E470" s="65">
        <v>105</v>
      </c>
    </row>
    <row r="471" spans="1:5" x14ac:dyDescent="0.25">
      <c r="A471" s="65" t="s">
        <v>270</v>
      </c>
      <c r="B471" s="65" t="s">
        <v>106</v>
      </c>
      <c r="C471" s="65">
        <v>125</v>
      </c>
      <c r="D471" s="65">
        <v>40</v>
      </c>
      <c r="E471" s="65">
        <v>85</v>
      </c>
    </row>
    <row r="472" spans="1:5" x14ac:dyDescent="0.25">
      <c r="A472" s="65" t="s">
        <v>271</v>
      </c>
      <c r="B472" s="65" t="s">
        <v>340</v>
      </c>
      <c r="C472" s="65">
        <v>75</v>
      </c>
      <c r="D472" s="65">
        <v>30</v>
      </c>
      <c r="E472" s="65">
        <v>45</v>
      </c>
    </row>
    <row r="473" spans="1:5" x14ac:dyDescent="0.25">
      <c r="A473" s="65" t="s">
        <v>272</v>
      </c>
      <c r="B473" s="65" t="s">
        <v>108</v>
      </c>
      <c r="C473" s="65">
        <v>1090</v>
      </c>
      <c r="D473" s="65">
        <v>565</v>
      </c>
      <c r="E473" s="65">
        <v>525</v>
      </c>
    </row>
    <row r="474" spans="1:5" x14ac:dyDescent="0.25">
      <c r="A474" s="65" t="s">
        <v>273</v>
      </c>
      <c r="B474" s="65" t="s">
        <v>109</v>
      </c>
      <c r="C474" s="65">
        <v>295</v>
      </c>
      <c r="D474" s="65">
        <v>120</v>
      </c>
      <c r="E474" s="65">
        <v>175</v>
      </c>
    </row>
    <row r="475" spans="1:5" x14ac:dyDescent="0.25">
      <c r="A475" s="65" t="s">
        <v>274</v>
      </c>
      <c r="B475" s="65" t="s">
        <v>274</v>
      </c>
      <c r="C475" s="65">
        <v>3110</v>
      </c>
      <c r="D475" s="65">
        <v>1340</v>
      </c>
      <c r="E475" s="65">
        <v>1770</v>
      </c>
    </row>
    <row r="476" spans="1:5" x14ac:dyDescent="0.25">
      <c r="A476" s="65" t="s">
        <v>275</v>
      </c>
      <c r="B476" s="65" t="s">
        <v>112</v>
      </c>
      <c r="C476" s="65">
        <v>4610</v>
      </c>
      <c r="D476" s="65">
        <v>3055</v>
      </c>
      <c r="E476" s="65">
        <v>1555</v>
      </c>
    </row>
    <row r="477" spans="1:5" x14ac:dyDescent="0.25">
      <c r="A477" s="65" t="s">
        <v>276</v>
      </c>
      <c r="B477" s="65" t="s">
        <v>110</v>
      </c>
      <c r="C477" s="65">
        <v>255</v>
      </c>
      <c r="D477" s="65">
        <v>115</v>
      </c>
      <c r="E477" s="65">
        <v>135</v>
      </c>
    </row>
    <row r="478" spans="1:5" x14ac:dyDescent="0.25">
      <c r="A478" s="65" t="s">
        <v>277</v>
      </c>
      <c r="B478" s="65" t="s">
        <v>113</v>
      </c>
      <c r="C478" s="65">
        <v>225</v>
      </c>
      <c r="D478" s="65">
        <v>120</v>
      </c>
      <c r="E478" s="65">
        <v>105</v>
      </c>
    </row>
    <row r="479" spans="1:5" x14ac:dyDescent="0.25">
      <c r="A479" s="65" t="s">
        <v>278</v>
      </c>
      <c r="B479" s="65" t="s">
        <v>127</v>
      </c>
      <c r="C479" s="65">
        <v>25</v>
      </c>
      <c r="D479" s="65">
        <v>15</v>
      </c>
      <c r="E479" s="65">
        <v>10</v>
      </c>
    </row>
    <row r="480" spans="1:5" x14ac:dyDescent="0.25">
      <c r="A480" s="65" t="s">
        <v>279</v>
      </c>
      <c r="B480" s="65" t="s">
        <v>134</v>
      </c>
      <c r="C480" s="65">
        <v>670</v>
      </c>
      <c r="D480" s="65">
        <v>230</v>
      </c>
      <c r="E480" s="65">
        <v>440</v>
      </c>
    </row>
    <row r="481" spans="1:5" x14ac:dyDescent="0.25">
      <c r="A481" s="65" t="s">
        <v>280</v>
      </c>
      <c r="B481" s="65" t="s">
        <v>114</v>
      </c>
      <c r="C481" s="65">
        <v>445</v>
      </c>
      <c r="D481" s="65">
        <v>235</v>
      </c>
      <c r="E481" s="65">
        <v>210</v>
      </c>
    </row>
    <row r="482" spans="1:5" x14ac:dyDescent="0.25">
      <c r="A482" s="65" t="s">
        <v>281</v>
      </c>
      <c r="B482" s="65" t="s">
        <v>117</v>
      </c>
      <c r="C482" s="65">
        <v>595</v>
      </c>
      <c r="D482" s="65">
        <v>375</v>
      </c>
      <c r="E482" s="65">
        <v>225</v>
      </c>
    </row>
    <row r="483" spans="1:5" x14ac:dyDescent="0.25">
      <c r="A483" s="65" t="s">
        <v>282</v>
      </c>
      <c r="B483" s="65" t="s">
        <v>118</v>
      </c>
      <c r="C483" s="65">
        <v>165</v>
      </c>
      <c r="D483" s="65">
        <v>45</v>
      </c>
      <c r="E483" s="65">
        <v>125</v>
      </c>
    </row>
    <row r="484" spans="1:5" x14ac:dyDescent="0.25">
      <c r="A484" s="65" t="s">
        <v>283</v>
      </c>
      <c r="B484" s="65" t="s">
        <v>121</v>
      </c>
      <c r="C484" s="65">
        <v>55</v>
      </c>
      <c r="D484" s="65">
        <v>35</v>
      </c>
      <c r="E484" s="65">
        <v>20</v>
      </c>
    </row>
    <row r="485" spans="1:5" x14ac:dyDescent="0.25">
      <c r="A485" s="65" t="s">
        <v>284</v>
      </c>
      <c r="B485" s="65" t="s">
        <v>119</v>
      </c>
      <c r="C485" s="65">
        <v>5775</v>
      </c>
      <c r="D485" s="65">
        <v>3355</v>
      </c>
      <c r="E485" s="65">
        <v>2420</v>
      </c>
    </row>
    <row r="486" spans="1:5" x14ac:dyDescent="0.25">
      <c r="A486" s="65" t="s">
        <v>285</v>
      </c>
      <c r="B486" s="65" t="s">
        <v>120</v>
      </c>
      <c r="C486" s="65">
        <v>1450</v>
      </c>
      <c r="D486" s="65">
        <v>930</v>
      </c>
      <c r="E486" s="65">
        <v>520</v>
      </c>
    </row>
    <row r="487" spans="1:5" x14ac:dyDescent="0.25">
      <c r="A487" s="65" t="s">
        <v>286</v>
      </c>
      <c r="B487" s="65" t="s">
        <v>122</v>
      </c>
      <c r="C487" s="65">
        <v>150</v>
      </c>
      <c r="D487" s="65">
        <v>25</v>
      </c>
      <c r="E487" s="65">
        <v>125</v>
      </c>
    </row>
    <row r="488" spans="1:5" x14ac:dyDescent="0.25">
      <c r="A488" s="65" t="s">
        <v>287</v>
      </c>
      <c r="B488" s="65" t="s">
        <v>124</v>
      </c>
      <c r="C488" s="65">
        <v>90</v>
      </c>
      <c r="D488" s="65">
        <v>50</v>
      </c>
      <c r="E488" s="65">
        <v>35</v>
      </c>
    </row>
    <row r="489" spans="1:5" x14ac:dyDescent="0.25">
      <c r="A489" s="65" t="s">
        <v>288</v>
      </c>
      <c r="B489" s="65" t="s">
        <v>123</v>
      </c>
      <c r="C489" s="65">
        <v>800</v>
      </c>
      <c r="D489" s="65">
        <v>385</v>
      </c>
      <c r="E489" s="65">
        <v>420</v>
      </c>
    </row>
    <row r="490" spans="1:5" x14ac:dyDescent="0.25">
      <c r="A490" s="65" t="s">
        <v>289</v>
      </c>
      <c r="B490" s="65" t="s">
        <v>131</v>
      </c>
      <c r="C490" s="65">
        <v>140</v>
      </c>
      <c r="D490" s="65">
        <v>55</v>
      </c>
      <c r="E490" s="65">
        <v>90</v>
      </c>
    </row>
    <row r="491" spans="1:5" x14ac:dyDescent="0.25">
      <c r="A491" s="65" t="s">
        <v>290</v>
      </c>
      <c r="B491" s="65" t="s">
        <v>125</v>
      </c>
      <c r="C491" s="65">
        <v>945</v>
      </c>
      <c r="D491" s="65">
        <v>535</v>
      </c>
      <c r="E491" s="65">
        <v>410</v>
      </c>
    </row>
    <row r="492" spans="1:5" x14ac:dyDescent="0.25">
      <c r="A492" s="65" t="s">
        <v>291</v>
      </c>
      <c r="B492" s="65" t="s">
        <v>135</v>
      </c>
      <c r="C492" s="65">
        <v>85</v>
      </c>
      <c r="D492" s="65">
        <v>40</v>
      </c>
      <c r="E492" s="65">
        <v>45</v>
      </c>
    </row>
    <row r="493" spans="1:5" x14ac:dyDescent="0.25">
      <c r="A493" s="65" t="s">
        <v>292</v>
      </c>
      <c r="B493" s="65" t="s">
        <v>126</v>
      </c>
      <c r="C493" s="65">
        <v>160</v>
      </c>
      <c r="D493" s="65">
        <v>85</v>
      </c>
      <c r="E493" s="65">
        <v>75</v>
      </c>
    </row>
    <row r="494" spans="1:5" x14ac:dyDescent="0.25">
      <c r="A494" s="65" t="s">
        <v>293</v>
      </c>
      <c r="B494" s="65" t="s">
        <v>128</v>
      </c>
      <c r="C494" s="65">
        <v>815</v>
      </c>
      <c r="D494" s="65">
        <v>645</v>
      </c>
      <c r="E494" s="65">
        <v>170</v>
      </c>
    </row>
    <row r="495" spans="1:5" ht="30" x14ac:dyDescent="0.25">
      <c r="A495" s="65" t="s">
        <v>294</v>
      </c>
      <c r="B495" s="65" t="s">
        <v>341</v>
      </c>
      <c r="C495" s="65">
        <v>220</v>
      </c>
      <c r="D495" s="65">
        <v>135</v>
      </c>
      <c r="E495" s="65">
        <v>85</v>
      </c>
    </row>
    <row r="496" spans="1:5" x14ac:dyDescent="0.25">
      <c r="A496" s="65" t="s">
        <v>295</v>
      </c>
      <c r="B496" s="65" t="s">
        <v>129</v>
      </c>
      <c r="C496" s="65">
        <v>410</v>
      </c>
      <c r="D496" s="65">
        <v>115</v>
      </c>
      <c r="E496" s="65">
        <v>300</v>
      </c>
    </row>
    <row r="497" spans="1:5" x14ac:dyDescent="0.25">
      <c r="A497" s="65" t="s">
        <v>296</v>
      </c>
      <c r="B497" s="65" t="s">
        <v>115</v>
      </c>
      <c r="C497" s="65">
        <v>270</v>
      </c>
      <c r="D497" s="65">
        <v>110</v>
      </c>
      <c r="E497" s="65">
        <v>160</v>
      </c>
    </row>
    <row r="498" spans="1:5" x14ac:dyDescent="0.25">
      <c r="A498" s="65" t="s">
        <v>297</v>
      </c>
      <c r="B498" s="65" t="s">
        <v>132</v>
      </c>
      <c r="C498" s="65">
        <v>13460</v>
      </c>
      <c r="D498" s="65">
        <v>7920</v>
      </c>
      <c r="E498" s="65">
        <v>5535</v>
      </c>
    </row>
    <row r="499" spans="1:5" x14ac:dyDescent="0.25">
      <c r="A499" s="65" t="s">
        <v>298</v>
      </c>
      <c r="B499" s="65" t="s">
        <v>130</v>
      </c>
      <c r="C499" s="65">
        <v>55</v>
      </c>
      <c r="D499" s="65">
        <v>10</v>
      </c>
      <c r="E499" s="65">
        <v>45</v>
      </c>
    </row>
    <row r="500" spans="1:5" x14ac:dyDescent="0.25">
      <c r="A500" s="65" t="s">
        <v>299</v>
      </c>
      <c r="B500" s="65" t="s">
        <v>133</v>
      </c>
      <c r="C500" s="65">
        <v>925</v>
      </c>
      <c r="D500" s="65">
        <v>85</v>
      </c>
      <c r="E500" s="65">
        <v>840</v>
      </c>
    </row>
    <row r="501" spans="1:5" x14ac:dyDescent="0.25">
      <c r="A501" s="65" t="s">
        <v>300</v>
      </c>
      <c r="B501" s="65" t="s">
        <v>116</v>
      </c>
      <c r="C501" s="65">
        <v>1275</v>
      </c>
      <c r="D501" s="65">
        <v>600</v>
      </c>
      <c r="E501" s="65">
        <v>675</v>
      </c>
    </row>
    <row r="502" spans="1:5" x14ac:dyDescent="0.25">
      <c r="A502" s="65" t="s">
        <v>301</v>
      </c>
      <c r="B502" s="65" t="s">
        <v>136</v>
      </c>
      <c r="C502" s="65">
        <v>450</v>
      </c>
      <c r="D502" s="65">
        <v>225</v>
      </c>
      <c r="E502" s="65">
        <v>225</v>
      </c>
    </row>
    <row r="503" spans="1:5" x14ac:dyDescent="0.25">
      <c r="A503" s="65" t="s">
        <v>302</v>
      </c>
      <c r="B503" s="65" t="s">
        <v>302</v>
      </c>
      <c r="C503" s="65">
        <v>34520</v>
      </c>
      <c r="D503" s="65">
        <v>19520</v>
      </c>
      <c r="E503" s="65">
        <v>15000</v>
      </c>
    </row>
    <row r="504" spans="1:5" x14ac:dyDescent="0.25">
      <c r="A504" s="65" t="s">
        <v>137</v>
      </c>
      <c r="B504" s="65" t="s">
        <v>137</v>
      </c>
      <c r="C504" s="65">
        <v>265</v>
      </c>
      <c r="D504" s="65">
        <v>135</v>
      </c>
      <c r="E504" s="65">
        <v>130</v>
      </c>
    </row>
    <row r="505" spans="1:5" x14ac:dyDescent="0.25">
      <c r="A505" s="65" t="s">
        <v>139</v>
      </c>
      <c r="B505" s="65" t="s">
        <v>139</v>
      </c>
      <c r="C505" s="65">
        <v>710</v>
      </c>
      <c r="D505" s="65">
        <v>410</v>
      </c>
      <c r="E505" s="65">
        <v>300</v>
      </c>
    </row>
    <row r="506" spans="1:5" x14ac:dyDescent="0.25">
      <c r="A506" s="65" t="s">
        <v>303</v>
      </c>
      <c r="B506" s="65" t="s">
        <v>303</v>
      </c>
      <c r="C506" s="65">
        <v>1455</v>
      </c>
      <c r="D506" s="65">
        <v>890</v>
      </c>
      <c r="E506" s="65">
        <v>570</v>
      </c>
    </row>
    <row r="507" spans="1:5" x14ac:dyDescent="0.25">
      <c r="A507" s="65" t="s">
        <v>304</v>
      </c>
      <c r="B507" s="65" t="s">
        <v>304</v>
      </c>
      <c r="C507" s="65">
        <v>126195</v>
      </c>
      <c r="D507" s="65">
        <v>69920</v>
      </c>
      <c r="E507" s="65">
        <v>56275</v>
      </c>
    </row>
    <row r="508" spans="1:5" ht="15" customHeight="1" x14ac:dyDescent="0.25">
      <c r="A508" s="94" t="s">
        <v>308</v>
      </c>
      <c r="B508" s="65" t="s">
        <v>308</v>
      </c>
      <c r="C508" s="95"/>
      <c r="D508" s="95"/>
      <c r="E508" s="96"/>
    </row>
    <row r="509" spans="1:5" x14ac:dyDescent="0.25">
      <c r="A509" s="65" t="s">
        <v>186</v>
      </c>
      <c r="B509" s="65" t="s">
        <v>22</v>
      </c>
      <c r="C509" s="65">
        <v>1630</v>
      </c>
      <c r="D509" s="65">
        <v>960</v>
      </c>
      <c r="E509" s="65">
        <v>670</v>
      </c>
    </row>
    <row r="510" spans="1:5" x14ac:dyDescent="0.25">
      <c r="A510" s="65" t="s">
        <v>187</v>
      </c>
      <c r="B510" s="65" t="s">
        <v>25</v>
      </c>
      <c r="C510" s="65">
        <v>355</v>
      </c>
      <c r="D510" s="65">
        <v>175</v>
      </c>
      <c r="E510" s="65">
        <v>180</v>
      </c>
    </row>
    <row r="511" spans="1:5" x14ac:dyDescent="0.25">
      <c r="A511" s="65" t="s">
        <v>188</v>
      </c>
      <c r="B511" s="65" t="s">
        <v>24</v>
      </c>
      <c r="C511" s="65">
        <v>1765</v>
      </c>
      <c r="D511" s="65">
        <v>975</v>
      </c>
      <c r="E511" s="65">
        <v>790</v>
      </c>
    </row>
    <row r="512" spans="1:5" x14ac:dyDescent="0.25">
      <c r="A512" s="65" t="s">
        <v>189</v>
      </c>
      <c r="B512" s="65" t="s">
        <v>27</v>
      </c>
      <c r="C512" s="65">
        <v>11145</v>
      </c>
      <c r="D512" s="65">
        <v>6245</v>
      </c>
      <c r="E512" s="65">
        <v>4900</v>
      </c>
    </row>
    <row r="513" spans="1:5" x14ac:dyDescent="0.25">
      <c r="A513" s="65" t="s">
        <v>190</v>
      </c>
      <c r="B513" s="65" t="s">
        <v>28</v>
      </c>
      <c r="C513" s="65">
        <v>290</v>
      </c>
      <c r="D513" s="65">
        <v>130</v>
      </c>
      <c r="E513" s="65">
        <v>160</v>
      </c>
    </row>
    <row r="514" spans="1:5" x14ac:dyDescent="0.25">
      <c r="A514" s="65" t="s">
        <v>191</v>
      </c>
      <c r="B514" s="65" t="s">
        <v>29</v>
      </c>
      <c r="C514" s="65">
        <v>110</v>
      </c>
      <c r="D514" s="65">
        <v>35</v>
      </c>
      <c r="E514" s="65">
        <v>70</v>
      </c>
    </row>
    <row r="515" spans="1:5" x14ac:dyDescent="0.25">
      <c r="A515" s="65" t="s">
        <v>192</v>
      </c>
      <c r="B515" s="65" t="s">
        <v>30</v>
      </c>
      <c r="C515" s="65">
        <v>210</v>
      </c>
      <c r="D515" s="65">
        <v>75</v>
      </c>
      <c r="E515" s="65">
        <v>135</v>
      </c>
    </row>
    <row r="516" spans="1:5" x14ac:dyDescent="0.25">
      <c r="A516" s="65" t="s">
        <v>193</v>
      </c>
      <c r="B516" s="65" t="s">
        <v>31</v>
      </c>
      <c r="C516" s="65">
        <v>1000</v>
      </c>
      <c r="D516" s="65">
        <v>470</v>
      </c>
      <c r="E516" s="65">
        <v>530</v>
      </c>
    </row>
    <row r="517" spans="1:5" x14ac:dyDescent="0.25">
      <c r="A517" s="65" t="s">
        <v>194</v>
      </c>
      <c r="B517" s="65" t="s">
        <v>34</v>
      </c>
      <c r="C517" s="65">
        <v>4455</v>
      </c>
      <c r="D517" s="65">
        <v>2720</v>
      </c>
      <c r="E517" s="65">
        <v>1735</v>
      </c>
    </row>
    <row r="518" spans="1:5" x14ac:dyDescent="0.25">
      <c r="A518" s="65" t="s">
        <v>195</v>
      </c>
      <c r="B518" s="65" t="s">
        <v>35</v>
      </c>
      <c r="C518" s="65">
        <v>185</v>
      </c>
      <c r="D518" s="65">
        <v>110</v>
      </c>
      <c r="E518" s="65">
        <v>75</v>
      </c>
    </row>
    <row r="519" spans="1:5" x14ac:dyDescent="0.25">
      <c r="A519" s="65" t="s">
        <v>196</v>
      </c>
      <c r="B519" s="65" t="s">
        <v>36</v>
      </c>
      <c r="C519" s="65">
        <v>10</v>
      </c>
      <c r="D519" s="65">
        <v>5</v>
      </c>
      <c r="E519" s="65">
        <v>5</v>
      </c>
    </row>
    <row r="520" spans="1:5" x14ac:dyDescent="0.25">
      <c r="A520" s="65" t="s">
        <v>197</v>
      </c>
      <c r="B520" s="65" t="s">
        <v>37</v>
      </c>
      <c r="C520" s="65">
        <v>4710</v>
      </c>
      <c r="D520" s="65">
        <v>3010</v>
      </c>
      <c r="E520" s="65">
        <v>1700</v>
      </c>
    </row>
    <row r="521" spans="1:5" x14ac:dyDescent="0.25">
      <c r="A521" s="65" t="s">
        <v>198</v>
      </c>
      <c r="B521" s="65" t="s">
        <v>328</v>
      </c>
      <c r="C521" s="65">
        <v>4890</v>
      </c>
      <c r="D521" s="65">
        <v>2530</v>
      </c>
      <c r="E521" s="65">
        <v>2360</v>
      </c>
    </row>
    <row r="522" spans="1:5" x14ac:dyDescent="0.25">
      <c r="A522" s="65" t="s">
        <v>199</v>
      </c>
      <c r="B522" s="65" t="s">
        <v>32</v>
      </c>
      <c r="C522" s="65">
        <v>2820</v>
      </c>
      <c r="D522" s="65">
        <v>1825</v>
      </c>
      <c r="E522" s="65">
        <v>995</v>
      </c>
    </row>
    <row r="523" spans="1:5" x14ac:dyDescent="0.25">
      <c r="A523" s="65" t="s">
        <v>200</v>
      </c>
      <c r="B523" s="65" t="s">
        <v>39</v>
      </c>
      <c r="C523" s="65">
        <v>3275</v>
      </c>
      <c r="D523" s="65">
        <v>1860</v>
      </c>
      <c r="E523" s="65">
        <v>1420</v>
      </c>
    </row>
    <row r="524" spans="1:5" x14ac:dyDescent="0.25">
      <c r="A524" s="65" t="s">
        <v>201</v>
      </c>
      <c r="B524" s="65" t="s">
        <v>40</v>
      </c>
      <c r="C524" s="65">
        <v>3460</v>
      </c>
      <c r="D524" s="65">
        <v>1745</v>
      </c>
      <c r="E524" s="65">
        <v>1710</v>
      </c>
    </row>
    <row r="525" spans="1:5" x14ac:dyDescent="0.25">
      <c r="A525" s="65" t="s">
        <v>202</v>
      </c>
      <c r="B525" s="65" t="s">
        <v>41</v>
      </c>
      <c r="C525" s="65">
        <v>70</v>
      </c>
      <c r="D525" s="65">
        <v>25</v>
      </c>
      <c r="E525" s="65">
        <v>40</v>
      </c>
    </row>
    <row r="526" spans="1:5" x14ac:dyDescent="0.25">
      <c r="A526" s="65" t="s">
        <v>203</v>
      </c>
      <c r="B526" s="65" t="s">
        <v>43</v>
      </c>
      <c r="C526" s="65">
        <v>10</v>
      </c>
      <c r="D526" s="65">
        <v>5</v>
      </c>
      <c r="E526" s="65">
        <v>5</v>
      </c>
    </row>
    <row r="527" spans="1:5" x14ac:dyDescent="0.25">
      <c r="A527" s="65" t="s">
        <v>204</v>
      </c>
      <c r="B527" s="65" t="s">
        <v>42</v>
      </c>
      <c r="C527" s="65">
        <v>1400</v>
      </c>
      <c r="D527" s="65">
        <v>725</v>
      </c>
      <c r="E527" s="65">
        <v>675</v>
      </c>
    </row>
    <row r="528" spans="1:5" x14ac:dyDescent="0.25">
      <c r="A528" s="65" t="s">
        <v>205</v>
      </c>
      <c r="B528" s="65" t="s">
        <v>44</v>
      </c>
      <c r="C528" s="65">
        <v>760</v>
      </c>
      <c r="D528" s="65">
        <v>295</v>
      </c>
      <c r="E528" s="65">
        <v>465</v>
      </c>
    </row>
    <row r="529" spans="1:5" x14ac:dyDescent="0.25">
      <c r="A529" s="65" t="s">
        <v>206</v>
      </c>
      <c r="B529" s="65" t="s">
        <v>45</v>
      </c>
      <c r="C529" s="65" t="s">
        <v>67</v>
      </c>
      <c r="D529" s="65" t="s">
        <v>67</v>
      </c>
      <c r="E529" s="65" t="s">
        <v>67</v>
      </c>
    </row>
    <row r="530" spans="1:5" x14ac:dyDescent="0.25">
      <c r="A530" s="65" t="s">
        <v>207</v>
      </c>
      <c r="B530" s="65" t="s">
        <v>329</v>
      </c>
      <c r="C530" s="65">
        <v>1100</v>
      </c>
      <c r="D530" s="65">
        <v>605</v>
      </c>
      <c r="E530" s="65">
        <v>495</v>
      </c>
    </row>
    <row r="531" spans="1:5" x14ac:dyDescent="0.25">
      <c r="A531" s="65" t="s">
        <v>208</v>
      </c>
      <c r="B531" s="65" t="s">
        <v>46</v>
      </c>
      <c r="C531" s="65">
        <v>23445</v>
      </c>
      <c r="D531" s="65">
        <v>12935</v>
      </c>
      <c r="E531" s="65">
        <v>10510</v>
      </c>
    </row>
    <row r="532" spans="1:5" x14ac:dyDescent="0.25">
      <c r="A532" s="65" t="s">
        <v>209</v>
      </c>
      <c r="B532" s="65" t="s">
        <v>47</v>
      </c>
      <c r="C532" s="65">
        <v>135</v>
      </c>
      <c r="D532" s="65">
        <v>75</v>
      </c>
      <c r="E532" s="65">
        <v>60</v>
      </c>
    </row>
    <row r="533" spans="1:5" x14ac:dyDescent="0.25">
      <c r="A533" s="65" t="s">
        <v>210</v>
      </c>
      <c r="B533" s="65" t="s">
        <v>48</v>
      </c>
      <c r="C533" s="65">
        <v>1365</v>
      </c>
      <c r="D533" s="65">
        <v>680</v>
      </c>
      <c r="E533" s="65">
        <v>685</v>
      </c>
    </row>
    <row r="534" spans="1:5" x14ac:dyDescent="0.25">
      <c r="A534" s="65" t="s">
        <v>211</v>
      </c>
      <c r="B534" s="65" t="s">
        <v>49</v>
      </c>
      <c r="C534" s="65">
        <v>36215</v>
      </c>
      <c r="D534" s="65">
        <v>21305</v>
      </c>
      <c r="E534" s="65">
        <v>14910</v>
      </c>
    </row>
    <row r="535" spans="1:5" x14ac:dyDescent="0.25">
      <c r="A535" s="65" t="s">
        <v>212</v>
      </c>
      <c r="B535" s="65" t="s">
        <v>50</v>
      </c>
      <c r="C535" s="65">
        <v>3420</v>
      </c>
      <c r="D535" s="65">
        <v>1840</v>
      </c>
      <c r="E535" s="65">
        <v>1580</v>
      </c>
    </row>
    <row r="536" spans="1:5" x14ac:dyDescent="0.25">
      <c r="A536" s="65" t="s">
        <v>213</v>
      </c>
      <c r="B536" s="65" t="s">
        <v>51</v>
      </c>
      <c r="C536" s="65">
        <v>28465</v>
      </c>
      <c r="D536" s="65">
        <v>18050</v>
      </c>
      <c r="E536" s="65">
        <v>10415</v>
      </c>
    </row>
    <row r="537" spans="1:5" x14ac:dyDescent="0.25">
      <c r="A537" s="65" t="s">
        <v>214</v>
      </c>
      <c r="B537" s="65" t="s">
        <v>56</v>
      </c>
      <c r="C537" s="65">
        <v>6655</v>
      </c>
      <c r="D537" s="65">
        <v>2445</v>
      </c>
      <c r="E537" s="65">
        <v>4210</v>
      </c>
    </row>
    <row r="538" spans="1:5" x14ac:dyDescent="0.25">
      <c r="A538" s="65" t="s">
        <v>215</v>
      </c>
      <c r="B538" s="65" t="s">
        <v>53</v>
      </c>
      <c r="C538" s="65">
        <v>350</v>
      </c>
      <c r="D538" s="65">
        <v>145</v>
      </c>
      <c r="E538" s="65">
        <v>205</v>
      </c>
    </row>
    <row r="539" spans="1:5" x14ac:dyDescent="0.25">
      <c r="A539" s="65" t="s">
        <v>216</v>
      </c>
      <c r="B539" s="65" t="s">
        <v>54</v>
      </c>
      <c r="C539" s="65">
        <v>455</v>
      </c>
      <c r="D539" s="65">
        <v>195</v>
      </c>
      <c r="E539" s="65">
        <v>260</v>
      </c>
    </row>
    <row r="540" spans="1:5" ht="30" x14ac:dyDescent="0.25">
      <c r="A540" s="65" t="s">
        <v>217</v>
      </c>
      <c r="B540" s="65" t="s">
        <v>330</v>
      </c>
      <c r="C540" s="65">
        <v>255</v>
      </c>
      <c r="D540" s="65">
        <v>140</v>
      </c>
      <c r="E540" s="65">
        <v>115</v>
      </c>
    </row>
    <row r="541" spans="1:5" x14ac:dyDescent="0.25">
      <c r="A541" s="65" t="s">
        <v>218</v>
      </c>
      <c r="B541" s="65" t="s">
        <v>331</v>
      </c>
      <c r="C541" s="65">
        <v>155</v>
      </c>
      <c r="D541" s="65">
        <v>70</v>
      </c>
      <c r="E541" s="65">
        <v>85</v>
      </c>
    </row>
    <row r="542" spans="1:5" x14ac:dyDescent="0.25">
      <c r="A542" s="65" t="s">
        <v>219</v>
      </c>
      <c r="B542" s="65" t="s">
        <v>332</v>
      </c>
      <c r="C542" s="65">
        <v>4880</v>
      </c>
      <c r="D542" s="65">
        <v>2455</v>
      </c>
      <c r="E542" s="65">
        <v>2425</v>
      </c>
    </row>
    <row r="543" spans="1:5" x14ac:dyDescent="0.25">
      <c r="A543" s="65" t="s">
        <v>220</v>
      </c>
      <c r="B543" s="65" t="s">
        <v>333</v>
      </c>
      <c r="C543" s="65">
        <v>1000</v>
      </c>
      <c r="D543" s="65">
        <v>495</v>
      </c>
      <c r="E543" s="65">
        <v>505</v>
      </c>
    </row>
    <row r="544" spans="1:5" x14ac:dyDescent="0.25">
      <c r="A544" s="65" t="s">
        <v>221</v>
      </c>
      <c r="B544" s="65" t="s">
        <v>33</v>
      </c>
      <c r="C544" s="65">
        <v>255</v>
      </c>
      <c r="D544" s="65">
        <v>145</v>
      </c>
      <c r="E544" s="65">
        <v>110</v>
      </c>
    </row>
    <row r="545" spans="1:5" x14ac:dyDescent="0.25">
      <c r="A545" s="65" t="s">
        <v>222</v>
      </c>
      <c r="B545" s="65" t="s">
        <v>55</v>
      </c>
      <c r="C545" s="65">
        <v>30</v>
      </c>
      <c r="D545" s="65">
        <v>15</v>
      </c>
      <c r="E545" s="65">
        <v>15</v>
      </c>
    </row>
    <row r="546" spans="1:5" x14ac:dyDescent="0.25">
      <c r="A546" s="65" t="s">
        <v>223</v>
      </c>
      <c r="B546" s="65" t="s">
        <v>57</v>
      </c>
      <c r="C546" s="65">
        <v>2420</v>
      </c>
      <c r="D546" s="65">
        <v>1330</v>
      </c>
      <c r="E546" s="65">
        <v>1095</v>
      </c>
    </row>
    <row r="547" spans="1:5" x14ac:dyDescent="0.25">
      <c r="A547" s="65" t="s">
        <v>224</v>
      </c>
      <c r="B547" s="65" t="s">
        <v>58</v>
      </c>
      <c r="C547" s="65">
        <v>20</v>
      </c>
      <c r="D547" s="65">
        <v>10</v>
      </c>
      <c r="E547" s="65">
        <v>10</v>
      </c>
    </row>
    <row r="548" spans="1:5" x14ac:dyDescent="0.25">
      <c r="A548" s="65" t="s">
        <v>225</v>
      </c>
      <c r="B548" s="65" t="s">
        <v>60</v>
      </c>
      <c r="C548" s="65">
        <v>430</v>
      </c>
      <c r="D548" s="65">
        <v>205</v>
      </c>
      <c r="E548" s="65">
        <v>230</v>
      </c>
    </row>
    <row r="549" spans="1:5" x14ac:dyDescent="0.25">
      <c r="A549" s="65" t="s">
        <v>226</v>
      </c>
      <c r="B549" s="65" t="s">
        <v>59</v>
      </c>
      <c r="C549" s="65">
        <v>18785</v>
      </c>
      <c r="D549" s="65">
        <v>9755</v>
      </c>
      <c r="E549" s="65">
        <v>9030</v>
      </c>
    </row>
    <row r="550" spans="1:5" x14ac:dyDescent="0.25">
      <c r="A550" s="65" t="s">
        <v>227</v>
      </c>
      <c r="B550" s="65" t="s">
        <v>62</v>
      </c>
      <c r="C550" s="65">
        <v>2660</v>
      </c>
      <c r="D550" s="65">
        <v>1050</v>
      </c>
      <c r="E550" s="65">
        <v>1610</v>
      </c>
    </row>
    <row r="551" spans="1:5" x14ac:dyDescent="0.25">
      <c r="A551" s="65" t="s">
        <v>228</v>
      </c>
      <c r="B551" s="65" t="s">
        <v>61</v>
      </c>
      <c r="C551" s="65">
        <v>4510</v>
      </c>
      <c r="D551" s="65">
        <v>2885</v>
      </c>
      <c r="E551" s="65">
        <v>1625</v>
      </c>
    </row>
    <row r="552" spans="1:5" x14ac:dyDescent="0.25">
      <c r="A552" s="65" t="s">
        <v>229</v>
      </c>
      <c r="B552" s="65" t="s">
        <v>334</v>
      </c>
      <c r="C552" s="65">
        <v>2140</v>
      </c>
      <c r="D552" s="65">
        <v>1465</v>
      </c>
      <c r="E552" s="65">
        <v>680</v>
      </c>
    </row>
    <row r="553" spans="1:5" x14ac:dyDescent="0.25">
      <c r="A553" s="65" t="s">
        <v>230</v>
      </c>
      <c r="B553" s="65" t="s">
        <v>64</v>
      </c>
      <c r="C553" s="65">
        <v>610</v>
      </c>
      <c r="D553" s="65">
        <v>170</v>
      </c>
      <c r="E553" s="65">
        <v>435</v>
      </c>
    </row>
    <row r="554" spans="1:5" x14ac:dyDescent="0.25">
      <c r="A554" s="65" t="s">
        <v>231</v>
      </c>
      <c r="B554" s="65" t="s">
        <v>65</v>
      </c>
      <c r="C554" s="65">
        <v>20</v>
      </c>
      <c r="D554" s="65">
        <v>15</v>
      </c>
      <c r="E554" s="65">
        <v>5</v>
      </c>
    </row>
    <row r="555" spans="1:5" x14ac:dyDescent="0.25">
      <c r="A555" s="65" t="s">
        <v>232</v>
      </c>
      <c r="B555" s="65" t="s">
        <v>68</v>
      </c>
      <c r="C555" s="65" t="s">
        <v>67</v>
      </c>
      <c r="D555" s="65" t="s">
        <v>67</v>
      </c>
      <c r="E555" s="65" t="s">
        <v>67</v>
      </c>
    </row>
    <row r="556" spans="1:5" x14ac:dyDescent="0.25">
      <c r="A556" s="65" t="s">
        <v>233</v>
      </c>
      <c r="B556" s="65" t="s">
        <v>233</v>
      </c>
      <c r="C556" s="65">
        <v>182335</v>
      </c>
      <c r="D556" s="65">
        <v>102395</v>
      </c>
      <c r="E556" s="65">
        <v>79940</v>
      </c>
    </row>
    <row r="557" spans="1:5" x14ac:dyDescent="0.25">
      <c r="A557" s="65" t="s">
        <v>234</v>
      </c>
      <c r="B557" s="65" t="s">
        <v>71</v>
      </c>
      <c r="C557" s="65">
        <v>275</v>
      </c>
      <c r="D557" s="65">
        <v>195</v>
      </c>
      <c r="E557" s="65">
        <v>75</v>
      </c>
    </row>
    <row r="558" spans="1:5" x14ac:dyDescent="0.25">
      <c r="A558" s="65" t="s">
        <v>235</v>
      </c>
      <c r="B558" s="65" t="s">
        <v>73</v>
      </c>
      <c r="C558" s="65">
        <v>70</v>
      </c>
      <c r="D558" s="65">
        <v>40</v>
      </c>
      <c r="E558" s="65">
        <v>30</v>
      </c>
    </row>
    <row r="559" spans="1:5" x14ac:dyDescent="0.25">
      <c r="A559" s="65" t="s">
        <v>236</v>
      </c>
      <c r="B559" s="65" t="s">
        <v>94</v>
      </c>
      <c r="C559" s="65">
        <v>465</v>
      </c>
      <c r="D559" s="65">
        <v>310</v>
      </c>
      <c r="E559" s="65">
        <v>155</v>
      </c>
    </row>
    <row r="560" spans="1:5" x14ac:dyDescent="0.25">
      <c r="A560" s="65" t="s">
        <v>237</v>
      </c>
      <c r="B560" s="65" t="s">
        <v>75</v>
      </c>
      <c r="C560" s="65">
        <v>75</v>
      </c>
      <c r="D560" s="65">
        <v>40</v>
      </c>
      <c r="E560" s="65">
        <v>35</v>
      </c>
    </row>
    <row r="561" spans="1:5" x14ac:dyDescent="0.25">
      <c r="A561" s="65" t="s">
        <v>238</v>
      </c>
      <c r="B561" s="65" t="s">
        <v>76</v>
      </c>
      <c r="C561" s="65">
        <v>30</v>
      </c>
      <c r="D561" s="65">
        <v>20</v>
      </c>
      <c r="E561" s="65">
        <v>10</v>
      </c>
    </row>
    <row r="562" spans="1:5" x14ac:dyDescent="0.25">
      <c r="A562" s="65" t="s">
        <v>239</v>
      </c>
      <c r="B562" s="65" t="s">
        <v>85</v>
      </c>
      <c r="C562" s="65">
        <v>25</v>
      </c>
      <c r="D562" s="65">
        <v>15</v>
      </c>
      <c r="E562" s="65">
        <v>10</v>
      </c>
    </row>
    <row r="563" spans="1:5" x14ac:dyDescent="0.25">
      <c r="A563" s="65" t="s">
        <v>240</v>
      </c>
      <c r="B563" s="65" t="s">
        <v>335</v>
      </c>
      <c r="C563" s="65">
        <v>780</v>
      </c>
      <c r="D563" s="65">
        <v>590</v>
      </c>
      <c r="E563" s="65">
        <v>185</v>
      </c>
    </row>
    <row r="564" spans="1:5" x14ac:dyDescent="0.25">
      <c r="A564" s="65" t="s">
        <v>241</v>
      </c>
      <c r="B564" s="65" t="s">
        <v>74</v>
      </c>
      <c r="C564" s="65">
        <v>1290</v>
      </c>
      <c r="D564" s="65">
        <v>935</v>
      </c>
      <c r="E564" s="65">
        <v>355</v>
      </c>
    </row>
    <row r="565" spans="1:5" x14ac:dyDescent="0.25">
      <c r="A565" s="65" t="s">
        <v>242</v>
      </c>
      <c r="B565" s="65" t="s">
        <v>79</v>
      </c>
      <c r="C565" s="65">
        <v>200</v>
      </c>
      <c r="D565" s="65">
        <v>160</v>
      </c>
      <c r="E565" s="65">
        <v>35</v>
      </c>
    </row>
    <row r="566" spans="1:5" x14ac:dyDescent="0.25">
      <c r="A566" s="65" t="s">
        <v>243</v>
      </c>
      <c r="B566" s="65" t="s">
        <v>80</v>
      </c>
      <c r="C566" s="65">
        <v>315</v>
      </c>
      <c r="D566" s="65">
        <v>170</v>
      </c>
      <c r="E566" s="65">
        <v>150</v>
      </c>
    </row>
    <row r="567" spans="1:5" x14ac:dyDescent="0.25">
      <c r="A567" s="65" t="s">
        <v>244</v>
      </c>
      <c r="B567" s="65" t="s">
        <v>86</v>
      </c>
      <c r="C567" s="65">
        <v>300</v>
      </c>
      <c r="D567" s="65">
        <v>145</v>
      </c>
      <c r="E567" s="65">
        <v>155</v>
      </c>
    </row>
    <row r="568" spans="1:5" x14ac:dyDescent="0.25">
      <c r="A568" s="65" t="s">
        <v>245</v>
      </c>
      <c r="B568" s="65" t="s">
        <v>81</v>
      </c>
      <c r="C568" s="65">
        <v>160</v>
      </c>
      <c r="D568" s="65">
        <v>45</v>
      </c>
      <c r="E568" s="65">
        <v>115</v>
      </c>
    </row>
    <row r="569" spans="1:5" x14ac:dyDescent="0.25">
      <c r="A569" s="65" t="s">
        <v>246</v>
      </c>
      <c r="B569" s="65" t="s">
        <v>83</v>
      </c>
      <c r="C569" s="65">
        <v>100</v>
      </c>
      <c r="D569" s="65">
        <v>85</v>
      </c>
      <c r="E569" s="65">
        <v>15</v>
      </c>
    </row>
    <row r="570" spans="1:5" x14ac:dyDescent="0.25">
      <c r="A570" s="65" t="s">
        <v>247</v>
      </c>
      <c r="B570" s="65" t="s">
        <v>84</v>
      </c>
      <c r="C570" s="65">
        <v>550</v>
      </c>
      <c r="D570" s="65">
        <v>300</v>
      </c>
      <c r="E570" s="65">
        <v>250</v>
      </c>
    </row>
    <row r="571" spans="1:5" x14ac:dyDescent="0.25">
      <c r="A571" s="65" t="s">
        <v>248</v>
      </c>
      <c r="B571" s="65" t="s">
        <v>78</v>
      </c>
      <c r="C571" s="65">
        <v>630</v>
      </c>
      <c r="D571" s="65">
        <v>385</v>
      </c>
      <c r="E571" s="65">
        <v>250</v>
      </c>
    </row>
    <row r="572" spans="1:5" x14ac:dyDescent="0.25">
      <c r="A572" s="65" t="s">
        <v>249</v>
      </c>
      <c r="B572" s="65" t="s">
        <v>88</v>
      </c>
      <c r="C572" s="65">
        <v>60</v>
      </c>
      <c r="D572" s="65">
        <v>30</v>
      </c>
      <c r="E572" s="65">
        <v>25</v>
      </c>
    </row>
    <row r="573" spans="1:5" x14ac:dyDescent="0.25">
      <c r="A573" s="65" t="s">
        <v>250</v>
      </c>
      <c r="B573" s="65" t="s">
        <v>89</v>
      </c>
      <c r="C573" s="65">
        <v>30</v>
      </c>
      <c r="D573" s="65">
        <v>20</v>
      </c>
      <c r="E573" s="65">
        <v>5</v>
      </c>
    </row>
    <row r="574" spans="1:5" x14ac:dyDescent="0.25">
      <c r="A574" s="65" t="s">
        <v>251</v>
      </c>
      <c r="B574" s="65" t="s">
        <v>90</v>
      </c>
      <c r="C574" s="65">
        <v>695</v>
      </c>
      <c r="D574" s="65">
        <v>455</v>
      </c>
      <c r="E574" s="65">
        <v>240</v>
      </c>
    </row>
    <row r="575" spans="1:5" x14ac:dyDescent="0.25">
      <c r="A575" s="65" t="s">
        <v>252</v>
      </c>
      <c r="B575" s="65" t="s">
        <v>87</v>
      </c>
      <c r="C575" s="65">
        <v>90</v>
      </c>
      <c r="D575" s="65">
        <v>40</v>
      </c>
      <c r="E575" s="65">
        <v>50</v>
      </c>
    </row>
    <row r="576" spans="1:5" x14ac:dyDescent="0.25">
      <c r="A576" s="65" t="s">
        <v>253</v>
      </c>
      <c r="B576" s="65" t="s">
        <v>336</v>
      </c>
      <c r="C576" s="65">
        <v>35</v>
      </c>
      <c r="D576" s="65">
        <v>25</v>
      </c>
      <c r="E576" s="65">
        <v>5</v>
      </c>
    </row>
    <row r="577" spans="1:5" x14ac:dyDescent="0.25">
      <c r="A577" s="65" t="s">
        <v>254</v>
      </c>
      <c r="B577" s="65" t="s">
        <v>337</v>
      </c>
      <c r="C577" s="65">
        <v>1060</v>
      </c>
      <c r="D577" s="65">
        <v>900</v>
      </c>
      <c r="E577" s="65">
        <v>160</v>
      </c>
    </row>
    <row r="578" spans="1:5" x14ac:dyDescent="0.25">
      <c r="A578" s="65" t="s">
        <v>255</v>
      </c>
      <c r="B578" s="65" t="s">
        <v>338</v>
      </c>
      <c r="C578" s="65">
        <v>50</v>
      </c>
      <c r="D578" s="65">
        <v>45</v>
      </c>
      <c r="E578" s="65">
        <v>5</v>
      </c>
    </row>
    <row r="579" spans="1:5" x14ac:dyDescent="0.25">
      <c r="A579" s="65" t="s">
        <v>256</v>
      </c>
      <c r="B579" s="65" t="s">
        <v>92</v>
      </c>
      <c r="C579" s="65">
        <v>100</v>
      </c>
      <c r="D579" s="65">
        <v>45</v>
      </c>
      <c r="E579" s="65">
        <v>55</v>
      </c>
    </row>
    <row r="580" spans="1:5" x14ac:dyDescent="0.25">
      <c r="A580" s="65" t="s">
        <v>257</v>
      </c>
      <c r="B580" s="65" t="s">
        <v>93</v>
      </c>
      <c r="C580" s="65">
        <v>430</v>
      </c>
      <c r="D580" s="65">
        <v>295</v>
      </c>
      <c r="E580" s="65">
        <v>135</v>
      </c>
    </row>
    <row r="581" spans="1:5" ht="30" x14ac:dyDescent="0.25">
      <c r="A581" s="65" t="s">
        <v>258</v>
      </c>
      <c r="B581" s="65" t="s">
        <v>339</v>
      </c>
      <c r="C581" s="65">
        <v>55</v>
      </c>
      <c r="D581" s="65">
        <v>35</v>
      </c>
      <c r="E581" s="65">
        <v>20</v>
      </c>
    </row>
    <row r="582" spans="1:5" x14ac:dyDescent="0.25">
      <c r="A582" s="65" t="s">
        <v>259</v>
      </c>
      <c r="B582" s="65" t="s">
        <v>95</v>
      </c>
      <c r="C582" s="65">
        <v>1260</v>
      </c>
      <c r="D582" s="65">
        <v>745</v>
      </c>
      <c r="E582" s="65">
        <v>515</v>
      </c>
    </row>
    <row r="583" spans="1:5" x14ac:dyDescent="0.25">
      <c r="A583" s="65" t="s">
        <v>260</v>
      </c>
      <c r="B583" s="65" t="s">
        <v>260</v>
      </c>
      <c r="C583" s="65">
        <v>9135</v>
      </c>
      <c r="D583" s="65">
        <v>6080</v>
      </c>
      <c r="E583" s="65">
        <v>3055</v>
      </c>
    </row>
    <row r="584" spans="1:5" x14ac:dyDescent="0.25">
      <c r="A584" s="65" t="s">
        <v>261</v>
      </c>
      <c r="B584" s="65" t="s">
        <v>96</v>
      </c>
      <c r="C584" s="65">
        <v>60</v>
      </c>
      <c r="D584" s="65">
        <v>30</v>
      </c>
      <c r="E584" s="65">
        <v>30</v>
      </c>
    </row>
    <row r="585" spans="1:5" x14ac:dyDescent="0.25">
      <c r="A585" s="65" t="s">
        <v>262</v>
      </c>
      <c r="B585" s="65" t="s">
        <v>98</v>
      </c>
      <c r="C585" s="65">
        <v>20</v>
      </c>
      <c r="D585" s="65">
        <v>5</v>
      </c>
      <c r="E585" s="65">
        <v>15</v>
      </c>
    </row>
    <row r="586" spans="1:5" x14ac:dyDescent="0.25">
      <c r="A586" s="65" t="s">
        <v>263</v>
      </c>
      <c r="B586" s="65" t="s">
        <v>99</v>
      </c>
      <c r="C586" s="65">
        <v>685</v>
      </c>
      <c r="D586" s="65">
        <v>240</v>
      </c>
      <c r="E586" s="65">
        <v>445</v>
      </c>
    </row>
    <row r="587" spans="1:5" x14ac:dyDescent="0.25">
      <c r="A587" s="65" t="s">
        <v>264</v>
      </c>
      <c r="B587" s="65" t="s">
        <v>100</v>
      </c>
      <c r="C587" s="65">
        <v>100</v>
      </c>
      <c r="D587" s="65">
        <v>50</v>
      </c>
      <c r="E587" s="65">
        <v>50</v>
      </c>
    </row>
    <row r="588" spans="1:5" x14ac:dyDescent="0.25">
      <c r="A588" s="65" t="s">
        <v>265</v>
      </c>
      <c r="B588" s="65" t="s">
        <v>101</v>
      </c>
      <c r="C588" s="65">
        <v>85</v>
      </c>
      <c r="D588" s="65">
        <v>25</v>
      </c>
      <c r="E588" s="65">
        <v>60</v>
      </c>
    </row>
    <row r="589" spans="1:5" x14ac:dyDescent="0.25">
      <c r="A589" s="65" t="s">
        <v>266</v>
      </c>
      <c r="B589" s="65" t="s">
        <v>102</v>
      </c>
      <c r="C589" s="65">
        <v>235</v>
      </c>
      <c r="D589" s="65">
        <v>110</v>
      </c>
      <c r="E589" s="65">
        <v>125</v>
      </c>
    </row>
    <row r="590" spans="1:5" x14ac:dyDescent="0.25">
      <c r="A590" s="65" t="s">
        <v>267</v>
      </c>
      <c r="B590" s="65" t="s">
        <v>103</v>
      </c>
      <c r="C590" s="65">
        <v>315</v>
      </c>
      <c r="D590" s="65">
        <v>135</v>
      </c>
      <c r="E590" s="65">
        <v>180</v>
      </c>
    </row>
    <row r="591" spans="1:5" x14ac:dyDescent="0.25">
      <c r="A591" s="65" t="s">
        <v>268</v>
      </c>
      <c r="B591" s="65" t="s">
        <v>104</v>
      </c>
      <c r="C591" s="65">
        <v>100</v>
      </c>
      <c r="D591" s="65">
        <v>25</v>
      </c>
      <c r="E591" s="65">
        <v>75</v>
      </c>
    </row>
    <row r="592" spans="1:5" x14ac:dyDescent="0.25">
      <c r="A592" s="65" t="s">
        <v>269</v>
      </c>
      <c r="B592" s="65" t="s">
        <v>105</v>
      </c>
      <c r="C592" s="65">
        <v>220</v>
      </c>
      <c r="D592" s="65">
        <v>90</v>
      </c>
      <c r="E592" s="65">
        <v>130</v>
      </c>
    </row>
    <row r="593" spans="1:5" x14ac:dyDescent="0.25">
      <c r="A593" s="65" t="s">
        <v>270</v>
      </c>
      <c r="B593" s="65" t="s">
        <v>106</v>
      </c>
      <c r="C593" s="65">
        <v>120</v>
      </c>
      <c r="D593" s="65">
        <v>40</v>
      </c>
      <c r="E593" s="65">
        <v>85</v>
      </c>
    </row>
    <row r="594" spans="1:5" x14ac:dyDescent="0.25">
      <c r="A594" s="65" t="s">
        <v>271</v>
      </c>
      <c r="B594" s="65" t="s">
        <v>340</v>
      </c>
      <c r="C594" s="65">
        <v>75</v>
      </c>
      <c r="D594" s="65">
        <v>30</v>
      </c>
      <c r="E594" s="65">
        <v>45</v>
      </c>
    </row>
    <row r="595" spans="1:5" x14ac:dyDescent="0.25">
      <c r="A595" s="65" t="s">
        <v>272</v>
      </c>
      <c r="B595" s="65" t="s">
        <v>108</v>
      </c>
      <c r="C595" s="65">
        <v>1045</v>
      </c>
      <c r="D595" s="65">
        <v>550</v>
      </c>
      <c r="E595" s="65">
        <v>500</v>
      </c>
    </row>
    <row r="596" spans="1:5" x14ac:dyDescent="0.25">
      <c r="A596" s="65" t="s">
        <v>273</v>
      </c>
      <c r="B596" s="65" t="s">
        <v>109</v>
      </c>
      <c r="C596" s="65">
        <v>315</v>
      </c>
      <c r="D596" s="65">
        <v>130</v>
      </c>
      <c r="E596" s="65">
        <v>190</v>
      </c>
    </row>
    <row r="597" spans="1:5" x14ac:dyDescent="0.25">
      <c r="A597" s="65" t="s">
        <v>274</v>
      </c>
      <c r="B597" s="65" t="s">
        <v>274</v>
      </c>
      <c r="C597" s="65">
        <v>3385</v>
      </c>
      <c r="D597" s="65">
        <v>1465</v>
      </c>
      <c r="E597" s="65">
        <v>1925</v>
      </c>
    </row>
    <row r="598" spans="1:5" x14ac:dyDescent="0.25">
      <c r="A598" s="65" t="s">
        <v>275</v>
      </c>
      <c r="B598" s="65" t="s">
        <v>112</v>
      </c>
      <c r="C598" s="65">
        <v>6070</v>
      </c>
      <c r="D598" s="65">
        <v>3960</v>
      </c>
      <c r="E598" s="65">
        <v>2115</v>
      </c>
    </row>
    <row r="599" spans="1:5" x14ac:dyDescent="0.25">
      <c r="A599" s="65" t="s">
        <v>276</v>
      </c>
      <c r="B599" s="65" t="s">
        <v>110</v>
      </c>
      <c r="C599" s="65">
        <v>420</v>
      </c>
      <c r="D599" s="65">
        <v>205</v>
      </c>
      <c r="E599" s="65">
        <v>210</v>
      </c>
    </row>
    <row r="600" spans="1:5" x14ac:dyDescent="0.25">
      <c r="A600" s="65" t="s">
        <v>277</v>
      </c>
      <c r="B600" s="65" t="s">
        <v>113</v>
      </c>
      <c r="C600" s="65">
        <v>365</v>
      </c>
      <c r="D600" s="65">
        <v>185</v>
      </c>
      <c r="E600" s="65">
        <v>180</v>
      </c>
    </row>
    <row r="601" spans="1:5" x14ac:dyDescent="0.25">
      <c r="A601" s="65" t="s">
        <v>278</v>
      </c>
      <c r="B601" s="65" t="s">
        <v>127</v>
      </c>
      <c r="C601" s="65">
        <v>65</v>
      </c>
      <c r="D601" s="65">
        <v>45</v>
      </c>
      <c r="E601" s="65">
        <v>20</v>
      </c>
    </row>
    <row r="602" spans="1:5" x14ac:dyDescent="0.25">
      <c r="A602" s="65" t="s">
        <v>279</v>
      </c>
      <c r="B602" s="65" t="s">
        <v>134</v>
      </c>
      <c r="C602" s="65">
        <v>1175</v>
      </c>
      <c r="D602" s="65">
        <v>510</v>
      </c>
      <c r="E602" s="65">
        <v>665</v>
      </c>
    </row>
    <row r="603" spans="1:5" x14ac:dyDescent="0.25">
      <c r="A603" s="65" t="s">
        <v>280</v>
      </c>
      <c r="B603" s="65" t="s">
        <v>114</v>
      </c>
      <c r="C603" s="65">
        <v>480</v>
      </c>
      <c r="D603" s="65">
        <v>215</v>
      </c>
      <c r="E603" s="65">
        <v>265</v>
      </c>
    </row>
    <row r="604" spans="1:5" x14ac:dyDescent="0.25">
      <c r="A604" s="65" t="s">
        <v>281</v>
      </c>
      <c r="B604" s="65" t="s">
        <v>117</v>
      </c>
      <c r="C604" s="65">
        <v>980</v>
      </c>
      <c r="D604" s="65">
        <v>540</v>
      </c>
      <c r="E604" s="65">
        <v>440</v>
      </c>
    </row>
    <row r="605" spans="1:5" x14ac:dyDescent="0.25">
      <c r="A605" s="65" t="s">
        <v>282</v>
      </c>
      <c r="B605" s="65" t="s">
        <v>118</v>
      </c>
      <c r="C605" s="65">
        <v>220</v>
      </c>
      <c r="D605" s="65">
        <v>70</v>
      </c>
      <c r="E605" s="65">
        <v>150</v>
      </c>
    </row>
    <row r="606" spans="1:5" x14ac:dyDescent="0.25">
      <c r="A606" s="65" t="s">
        <v>283</v>
      </c>
      <c r="B606" s="65" t="s">
        <v>121</v>
      </c>
      <c r="C606" s="65">
        <v>120</v>
      </c>
      <c r="D606" s="65">
        <v>70</v>
      </c>
      <c r="E606" s="65">
        <v>50</v>
      </c>
    </row>
    <row r="607" spans="1:5" x14ac:dyDescent="0.25">
      <c r="A607" s="65" t="s">
        <v>284</v>
      </c>
      <c r="B607" s="65" t="s">
        <v>119</v>
      </c>
      <c r="C607" s="65">
        <v>12585</v>
      </c>
      <c r="D607" s="65">
        <v>6865</v>
      </c>
      <c r="E607" s="65">
        <v>5720</v>
      </c>
    </row>
    <row r="608" spans="1:5" x14ac:dyDescent="0.25">
      <c r="A608" s="65" t="s">
        <v>285</v>
      </c>
      <c r="B608" s="65" t="s">
        <v>120</v>
      </c>
      <c r="C608" s="65">
        <v>2055</v>
      </c>
      <c r="D608" s="65">
        <v>1270</v>
      </c>
      <c r="E608" s="65">
        <v>790</v>
      </c>
    </row>
    <row r="609" spans="1:5" x14ac:dyDescent="0.25">
      <c r="A609" s="65" t="s">
        <v>286</v>
      </c>
      <c r="B609" s="65" t="s">
        <v>122</v>
      </c>
      <c r="C609" s="65">
        <v>185</v>
      </c>
      <c r="D609" s="65">
        <v>65</v>
      </c>
      <c r="E609" s="65">
        <v>125</v>
      </c>
    </row>
    <row r="610" spans="1:5" x14ac:dyDescent="0.25">
      <c r="A610" s="65" t="s">
        <v>287</v>
      </c>
      <c r="B610" s="65" t="s">
        <v>124</v>
      </c>
      <c r="C610" s="65">
        <v>270</v>
      </c>
      <c r="D610" s="65">
        <v>150</v>
      </c>
      <c r="E610" s="65">
        <v>120</v>
      </c>
    </row>
    <row r="611" spans="1:5" x14ac:dyDescent="0.25">
      <c r="A611" s="65" t="s">
        <v>288</v>
      </c>
      <c r="B611" s="65" t="s">
        <v>123</v>
      </c>
      <c r="C611" s="65">
        <v>1700</v>
      </c>
      <c r="D611" s="65">
        <v>785</v>
      </c>
      <c r="E611" s="65">
        <v>915</v>
      </c>
    </row>
    <row r="612" spans="1:5" x14ac:dyDescent="0.25">
      <c r="A612" s="65" t="s">
        <v>289</v>
      </c>
      <c r="B612" s="65" t="s">
        <v>131</v>
      </c>
      <c r="C612" s="65">
        <v>260</v>
      </c>
      <c r="D612" s="65">
        <v>105</v>
      </c>
      <c r="E612" s="65">
        <v>155</v>
      </c>
    </row>
    <row r="613" spans="1:5" x14ac:dyDescent="0.25">
      <c r="A613" s="65" t="s">
        <v>290</v>
      </c>
      <c r="B613" s="65" t="s">
        <v>125</v>
      </c>
      <c r="C613" s="65">
        <v>1845</v>
      </c>
      <c r="D613" s="65">
        <v>1095</v>
      </c>
      <c r="E613" s="65">
        <v>750</v>
      </c>
    </row>
    <row r="614" spans="1:5" x14ac:dyDescent="0.25">
      <c r="A614" s="65" t="s">
        <v>291</v>
      </c>
      <c r="B614" s="65" t="s">
        <v>135</v>
      </c>
      <c r="C614" s="65">
        <v>110</v>
      </c>
      <c r="D614" s="65">
        <v>60</v>
      </c>
      <c r="E614" s="65">
        <v>50</v>
      </c>
    </row>
    <row r="615" spans="1:5" x14ac:dyDescent="0.25">
      <c r="A615" s="65" t="s">
        <v>292</v>
      </c>
      <c r="B615" s="65" t="s">
        <v>126</v>
      </c>
      <c r="C615" s="65">
        <v>190</v>
      </c>
      <c r="D615" s="65">
        <v>95</v>
      </c>
      <c r="E615" s="65">
        <v>90</v>
      </c>
    </row>
    <row r="616" spans="1:5" x14ac:dyDescent="0.25">
      <c r="A616" s="65" t="s">
        <v>293</v>
      </c>
      <c r="B616" s="65" t="s">
        <v>128</v>
      </c>
      <c r="C616" s="65">
        <v>1355</v>
      </c>
      <c r="D616" s="65">
        <v>905</v>
      </c>
      <c r="E616" s="65">
        <v>450</v>
      </c>
    </row>
    <row r="617" spans="1:5" ht="30" x14ac:dyDescent="0.25">
      <c r="A617" s="65" t="s">
        <v>294</v>
      </c>
      <c r="B617" s="65" t="s">
        <v>341</v>
      </c>
      <c r="C617" s="65">
        <v>185</v>
      </c>
      <c r="D617" s="65">
        <v>115</v>
      </c>
      <c r="E617" s="65">
        <v>70</v>
      </c>
    </row>
    <row r="618" spans="1:5" x14ac:dyDescent="0.25">
      <c r="A618" s="65" t="s">
        <v>295</v>
      </c>
      <c r="B618" s="65" t="s">
        <v>129</v>
      </c>
      <c r="C618" s="65">
        <v>450</v>
      </c>
      <c r="D618" s="65">
        <v>100</v>
      </c>
      <c r="E618" s="65">
        <v>350</v>
      </c>
    </row>
    <row r="619" spans="1:5" x14ac:dyDescent="0.25">
      <c r="A619" s="65" t="s">
        <v>296</v>
      </c>
      <c r="B619" s="65" t="s">
        <v>115</v>
      </c>
      <c r="C619" s="65">
        <v>335</v>
      </c>
      <c r="D619" s="65">
        <v>170</v>
      </c>
      <c r="E619" s="65">
        <v>165</v>
      </c>
    </row>
    <row r="620" spans="1:5" x14ac:dyDescent="0.25">
      <c r="A620" s="65" t="s">
        <v>297</v>
      </c>
      <c r="B620" s="65" t="s">
        <v>132</v>
      </c>
      <c r="C620" s="65">
        <v>26315</v>
      </c>
      <c r="D620" s="65">
        <v>15115</v>
      </c>
      <c r="E620" s="65">
        <v>11200</v>
      </c>
    </row>
    <row r="621" spans="1:5" x14ac:dyDescent="0.25">
      <c r="A621" s="65" t="s">
        <v>298</v>
      </c>
      <c r="B621" s="65" t="s">
        <v>130</v>
      </c>
      <c r="C621" s="65">
        <v>55</v>
      </c>
      <c r="D621" s="65">
        <v>15</v>
      </c>
      <c r="E621" s="65">
        <v>40</v>
      </c>
    </row>
    <row r="622" spans="1:5" x14ac:dyDescent="0.25">
      <c r="A622" s="65" t="s">
        <v>299</v>
      </c>
      <c r="B622" s="65" t="s">
        <v>133</v>
      </c>
      <c r="C622" s="65">
        <v>875</v>
      </c>
      <c r="D622" s="65">
        <v>80</v>
      </c>
      <c r="E622" s="65">
        <v>795</v>
      </c>
    </row>
    <row r="623" spans="1:5" x14ac:dyDescent="0.25">
      <c r="A623" s="65" t="s">
        <v>300</v>
      </c>
      <c r="B623" s="65" t="s">
        <v>116</v>
      </c>
      <c r="C623" s="65">
        <v>2955</v>
      </c>
      <c r="D623" s="65">
        <v>1390</v>
      </c>
      <c r="E623" s="65">
        <v>1560</v>
      </c>
    </row>
    <row r="624" spans="1:5" x14ac:dyDescent="0.25">
      <c r="A624" s="65" t="s">
        <v>301</v>
      </c>
      <c r="B624" s="65" t="s">
        <v>136</v>
      </c>
      <c r="C624" s="65">
        <v>795</v>
      </c>
      <c r="D624" s="65">
        <v>400</v>
      </c>
      <c r="E624" s="65">
        <v>395</v>
      </c>
    </row>
    <row r="625" spans="1:5" x14ac:dyDescent="0.25">
      <c r="A625" s="65" t="s">
        <v>302</v>
      </c>
      <c r="B625" s="65" t="s">
        <v>302</v>
      </c>
      <c r="C625" s="65">
        <v>62420</v>
      </c>
      <c r="D625" s="65">
        <v>34580</v>
      </c>
      <c r="E625" s="65">
        <v>27835</v>
      </c>
    </row>
    <row r="626" spans="1:5" x14ac:dyDescent="0.25">
      <c r="A626" s="65" t="s">
        <v>137</v>
      </c>
      <c r="B626" s="65" t="s">
        <v>137</v>
      </c>
      <c r="C626" s="65">
        <v>185</v>
      </c>
      <c r="D626" s="65">
        <v>110</v>
      </c>
      <c r="E626" s="65">
        <v>80</v>
      </c>
    </row>
    <row r="627" spans="1:5" x14ac:dyDescent="0.25">
      <c r="A627" s="65" t="s">
        <v>139</v>
      </c>
      <c r="B627" s="65" t="s">
        <v>139</v>
      </c>
      <c r="C627" s="65">
        <v>540</v>
      </c>
      <c r="D627" s="65">
        <v>310</v>
      </c>
      <c r="E627" s="65">
        <v>230</v>
      </c>
    </row>
    <row r="628" spans="1:5" x14ac:dyDescent="0.25">
      <c r="A628" s="65" t="s">
        <v>303</v>
      </c>
      <c r="B628" s="65" t="s">
        <v>303</v>
      </c>
      <c r="C628" s="65">
        <v>2205</v>
      </c>
      <c r="D628" s="65">
        <v>1315</v>
      </c>
      <c r="E628" s="65">
        <v>890</v>
      </c>
    </row>
    <row r="629" spans="1:5" x14ac:dyDescent="0.25">
      <c r="A629" s="65" t="s">
        <v>304</v>
      </c>
      <c r="B629" s="65" t="s">
        <v>304</v>
      </c>
      <c r="C629" s="65">
        <v>260205</v>
      </c>
      <c r="D629" s="65">
        <v>146255</v>
      </c>
      <c r="E629" s="65">
        <v>113950</v>
      </c>
    </row>
    <row r="631" spans="1:5" x14ac:dyDescent="0.25">
      <c r="A631" t="s">
        <v>309</v>
      </c>
    </row>
    <row r="632" spans="1:5" x14ac:dyDescent="0.25">
      <c r="A632" t="s">
        <v>310</v>
      </c>
    </row>
    <row r="634" spans="1:5" x14ac:dyDescent="0.25">
      <c r="A634" t="s">
        <v>311</v>
      </c>
    </row>
    <row r="635" spans="1:5" x14ac:dyDescent="0.25">
      <c r="A635" t="s">
        <v>312</v>
      </c>
    </row>
    <row r="637" spans="1:5" x14ac:dyDescent="0.25">
      <c r="A637" t="s">
        <v>313</v>
      </c>
    </row>
    <row r="638" spans="1:5" x14ac:dyDescent="0.25">
      <c r="A638" t="s">
        <v>314</v>
      </c>
    </row>
    <row r="639" spans="1:5" x14ac:dyDescent="0.25">
      <c r="A639" t="s">
        <v>315</v>
      </c>
    </row>
    <row r="640" spans="1:5" x14ac:dyDescent="0.25">
      <c r="A640" t="s">
        <v>316</v>
      </c>
    </row>
    <row r="641" spans="1:1" x14ac:dyDescent="0.25">
      <c r="A641" t="s">
        <v>317</v>
      </c>
    </row>
  </sheetData>
  <mergeCells count="1">
    <mergeCell ref="C14:E16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807B-A108-431C-B796-77E379393401}">
  <sheetPr codeName="Tabelle20"/>
  <dimension ref="A1:E1051"/>
  <sheetViews>
    <sheetView workbookViewId="0">
      <selection sqref="A1:XFD1048576"/>
    </sheetView>
  </sheetViews>
  <sheetFormatPr baseColWidth="10" defaultRowHeight="15" x14ac:dyDescent="0.25"/>
  <cols>
    <col min="2" max="2" width="27" bestFit="1" customWidth="1"/>
    <col min="3" max="3" width="27" customWidth="1"/>
  </cols>
  <sheetData>
    <row r="1" spans="1:4" x14ac:dyDescent="0.25">
      <c r="A1" t="s">
        <v>593</v>
      </c>
      <c r="B1" t="s">
        <v>180</v>
      </c>
      <c r="C1" t="s">
        <v>3</v>
      </c>
      <c r="D1" t="s">
        <v>595</v>
      </c>
    </row>
    <row r="2" spans="1:4" x14ac:dyDescent="0.25">
      <c r="A2">
        <f>'2020_1-2-5_Download'!C12</f>
        <v>2020</v>
      </c>
      <c r="B2" t="str">
        <f>'2020_1-2-5_Download'!B12</f>
        <v>Europa</v>
      </c>
      <c r="C2" t="s">
        <v>164</v>
      </c>
      <c r="D2">
        <f>'2020_1-2-5_Download'!D12</f>
        <v>552325</v>
      </c>
    </row>
    <row r="3" spans="1:4" x14ac:dyDescent="0.25">
      <c r="A3">
        <f>'2020_1-2-5_Download'!C13</f>
        <v>2020</v>
      </c>
      <c r="B3" t="str">
        <f>'2020_1-2-5_Download'!B13</f>
        <v>Türkei</v>
      </c>
      <c r="C3" t="s">
        <v>164</v>
      </c>
      <c r="D3">
        <f>'2020_1-2-5_Download'!D13</f>
        <v>88085</v>
      </c>
    </row>
    <row r="4" spans="1:4" x14ac:dyDescent="0.25">
      <c r="A4">
        <f>'2020_1-2-5_Download'!C14</f>
        <v>2020</v>
      </c>
      <c r="B4" t="str">
        <f>'2020_1-2-5_Download'!B14</f>
        <v>Polen</v>
      </c>
      <c r="C4" t="s">
        <v>164</v>
      </c>
      <c r="D4">
        <f>'2020_1-2-5_Download'!D14</f>
        <v>98355</v>
      </c>
    </row>
    <row r="5" spans="1:4" x14ac:dyDescent="0.25">
      <c r="A5">
        <f>'2020_1-2-5_Download'!C15</f>
        <v>2020</v>
      </c>
      <c r="B5" t="str">
        <f>'2020_1-2-5_Download'!B15</f>
        <v>Serbien</v>
      </c>
      <c r="C5" t="s">
        <v>164</v>
      </c>
      <c r="D5">
        <f>'2020_1-2-5_Download'!D15</f>
        <v>19300</v>
      </c>
    </row>
    <row r="6" spans="1:4" x14ac:dyDescent="0.25">
      <c r="A6">
        <f>'2020_1-2-5_Download'!C16</f>
        <v>2020</v>
      </c>
      <c r="B6" t="str">
        <f>'2020_1-2-5_Download'!B16</f>
        <v>Niederlande</v>
      </c>
      <c r="C6" t="s">
        <v>164</v>
      </c>
      <c r="D6">
        <f>'2020_1-2-5_Download'!D16</f>
        <v>29725</v>
      </c>
    </row>
    <row r="7" spans="1:4" x14ac:dyDescent="0.25">
      <c r="A7">
        <f>'2020_1-2-5_Download'!C17</f>
        <v>2020</v>
      </c>
      <c r="B7" t="str">
        <f>'2020_1-2-5_Download'!B17</f>
        <v>Rumänien</v>
      </c>
      <c r="C7" t="s">
        <v>164</v>
      </c>
      <c r="D7">
        <f>'2020_1-2-5_Download'!D17</f>
        <v>64675</v>
      </c>
    </row>
    <row r="8" spans="1:4" x14ac:dyDescent="0.25">
      <c r="A8">
        <f>'2020_1-2-5_Download'!C18</f>
        <v>2020</v>
      </c>
      <c r="B8" t="str">
        <f>'2020_1-2-5_Download'!B18</f>
        <v>Italien</v>
      </c>
      <c r="C8" t="s">
        <v>164</v>
      </c>
      <c r="D8">
        <f>'2020_1-2-5_Download'!D18</f>
        <v>28950</v>
      </c>
    </row>
    <row r="9" spans="1:4" x14ac:dyDescent="0.25">
      <c r="A9">
        <f>'2020_1-2-5_Download'!C19</f>
        <v>2020</v>
      </c>
      <c r="B9" t="str">
        <f>'2020_1-2-5_Download'!B19</f>
        <v>Russische Föderation</v>
      </c>
      <c r="C9" t="s">
        <v>164</v>
      </c>
      <c r="D9">
        <f>'2020_1-2-5_Download'!D19</f>
        <v>22335</v>
      </c>
    </row>
    <row r="10" spans="1:4" x14ac:dyDescent="0.25">
      <c r="A10">
        <f>'2020_1-2-5_Download'!C20</f>
        <v>2020</v>
      </c>
      <c r="B10" t="str">
        <f>'2020_1-2-5_Download'!B20</f>
        <v>Griechenland</v>
      </c>
      <c r="C10" t="s">
        <v>164</v>
      </c>
      <c r="D10">
        <f>'2020_1-2-5_Download'!D20</f>
        <v>18695</v>
      </c>
    </row>
    <row r="11" spans="1:4" x14ac:dyDescent="0.25">
      <c r="A11">
        <f>'2020_1-2-5_Download'!C21</f>
        <v>2020</v>
      </c>
      <c r="B11" t="str">
        <f>'2020_1-2-5_Download'!B21</f>
        <v>Bulgarien</v>
      </c>
      <c r="C11" t="s">
        <v>164</v>
      </c>
      <c r="D11">
        <f>'2020_1-2-5_Download'!D21</f>
        <v>31155</v>
      </c>
    </row>
    <row r="12" spans="1:4" x14ac:dyDescent="0.25">
      <c r="A12">
        <f>'2020_1-2-5_Download'!C22</f>
        <v>2020</v>
      </c>
      <c r="B12" t="str">
        <f>'2020_1-2-5_Download'!B22</f>
        <v>Spanien</v>
      </c>
      <c r="C12" t="s">
        <v>164</v>
      </c>
      <c r="D12">
        <f>'2020_1-2-5_Download'!D22</f>
        <v>11855</v>
      </c>
    </row>
    <row r="13" spans="1:4" x14ac:dyDescent="0.25">
      <c r="A13">
        <f>'2020_1-2-5_Download'!C23</f>
        <v>2020</v>
      </c>
      <c r="B13" t="str">
        <f>'2020_1-2-5_Download'!B23</f>
        <v>Ukraine</v>
      </c>
      <c r="C13" t="s">
        <v>164</v>
      </c>
      <c r="D13">
        <f>'2020_1-2-5_Download'!D23</f>
        <v>11410</v>
      </c>
    </row>
    <row r="14" spans="1:4" x14ac:dyDescent="0.25">
      <c r="A14">
        <f>'2020_1-2-5_Download'!C24</f>
        <v>2020</v>
      </c>
      <c r="B14" t="str">
        <f>'2020_1-2-5_Download'!B24</f>
        <v>Vereinigtes Königreich</v>
      </c>
      <c r="C14" t="s">
        <v>164</v>
      </c>
      <c r="D14">
        <f>'2020_1-2-5_Download'!D24</f>
        <v>6180</v>
      </c>
    </row>
    <row r="15" spans="1:4" x14ac:dyDescent="0.25">
      <c r="A15">
        <f>'2020_1-2-5_Download'!C25</f>
        <v>2020</v>
      </c>
      <c r="B15" t="str">
        <f>'2020_1-2-5_Download'!B25</f>
        <v>Portugal</v>
      </c>
      <c r="C15" t="s">
        <v>164</v>
      </c>
      <c r="D15">
        <f>'2020_1-2-5_Download'!D25</f>
        <v>8700</v>
      </c>
    </row>
    <row r="16" spans="1:4" x14ac:dyDescent="0.25">
      <c r="A16">
        <f>'2020_1-2-5_Download'!C26</f>
        <v>2020</v>
      </c>
      <c r="B16" t="str">
        <f>'2020_1-2-5_Download'!B26</f>
        <v>Kroatien</v>
      </c>
      <c r="C16" t="s">
        <v>164</v>
      </c>
      <c r="D16">
        <f>'2020_1-2-5_Download'!D26</f>
        <v>11915</v>
      </c>
    </row>
    <row r="17" spans="1:4" x14ac:dyDescent="0.25">
      <c r="A17">
        <f>'2020_1-2-5_Download'!C27</f>
        <v>2020</v>
      </c>
      <c r="B17" t="str">
        <f>'2020_1-2-5_Download'!B27</f>
        <v>Ungarn</v>
      </c>
      <c r="C17" t="s">
        <v>164</v>
      </c>
      <c r="D17">
        <f>'2020_1-2-5_Download'!D27</f>
        <v>9380</v>
      </c>
    </row>
    <row r="18" spans="1:4" x14ac:dyDescent="0.25">
      <c r="A18">
        <f>'2020_1-2-5_Download'!C28</f>
        <v>2020</v>
      </c>
      <c r="B18" t="str">
        <f>'2020_1-2-5_Download'!B28</f>
        <v>EU Staaten</v>
      </c>
      <c r="C18" t="s">
        <v>164</v>
      </c>
      <c r="D18">
        <f>'2020_1-2-5_Download'!D28</f>
        <v>351275</v>
      </c>
    </row>
    <row r="19" spans="1:4" x14ac:dyDescent="0.25">
      <c r="A19">
        <f>'2020_1-2-5_Download'!C29</f>
        <v>2020</v>
      </c>
      <c r="B19" t="str">
        <f>'2020_1-2-5_Download'!B29</f>
        <v>Afrika</v>
      </c>
      <c r="C19" t="s">
        <v>164</v>
      </c>
      <c r="D19">
        <f>'2020_1-2-5_Download'!D29</f>
        <v>43135</v>
      </c>
    </row>
    <row r="20" spans="1:4" x14ac:dyDescent="0.25">
      <c r="A20">
        <f>'2020_1-2-5_Download'!C30</f>
        <v>2020</v>
      </c>
      <c r="B20" t="str">
        <f>'2020_1-2-5_Download'!B30</f>
        <v>Amerika</v>
      </c>
      <c r="C20" t="s">
        <v>164</v>
      </c>
      <c r="D20">
        <f>'2020_1-2-5_Download'!D30</f>
        <v>17255</v>
      </c>
    </row>
    <row r="21" spans="1:4" x14ac:dyDescent="0.25">
      <c r="A21">
        <f>'2020_1-2-5_Download'!C31</f>
        <v>2020</v>
      </c>
      <c r="B21" t="str">
        <f>'2020_1-2-5_Download'!B31</f>
        <v>Asien</v>
      </c>
      <c r="C21" t="s">
        <v>164</v>
      </c>
      <c r="D21">
        <f>'2020_1-2-5_Download'!D31</f>
        <v>231560</v>
      </c>
    </row>
    <row r="22" spans="1:4" x14ac:dyDescent="0.25">
      <c r="A22">
        <f>'2020_1-2-5_Download'!C32</f>
        <v>2020</v>
      </c>
      <c r="B22" t="str">
        <f>'2020_1-2-5_Download'!B32</f>
        <v>Syrien</v>
      </c>
      <c r="C22" t="s">
        <v>164</v>
      </c>
      <c r="D22">
        <f>'2020_1-2-5_Download'!D32</f>
        <v>87680</v>
      </c>
    </row>
    <row r="23" spans="1:4" x14ac:dyDescent="0.25">
      <c r="A23">
        <f>'2020_1-2-5_Download'!C33</f>
        <v>2020</v>
      </c>
      <c r="B23" t="str">
        <f>'2020_1-2-5_Download'!B33</f>
        <v xml:space="preserve">Irak </v>
      </c>
      <c r="C23" t="s">
        <v>164</v>
      </c>
      <c r="D23">
        <f>'2020_1-2-5_Download'!D33</f>
        <v>42860</v>
      </c>
    </row>
    <row r="24" spans="1:4" x14ac:dyDescent="0.25">
      <c r="A24">
        <f>'2020_1-2-5_Download'!C34</f>
        <v>2020</v>
      </c>
      <c r="B24" t="str">
        <f>'2020_1-2-5_Download'!B34</f>
        <v>Afghanistan</v>
      </c>
      <c r="C24" t="s">
        <v>164</v>
      </c>
      <c r="D24">
        <f>'2020_1-2-5_Download'!D34</f>
        <v>21830</v>
      </c>
    </row>
    <row r="25" spans="1:4" x14ac:dyDescent="0.25">
      <c r="A25">
        <f>'2020_1-2-5_Download'!C35</f>
        <v>2020</v>
      </c>
      <c r="B25" t="str">
        <f>'2020_1-2-5_Download'!B35</f>
        <v>China</v>
      </c>
      <c r="C25" t="s">
        <v>164</v>
      </c>
      <c r="D25">
        <f>'2020_1-2-5_Download'!D35</f>
        <v>10165</v>
      </c>
    </row>
    <row r="26" spans="1:4" x14ac:dyDescent="0.25">
      <c r="A26">
        <f>'2020_1-2-5_Download'!C36</f>
        <v>2020</v>
      </c>
      <c r="B26" t="str">
        <f>'2020_1-2-5_Download'!B36</f>
        <v>Vietnam</v>
      </c>
      <c r="C26" t="s">
        <v>164</v>
      </c>
      <c r="D26">
        <f>'2020_1-2-5_Download'!D36</f>
        <v>8785</v>
      </c>
    </row>
    <row r="27" spans="1:4" x14ac:dyDescent="0.25">
      <c r="A27">
        <f>'2020_1-2-5_Download'!C37</f>
        <v>2020</v>
      </c>
      <c r="B27" t="str">
        <f>'2020_1-2-5_Download'!B37</f>
        <v>Australien und Ozeanien</v>
      </c>
      <c r="C27" t="s">
        <v>164</v>
      </c>
      <c r="D27">
        <f>'2020_1-2-5_Download'!D37</f>
        <v>1030</v>
      </c>
    </row>
    <row r="28" spans="1:4" x14ac:dyDescent="0.25">
      <c r="A28">
        <f>'2020_1-2-5_Download'!C38</f>
        <v>2020</v>
      </c>
      <c r="B28" t="str">
        <f>'2020_1-2-5_Download'!B38</f>
        <v>Staatenlos</v>
      </c>
      <c r="C28" t="s">
        <v>164</v>
      </c>
      <c r="D28">
        <f>'2020_1-2-5_Download'!D38</f>
        <v>3465</v>
      </c>
    </row>
    <row r="29" spans="1:4" x14ac:dyDescent="0.25">
      <c r="A29">
        <f>'2020_1-2-5_Download'!C39</f>
        <v>2020</v>
      </c>
      <c r="B29" t="str">
        <f>'2020_1-2-5_Download'!B39</f>
        <v>Ungeklärt und ohne Angabe</v>
      </c>
      <c r="C29" t="s">
        <v>164</v>
      </c>
      <c r="D29">
        <f>'2020_1-2-5_Download'!D39</f>
        <v>9090</v>
      </c>
    </row>
    <row r="30" spans="1:4" x14ac:dyDescent="0.25">
      <c r="A30">
        <f>'2020_1-2-5_Download'!C40</f>
        <v>2020</v>
      </c>
      <c r="B30" t="str">
        <f>'2020_1-2-5_Download'!B40</f>
        <v>Insgesamt</v>
      </c>
      <c r="C30" t="s">
        <v>164</v>
      </c>
      <c r="D30">
        <f>'2020_1-2-5_Download'!D40</f>
        <v>857895</v>
      </c>
    </row>
    <row r="31" spans="1:4" x14ac:dyDescent="0.25">
      <c r="A31">
        <f>'2020_1-2-5_Download'!C41</f>
        <v>2019</v>
      </c>
      <c r="B31" t="str">
        <f>'2020_1-2-5_Download'!B41</f>
        <v>Europa</v>
      </c>
      <c r="C31" t="s">
        <v>164</v>
      </c>
      <c r="D31">
        <f>'2020_1-2-5_Download'!D41</f>
        <v>542155</v>
      </c>
    </row>
    <row r="32" spans="1:4" x14ac:dyDescent="0.25">
      <c r="A32">
        <f>'2020_1-2-5_Download'!C42</f>
        <v>2019</v>
      </c>
      <c r="B32" t="str">
        <f>'2020_1-2-5_Download'!B42</f>
        <v>Türkei</v>
      </c>
      <c r="C32" t="s">
        <v>164</v>
      </c>
      <c r="D32">
        <f>'2020_1-2-5_Download'!D42</f>
        <v>88735</v>
      </c>
    </row>
    <row r="33" spans="1:4" x14ac:dyDescent="0.25">
      <c r="A33">
        <f>'2020_1-2-5_Download'!C43</f>
        <v>2019</v>
      </c>
      <c r="B33" t="str">
        <f>'2020_1-2-5_Download'!B43</f>
        <v>Polen</v>
      </c>
      <c r="C33" t="s">
        <v>164</v>
      </c>
      <c r="D33">
        <f>'2020_1-2-5_Download'!D43</f>
        <v>98015</v>
      </c>
    </row>
    <row r="34" spans="1:4" x14ac:dyDescent="0.25">
      <c r="A34">
        <f>'2020_1-2-5_Download'!C44</f>
        <v>2019</v>
      </c>
      <c r="B34" t="str">
        <f>'2020_1-2-5_Download'!B44</f>
        <v>Serbien</v>
      </c>
      <c r="C34" t="s">
        <v>164</v>
      </c>
      <c r="D34">
        <f>'2020_1-2-5_Download'!D44</f>
        <v>19115</v>
      </c>
    </row>
    <row r="35" spans="1:4" x14ac:dyDescent="0.25">
      <c r="A35">
        <f>'2020_1-2-5_Download'!C45</f>
        <v>2019</v>
      </c>
      <c r="B35" t="str">
        <f>'2020_1-2-5_Download'!B45</f>
        <v>Niederlande</v>
      </c>
      <c r="C35" t="s">
        <v>164</v>
      </c>
      <c r="D35">
        <f>'2020_1-2-5_Download'!D45</f>
        <v>29865</v>
      </c>
    </row>
    <row r="36" spans="1:4" x14ac:dyDescent="0.25">
      <c r="A36">
        <f>'2020_1-2-5_Download'!C46</f>
        <v>2019</v>
      </c>
      <c r="B36" t="str">
        <f>'2020_1-2-5_Download'!B46</f>
        <v>Rumänien</v>
      </c>
      <c r="C36" t="s">
        <v>164</v>
      </c>
      <c r="D36">
        <f>'2020_1-2-5_Download'!D46</f>
        <v>58980</v>
      </c>
    </row>
    <row r="37" spans="1:4" x14ac:dyDescent="0.25">
      <c r="A37">
        <f>'2020_1-2-5_Download'!C47</f>
        <v>2019</v>
      </c>
      <c r="B37" t="str">
        <f>'2020_1-2-5_Download'!B47</f>
        <v>Italien</v>
      </c>
      <c r="C37" t="s">
        <v>164</v>
      </c>
      <c r="D37">
        <f>'2020_1-2-5_Download'!D47</f>
        <v>28825</v>
      </c>
    </row>
    <row r="38" spans="1:4" x14ac:dyDescent="0.25">
      <c r="A38">
        <f>'2020_1-2-5_Download'!C48</f>
        <v>2019</v>
      </c>
      <c r="B38" t="str">
        <f>'2020_1-2-5_Download'!B48</f>
        <v>Russische Föderation</v>
      </c>
      <c r="C38" t="s">
        <v>164</v>
      </c>
      <c r="D38">
        <f>'2020_1-2-5_Download'!D48</f>
        <v>22260</v>
      </c>
    </row>
    <row r="39" spans="1:4" x14ac:dyDescent="0.25">
      <c r="A39">
        <f>'2020_1-2-5_Download'!C49</f>
        <v>2019</v>
      </c>
      <c r="B39" t="str">
        <f>'2020_1-2-5_Download'!B49</f>
        <v>Griechenland</v>
      </c>
      <c r="C39" t="s">
        <v>164</v>
      </c>
      <c r="D39">
        <f>'2020_1-2-5_Download'!D49</f>
        <v>18815</v>
      </c>
    </row>
    <row r="40" spans="1:4" x14ac:dyDescent="0.25">
      <c r="A40">
        <f>'2020_1-2-5_Download'!C50</f>
        <v>2019</v>
      </c>
      <c r="B40" t="str">
        <f>'2020_1-2-5_Download'!B50</f>
        <v>Bulgarien</v>
      </c>
      <c r="C40" t="s">
        <v>164</v>
      </c>
      <c r="D40">
        <f>'2020_1-2-5_Download'!D50</f>
        <v>28360</v>
      </c>
    </row>
    <row r="41" spans="1:4" x14ac:dyDescent="0.25">
      <c r="A41">
        <f>'2020_1-2-5_Download'!C51</f>
        <v>2019</v>
      </c>
      <c r="B41" t="str">
        <f>'2020_1-2-5_Download'!B51</f>
        <v>Spanien</v>
      </c>
      <c r="C41" t="s">
        <v>164</v>
      </c>
      <c r="D41">
        <f>'2020_1-2-5_Download'!D51</f>
        <v>11970</v>
      </c>
    </row>
    <row r="42" spans="1:4" x14ac:dyDescent="0.25">
      <c r="A42">
        <f>'2020_1-2-5_Download'!C52</f>
        <v>2019</v>
      </c>
      <c r="B42" t="str">
        <f>'2020_1-2-5_Download'!B52</f>
        <v>Ukraine</v>
      </c>
      <c r="C42" t="s">
        <v>164</v>
      </c>
      <c r="D42">
        <f>'2020_1-2-5_Download'!D52</f>
        <v>11345</v>
      </c>
    </row>
    <row r="43" spans="1:4" x14ac:dyDescent="0.25">
      <c r="A43">
        <f>'2020_1-2-5_Download'!C53</f>
        <v>2019</v>
      </c>
      <c r="B43" t="str">
        <f>'2020_1-2-5_Download'!B53</f>
        <v>Vereinigtes Königreich</v>
      </c>
      <c r="C43" t="s">
        <v>164</v>
      </c>
      <c r="D43">
        <f>'2020_1-2-5_Download'!D53</f>
        <v>6750</v>
      </c>
    </row>
    <row r="44" spans="1:4" x14ac:dyDescent="0.25">
      <c r="A44">
        <f>'2020_1-2-5_Download'!C54</f>
        <v>2019</v>
      </c>
      <c r="B44" t="str">
        <f>'2020_1-2-5_Download'!B54</f>
        <v>Portugal</v>
      </c>
      <c r="C44" t="s">
        <v>164</v>
      </c>
      <c r="D44">
        <f>'2020_1-2-5_Download'!D54</f>
        <v>8740</v>
      </c>
    </row>
    <row r="45" spans="1:4" x14ac:dyDescent="0.25">
      <c r="A45">
        <f>'2020_1-2-5_Download'!C55</f>
        <v>2019</v>
      </c>
      <c r="B45" t="str">
        <f>'2020_1-2-5_Download'!B55</f>
        <v>Kroatien</v>
      </c>
      <c r="C45" t="s">
        <v>164</v>
      </c>
      <c r="D45">
        <f>'2020_1-2-5_Download'!D55</f>
        <v>11915</v>
      </c>
    </row>
    <row r="46" spans="1:4" x14ac:dyDescent="0.25">
      <c r="A46">
        <f>'2020_1-2-5_Download'!C56</f>
        <v>2019</v>
      </c>
      <c r="B46" t="str">
        <f>'2020_1-2-5_Download'!B56</f>
        <v>Ungarn</v>
      </c>
      <c r="C46" t="s">
        <v>164</v>
      </c>
      <c r="D46">
        <f>'2020_1-2-5_Download'!D56</f>
        <v>9465</v>
      </c>
    </row>
    <row r="47" spans="1:4" x14ac:dyDescent="0.25">
      <c r="A47">
        <f>'2020_1-2-5_Download'!C57</f>
        <v>2019</v>
      </c>
      <c r="B47" t="str">
        <f>'2020_1-2-5_Download'!B57</f>
        <v>EU Staaten</v>
      </c>
      <c r="C47" t="s">
        <v>164</v>
      </c>
      <c r="D47">
        <f>'2020_1-2-5_Download'!D57</f>
        <v>359185</v>
      </c>
    </row>
    <row r="48" spans="1:4" x14ac:dyDescent="0.25">
      <c r="A48">
        <f>'2020_1-2-5_Download'!C58</f>
        <v>2019</v>
      </c>
      <c r="B48" t="str">
        <f>'2020_1-2-5_Download'!B58</f>
        <v>Afrika</v>
      </c>
      <c r="C48" t="s">
        <v>164</v>
      </c>
      <c r="D48">
        <f>'2020_1-2-5_Download'!D58</f>
        <v>42015</v>
      </c>
    </row>
    <row r="49" spans="1:4" x14ac:dyDescent="0.25">
      <c r="A49">
        <f>'2020_1-2-5_Download'!C59</f>
        <v>2019</v>
      </c>
      <c r="B49" t="str">
        <f>'2020_1-2-5_Download'!B59</f>
        <v>Amerika</v>
      </c>
      <c r="C49" t="s">
        <v>164</v>
      </c>
      <c r="D49">
        <f>'2020_1-2-5_Download'!D59</f>
        <v>17580</v>
      </c>
    </row>
    <row r="50" spans="1:4" x14ac:dyDescent="0.25">
      <c r="A50">
        <f>'2020_1-2-5_Download'!C60</f>
        <v>2019</v>
      </c>
      <c r="B50" t="str">
        <f>'2020_1-2-5_Download'!B60</f>
        <v>Asien</v>
      </c>
      <c r="C50" t="s">
        <v>164</v>
      </c>
      <c r="D50">
        <f>'2020_1-2-5_Download'!D60</f>
        <v>226045</v>
      </c>
    </row>
    <row r="51" spans="1:4" x14ac:dyDescent="0.25">
      <c r="A51">
        <f>'2020_1-2-5_Download'!C61</f>
        <v>2019</v>
      </c>
      <c r="B51" t="str">
        <f>'2020_1-2-5_Download'!B61</f>
        <v>Syrien</v>
      </c>
      <c r="C51" t="s">
        <v>164</v>
      </c>
      <c r="D51">
        <f>'2020_1-2-5_Download'!D61</f>
        <v>84805</v>
      </c>
    </row>
    <row r="52" spans="1:4" x14ac:dyDescent="0.25">
      <c r="A52">
        <f>'2020_1-2-5_Download'!C62</f>
        <v>2019</v>
      </c>
      <c r="B52" t="str">
        <f>'2020_1-2-5_Download'!B62</f>
        <v xml:space="preserve">Irak </v>
      </c>
      <c r="C52" t="s">
        <v>164</v>
      </c>
      <c r="D52">
        <f>'2020_1-2-5_Download'!D62</f>
        <v>41035</v>
      </c>
    </row>
    <row r="53" spans="1:4" x14ac:dyDescent="0.25">
      <c r="A53">
        <f>'2020_1-2-5_Download'!C63</f>
        <v>2019</v>
      </c>
      <c r="B53" t="str">
        <f>'2020_1-2-5_Download'!B63</f>
        <v>Afghanistan</v>
      </c>
      <c r="C53" t="s">
        <v>164</v>
      </c>
      <c r="D53">
        <f>'2020_1-2-5_Download'!D63</f>
        <v>21190</v>
      </c>
    </row>
    <row r="54" spans="1:4" x14ac:dyDescent="0.25">
      <c r="A54">
        <f>'2020_1-2-5_Download'!C64</f>
        <v>2019</v>
      </c>
      <c r="B54" t="str">
        <f>'2020_1-2-5_Download'!B64</f>
        <v>China</v>
      </c>
      <c r="C54" t="s">
        <v>164</v>
      </c>
      <c r="D54">
        <f>'2020_1-2-5_Download'!D64</f>
        <v>10490</v>
      </c>
    </row>
    <row r="55" spans="1:4" x14ac:dyDescent="0.25">
      <c r="A55">
        <f>'2020_1-2-5_Download'!C65</f>
        <v>2019</v>
      </c>
      <c r="B55" t="str">
        <f>'2020_1-2-5_Download'!B65</f>
        <v>Vietnam</v>
      </c>
      <c r="C55" t="s">
        <v>164</v>
      </c>
      <c r="D55">
        <f>'2020_1-2-5_Download'!D65</f>
        <v>8760</v>
      </c>
    </row>
    <row r="56" spans="1:4" x14ac:dyDescent="0.25">
      <c r="A56">
        <f>'2020_1-2-5_Download'!C66</f>
        <v>2019</v>
      </c>
      <c r="B56" t="str">
        <f>'2020_1-2-5_Download'!B66</f>
        <v>Australien und Ozeanien</v>
      </c>
      <c r="C56" t="s">
        <v>164</v>
      </c>
      <c r="D56">
        <f>'2020_1-2-5_Download'!D66</f>
        <v>1065</v>
      </c>
    </row>
    <row r="57" spans="1:4" x14ac:dyDescent="0.25">
      <c r="A57">
        <f>'2020_1-2-5_Download'!C67</f>
        <v>2019</v>
      </c>
      <c r="B57" t="str">
        <f>'2020_1-2-5_Download'!B67</f>
        <v>Staatenlos</v>
      </c>
      <c r="C57" t="s">
        <v>164</v>
      </c>
      <c r="D57">
        <f>'2020_1-2-5_Download'!D67</f>
        <v>3540</v>
      </c>
    </row>
    <row r="58" spans="1:4" x14ac:dyDescent="0.25">
      <c r="A58">
        <f>'2020_1-2-5_Download'!C68</f>
        <v>2019</v>
      </c>
      <c r="B58" t="str">
        <f>'2020_1-2-5_Download'!B68</f>
        <v>Ungeklärt und ohne Angabe</v>
      </c>
      <c r="C58" t="s">
        <v>164</v>
      </c>
      <c r="D58">
        <f>'2020_1-2-5_Download'!D68</f>
        <v>8730</v>
      </c>
    </row>
    <row r="59" spans="1:4" x14ac:dyDescent="0.25">
      <c r="A59">
        <f>'2020_1-2-5_Download'!C69</f>
        <v>2019</v>
      </c>
      <c r="B59" t="str">
        <f>'2020_1-2-5_Download'!B69</f>
        <v>Insgesamt</v>
      </c>
      <c r="C59" t="s">
        <v>164</v>
      </c>
      <c r="D59">
        <f>'2020_1-2-5_Download'!D69</f>
        <v>841165</v>
      </c>
    </row>
    <row r="60" spans="1:4" x14ac:dyDescent="0.25">
      <c r="A60">
        <f>'2020_1-2-5_Download'!C70</f>
        <v>2018</v>
      </c>
      <c r="B60" t="str">
        <f>'2020_1-2-5_Download'!B70</f>
        <v>Europa</v>
      </c>
      <c r="C60" t="s">
        <v>164</v>
      </c>
      <c r="D60">
        <f>'2020_1-2-5_Download'!D70</f>
        <v>528900</v>
      </c>
    </row>
    <row r="61" spans="1:4" x14ac:dyDescent="0.25">
      <c r="A61">
        <f>'2020_1-2-5_Download'!C71</f>
        <v>2018</v>
      </c>
      <c r="B61" t="str">
        <f>'2020_1-2-5_Download'!B71</f>
        <v>Türkei</v>
      </c>
      <c r="C61" t="s">
        <v>164</v>
      </c>
      <c r="D61">
        <f>'2020_1-2-5_Download'!D71</f>
        <v>89275</v>
      </c>
    </row>
    <row r="62" spans="1:4" x14ac:dyDescent="0.25">
      <c r="A62">
        <f>'2020_1-2-5_Download'!C72</f>
        <v>2018</v>
      </c>
      <c r="B62" t="str">
        <f>'2020_1-2-5_Download'!B72</f>
        <v>Polen</v>
      </c>
      <c r="C62" t="s">
        <v>164</v>
      </c>
      <c r="D62">
        <f>'2020_1-2-5_Download'!D72</f>
        <v>97145</v>
      </c>
    </row>
    <row r="63" spans="1:4" x14ac:dyDescent="0.25">
      <c r="A63">
        <f>'2020_1-2-5_Download'!C73</f>
        <v>2018</v>
      </c>
      <c r="B63" t="str">
        <f>'2020_1-2-5_Download'!B73</f>
        <v>Serbien</v>
      </c>
      <c r="C63" t="s">
        <v>164</v>
      </c>
      <c r="D63">
        <f>'2020_1-2-5_Download'!D73</f>
        <v>18830</v>
      </c>
    </row>
    <row r="64" spans="1:4" x14ac:dyDescent="0.25">
      <c r="A64">
        <f>'2020_1-2-5_Download'!C74</f>
        <v>2018</v>
      </c>
      <c r="B64" t="str">
        <f>'2020_1-2-5_Download'!B74</f>
        <v>Niederlande</v>
      </c>
      <c r="C64" t="s">
        <v>164</v>
      </c>
      <c r="D64">
        <f>'2020_1-2-5_Download'!D74</f>
        <v>29910</v>
      </c>
    </row>
    <row r="65" spans="1:4" x14ac:dyDescent="0.25">
      <c r="A65">
        <f>'2020_1-2-5_Download'!C75</f>
        <v>2018</v>
      </c>
      <c r="B65" t="str">
        <f>'2020_1-2-5_Download'!B75</f>
        <v>Rumänien</v>
      </c>
      <c r="C65" t="s">
        <v>164</v>
      </c>
      <c r="D65">
        <f>'2020_1-2-5_Download'!D75</f>
        <v>52635</v>
      </c>
    </row>
    <row r="66" spans="1:4" x14ac:dyDescent="0.25">
      <c r="A66">
        <f>'2020_1-2-5_Download'!C76</f>
        <v>2018</v>
      </c>
      <c r="B66" t="str">
        <f>'2020_1-2-5_Download'!B76</f>
        <v>Italien</v>
      </c>
      <c r="C66" t="s">
        <v>164</v>
      </c>
      <c r="D66">
        <f>'2020_1-2-5_Download'!D76</f>
        <v>28535</v>
      </c>
    </row>
    <row r="67" spans="1:4" x14ac:dyDescent="0.25">
      <c r="A67">
        <f>'2020_1-2-5_Download'!C77</f>
        <v>2018</v>
      </c>
      <c r="B67" t="str">
        <f>'2020_1-2-5_Download'!B77</f>
        <v>Russische Föderation</v>
      </c>
      <c r="C67" t="s">
        <v>164</v>
      </c>
      <c r="D67">
        <f>'2020_1-2-5_Download'!D77</f>
        <v>21820</v>
      </c>
    </row>
    <row r="68" spans="1:4" x14ac:dyDescent="0.25">
      <c r="A68">
        <f>'2020_1-2-5_Download'!C78</f>
        <v>2018</v>
      </c>
      <c r="B68" t="str">
        <f>'2020_1-2-5_Download'!B78</f>
        <v>Griechenland</v>
      </c>
      <c r="C68" t="s">
        <v>164</v>
      </c>
      <c r="D68">
        <f>'2020_1-2-5_Download'!D78</f>
        <v>18790</v>
      </c>
    </row>
    <row r="69" spans="1:4" x14ac:dyDescent="0.25">
      <c r="A69">
        <f>'2020_1-2-5_Download'!C79</f>
        <v>2018</v>
      </c>
      <c r="B69" t="str">
        <f>'2020_1-2-5_Download'!B79</f>
        <v>Bulgarien</v>
      </c>
      <c r="C69" t="s">
        <v>164</v>
      </c>
      <c r="D69">
        <f>'2020_1-2-5_Download'!D79</f>
        <v>25990</v>
      </c>
    </row>
    <row r="70" spans="1:4" x14ac:dyDescent="0.25">
      <c r="A70">
        <f>'2020_1-2-5_Download'!C80</f>
        <v>2018</v>
      </c>
      <c r="B70" t="str">
        <f>'2020_1-2-5_Download'!B80</f>
        <v>Spanien</v>
      </c>
      <c r="C70" t="s">
        <v>164</v>
      </c>
      <c r="D70">
        <f>'2020_1-2-5_Download'!D80</f>
        <v>11845</v>
      </c>
    </row>
    <row r="71" spans="1:4" x14ac:dyDescent="0.25">
      <c r="A71">
        <f>'2020_1-2-5_Download'!C81</f>
        <v>2018</v>
      </c>
      <c r="B71" t="str">
        <f>'2020_1-2-5_Download'!B81</f>
        <v>Ukraine</v>
      </c>
      <c r="C71" t="s">
        <v>164</v>
      </c>
      <c r="D71">
        <f>'2020_1-2-5_Download'!D81</f>
        <v>11030</v>
      </c>
    </row>
    <row r="72" spans="1:4" x14ac:dyDescent="0.25">
      <c r="A72">
        <f>'2020_1-2-5_Download'!C82</f>
        <v>2018</v>
      </c>
      <c r="B72" t="str">
        <f>'2020_1-2-5_Download'!B82</f>
        <v>Vereinigtes Königreich</v>
      </c>
      <c r="C72" t="s">
        <v>164</v>
      </c>
      <c r="D72">
        <f>'2020_1-2-5_Download'!D82</f>
        <v>8915</v>
      </c>
    </row>
    <row r="73" spans="1:4" x14ac:dyDescent="0.25">
      <c r="A73">
        <f>'2020_1-2-5_Download'!C83</f>
        <v>2018</v>
      </c>
      <c r="B73" t="str">
        <f>'2020_1-2-5_Download'!B83</f>
        <v>Portugal</v>
      </c>
      <c r="C73" t="s">
        <v>164</v>
      </c>
      <c r="D73">
        <f>'2020_1-2-5_Download'!D83</f>
        <v>8725</v>
      </c>
    </row>
    <row r="74" spans="1:4" x14ac:dyDescent="0.25">
      <c r="A74">
        <f>'2020_1-2-5_Download'!C84</f>
        <v>2018</v>
      </c>
      <c r="B74" t="str">
        <f>'2020_1-2-5_Download'!B84</f>
        <v>Kroatien</v>
      </c>
      <c r="C74" t="s">
        <v>164</v>
      </c>
      <c r="D74">
        <f>'2020_1-2-5_Download'!D84</f>
        <v>11405</v>
      </c>
    </row>
    <row r="75" spans="1:4" x14ac:dyDescent="0.25">
      <c r="A75">
        <f>'2020_1-2-5_Download'!C85</f>
        <v>2018</v>
      </c>
      <c r="B75" t="str">
        <f>'2020_1-2-5_Download'!B85</f>
        <v>Ungarn</v>
      </c>
      <c r="C75" t="s">
        <v>164</v>
      </c>
      <c r="D75">
        <f>'2020_1-2-5_Download'!D85</f>
        <v>9430</v>
      </c>
    </row>
    <row r="76" spans="1:4" x14ac:dyDescent="0.25">
      <c r="A76">
        <f>'2020_1-2-5_Download'!C86</f>
        <v>2018</v>
      </c>
      <c r="B76" t="str">
        <f>'2020_1-2-5_Download'!B86</f>
        <v>EU Staaten</v>
      </c>
      <c r="C76" t="s">
        <v>164</v>
      </c>
      <c r="D76">
        <f>'2020_1-2-5_Download'!D86</f>
        <v>339980</v>
      </c>
    </row>
    <row r="77" spans="1:4" x14ac:dyDescent="0.25">
      <c r="A77">
        <f>'2020_1-2-5_Download'!C87</f>
        <v>2018</v>
      </c>
      <c r="B77" t="str">
        <f>'2020_1-2-5_Download'!B87</f>
        <v>Afrika</v>
      </c>
      <c r="C77" t="s">
        <v>164</v>
      </c>
      <c r="D77">
        <f>'2020_1-2-5_Download'!D87</f>
        <v>39055</v>
      </c>
    </row>
    <row r="78" spans="1:4" x14ac:dyDescent="0.25">
      <c r="A78">
        <f>'2020_1-2-5_Download'!C88</f>
        <v>2018</v>
      </c>
      <c r="B78" t="str">
        <f>'2020_1-2-5_Download'!B88</f>
        <v>Amerika</v>
      </c>
      <c r="C78" t="s">
        <v>164</v>
      </c>
      <c r="D78">
        <f>'2020_1-2-5_Download'!D88</f>
        <v>16515</v>
      </c>
    </row>
    <row r="79" spans="1:4" x14ac:dyDescent="0.25">
      <c r="A79">
        <f>'2020_1-2-5_Download'!C89</f>
        <v>2018</v>
      </c>
      <c r="B79" t="str">
        <f>'2020_1-2-5_Download'!B89</f>
        <v>Asien</v>
      </c>
      <c r="C79" t="s">
        <v>164</v>
      </c>
      <c r="D79">
        <f>'2020_1-2-5_Download'!D89</f>
        <v>215705</v>
      </c>
    </row>
    <row r="80" spans="1:4" x14ac:dyDescent="0.25">
      <c r="A80">
        <f>'2020_1-2-5_Download'!C90</f>
        <v>2018</v>
      </c>
      <c r="B80" t="str">
        <f>'2020_1-2-5_Download'!B90</f>
        <v>Syrien</v>
      </c>
      <c r="C80" t="s">
        <v>164</v>
      </c>
      <c r="D80">
        <f>'2020_1-2-5_Download'!D90</f>
        <v>79930</v>
      </c>
    </row>
    <row r="81" spans="1:4" x14ac:dyDescent="0.25">
      <c r="A81">
        <f>'2020_1-2-5_Download'!C91</f>
        <v>2018</v>
      </c>
      <c r="B81" t="str">
        <f>'2020_1-2-5_Download'!B91</f>
        <v xml:space="preserve">Irak </v>
      </c>
      <c r="C81" t="s">
        <v>164</v>
      </c>
      <c r="D81">
        <f>'2020_1-2-5_Download'!D91</f>
        <v>39155</v>
      </c>
    </row>
    <row r="82" spans="1:4" x14ac:dyDescent="0.25">
      <c r="A82">
        <f>'2020_1-2-5_Download'!C92</f>
        <v>2018</v>
      </c>
      <c r="B82" t="str">
        <f>'2020_1-2-5_Download'!B92</f>
        <v>Afghanistan</v>
      </c>
      <c r="C82" t="s">
        <v>164</v>
      </c>
      <c r="D82">
        <f>'2020_1-2-5_Download'!D92</f>
        <v>20695</v>
      </c>
    </row>
    <row r="83" spans="1:4" x14ac:dyDescent="0.25">
      <c r="A83">
        <f>'2020_1-2-5_Download'!C93</f>
        <v>2018</v>
      </c>
      <c r="B83" t="str">
        <f>'2020_1-2-5_Download'!B93</f>
        <v>China</v>
      </c>
      <c r="C83" t="s">
        <v>164</v>
      </c>
      <c r="D83">
        <f>'2020_1-2-5_Download'!D93</f>
        <v>10150</v>
      </c>
    </row>
    <row r="84" spans="1:4" x14ac:dyDescent="0.25">
      <c r="A84">
        <f>'2020_1-2-5_Download'!C94</f>
        <v>2018</v>
      </c>
      <c r="B84" t="str">
        <f>'2020_1-2-5_Download'!B94</f>
        <v>Vietnam</v>
      </c>
      <c r="C84" t="s">
        <v>164</v>
      </c>
      <c r="D84">
        <f>'2020_1-2-5_Download'!D94</f>
        <v>8655</v>
      </c>
    </row>
    <row r="85" spans="1:4" x14ac:dyDescent="0.25">
      <c r="A85">
        <f>'2020_1-2-5_Download'!C95</f>
        <v>2018</v>
      </c>
      <c r="B85" t="str">
        <f>'2020_1-2-5_Download'!B95</f>
        <v>Australien und Ozeanien</v>
      </c>
      <c r="C85" t="s">
        <v>164</v>
      </c>
      <c r="D85">
        <f>'2020_1-2-5_Download'!D95</f>
        <v>1015</v>
      </c>
    </row>
    <row r="86" spans="1:4" x14ac:dyDescent="0.25">
      <c r="A86">
        <f>'2020_1-2-5_Download'!C96</f>
        <v>2018</v>
      </c>
      <c r="B86" t="str">
        <f>'2020_1-2-5_Download'!B96</f>
        <v>Staatenlos</v>
      </c>
      <c r="C86" t="s">
        <v>164</v>
      </c>
      <c r="D86">
        <f>'2020_1-2-5_Download'!D96</f>
        <v>3290</v>
      </c>
    </row>
    <row r="87" spans="1:4" x14ac:dyDescent="0.25">
      <c r="A87">
        <f>'2020_1-2-5_Download'!C97</f>
        <v>2018</v>
      </c>
      <c r="B87" t="str">
        <f>'2020_1-2-5_Download'!B97</f>
        <v>Ungeklärt und ohne Angabe</v>
      </c>
      <c r="C87" t="s">
        <v>164</v>
      </c>
      <c r="D87">
        <f>'2020_1-2-5_Download'!D97</f>
        <v>8600</v>
      </c>
    </row>
    <row r="88" spans="1:4" x14ac:dyDescent="0.25">
      <c r="A88">
        <f>'2020_1-2-5_Download'!C98</f>
        <v>2018</v>
      </c>
      <c r="B88" t="str">
        <f>'2020_1-2-5_Download'!B98</f>
        <v>Insgesamt</v>
      </c>
      <c r="C88" t="s">
        <v>164</v>
      </c>
      <c r="D88">
        <f>'2020_1-2-5_Download'!D98</f>
        <v>813080</v>
      </c>
    </row>
    <row r="89" spans="1:4" x14ac:dyDescent="0.25">
      <c r="A89">
        <f>'2020_1-2-5_Download'!C99</f>
        <v>2017</v>
      </c>
      <c r="B89" t="str">
        <f>'2020_1-2-5_Download'!B99</f>
        <v>Europa</v>
      </c>
      <c r="C89" t="s">
        <v>164</v>
      </c>
      <c r="D89">
        <f>'2020_1-2-5_Download'!D99</f>
        <v>509435</v>
      </c>
    </row>
    <row r="90" spans="1:4" x14ac:dyDescent="0.25">
      <c r="A90">
        <f>'2020_1-2-5_Download'!C100</f>
        <v>2017</v>
      </c>
      <c r="B90" t="str">
        <f>'2020_1-2-5_Download'!B100</f>
        <v>Türkei</v>
      </c>
      <c r="C90" t="s">
        <v>164</v>
      </c>
      <c r="D90">
        <f>'2020_1-2-5_Download'!D100</f>
        <v>89675</v>
      </c>
    </row>
    <row r="91" spans="1:4" x14ac:dyDescent="0.25">
      <c r="A91">
        <f>'2020_1-2-5_Download'!C101</f>
        <v>2017</v>
      </c>
      <c r="B91" t="str">
        <f>'2020_1-2-5_Download'!B101</f>
        <v>Polen</v>
      </c>
      <c r="C91" t="s">
        <v>164</v>
      </c>
      <c r="D91">
        <f>'2020_1-2-5_Download'!D101</f>
        <v>94210</v>
      </c>
    </row>
    <row r="92" spans="1:4" x14ac:dyDescent="0.25">
      <c r="A92">
        <f>'2020_1-2-5_Download'!C102</f>
        <v>2017</v>
      </c>
      <c r="B92" t="str">
        <f>'2020_1-2-5_Download'!B102</f>
        <v>Serbien</v>
      </c>
      <c r="C92" t="s">
        <v>164</v>
      </c>
      <c r="D92">
        <f>'2020_1-2-5_Download'!D102</f>
        <v>18770</v>
      </c>
    </row>
    <row r="93" spans="1:4" x14ac:dyDescent="0.25">
      <c r="A93">
        <f>'2020_1-2-5_Download'!C103</f>
        <v>2017</v>
      </c>
      <c r="B93" t="str">
        <f>'2020_1-2-5_Download'!B103</f>
        <v>Niederlande</v>
      </c>
      <c r="C93" t="s">
        <v>164</v>
      </c>
      <c r="D93">
        <f>'2020_1-2-5_Download'!D103</f>
        <v>30230</v>
      </c>
    </row>
    <row r="94" spans="1:4" x14ac:dyDescent="0.25">
      <c r="A94">
        <f>'2020_1-2-5_Download'!C104</f>
        <v>2017</v>
      </c>
      <c r="B94" t="str">
        <f>'2020_1-2-5_Download'!B104</f>
        <v>Rumänien</v>
      </c>
      <c r="C94" t="s">
        <v>164</v>
      </c>
      <c r="D94">
        <f>'2020_1-2-5_Download'!D104</f>
        <v>43860</v>
      </c>
    </row>
    <row r="95" spans="1:4" x14ac:dyDescent="0.25">
      <c r="A95">
        <f>'2020_1-2-5_Download'!C105</f>
        <v>2017</v>
      </c>
      <c r="B95" t="str">
        <f>'2020_1-2-5_Download'!B105</f>
        <v>Italien</v>
      </c>
      <c r="C95" t="s">
        <v>164</v>
      </c>
      <c r="D95">
        <f>'2020_1-2-5_Download'!D105</f>
        <v>28090</v>
      </c>
    </row>
    <row r="96" spans="1:4" x14ac:dyDescent="0.25">
      <c r="A96">
        <f>'2020_1-2-5_Download'!C106</f>
        <v>2017</v>
      </c>
      <c r="B96" t="str">
        <f>'2020_1-2-5_Download'!B106</f>
        <v>Russische Föderation</v>
      </c>
      <c r="C96" t="s">
        <v>164</v>
      </c>
      <c r="D96">
        <f>'2020_1-2-5_Download'!D106</f>
        <v>21365</v>
      </c>
    </row>
    <row r="97" spans="1:4" x14ac:dyDescent="0.25">
      <c r="A97">
        <f>'2020_1-2-5_Download'!C107</f>
        <v>2017</v>
      </c>
      <c r="B97" t="str">
        <f>'2020_1-2-5_Download'!B107</f>
        <v>Griechenland</v>
      </c>
      <c r="C97" t="s">
        <v>164</v>
      </c>
      <c r="D97">
        <f>'2020_1-2-5_Download'!D107</f>
        <v>18580</v>
      </c>
    </row>
    <row r="98" spans="1:4" x14ac:dyDescent="0.25">
      <c r="A98">
        <f>'2020_1-2-5_Download'!C108</f>
        <v>2017</v>
      </c>
      <c r="B98" t="str">
        <f>'2020_1-2-5_Download'!B108</f>
        <v>Bulgarien</v>
      </c>
      <c r="C98" t="s">
        <v>164</v>
      </c>
      <c r="D98">
        <f>'2020_1-2-5_Download'!D108</f>
        <v>23270</v>
      </c>
    </row>
    <row r="99" spans="1:4" x14ac:dyDescent="0.25">
      <c r="A99">
        <f>'2020_1-2-5_Download'!C109</f>
        <v>2017</v>
      </c>
      <c r="B99" t="str">
        <f>'2020_1-2-5_Download'!B109</f>
        <v>Spanien</v>
      </c>
      <c r="C99" t="s">
        <v>164</v>
      </c>
      <c r="D99">
        <f>'2020_1-2-5_Download'!D109</f>
        <v>11785</v>
      </c>
    </row>
    <row r="100" spans="1:4" x14ac:dyDescent="0.25">
      <c r="A100">
        <f>'2020_1-2-5_Download'!C110</f>
        <v>2017</v>
      </c>
      <c r="B100" t="str">
        <f>'2020_1-2-5_Download'!B110</f>
        <v>Ukraine</v>
      </c>
      <c r="C100" t="s">
        <v>164</v>
      </c>
      <c r="D100">
        <f>'2020_1-2-5_Download'!D110</f>
        <v>10595</v>
      </c>
    </row>
    <row r="101" spans="1:4" x14ac:dyDescent="0.25">
      <c r="A101">
        <f>'2020_1-2-5_Download'!C111</f>
        <v>2017</v>
      </c>
      <c r="B101" t="str">
        <f>'2020_1-2-5_Download'!B111</f>
        <v>Vereinigtes Königreich</v>
      </c>
      <c r="C101" t="s">
        <v>164</v>
      </c>
      <c r="D101">
        <f>'2020_1-2-5_Download'!D111</f>
        <v>9425</v>
      </c>
    </row>
    <row r="102" spans="1:4" x14ac:dyDescent="0.25">
      <c r="A102">
        <f>'2020_1-2-5_Download'!C112</f>
        <v>2017</v>
      </c>
      <c r="B102" t="str">
        <f>'2020_1-2-5_Download'!B112</f>
        <v>Portugal</v>
      </c>
      <c r="C102" t="s">
        <v>164</v>
      </c>
      <c r="D102">
        <f>'2020_1-2-5_Download'!D112</f>
        <v>8745</v>
      </c>
    </row>
    <row r="103" spans="1:4" x14ac:dyDescent="0.25">
      <c r="A103">
        <f>'2020_1-2-5_Download'!C113</f>
        <v>2017</v>
      </c>
      <c r="B103" t="str">
        <f>'2020_1-2-5_Download'!B113</f>
        <v>Kroatien</v>
      </c>
      <c r="C103" t="s">
        <v>164</v>
      </c>
      <c r="D103">
        <f>'2020_1-2-5_Download'!D113</f>
        <v>10455</v>
      </c>
    </row>
    <row r="104" spans="1:4" x14ac:dyDescent="0.25">
      <c r="A104">
        <f>'2020_1-2-5_Download'!C114</f>
        <v>2017</v>
      </c>
      <c r="B104" t="str">
        <f>'2020_1-2-5_Download'!B114</f>
        <v>Ungarn</v>
      </c>
      <c r="C104" t="s">
        <v>164</v>
      </c>
      <c r="D104">
        <f>'2020_1-2-5_Download'!D114</f>
        <v>9130</v>
      </c>
    </row>
    <row r="105" spans="1:4" x14ac:dyDescent="0.25">
      <c r="A105">
        <f>'2020_1-2-5_Download'!C115</f>
        <v>2017</v>
      </c>
      <c r="B105" t="str">
        <f>'2020_1-2-5_Download'!B115</f>
        <v>EU Staaten</v>
      </c>
      <c r="C105" t="s">
        <v>164</v>
      </c>
      <c r="D105">
        <f>'2020_1-2-5_Download'!D115</f>
        <v>324745</v>
      </c>
    </row>
    <row r="106" spans="1:4" x14ac:dyDescent="0.25">
      <c r="A106">
        <f>'2020_1-2-5_Download'!C116</f>
        <v>2017</v>
      </c>
      <c r="B106" t="str">
        <f>'2020_1-2-5_Download'!B116</f>
        <v>Afrika</v>
      </c>
      <c r="C106" t="s">
        <v>164</v>
      </c>
      <c r="D106">
        <f>'2020_1-2-5_Download'!D116</f>
        <v>36290</v>
      </c>
    </row>
    <row r="107" spans="1:4" x14ac:dyDescent="0.25">
      <c r="A107">
        <f>'2020_1-2-5_Download'!C117</f>
        <v>2017</v>
      </c>
      <c r="B107" t="str">
        <f>'2020_1-2-5_Download'!B117</f>
        <v>Amerika</v>
      </c>
      <c r="C107" t="s">
        <v>164</v>
      </c>
      <c r="D107">
        <f>'2020_1-2-5_Download'!D117</f>
        <v>15560</v>
      </c>
    </row>
    <row r="108" spans="1:4" x14ac:dyDescent="0.25">
      <c r="A108">
        <f>'2020_1-2-5_Download'!C118</f>
        <v>2017</v>
      </c>
      <c r="B108" t="str">
        <f>'2020_1-2-5_Download'!B118</f>
        <v>Asien</v>
      </c>
      <c r="C108" t="s">
        <v>164</v>
      </c>
      <c r="D108">
        <f>'2020_1-2-5_Download'!D118</f>
        <v>203165</v>
      </c>
    </row>
    <row r="109" spans="1:4" x14ac:dyDescent="0.25">
      <c r="A109">
        <f>'2020_1-2-5_Download'!C119</f>
        <v>2017</v>
      </c>
      <c r="B109" t="str">
        <f>'2020_1-2-5_Download'!B119</f>
        <v>Syrien</v>
      </c>
      <c r="C109" t="s">
        <v>164</v>
      </c>
      <c r="D109">
        <f>'2020_1-2-5_Download'!D119</f>
        <v>74755</v>
      </c>
    </row>
    <row r="110" spans="1:4" x14ac:dyDescent="0.25">
      <c r="A110">
        <f>'2020_1-2-5_Download'!C120</f>
        <v>2017</v>
      </c>
      <c r="B110" t="str">
        <f>'2020_1-2-5_Download'!B120</f>
        <v xml:space="preserve">Irak </v>
      </c>
      <c r="C110" t="s">
        <v>164</v>
      </c>
      <c r="D110">
        <f>'2020_1-2-5_Download'!D120</f>
        <v>36340</v>
      </c>
    </row>
    <row r="111" spans="1:4" x14ac:dyDescent="0.25">
      <c r="A111">
        <f>'2020_1-2-5_Download'!C121</f>
        <v>2017</v>
      </c>
      <c r="B111" t="str">
        <f>'2020_1-2-5_Download'!B121</f>
        <v>Afghanistan</v>
      </c>
      <c r="C111" t="s">
        <v>164</v>
      </c>
      <c r="D111">
        <f>'2020_1-2-5_Download'!D121</f>
        <v>20080</v>
      </c>
    </row>
    <row r="112" spans="1:4" x14ac:dyDescent="0.25">
      <c r="A112">
        <f>'2020_1-2-5_Download'!C122</f>
        <v>2017</v>
      </c>
      <c r="B112" t="str">
        <f>'2020_1-2-5_Download'!B122</f>
        <v>China</v>
      </c>
      <c r="C112" t="s">
        <v>164</v>
      </c>
      <c r="D112">
        <f>'2020_1-2-5_Download'!D122</f>
        <v>9670</v>
      </c>
    </row>
    <row r="113" spans="1:4" x14ac:dyDescent="0.25">
      <c r="A113">
        <f>'2020_1-2-5_Download'!C123</f>
        <v>2017</v>
      </c>
      <c r="B113" t="str">
        <f>'2020_1-2-5_Download'!B123</f>
        <v>Vietnam</v>
      </c>
      <c r="C113" t="s">
        <v>164</v>
      </c>
      <c r="D113">
        <f>'2020_1-2-5_Download'!D123</f>
        <v>8560</v>
      </c>
    </row>
    <row r="114" spans="1:4" x14ac:dyDescent="0.25">
      <c r="A114">
        <f>'2020_1-2-5_Download'!C124</f>
        <v>2017</v>
      </c>
      <c r="B114" t="str">
        <f>'2020_1-2-5_Download'!B124</f>
        <v>Australien und Ozeanien</v>
      </c>
      <c r="C114" t="s">
        <v>164</v>
      </c>
      <c r="D114">
        <f>'2020_1-2-5_Download'!D124</f>
        <v>1015</v>
      </c>
    </row>
    <row r="115" spans="1:4" x14ac:dyDescent="0.25">
      <c r="A115">
        <f>'2020_1-2-5_Download'!C125</f>
        <v>2017</v>
      </c>
      <c r="B115" t="str">
        <f>'2020_1-2-5_Download'!B125</f>
        <v>Staatenlos</v>
      </c>
      <c r="C115" t="s">
        <v>164</v>
      </c>
      <c r="D115">
        <f>'2020_1-2-5_Download'!D125</f>
        <v>3290</v>
      </c>
    </row>
    <row r="116" spans="1:4" x14ac:dyDescent="0.25">
      <c r="A116">
        <f>'2020_1-2-5_Download'!C126</f>
        <v>2017</v>
      </c>
      <c r="B116" t="str">
        <f>'2020_1-2-5_Download'!B126</f>
        <v>Ungeklärt und ohne Angabe</v>
      </c>
      <c r="C116" t="s">
        <v>164</v>
      </c>
      <c r="D116">
        <f>'2020_1-2-5_Download'!D126</f>
        <v>8600</v>
      </c>
    </row>
    <row r="117" spans="1:4" x14ac:dyDescent="0.25">
      <c r="A117">
        <f>'2020_1-2-5_Download'!C127</f>
        <v>2017</v>
      </c>
      <c r="B117" t="str">
        <f>'2020_1-2-5_Download'!B127</f>
        <v>Insgesamt</v>
      </c>
      <c r="C117" t="s">
        <v>164</v>
      </c>
      <c r="D117">
        <f>'2020_1-2-5_Download'!D127</f>
        <v>813080</v>
      </c>
    </row>
    <row r="118" spans="1:4" x14ac:dyDescent="0.25">
      <c r="A118">
        <f>'2020_1-2-5_Download'!C128</f>
        <v>2016</v>
      </c>
      <c r="B118" t="str">
        <f>'2020_1-2-5_Download'!B128</f>
        <v>Europa</v>
      </c>
      <c r="C118" t="s">
        <v>164</v>
      </c>
      <c r="D118">
        <f>'2020_1-2-5_Download'!D128</f>
        <v>494310</v>
      </c>
    </row>
    <row r="119" spans="1:4" x14ac:dyDescent="0.25">
      <c r="A119">
        <f>'2020_1-2-5_Download'!C129</f>
        <v>2016</v>
      </c>
      <c r="B119" t="str">
        <f>'2020_1-2-5_Download'!B129</f>
        <v>Türkei</v>
      </c>
      <c r="C119" t="s">
        <v>164</v>
      </c>
      <c r="D119">
        <f>'2020_1-2-5_Download'!D129</f>
        <v>90185</v>
      </c>
    </row>
    <row r="120" spans="1:4" x14ac:dyDescent="0.25">
      <c r="A120">
        <f>'2020_1-2-5_Download'!C130</f>
        <v>2016</v>
      </c>
      <c r="B120" t="str">
        <f>'2020_1-2-5_Download'!B130</f>
        <v>Polen</v>
      </c>
      <c r="C120" t="s">
        <v>164</v>
      </c>
      <c r="D120">
        <f>'2020_1-2-5_Download'!D130</f>
        <v>90175</v>
      </c>
    </row>
    <row r="121" spans="1:4" x14ac:dyDescent="0.25">
      <c r="A121">
        <f>'2020_1-2-5_Download'!C131</f>
        <v>2016</v>
      </c>
      <c r="B121" t="str">
        <f>'2020_1-2-5_Download'!B131</f>
        <v>Serbien</v>
      </c>
      <c r="C121" t="s">
        <v>164</v>
      </c>
      <c r="D121">
        <f>'2020_1-2-5_Download'!D131</f>
        <v>18620</v>
      </c>
    </row>
    <row r="122" spans="1:4" x14ac:dyDescent="0.25">
      <c r="A122">
        <f>'2020_1-2-5_Download'!C132</f>
        <v>2016</v>
      </c>
      <c r="B122" t="str">
        <f>'2020_1-2-5_Download'!B132</f>
        <v>Niederlande</v>
      </c>
      <c r="C122" t="s">
        <v>164</v>
      </c>
      <c r="D122">
        <f>'2020_1-2-5_Download'!D132</f>
        <v>30465</v>
      </c>
    </row>
    <row r="123" spans="1:4" x14ac:dyDescent="0.25">
      <c r="A123">
        <f>'2020_1-2-5_Download'!C133</f>
        <v>2016</v>
      </c>
      <c r="B123" t="str">
        <f>'2020_1-2-5_Download'!B133</f>
        <v>Rumänien</v>
      </c>
      <c r="C123" t="s">
        <v>164</v>
      </c>
      <c r="D123">
        <f>'2020_1-2-5_Download'!D133</f>
        <v>37250</v>
      </c>
    </row>
    <row r="124" spans="1:4" x14ac:dyDescent="0.25">
      <c r="A124">
        <f>'2020_1-2-5_Download'!C134</f>
        <v>2016</v>
      </c>
      <c r="B124" t="str">
        <f>'2020_1-2-5_Download'!B134</f>
        <v>Italien</v>
      </c>
      <c r="C124" t="s">
        <v>164</v>
      </c>
      <c r="D124">
        <f>'2020_1-2-5_Download'!D134</f>
        <v>27765</v>
      </c>
    </row>
    <row r="125" spans="1:4" x14ac:dyDescent="0.25">
      <c r="A125">
        <f>'2020_1-2-5_Download'!C135</f>
        <v>2016</v>
      </c>
      <c r="B125" t="str">
        <f>'2020_1-2-5_Download'!B135</f>
        <v>Russische Föderation</v>
      </c>
      <c r="C125" t="s">
        <v>164</v>
      </c>
      <c r="D125">
        <f>'2020_1-2-5_Download'!D135</f>
        <v>21275</v>
      </c>
    </row>
    <row r="126" spans="1:4" x14ac:dyDescent="0.25">
      <c r="A126">
        <f>'2020_1-2-5_Download'!C136</f>
        <v>2016</v>
      </c>
      <c r="B126" t="str">
        <f>'2020_1-2-5_Download'!B136</f>
        <v>Griechenland</v>
      </c>
      <c r="C126" t="s">
        <v>164</v>
      </c>
      <c r="D126">
        <f>'2020_1-2-5_Download'!D136</f>
        <v>18300</v>
      </c>
    </row>
    <row r="127" spans="1:4" x14ac:dyDescent="0.25">
      <c r="A127">
        <f>'2020_1-2-5_Download'!C137</f>
        <v>2016</v>
      </c>
      <c r="B127" t="str">
        <f>'2020_1-2-5_Download'!B137</f>
        <v>Bulgarien</v>
      </c>
      <c r="C127" t="s">
        <v>164</v>
      </c>
      <c r="D127">
        <f>'2020_1-2-5_Download'!D137</f>
        <v>20670</v>
      </c>
    </row>
    <row r="128" spans="1:4" x14ac:dyDescent="0.25">
      <c r="A128">
        <f>'2020_1-2-5_Download'!C138</f>
        <v>2016</v>
      </c>
      <c r="B128" t="str">
        <f>'2020_1-2-5_Download'!B138</f>
        <v>Spanien</v>
      </c>
      <c r="C128" t="s">
        <v>164</v>
      </c>
      <c r="D128">
        <f>'2020_1-2-5_Download'!D138</f>
        <v>11770</v>
      </c>
    </row>
    <row r="129" spans="1:4" x14ac:dyDescent="0.25">
      <c r="A129">
        <f>'2020_1-2-5_Download'!C139</f>
        <v>2016</v>
      </c>
      <c r="B129" t="str">
        <f>'2020_1-2-5_Download'!B139</f>
        <v>Ukraine</v>
      </c>
      <c r="C129" t="s">
        <v>164</v>
      </c>
      <c r="D129">
        <f>'2020_1-2-5_Download'!D139</f>
        <v>10390</v>
      </c>
    </row>
    <row r="130" spans="1:4" x14ac:dyDescent="0.25">
      <c r="A130">
        <f>'2020_1-2-5_Download'!C140</f>
        <v>2016</v>
      </c>
      <c r="B130" t="str">
        <f>'2020_1-2-5_Download'!B140</f>
        <v>Vereinigtes Königreich</v>
      </c>
      <c r="C130" t="s">
        <v>164</v>
      </c>
      <c r="D130">
        <f>'2020_1-2-5_Download'!D140</f>
        <v>10025</v>
      </c>
    </row>
    <row r="131" spans="1:4" x14ac:dyDescent="0.25">
      <c r="A131">
        <f>'2020_1-2-5_Download'!C141</f>
        <v>2016</v>
      </c>
      <c r="B131" t="str">
        <f>'2020_1-2-5_Download'!B141</f>
        <v>Portugal</v>
      </c>
      <c r="C131" t="s">
        <v>164</v>
      </c>
      <c r="D131">
        <f>'2020_1-2-5_Download'!D141</f>
        <v>8940</v>
      </c>
    </row>
    <row r="132" spans="1:4" x14ac:dyDescent="0.25">
      <c r="A132">
        <f>'2020_1-2-5_Download'!C142</f>
        <v>2016</v>
      </c>
      <c r="B132" t="str">
        <f>'2020_1-2-5_Download'!B142</f>
        <v>Kroatien</v>
      </c>
      <c r="C132" t="s">
        <v>164</v>
      </c>
      <c r="D132">
        <f>'2020_1-2-5_Download'!D142</f>
        <v>9605</v>
      </c>
    </row>
    <row r="133" spans="1:4" x14ac:dyDescent="0.25">
      <c r="A133">
        <f>'2020_1-2-5_Download'!C143</f>
        <v>2016</v>
      </c>
      <c r="B133" t="str">
        <f>'2020_1-2-5_Download'!B143</f>
        <v>Ungarn</v>
      </c>
      <c r="C133" t="s">
        <v>164</v>
      </c>
      <c r="D133">
        <f>'2020_1-2-5_Download'!D143</f>
        <v>8955</v>
      </c>
    </row>
    <row r="134" spans="1:4" x14ac:dyDescent="0.25">
      <c r="A134">
        <f>'2020_1-2-5_Download'!C144</f>
        <v>2016</v>
      </c>
      <c r="B134" t="str">
        <f>'2020_1-2-5_Download'!B144</f>
        <v>EU Staaten</v>
      </c>
      <c r="C134" t="s">
        <v>164</v>
      </c>
      <c r="D134">
        <f>'2020_1-2-5_Download'!D144</f>
        <v>309960</v>
      </c>
    </row>
    <row r="135" spans="1:4" x14ac:dyDescent="0.25">
      <c r="A135">
        <f>'2020_1-2-5_Download'!C145</f>
        <v>2016</v>
      </c>
      <c r="B135" t="str">
        <f>'2020_1-2-5_Download'!B145</f>
        <v>Afrika</v>
      </c>
      <c r="C135" t="s">
        <v>164</v>
      </c>
      <c r="D135">
        <f>'2020_1-2-5_Download'!D145</f>
        <v>34265</v>
      </c>
    </row>
    <row r="136" spans="1:4" x14ac:dyDescent="0.25">
      <c r="A136">
        <f>'2020_1-2-5_Download'!C146</f>
        <v>2016</v>
      </c>
      <c r="B136" t="str">
        <f>'2020_1-2-5_Download'!B146</f>
        <v>Amerika</v>
      </c>
      <c r="C136" t="s">
        <v>164</v>
      </c>
      <c r="D136">
        <f>'2020_1-2-5_Download'!D146</f>
        <v>15115</v>
      </c>
    </row>
    <row r="137" spans="1:4" x14ac:dyDescent="0.25">
      <c r="A137">
        <f>'2020_1-2-5_Download'!C147</f>
        <v>2016</v>
      </c>
      <c r="B137" t="str">
        <f>'2020_1-2-5_Download'!B147</f>
        <v>Asien</v>
      </c>
      <c r="C137" t="s">
        <v>164</v>
      </c>
      <c r="D137">
        <f>'2020_1-2-5_Download'!D147</f>
        <v>189460</v>
      </c>
    </row>
    <row r="138" spans="1:4" x14ac:dyDescent="0.25">
      <c r="A138">
        <f>'2020_1-2-5_Download'!C148</f>
        <v>2016</v>
      </c>
      <c r="B138" t="str">
        <f>'2020_1-2-5_Download'!B148</f>
        <v>Syrien</v>
      </c>
      <c r="C138" t="s">
        <v>164</v>
      </c>
      <c r="D138">
        <f>'2020_1-2-5_Download'!D148</f>
        <v>68005</v>
      </c>
    </row>
    <row r="139" spans="1:4" x14ac:dyDescent="0.25">
      <c r="A139">
        <f>'2020_1-2-5_Download'!C149</f>
        <v>2016</v>
      </c>
      <c r="B139" t="str">
        <f>'2020_1-2-5_Download'!B149</f>
        <v xml:space="preserve">Irak </v>
      </c>
      <c r="C139" t="s">
        <v>164</v>
      </c>
      <c r="D139">
        <f>'2020_1-2-5_Download'!D149</f>
        <v>32755</v>
      </c>
    </row>
    <row r="140" spans="1:4" x14ac:dyDescent="0.25">
      <c r="A140">
        <f>'2020_1-2-5_Download'!C150</f>
        <v>2016</v>
      </c>
      <c r="B140" t="str">
        <f>'2020_1-2-5_Download'!B150</f>
        <v>Afghanistan</v>
      </c>
      <c r="C140" t="s">
        <v>164</v>
      </c>
      <c r="D140">
        <f>'2020_1-2-5_Download'!D150</f>
        <v>19775</v>
      </c>
    </row>
    <row r="141" spans="1:4" x14ac:dyDescent="0.25">
      <c r="A141">
        <f>'2020_1-2-5_Download'!C151</f>
        <v>2016</v>
      </c>
      <c r="B141" t="str">
        <f>'2020_1-2-5_Download'!B151</f>
        <v>China</v>
      </c>
      <c r="C141" t="s">
        <v>164</v>
      </c>
      <c r="D141">
        <f>'2020_1-2-5_Download'!D151</f>
        <v>8990</v>
      </c>
    </row>
    <row r="142" spans="1:4" x14ac:dyDescent="0.25">
      <c r="A142">
        <f>'2020_1-2-5_Download'!C152</f>
        <v>2016</v>
      </c>
      <c r="B142" t="str">
        <f>'2020_1-2-5_Download'!B152</f>
        <v>Vietnam</v>
      </c>
      <c r="C142" t="s">
        <v>164</v>
      </c>
      <c r="D142">
        <f>'2020_1-2-5_Download'!D152</f>
        <v>8360</v>
      </c>
    </row>
    <row r="143" spans="1:4" x14ac:dyDescent="0.25">
      <c r="A143">
        <f>'2020_1-2-5_Download'!C153</f>
        <v>2016</v>
      </c>
      <c r="B143" t="str">
        <f>'2020_1-2-5_Download'!B153</f>
        <v>Australien und Ozeanien</v>
      </c>
      <c r="C143" t="s">
        <v>164</v>
      </c>
      <c r="D143">
        <f>'2020_1-2-5_Download'!D153</f>
        <v>945</v>
      </c>
    </row>
    <row r="144" spans="1:4" x14ac:dyDescent="0.25">
      <c r="A144">
        <f>'2020_1-2-5_Download'!C154</f>
        <v>2016</v>
      </c>
      <c r="B144" t="str">
        <f>'2020_1-2-5_Download'!B154</f>
        <v>Staatenlos</v>
      </c>
      <c r="C144" t="s">
        <v>164</v>
      </c>
      <c r="D144">
        <f>'2020_1-2-5_Download'!D154</f>
        <v>2630</v>
      </c>
    </row>
    <row r="145" spans="1:4" x14ac:dyDescent="0.25">
      <c r="A145">
        <f>'2020_1-2-5_Download'!C155</f>
        <v>2016</v>
      </c>
      <c r="B145" t="str">
        <f>'2020_1-2-5_Download'!B155</f>
        <v>Ungeklärt und ohne Angabe</v>
      </c>
      <c r="C145" t="s">
        <v>164</v>
      </c>
      <c r="D145">
        <f>'2020_1-2-5_Download'!D155</f>
        <v>8460</v>
      </c>
    </row>
    <row r="146" spans="1:4" x14ac:dyDescent="0.25">
      <c r="A146">
        <f>'2020_1-2-5_Download'!C156</f>
        <v>2016</v>
      </c>
      <c r="B146" t="str">
        <f>'2020_1-2-5_Download'!B156</f>
        <v>Insgesamt</v>
      </c>
      <c r="C146" t="s">
        <v>164</v>
      </c>
      <c r="D146">
        <f>'2020_1-2-5_Download'!D156</f>
        <v>745185</v>
      </c>
    </row>
    <row r="147" spans="1:4" x14ac:dyDescent="0.25">
      <c r="A147">
        <f>'2020_1-2-5_Download'!C157</f>
        <v>2015</v>
      </c>
      <c r="B147" t="str">
        <f>'2020_1-2-5_Download'!B157</f>
        <v>Europa</v>
      </c>
      <c r="C147" t="s">
        <v>164</v>
      </c>
      <c r="D147">
        <f>'2020_1-2-5_Download'!D157</f>
        <v>478323</v>
      </c>
    </row>
    <row r="148" spans="1:4" x14ac:dyDescent="0.25">
      <c r="A148">
        <f>'2020_1-2-5_Download'!C158</f>
        <v>2015</v>
      </c>
      <c r="B148" t="str">
        <f>'2020_1-2-5_Download'!B158</f>
        <v>Türkei</v>
      </c>
      <c r="C148" t="s">
        <v>164</v>
      </c>
      <c r="D148">
        <f>'2020_1-2-5_Download'!D158</f>
        <v>90914</v>
      </c>
    </row>
    <row r="149" spans="1:4" x14ac:dyDescent="0.25">
      <c r="A149">
        <f>'2020_1-2-5_Download'!C159</f>
        <v>2015</v>
      </c>
      <c r="B149" t="str">
        <f>'2020_1-2-5_Download'!B159</f>
        <v>Polen</v>
      </c>
      <c r="C149" t="s">
        <v>164</v>
      </c>
      <c r="D149">
        <f>'2020_1-2-5_Download'!D159</f>
        <v>83950</v>
      </c>
    </row>
    <row r="150" spans="1:4" x14ac:dyDescent="0.25">
      <c r="A150">
        <f>'2020_1-2-5_Download'!C160</f>
        <v>2015</v>
      </c>
      <c r="B150" t="str">
        <f>'2020_1-2-5_Download'!B160</f>
        <v>Serbien</v>
      </c>
      <c r="C150" t="s">
        <v>164</v>
      </c>
      <c r="D150">
        <f>'2020_1-2-5_Download'!D160</f>
        <v>45555</v>
      </c>
    </row>
    <row r="151" spans="1:4" x14ac:dyDescent="0.25">
      <c r="A151">
        <f>'2020_1-2-5_Download'!C161</f>
        <v>2015</v>
      </c>
      <c r="B151" t="str">
        <f>'2020_1-2-5_Download'!B161</f>
        <v>Niederlande</v>
      </c>
      <c r="C151" t="s">
        <v>164</v>
      </c>
      <c r="D151">
        <f>'2020_1-2-5_Download'!D161</f>
        <v>30377</v>
      </c>
    </row>
    <row r="152" spans="1:4" x14ac:dyDescent="0.25">
      <c r="A152">
        <f>'2020_1-2-5_Download'!C162</f>
        <v>2015</v>
      </c>
      <c r="B152" t="str">
        <f>'2020_1-2-5_Download'!B162</f>
        <v>Rumänien</v>
      </c>
      <c r="C152" t="s">
        <v>164</v>
      </c>
      <c r="D152">
        <f>'2020_1-2-5_Download'!D162</f>
        <v>29065</v>
      </c>
    </row>
    <row r="153" spans="1:4" x14ac:dyDescent="0.25">
      <c r="A153">
        <f>'2020_1-2-5_Download'!C163</f>
        <v>2015</v>
      </c>
      <c r="B153" t="str">
        <f>'2020_1-2-5_Download'!B163</f>
        <v>Italien</v>
      </c>
      <c r="C153" t="s">
        <v>164</v>
      </c>
      <c r="D153">
        <f>'2020_1-2-5_Download'!D163</f>
        <v>26951</v>
      </c>
    </row>
    <row r="154" spans="1:4" x14ac:dyDescent="0.25">
      <c r="A154">
        <f>'2020_1-2-5_Download'!C164</f>
        <v>2015</v>
      </c>
      <c r="B154" t="str">
        <f>'2020_1-2-5_Download'!B164</f>
        <v>Russische Föderation</v>
      </c>
      <c r="C154" t="s">
        <v>164</v>
      </c>
      <c r="D154">
        <f>'2020_1-2-5_Download'!D164</f>
        <v>20388</v>
      </c>
    </row>
    <row r="155" spans="1:4" x14ac:dyDescent="0.25">
      <c r="A155">
        <f>'2020_1-2-5_Download'!C165</f>
        <v>2015</v>
      </c>
      <c r="B155" t="str">
        <f>'2020_1-2-5_Download'!B165</f>
        <v>Griechenland</v>
      </c>
      <c r="C155" t="s">
        <v>164</v>
      </c>
      <c r="D155">
        <f>'2020_1-2-5_Download'!D165</f>
        <v>17522</v>
      </c>
    </row>
    <row r="156" spans="1:4" x14ac:dyDescent="0.25">
      <c r="A156">
        <f>'2020_1-2-5_Download'!C166</f>
        <v>2015</v>
      </c>
      <c r="B156" t="str">
        <f>'2020_1-2-5_Download'!B166</f>
        <v>Bulgarien</v>
      </c>
      <c r="C156" t="s">
        <v>164</v>
      </c>
      <c r="D156">
        <f>'2020_1-2-5_Download'!D166</f>
        <v>17304</v>
      </c>
    </row>
    <row r="157" spans="1:4" x14ac:dyDescent="0.25">
      <c r="A157">
        <f>'2020_1-2-5_Download'!C167</f>
        <v>2015</v>
      </c>
      <c r="B157" t="str">
        <f>'2020_1-2-5_Download'!B167</f>
        <v>Spanien</v>
      </c>
      <c r="C157" t="s">
        <v>164</v>
      </c>
      <c r="D157">
        <f>'2020_1-2-5_Download'!D167</f>
        <v>11532</v>
      </c>
    </row>
    <row r="158" spans="1:4" x14ac:dyDescent="0.25">
      <c r="A158">
        <f>'2020_1-2-5_Download'!C168</f>
        <v>2015</v>
      </c>
      <c r="B158" t="str">
        <f>'2020_1-2-5_Download'!B168</f>
        <v>Ukraine</v>
      </c>
      <c r="C158" t="s">
        <v>164</v>
      </c>
      <c r="D158">
        <f>'2020_1-2-5_Download'!D168</f>
        <v>10295</v>
      </c>
    </row>
    <row r="159" spans="1:4" x14ac:dyDescent="0.25">
      <c r="A159">
        <f>'2020_1-2-5_Download'!C169</f>
        <v>2015</v>
      </c>
      <c r="B159" t="str">
        <f>'2020_1-2-5_Download'!B169</f>
        <v>Vereinigtes Königreich</v>
      </c>
      <c r="C159" t="s">
        <v>164</v>
      </c>
      <c r="D159">
        <f>'2020_1-2-5_Download'!D169</f>
        <v>10250</v>
      </c>
    </row>
    <row r="160" spans="1:4" x14ac:dyDescent="0.25">
      <c r="A160">
        <f>'2020_1-2-5_Download'!C170</f>
        <v>2015</v>
      </c>
      <c r="B160" t="str">
        <f>'2020_1-2-5_Download'!B170</f>
        <v>Portugal</v>
      </c>
      <c r="C160" t="s">
        <v>164</v>
      </c>
      <c r="D160">
        <f>'2020_1-2-5_Download'!D170</f>
        <v>8700</v>
      </c>
    </row>
    <row r="161" spans="1:4" x14ac:dyDescent="0.25">
      <c r="A161">
        <f>'2020_1-2-5_Download'!C171</f>
        <v>2015</v>
      </c>
      <c r="B161" t="str">
        <f>'2020_1-2-5_Download'!B171</f>
        <v>Kroatien</v>
      </c>
      <c r="C161" t="s">
        <v>164</v>
      </c>
      <c r="D161">
        <f>'2020_1-2-5_Download'!D171</f>
        <v>8505</v>
      </c>
    </row>
    <row r="162" spans="1:4" x14ac:dyDescent="0.25">
      <c r="A162">
        <f>'2020_1-2-5_Download'!C172</f>
        <v>2015</v>
      </c>
      <c r="B162" t="str">
        <f>'2020_1-2-5_Download'!B172</f>
        <v>Ungarn</v>
      </c>
      <c r="C162" t="s">
        <v>164</v>
      </c>
      <c r="D162">
        <f>'2020_1-2-5_Download'!D172</f>
        <v>8435</v>
      </c>
    </row>
    <row r="163" spans="1:4" x14ac:dyDescent="0.25">
      <c r="A163">
        <f>'2020_1-2-5_Download'!C173</f>
        <v>2015</v>
      </c>
      <c r="B163" t="str">
        <f>'2020_1-2-5_Download'!B173</f>
        <v>EU Staaten</v>
      </c>
      <c r="C163" t="s">
        <v>164</v>
      </c>
      <c r="D163">
        <f>'2020_1-2-5_Download'!D173</f>
        <v>285857</v>
      </c>
    </row>
    <row r="164" spans="1:4" x14ac:dyDescent="0.25">
      <c r="A164">
        <f>'2020_1-2-5_Download'!C174</f>
        <v>2015</v>
      </c>
      <c r="B164" t="str">
        <f>'2020_1-2-5_Download'!B174</f>
        <v>Afrika</v>
      </c>
      <c r="C164" t="s">
        <v>164</v>
      </c>
      <c r="D164">
        <f>'2020_1-2-5_Download'!D174</f>
        <v>29314</v>
      </c>
    </row>
    <row r="165" spans="1:4" x14ac:dyDescent="0.25">
      <c r="A165">
        <f>'2020_1-2-5_Download'!C175</f>
        <v>2015</v>
      </c>
      <c r="B165" t="str">
        <f>'2020_1-2-5_Download'!B175</f>
        <v>Amerika</v>
      </c>
      <c r="C165" t="s">
        <v>164</v>
      </c>
      <c r="D165">
        <f>'2020_1-2-5_Download'!D175</f>
        <v>14766</v>
      </c>
    </row>
    <row r="166" spans="1:4" x14ac:dyDescent="0.25">
      <c r="A166">
        <f>'2020_1-2-5_Download'!C176</f>
        <v>2015</v>
      </c>
      <c r="B166" t="str">
        <f>'2020_1-2-5_Download'!B176</f>
        <v>Asien</v>
      </c>
      <c r="C166" t="s">
        <v>164</v>
      </c>
      <c r="D166">
        <f>'2020_1-2-5_Download'!D176</f>
        <v>130614</v>
      </c>
    </row>
    <row r="167" spans="1:4" x14ac:dyDescent="0.25">
      <c r="A167">
        <f>'2020_1-2-5_Download'!C177</f>
        <v>2015</v>
      </c>
      <c r="B167" t="str">
        <f>'2020_1-2-5_Download'!B177</f>
        <v>Syrien</v>
      </c>
      <c r="C167" t="s">
        <v>164</v>
      </c>
      <c r="D167">
        <f>'2020_1-2-5_Download'!D177</f>
        <v>41324</v>
      </c>
    </row>
    <row r="168" spans="1:4" x14ac:dyDescent="0.25">
      <c r="A168">
        <f>'2020_1-2-5_Download'!C178</f>
        <v>2015</v>
      </c>
      <c r="B168" t="str">
        <f>'2020_1-2-5_Download'!B178</f>
        <v xml:space="preserve">Irak </v>
      </c>
      <c r="C168" t="s">
        <v>164</v>
      </c>
      <c r="D168">
        <f>'2020_1-2-5_Download'!D178</f>
        <v>17474</v>
      </c>
    </row>
    <row r="169" spans="1:4" x14ac:dyDescent="0.25">
      <c r="A169">
        <f>'2020_1-2-5_Download'!C179</f>
        <v>2015</v>
      </c>
      <c r="B169" t="str">
        <f>'2020_1-2-5_Download'!B179</f>
        <v>Afghanistan</v>
      </c>
      <c r="C169" t="s">
        <v>164</v>
      </c>
      <c r="D169">
        <f>'2020_1-2-5_Download'!D179</f>
        <v>9085</v>
      </c>
    </row>
    <row r="170" spans="1:4" x14ac:dyDescent="0.25">
      <c r="A170">
        <f>'2020_1-2-5_Download'!C180</f>
        <v>2015</v>
      </c>
      <c r="B170" t="str">
        <f>'2020_1-2-5_Download'!B180</f>
        <v>China</v>
      </c>
      <c r="C170" t="s">
        <v>164</v>
      </c>
      <c r="D170">
        <f>'2020_1-2-5_Download'!D180</f>
        <v>8348</v>
      </c>
    </row>
    <row r="171" spans="1:4" x14ac:dyDescent="0.25">
      <c r="A171">
        <f>'2020_1-2-5_Download'!C181</f>
        <v>2015</v>
      </c>
      <c r="B171" t="str">
        <f>'2020_1-2-5_Download'!B181</f>
        <v>Vietnam</v>
      </c>
      <c r="C171" t="s">
        <v>164</v>
      </c>
      <c r="D171">
        <f>'2020_1-2-5_Download'!D181</f>
        <v>8165</v>
      </c>
    </row>
    <row r="172" spans="1:4" x14ac:dyDescent="0.25">
      <c r="A172">
        <f>'2020_1-2-5_Download'!C182</f>
        <v>2015</v>
      </c>
      <c r="B172" t="str">
        <f>'2020_1-2-5_Download'!B182</f>
        <v>Australien und Ozeanien</v>
      </c>
      <c r="C172" t="s">
        <v>164</v>
      </c>
      <c r="D172">
        <f>'2020_1-2-5_Download'!D182</f>
        <v>952</v>
      </c>
    </row>
    <row r="173" spans="1:4" x14ac:dyDescent="0.25">
      <c r="A173">
        <f>'2020_1-2-5_Download'!C183</f>
        <v>2015</v>
      </c>
      <c r="B173" t="str">
        <f>'2020_1-2-5_Download'!B183</f>
        <v>Staatenlos</v>
      </c>
      <c r="C173" t="s">
        <v>164</v>
      </c>
      <c r="D173">
        <f>'2020_1-2-5_Download'!D183</f>
        <v>2082</v>
      </c>
    </row>
    <row r="174" spans="1:4" x14ac:dyDescent="0.25">
      <c r="A174">
        <f>'2020_1-2-5_Download'!C184</f>
        <v>2015</v>
      </c>
      <c r="B174" t="str">
        <f>'2020_1-2-5_Download'!B184</f>
        <v>Ungeklärt und ohne Angabe</v>
      </c>
      <c r="C174" t="s">
        <v>164</v>
      </c>
      <c r="D174">
        <f>'2020_1-2-5_Download'!D184</f>
        <v>7766</v>
      </c>
    </row>
    <row r="175" spans="1:4" x14ac:dyDescent="0.25">
      <c r="A175">
        <f>'2020_1-2-5_Download'!C185</f>
        <v>2015</v>
      </c>
      <c r="B175" t="str">
        <f>'2020_1-2-5_Download'!B185</f>
        <v>Insgesamt</v>
      </c>
      <c r="C175" t="s">
        <v>164</v>
      </c>
      <c r="D175">
        <f>'2020_1-2-5_Download'!D185</f>
        <v>663817</v>
      </c>
    </row>
    <row r="176" spans="1:4" x14ac:dyDescent="0.25">
      <c r="A176">
        <f>'2020_1-2-5_Download'!C186</f>
        <v>2014</v>
      </c>
      <c r="B176" t="str">
        <f>'2020_1-2-5_Download'!B186</f>
        <v>Europa</v>
      </c>
      <c r="C176" t="s">
        <v>164</v>
      </c>
      <c r="D176">
        <f>'2020_1-2-5_Download'!D186</f>
        <v>438357</v>
      </c>
    </row>
    <row r="177" spans="1:4" x14ac:dyDescent="0.25">
      <c r="A177">
        <f>'2020_1-2-5_Download'!C187</f>
        <v>2014</v>
      </c>
      <c r="B177" t="str">
        <f>'2020_1-2-5_Download'!B187</f>
        <v>Türkei</v>
      </c>
      <c r="C177" t="s">
        <v>164</v>
      </c>
      <c r="D177">
        <f>'2020_1-2-5_Download'!D187</f>
        <v>92271</v>
      </c>
    </row>
    <row r="178" spans="1:4" x14ac:dyDescent="0.25">
      <c r="A178">
        <f>'2020_1-2-5_Download'!C188</f>
        <v>2014</v>
      </c>
      <c r="B178" t="str">
        <f>'2020_1-2-5_Download'!B188</f>
        <v>Polen</v>
      </c>
      <c r="C178" t="s">
        <v>164</v>
      </c>
      <c r="D178">
        <f>'2020_1-2-5_Download'!D188</f>
        <v>75160</v>
      </c>
    </row>
    <row r="179" spans="1:4" x14ac:dyDescent="0.25">
      <c r="A179">
        <f>'2020_1-2-5_Download'!C189</f>
        <v>2014</v>
      </c>
      <c r="B179" t="str">
        <f>'2020_1-2-5_Download'!B189</f>
        <v>Serbien</v>
      </c>
      <c r="C179" t="s">
        <v>164</v>
      </c>
      <c r="D179">
        <f>'2020_1-2-5_Download'!D189</f>
        <v>38734</v>
      </c>
    </row>
    <row r="180" spans="1:4" x14ac:dyDescent="0.25">
      <c r="A180">
        <f>'2020_1-2-5_Download'!C190</f>
        <v>2014</v>
      </c>
      <c r="B180" t="str">
        <f>'2020_1-2-5_Download'!B190</f>
        <v>Niederlande</v>
      </c>
      <c r="C180" t="s">
        <v>164</v>
      </c>
      <c r="D180">
        <f>'2020_1-2-5_Download'!D190</f>
        <v>30232</v>
      </c>
    </row>
    <row r="181" spans="1:4" x14ac:dyDescent="0.25">
      <c r="A181">
        <f>'2020_1-2-5_Download'!C191</f>
        <v>2014</v>
      </c>
      <c r="B181" t="str">
        <f>'2020_1-2-5_Download'!B191</f>
        <v>Italien</v>
      </c>
      <c r="C181" t="s">
        <v>164</v>
      </c>
      <c r="D181">
        <f>'2020_1-2-5_Download'!D191</f>
        <v>25773</v>
      </c>
    </row>
    <row r="182" spans="1:4" x14ac:dyDescent="0.25">
      <c r="A182">
        <f>'2020_1-2-5_Download'!C192</f>
        <v>2014</v>
      </c>
      <c r="B182" t="str">
        <f>'2020_1-2-5_Download'!B192</f>
        <v>Rumänien</v>
      </c>
      <c r="C182" t="s">
        <v>164</v>
      </c>
      <c r="D182">
        <f>'2020_1-2-5_Download'!D192</f>
        <v>21893</v>
      </c>
    </row>
    <row r="183" spans="1:4" x14ac:dyDescent="0.25">
      <c r="A183">
        <f>'2020_1-2-5_Download'!C193</f>
        <v>2014</v>
      </c>
      <c r="B183" t="str">
        <f>'2020_1-2-5_Download'!B193</f>
        <v>Russische Föderation</v>
      </c>
      <c r="C183" t="s">
        <v>164</v>
      </c>
      <c r="D183">
        <f>'2020_1-2-5_Download'!D193</f>
        <v>19594</v>
      </c>
    </row>
    <row r="184" spans="1:4" x14ac:dyDescent="0.25">
      <c r="A184">
        <f>'2020_1-2-5_Download'!C194</f>
        <v>2014</v>
      </c>
      <c r="B184" t="str">
        <f>'2020_1-2-5_Download'!B194</f>
        <v>Griechenland</v>
      </c>
      <c r="C184" t="s">
        <v>164</v>
      </c>
      <c r="D184">
        <f>'2020_1-2-5_Download'!D194</f>
        <v>16895</v>
      </c>
    </row>
    <row r="185" spans="1:4" x14ac:dyDescent="0.25">
      <c r="A185">
        <f>'2020_1-2-5_Download'!C195</f>
        <v>2014</v>
      </c>
      <c r="B185" t="str">
        <f>'2020_1-2-5_Download'!B195</f>
        <v>Bulgarien</v>
      </c>
      <c r="C185" t="s">
        <v>164</v>
      </c>
      <c r="D185">
        <f>'2020_1-2-5_Download'!D195</f>
        <v>13006</v>
      </c>
    </row>
    <row r="186" spans="1:4" x14ac:dyDescent="0.25">
      <c r="A186">
        <f>'2020_1-2-5_Download'!C196</f>
        <v>2014</v>
      </c>
      <c r="B186" t="str">
        <f>'2020_1-2-5_Download'!B196</f>
        <v>Spanien</v>
      </c>
      <c r="C186" t="s">
        <v>164</v>
      </c>
      <c r="D186">
        <f>'2020_1-2-5_Download'!D196</f>
        <v>10942</v>
      </c>
    </row>
    <row r="187" spans="1:4" x14ac:dyDescent="0.25">
      <c r="A187">
        <f>'2020_1-2-5_Download'!C197</f>
        <v>2014</v>
      </c>
      <c r="B187" t="str">
        <f>'2020_1-2-5_Download'!B197</f>
        <v>Ukraine</v>
      </c>
      <c r="C187" t="s">
        <v>164</v>
      </c>
      <c r="D187">
        <f>'2020_1-2-5_Download'!D197</f>
        <v>10200</v>
      </c>
    </row>
    <row r="188" spans="1:4" x14ac:dyDescent="0.25">
      <c r="A188">
        <f>'2020_1-2-5_Download'!C198</f>
        <v>2014</v>
      </c>
      <c r="B188" t="str">
        <f>'2020_1-2-5_Download'!B198</f>
        <v>Vereinigtes Königreich</v>
      </c>
      <c r="C188" t="s">
        <v>164</v>
      </c>
      <c r="D188">
        <f>'2020_1-2-5_Download'!D198</f>
        <v>10157</v>
      </c>
    </row>
    <row r="189" spans="1:4" x14ac:dyDescent="0.25">
      <c r="A189">
        <f>'2020_1-2-5_Download'!C199</f>
        <v>2014</v>
      </c>
      <c r="B189" t="str">
        <f>'2020_1-2-5_Download'!B199</f>
        <v>Portugal</v>
      </c>
      <c r="C189" t="s">
        <v>164</v>
      </c>
      <c r="D189">
        <f>'2020_1-2-5_Download'!D199</f>
        <v>8582</v>
      </c>
    </row>
    <row r="190" spans="1:4" x14ac:dyDescent="0.25">
      <c r="A190">
        <f>'2020_1-2-5_Download'!C200</f>
        <v>2014</v>
      </c>
      <c r="B190" t="str">
        <f>'2020_1-2-5_Download'!B200</f>
        <v>Ungarn</v>
      </c>
      <c r="C190" t="s">
        <v>164</v>
      </c>
      <c r="D190">
        <f>'2020_1-2-5_Download'!D200</f>
        <v>7503</v>
      </c>
    </row>
    <row r="191" spans="1:4" x14ac:dyDescent="0.25">
      <c r="A191">
        <f>'2020_1-2-5_Download'!C201</f>
        <v>2014</v>
      </c>
      <c r="B191" t="str">
        <f>'2020_1-2-5_Download'!B201</f>
        <v>Kroatien</v>
      </c>
      <c r="C191" t="s">
        <v>164</v>
      </c>
      <c r="D191">
        <f>'2020_1-2-5_Download'!D201</f>
        <v>7429</v>
      </c>
    </row>
    <row r="192" spans="1:4" x14ac:dyDescent="0.25">
      <c r="A192">
        <f>'2020_1-2-5_Download'!C202</f>
        <v>2014</v>
      </c>
      <c r="B192" t="str">
        <f>'2020_1-2-5_Download'!B202</f>
        <v>Österreich</v>
      </c>
      <c r="C192" t="s">
        <v>164</v>
      </c>
      <c r="D192">
        <f>'2020_1-2-5_Download'!D202</f>
        <v>6510</v>
      </c>
    </row>
    <row r="193" spans="1:4" x14ac:dyDescent="0.25">
      <c r="A193">
        <f>'2020_1-2-5_Download'!C203</f>
        <v>2014</v>
      </c>
      <c r="B193" t="str">
        <f>'2020_1-2-5_Download'!B203</f>
        <v>EU Staaten</v>
      </c>
      <c r="C193" t="s">
        <v>164</v>
      </c>
      <c r="D193">
        <f>'2020_1-2-5_Download'!D203</f>
        <v>258650</v>
      </c>
    </row>
    <row r="194" spans="1:4" x14ac:dyDescent="0.25">
      <c r="A194">
        <f>'2020_1-2-5_Download'!C204</f>
        <v>2014</v>
      </c>
      <c r="B194" t="str">
        <f>'2020_1-2-5_Download'!B204</f>
        <v>Afrika</v>
      </c>
      <c r="C194" t="s">
        <v>164</v>
      </c>
      <c r="D194">
        <f>'2020_1-2-5_Download'!D204</f>
        <v>20797</v>
      </c>
    </row>
    <row r="195" spans="1:4" x14ac:dyDescent="0.25">
      <c r="A195">
        <f>'2020_1-2-5_Download'!C205</f>
        <v>2014</v>
      </c>
      <c r="B195" t="str">
        <f>'2020_1-2-5_Download'!B205</f>
        <v>Amerika</v>
      </c>
      <c r="C195" t="s">
        <v>164</v>
      </c>
      <c r="D195">
        <f>'2020_1-2-5_Download'!D205</f>
        <v>14015</v>
      </c>
    </row>
    <row r="196" spans="1:4" x14ac:dyDescent="0.25">
      <c r="A196">
        <f>'2020_1-2-5_Download'!C206</f>
        <v>2014</v>
      </c>
      <c r="B196" t="str">
        <f>'2020_1-2-5_Download'!B206</f>
        <v>Asien</v>
      </c>
      <c r="C196" t="s">
        <v>164</v>
      </c>
      <c r="D196">
        <f>'2020_1-2-5_Download'!D206</f>
        <v>89132</v>
      </c>
    </row>
    <row r="197" spans="1:4" x14ac:dyDescent="0.25">
      <c r="A197">
        <f>'2020_1-2-5_Download'!C207</f>
        <v>2014</v>
      </c>
      <c r="B197" t="str">
        <f>'2020_1-2-5_Download'!B207</f>
        <v>Syrien</v>
      </c>
      <c r="C197" t="s">
        <v>164</v>
      </c>
      <c r="D197">
        <f>'2020_1-2-5_Download'!D207</f>
        <v>16986</v>
      </c>
    </row>
    <row r="198" spans="1:4" x14ac:dyDescent="0.25">
      <c r="A198">
        <f>'2020_1-2-5_Download'!C208</f>
        <v>2014</v>
      </c>
      <c r="B198" t="str">
        <f>'2020_1-2-5_Download'!B208</f>
        <v>Irak</v>
      </c>
      <c r="C198" t="s">
        <v>164</v>
      </c>
      <c r="D198">
        <f>'2020_1-2-5_Download'!D208</f>
        <v>10070</v>
      </c>
    </row>
    <row r="199" spans="1:4" x14ac:dyDescent="0.25">
      <c r="A199">
        <f>'2020_1-2-5_Download'!C209</f>
        <v>2014</v>
      </c>
      <c r="B199" t="str">
        <f>'2020_1-2-5_Download'!B209</f>
        <v>Vietnam</v>
      </c>
      <c r="C199" t="s">
        <v>164</v>
      </c>
      <c r="D199">
        <f>'2020_1-2-5_Download'!D209</f>
        <v>8051</v>
      </c>
    </row>
    <row r="200" spans="1:4" x14ac:dyDescent="0.25">
      <c r="A200">
        <f>'2020_1-2-5_Download'!C210</f>
        <v>2014</v>
      </c>
      <c r="B200" t="str">
        <f>'2020_1-2-5_Download'!B210</f>
        <v>China</v>
      </c>
      <c r="C200" t="s">
        <v>164</v>
      </c>
      <c r="D200">
        <f>'2020_1-2-5_Download'!D210</f>
        <v>7487</v>
      </c>
    </row>
    <row r="201" spans="1:4" x14ac:dyDescent="0.25">
      <c r="A201">
        <f>'2020_1-2-5_Download'!C211</f>
        <v>2014</v>
      </c>
      <c r="B201" t="str">
        <f>'2020_1-2-5_Download'!B211</f>
        <v xml:space="preserve">Australien und Ozeanien </v>
      </c>
      <c r="C201" t="s">
        <v>164</v>
      </c>
      <c r="D201">
        <f>'2020_1-2-5_Download'!D211</f>
        <v>969</v>
      </c>
    </row>
    <row r="202" spans="1:4" x14ac:dyDescent="0.25">
      <c r="A202">
        <f>'2020_1-2-5_Download'!C212</f>
        <v>2014</v>
      </c>
      <c r="B202" t="str">
        <f>'2020_1-2-5_Download'!B212</f>
        <v>Staatenlos</v>
      </c>
      <c r="C202" t="s">
        <v>164</v>
      </c>
      <c r="D202">
        <f>'2020_1-2-5_Download'!D212</f>
        <v>1814</v>
      </c>
    </row>
    <row r="203" spans="1:4" x14ac:dyDescent="0.25">
      <c r="A203">
        <f>'2020_1-2-5_Download'!C213</f>
        <v>2014</v>
      </c>
      <c r="B203" t="str">
        <f>'2020_1-2-5_Download'!B213</f>
        <v>Ungeklärt und ohne Angabe</v>
      </c>
      <c r="C203" t="s">
        <v>164</v>
      </c>
      <c r="D203">
        <f>'2020_1-2-5_Download'!D213</f>
        <v>5799</v>
      </c>
    </row>
    <row r="204" spans="1:4" x14ac:dyDescent="0.25">
      <c r="A204">
        <f>'2020_1-2-5_Download'!C214</f>
        <v>2014</v>
      </c>
      <c r="B204" t="str">
        <f>'2020_1-2-5_Download'!B214</f>
        <v>Insgesamt</v>
      </c>
      <c r="C204" t="s">
        <v>164</v>
      </c>
      <c r="D204">
        <f>'2020_1-2-5_Download'!D214</f>
        <v>570883</v>
      </c>
    </row>
    <row r="205" spans="1:4" x14ac:dyDescent="0.25">
      <c r="A205">
        <f>'2020_1-2-5_Download'!C215</f>
        <v>2013</v>
      </c>
      <c r="B205" t="str">
        <f>'2020_1-2-5_Download'!B215</f>
        <v>Europa</v>
      </c>
      <c r="C205" t="s">
        <v>164</v>
      </c>
      <c r="D205">
        <f>'2020_1-2-5_Download'!D215</f>
        <v>408277</v>
      </c>
    </row>
    <row r="206" spans="1:4" x14ac:dyDescent="0.25">
      <c r="A206">
        <f>'2020_1-2-5_Download'!C216</f>
        <v>2013</v>
      </c>
      <c r="B206" t="str">
        <f>'2020_1-2-5_Download'!B216</f>
        <v>Türkei</v>
      </c>
      <c r="C206" t="s">
        <v>164</v>
      </c>
      <c r="D206">
        <f>'2020_1-2-5_Download'!D216</f>
        <v>93726</v>
      </c>
    </row>
    <row r="207" spans="1:4" x14ac:dyDescent="0.25">
      <c r="A207">
        <f>'2020_1-2-5_Download'!C217</f>
        <v>2013</v>
      </c>
      <c r="B207" t="str">
        <f>'2020_1-2-5_Download'!B217</f>
        <v>Polen</v>
      </c>
      <c r="C207" t="s">
        <v>164</v>
      </c>
      <c r="D207">
        <f>'2020_1-2-5_Download'!D217</f>
        <v>65850</v>
      </c>
    </row>
    <row r="208" spans="1:4" x14ac:dyDescent="0.25">
      <c r="A208">
        <f>'2020_1-2-5_Download'!C218</f>
        <v>2013</v>
      </c>
      <c r="B208" t="str">
        <f>'2020_1-2-5_Download'!B218</f>
        <v>Serbien</v>
      </c>
      <c r="C208" t="s">
        <v>164</v>
      </c>
      <c r="D208">
        <f>'2020_1-2-5_Download'!D218</f>
        <v>34926</v>
      </c>
    </row>
    <row r="209" spans="1:4" x14ac:dyDescent="0.25">
      <c r="A209">
        <f>'2020_1-2-5_Download'!C219</f>
        <v>2013</v>
      </c>
      <c r="B209" t="str">
        <f>'2020_1-2-5_Download'!B219</f>
        <v>Niederlande</v>
      </c>
      <c r="C209" t="s">
        <v>164</v>
      </c>
      <c r="D209">
        <f>'2020_1-2-5_Download'!D219</f>
        <v>30260</v>
      </c>
    </row>
    <row r="210" spans="1:4" x14ac:dyDescent="0.25">
      <c r="A210">
        <f>'2020_1-2-5_Download'!C220</f>
        <v>2013</v>
      </c>
      <c r="B210" t="str">
        <f>'2020_1-2-5_Download'!B220</f>
        <v>Italien</v>
      </c>
      <c r="C210" t="s">
        <v>164</v>
      </c>
      <c r="D210">
        <f>'2020_1-2-5_Download'!D220</f>
        <v>24509</v>
      </c>
    </row>
    <row r="211" spans="1:4" x14ac:dyDescent="0.25">
      <c r="A211">
        <f>'2020_1-2-5_Download'!C221</f>
        <v>2013</v>
      </c>
      <c r="B211" t="str">
        <f>'2020_1-2-5_Download'!B221</f>
        <v>Russische Föderation</v>
      </c>
      <c r="C211" t="s">
        <v>164</v>
      </c>
      <c r="D211">
        <f>'2020_1-2-5_Download'!D221</f>
        <v>19399</v>
      </c>
    </row>
    <row r="212" spans="1:4" x14ac:dyDescent="0.25">
      <c r="A212">
        <f>'2020_1-2-5_Download'!C222</f>
        <v>2013</v>
      </c>
      <c r="B212" t="str">
        <f>'2020_1-2-5_Download'!B222</f>
        <v>Griechenland</v>
      </c>
      <c r="C212" t="s">
        <v>164</v>
      </c>
      <c r="D212">
        <f>'2020_1-2-5_Download'!D222</f>
        <v>16257</v>
      </c>
    </row>
    <row r="213" spans="1:4" x14ac:dyDescent="0.25">
      <c r="A213">
        <f>'2020_1-2-5_Download'!C223</f>
        <v>2013</v>
      </c>
      <c r="B213" t="str">
        <f>'2020_1-2-5_Download'!B223</f>
        <v>Rumänien</v>
      </c>
      <c r="C213" t="s">
        <v>164</v>
      </c>
      <c r="D213">
        <f>'2020_1-2-5_Download'!D223</f>
        <v>15614</v>
      </c>
    </row>
    <row r="214" spans="1:4" x14ac:dyDescent="0.25">
      <c r="A214">
        <f>'2020_1-2-5_Download'!C224</f>
        <v>2013</v>
      </c>
      <c r="B214" t="str">
        <f>'2020_1-2-5_Download'!B224</f>
        <v>Spanien</v>
      </c>
      <c r="C214" t="s">
        <v>164</v>
      </c>
      <c r="D214">
        <f>'2020_1-2-5_Download'!D224</f>
        <v>10389</v>
      </c>
    </row>
    <row r="215" spans="1:4" x14ac:dyDescent="0.25">
      <c r="A215">
        <f>'2020_1-2-5_Download'!C225</f>
        <v>2013</v>
      </c>
      <c r="B215" t="str">
        <f>'2020_1-2-5_Download'!B225</f>
        <v>Vereinigtes Königreich</v>
      </c>
      <c r="C215" t="s">
        <v>164</v>
      </c>
      <c r="D215">
        <f>'2020_1-2-5_Download'!D225</f>
        <v>10242</v>
      </c>
    </row>
    <row r="216" spans="1:4" x14ac:dyDescent="0.25">
      <c r="A216">
        <f>'2020_1-2-5_Download'!C226</f>
        <v>2013</v>
      </c>
      <c r="B216" t="str">
        <f>'2020_1-2-5_Download'!B226</f>
        <v>Ukraine</v>
      </c>
      <c r="C216" t="s">
        <v>164</v>
      </c>
      <c r="D216">
        <f>'2020_1-2-5_Download'!D226</f>
        <v>9884</v>
      </c>
    </row>
    <row r="217" spans="1:4" x14ac:dyDescent="0.25">
      <c r="A217">
        <f>'2020_1-2-5_Download'!C227</f>
        <v>2013</v>
      </c>
      <c r="B217" t="str">
        <f>'2020_1-2-5_Download'!B227</f>
        <v>Bulgarien</v>
      </c>
      <c r="C217" t="s">
        <v>164</v>
      </c>
      <c r="D217">
        <f>'2020_1-2-5_Download'!D227</f>
        <v>9641</v>
      </c>
    </row>
    <row r="218" spans="1:4" x14ac:dyDescent="0.25">
      <c r="A218">
        <f>'2020_1-2-5_Download'!C228</f>
        <v>2013</v>
      </c>
      <c r="B218" t="str">
        <f>'2020_1-2-5_Download'!B228</f>
        <v>Portugal</v>
      </c>
      <c r="C218" t="s">
        <v>164</v>
      </c>
      <c r="D218">
        <f>'2020_1-2-5_Download'!D228</f>
        <v>8255</v>
      </c>
    </row>
    <row r="219" spans="1:4" x14ac:dyDescent="0.25">
      <c r="A219">
        <f>'2020_1-2-5_Download'!C229</f>
        <v>2013</v>
      </c>
      <c r="B219" t="str">
        <f>'2020_1-2-5_Download'!B229</f>
        <v>Kroatien</v>
      </c>
      <c r="C219" t="s">
        <v>164</v>
      </c>
      <c r="D219">
        <f>'2020_1-2-5_Download'!D229</f>
        <v>6823</v>
      </c>
    </row>
    <row r="220" spans="1:4" x14ac:dyDescent="0.25">
      <c r="A220">
        <f>'2020_1-2-5_Download'!C230</f>
        <v>2013</v>
      </c>
      <c r="B220" t="str">
        <f>'2020_1-2-5_Download'!B230</f>
        <v>Ungarn</v>
      </c>
      <c r="C220" t="s">
        <v>164</v>
      </c>
      <c r="D220">
        <f>'2020_1-2-5_Download'!D230</f>
        <v>6680</v>
      </c>
    </row>
    <row r="221" spans="1:4" x14ac:dyDescent="0.25">
      <c r="A221">
        <f>'2020_1-2-5_Download'!C231</f>
        <v>2013</v>
      </c>
      <c r="B221" t="str">
        <f>'2020_1-2-5_Download'!B231</f>
        <v>Österreich</v>
      </c>
      <c r="C221" t="s">
        <v>164</v>
      </c>
      <c r="D221">
        <f>'2020_1-2-5_Download'!D231</f>
        <v>6438</v>
      </c>
    </row>
    <row r="222" spans="1:4" x14ac:dyDescent="0.25">
      <c r="A222">
        <f>'2020_1-2-5_Download'!C232</f>
        <v>2013</v>
      </c>
      <c r="B222" t="str">
        <f>'2020_1-2-5_Download'!B232</f>
        <v>EU-Staaten</v>
      </c>
      <c r="C222" t="s">
        <v>164</v>
      </c>
      <c r="D222">
        <f>'2020_1-2-5_Download'!D232</f>
        <v>233984</v>
      </c>
    </row>
    <row r="223" spans="1:4" x14ac:dyDescent="0.25">
      <c r="A223">
        <f>'2020_1-2-5_Download'!C233</f>
        <v>2013</v>
      </c>
      <c r="B223" t="str">
        <f>'2020_1-2-5_Download'!B233</f>
        <v>Afrika</v>
      </c>
      <c r="C223" t="s">
        <v>164</v>
      </c>
      <c r="D223">
        <f>'2020_1-2-5_Download'!D233</f>
        <v>17408</v>
      </c>
    </row>
    <row r="224" spans="1:4" x14ac:dyDescent="0.25">
      <c r="A224">
        <f>'2020_1-2-5_Download'!C234</f>
        <v>2013</v>
      </c>
      <c r="B224" t="str">
        <f>'2020_1-2-5_Download'!B234</f>
        <v>Amerika</v>
      </c>
      <c r="C224" t="s">
        <v>164</v>
      </c>
      <c r="D224">
        <f>'2020_1-2-5_Download'!D234</f>
        <v>13537</v>
      </c>
    </row>
    <row r="225" spans="1:4" x14ac:dyDescent="0.25">
      <c r="A225">
        <f>'2020_1-2-5_Download'!C235</f>
        <v>2013</v>
      </c>
      <c r="B225" t="str">
        <f>'2020_1-2-5_Download'!B235</f>
        <v>Asien</v>
      </c>
      <c r="C225" t="s">
        <v>164</v>
      </c>
      <c r="D225">
        <f>'2020_1-2-5_Download'!D235</f>
        <v>78630</v>
      </c>
    </row>
    <row r="226" spans="1:4" x14ac:dyDescent="0.25">
      <c r="A226">
        <f>'2020_1-2-5_Download'!C236</f>
        <v>2013</v>
      </c>
      <c r="B226" t="str">
        <f>'2020_1-2-5_Download'!B236</f>
        <v>Syrien</v>
      </c>
      <c r="C226" t="s">
        <v>164</v>
      </c>
      <c r="D226">
        <f>'2020_1-2-5_Download'!D236</f>
        <v>9582</v>
      </c>
    </row>
    <row r="227" spans="1:4" x14ac:dyDescent="0.25">
      <c r="A227">
        <f>'2020_1-2-5_Download'!C237</f>
        <v>2013</v>
      </c>
      <c r="B227" t="str">
        <f>'2020_1-2-5_Download'!B237</f>
        <v>Irak</v>
      </c>
      <c r="C227" t="s">
        <v>164</v>
      </c>
      <c r="D227">
        <f>'2020_1-2-5_Download'!D237</f>
        <v>9544</v>
      </c>
    </row>
    <row r="228" spans="1:4" x14ac:dyDescent="0.25">
      <c r="A228">
        <f>'2020_1-2-5_Download'!C238</f>
        <v>2013</v>
      </c>
      <c r="B228" t="str">
        <f>'2020_1-2-5_Download'!B238</f>
        <v>Vietnam</v>
      </c>
      <c r="C228" t="s">
        <v>164</v>
      </c>
      <c r="D228">
        <f>'2020_1-2-5_Download'!D238</f>
        <v>8076</v>
      </c>
    </row>
    <row r="229" spans="1:4" x14ac:dyDescent="0.25">
      <c r="A229">
        <f>'2020_1-2-5_Download'!C239</f>
        <v>2013</v>
      </c>
      <c r="B229" t="str">
        <f>'2020_1-2-5_Download'!B239</f>
        <v>China</v>
      </c>
      <c r="C229" t="s">
        <v>164</v>
      </c>
      <c r="D229">
        <f>'2020_1-2-5_Download'!D239</f>
        <v>6880</v>
      </c>
    </row>
    <row r="230" spans="1:4" x14ac:dyDescent="0.25">
      <c r="A230">
        <f>'2020_1-2-5_Download'!C240</f>
        <v>2013</v>
      </c>
      <c r="B230" t="str">
        <f>'2020_1-2-5_Download'!B240</f>
        <v xml:space="preserve">Australien und Ozeanien </v>
      </c>
      <c r="C230" t="s">
        <v>164</v>
      </c>
      <c r="D230">
        <f>'2020_1-2-5_Download'!D240</f>
        <v>982</v>
      </c>
    </row>
    <row r="231" spans="1:4" x14ac:dyDescent="0.25">
      <c r="A231">
        <f>'2020_1-2-5_Download'!C241</f>
        <v>2013</v>
      </c>
      <c r="B231" t="str">
        <f>'2020_1-2-5_Download'!B241</f>
        <v>Staatenlos</v>
      </c>
      <c r="C231" t="s">
        <v>164</v>
      </c>
      <c r="D231">
        <f>'2020_1-2-5_Download'!D241</f>
        <v>1707</v>
      </c>
    </row>
    <row r="232" spans="1:4" x14ac:dyDescent="0.25">
      <c r="A232">
        <f>'2020_1-2-5_Download'!C242</f>
        <v>2013</v>
      </c>
      <c r="B232" t="str">
        <f>'2020_1-2-5_Download'!B242</f>
        <v>Ungeklärt und ohne Angabe</v>
      </c>
      <c r="C232" t="s">
        <v>164</v>
      </c>
      <c r="D232">
        <f>'2020_1-2-5_Download'!D242</f>
        <v>5148</v>
      </c>
    </row>
    <row r="233" spans="1:4" x14ac:dyDescent="0.25">
      <c r="A233">
        <f>'2020_1-2-5_Download'!C243</f>
        <v>2013</v>
      </c>
      <c r="B233" t="str">
        <f>'2020_1-2-5_Download'!B243</f>
        <v>Insgesamt</v>
      </c>
      <c r="C233" t="s">
        <v>164</v>
      </c>
      <c r="D233">
        <f>'2020_1-2-5_Download'!D243</f>
        <v>525689</v>
      </c>
    </row>
    <row r="234" spans="1:4" x14ac:dyDescent="0.25">
      <c r="A234">
        <f>'2020_1-2-5_Download'!C244</f>
        <v>2012</v>
      </c>
      <c r="B234" t="str">
        <f>'2020_1-2-5_Download'!B244</f>
        <v>Europa</v>
      </c>
      <c r="C234" t="s">
        <v>164</v>
      </c>
      <c r="D234">
        <f>'2020_1-2-5_Download'!D244</f>
        <v>383378</v>
      </c>
    </row>
    <row r="235" spans="1:4" x14ac:dyDescent="0.25">
      <c r="A235">
        <f>'2020_1-2-5_Download'!C245</f>
        <v>2012</v>
      </c>
      <c r="B235" t="str">
        <f>'2020_1-2-5_Download'!B245</f>
        <v>Türkei</v>
      </c>
      <c r="C235" t="s">
        <v>164</v>
      </c>
      <c r="D235">
        <f>'2020_1-2-5_Download'!D245</f>
        <v>95470</v>
      </c>
    </row>
    <row r="236" spans="1:4" x14ac:dyDescent="0.25">
      <c r="A236">
        <f>'2020_1-2-5_Download'!C246</f>
        <v>2012</v>
      </c>
      <c r="B236" t="str">
        <f>'2020_1-2-5_Download'!B246</f>
        <v>Polen</v>
      </c>
      <c r="C236" t="s">
        <v>164</v>
      </c>
      <c r="D236">
        <f>'2020_1-2-5_Download'!D246</f>
        <v>56054</v>
      </c>
    </row>
    <row r="237" spans="1:4" x14ac:dyDescent="0.25">
      <c r="A237">
        <f>'2020_1-2-5_Download'!C247</f>
        <v>2012</v>
      </c>
      <c r="B237" t="str">
        <f>'2020_1-2-5_Download'!B247</f>
        <v>Serbien2)</v>
      </c>
      <c r="C237" t="s">
        <v>164</v>
      </c>
      <c r="D237">
        <f>'2020_1-2-5_Download'!D247</f>
        <v>33752</v>
      </c>
    </row>
    <row r="238" spans="1:4" x14ac:dyDescent="0.25">
      <c r="A238">
        <f>'2020_1-2-5_Download'!C248</f>
        <v>2012</v>
      </c>
      <c r="B238" t="str">
        <f>'2020_1-2-5_Download'!B248</f>
        <v>Niederlande</v>
      </c>
      <c r="C238" t="s">
        <v>164</v>
      </c>
      <c r="D238">
        <f>'2020_1-2-5_Download'!D248</f>
        <v>30048</v>
      </c>
    </row>
    <row r="239" spans="1:4" x14ac:dyDescent="0.25">
      <c r="A239">
        <f>'2020_1-2-5_Download'!C249</f>
        <v>2012</v>
      </c>
      <c r="B239" t="str">
        <f>'2020_1-2-5_Download'!B249</f>
        <v>Italien</v>
      </c>
      <c r="C239" t="s">
        <v>164</v>
      </c>
      <c r="D239">
        <f>'2020_1-2-5_Download'!D249</f>
        <v>23272</v>
      </c>
    </row>
    <row r="240" spans="1:4" x14ac:dyDescent="0.25">
      <c r="A240">
        <f>'2020_1-2-5_Download'!C250</f>
        <v>2012</v>
      </c>
      <c r="B240" t="str">
        <f>'2020_1-2-5_Download'!B250</f>
        <v>Russische Föderation</v>
      </c>
      <c r="C240" t="s">
        <v>164</v>
      </c>
      <c r="D240">
        <f>'2020_1-2-5_Download'!D250</f>
        <v>18118</v>
      </c>
    </row>
    <row r="241" spans="1:4" x14ac:dyDescent="0.25">
      <c r="A241">
        <f>'2020_1-2-5_Download'!C251</f>
        <v>2012</v>
      </c>
      <c r="B241" t="str">
        <f>'2020_1-2-5_Download'!B251</f>
        <v>Griechenland</v>
      </c>
      <c r="C241" t="s">
        <v>164</v>
      </c>
      <c r="D241">
        <f>'2020_1-2-5_Download'!D251</f>
        <v>15427</v>
      </c>
    </row>
    <row r="242" spans="1:4" x14ac:dyDescent="0.25">
      <c r="A242">
        <f>'2020_1-2-5_Download'!C252</f>
        <v>2012</v>
      </c>
      <c r="B242" t="str">
        <f>'2020_1-2-5_Download'!B252</f>
        <v>Rumänien</v>
      </c>
      <c r="C242" t="s">
        <v>164</v>
      </c>
      <c r="D242">
        <f>'2020_1-2-5_Download'!D252</f>
        <v>12237</v>
      </c>
    </row>
    <row r="243" spans="1:4" x14ac:dyDescent="0.25">
      <c r="A243">
        <f>'2020_1-2-5_Download'!C253</f>
        <v>2012</v>
      </c>
      <c r="B243" t="str">
        <f>'2020_1-2-5_Download'!B253</f>
        <v>Vereinigtes Königreich</v>
      </c>
      <c r="C243" t="s">
        <v>164</v>
      </c>
      <c r="D243">
        <f>'2020_1-2-5_Download'!D253</f>
        <v>10052</v>
      </c>
    </row>
    <row r="244" spans="1:4" x14ac:dyDescent="0.25">
      <c r="A244">
        <f>'2020_1-2-5_Download'!C254</f>
        <v>2012</v>
      </c>
      <c r="B244" t="str">
        <f>'2020_1-2-5_Download'!B254</f>
        <v>Ukraine</v>
      </c>
      <c r="C244" t="s">
        <v>164</v>
      </c>
      <c r="D244">
        <f>'2020_1-2-5_Download'!D254</f>
        <v>9974</v>
      </c>
    </row>
    <row r="245" spans="1:4" x14ac:dyDescent="0.25">
      <c r="A245">
        <f>'2020_1-2-5_Download'!C255</f>
        <v>2012</v>
      </c>
      <c r="B245" t="str">
        <f>'2020_1-2-5_Download'!B255</f>
        <v>Spanien</v>
      </c>
      <c r="C245" t="s">
        <v>164</v>
      </c>
      <c r="D245">
        <f>'2020_1-2-5_Download'!D255</f>
        <v>9238</v>
      </c>
    </row>
    <row r="246" spans="1:4" x14ac:dyDescent="0.25">
      <c r="A246">
        <f>'2020_1-2-5_Download'!C256</f>
        <v>2012</v>
      </c>
      <c r="B246" t="str">
        <f>'2020_1-2-5_Download'!B256</f>
        <v>Bulgarien</v>
      </c>
      <c r="C246" t="s">
        <v>164</v>
      </c>
      <c r="D246">
        <f>'2020_1-2-5_Download'!D256</f>
        <v>7755</v>
      </c>
    </row>
    <row r="247" spans="1:4" x14ac:dyDescent="0.25">
      <c r="A247">
        <f>'2020_1-2-5_Download'!C257</f>
        <v>2012</v>
      </c>
      <c r="B247" t="str">
        <f>'2020_1-2-5_Download'!B257</f>
        <v>Portugal</v>
      </c>
      <c r="C247" t="s">
        <v>164</v>
      </c>
      <c r="D247">
        <f>'2020_1-2-5_Download'!D257</f>
        <v>7436</v>
      </c>
    </row>
    <row r="248" spans="1:4" x14ac:dyDescent="0.25">
      <c r="A248">
        <f>'2020_1-2-5_Download'!C258</f>
        <v>2012</v>
      </c>
      <c r="B248" t="str">
        <f>'2020_1-2-5_Download'!B258</f>
        <v>Kroatien</v>
      </c>
      <c r="C248" t="s">
        <v>164</v>
      </c>
      <c r="D248">
        <f>'2020_1-2-5_Download'!D258</f>
        <v>6495</v>
      </c>
    </row>
    <row r="249" spans="1:4" x14ac:dyDescent="0.25">
      <c r="A249">
        <f>'2020_1-2-5_Download'!C259</f>
        <v>2012</v>
      </c>
      <c r="B249" t="str">
        <f>'2020_1-2-5_Download'!B259</f>
        <v>Österreich</v>
      </c>
      <c r="C249" t="s">
        <v>164</v>
      </c>
      <c r="D249">
        <f>'2020_1-2-5_Download'!D259</f>
        <v>6309</v>
      </c>
    </row>
    <row r="250" spans="1:4" x14ac:dyDescent="0.25">
      <c r="A250">
        <f>'2020_1-2-5_Download'!C260</f>
        <v>2012</v>
      </c>
      <c r="B250" t="str">
        <f>'2020_1-2-5_Download'!B260</f>
        <v>Bosnien und Herzegowina</v>
      </c>
      <c r="C250" t="s">
        <v>164</v>
      </c>
      <c r="D250">
        <f>'2020_1-2-5_Download'!D260</f>
        <v>5935</v>
      </c>
    </row>
    <row r="251" spans="1:4" x14ac:dyDescent="0.25">
      <c r="A251">
        <f>'2020_1-2-5_Download'!C261</f>
        <v>2012</v>
      </c>
      <c r="B251" t="str">
        <f>'2020_1-2-5_Download'!B261</f>
        <v>EU-Staaten</v>
      </c>
      <c r="C251" t="s">
        <v>164</v>
      </c>
      <c r="D251">
        <f>'2020_1-2-5_Download'!D261</f>
        <v>204205</v>
      </c>
    </row>
    <row r="252" spans="1:4" x14ac:dyDescent="0.25">
      <c r="A252">
        <f>'2020_1-2-5_Download'!C262</f>
        <v>2012</v>
      </c>
      <c r="B252" t="str">
        <f>'2020_1-2-5_Download'!B262</f>
        <v>Afrika</v>
      </c>
      <c r="C252" t="s">
        <v>164</v>
      </c>
      <c r="D252">
        <f>'2020_1-2-5_Download'!D262</f>
        <v>14464</v>
      </c>
    </row>
    <row r="253" spans="1:4" x14ac:dyDescent="0.25">
      <c r="A253">
        <f>'2020_1-2-5_Download'!C263</f>
        <v>2012</v>
      </c>
      <c r="B253" t="str">
        <f>'2020_1-2-5_Download'!B263</f>
        <v>Amerika</v>
      </c>
      <c r="C253" t="s">
        <v>164</v>
      </c>
      <c r="D253">
        <f>'2020_1-2-5_Download'!D263</f>
        <v>12960</v>
      </c>
    </row>
    <row r="254" spans="1:4" x14ac:dyDescent="0.25">
      <c r="A254">
        <f>'2020_1-2-5_Download'!C264</f>
        <v>2012</v>
      </c>
      <c r="B254" t="str">
        <f>'2020_1-2-5_Download'!B264</f>
        <v>Asien</v>
      </c>
      <c r="C254" t="s">
        <v>164</v>
      </c>
      <c r="D254">
        <f>'2020_1-2-5_Download'!D264</f>
        <v>73247</v>
      </c>
    </row>
    <row r="255" spans="1:4" x14ac:dyDescent="0.25">
      <c r="A255">
        <f>'2020_1-2-5_Download'!C265</f>
        <v>2012</v>
      </c>
      <c r="B255" t="str">
        <f>'2020_1-2-5_Download'!B265</f>
        <v>Irak</v>
      </c>
      <c r="C255" t="s">
        <v>164</v>
      </c>
      <c r="D255">
        <f>'2020_1-2-5_Download'!D265</f>
        <v>9379</v>
      </c>
    </row>
    <row r="256" spans="1:4" x14ac:dyDescent="0.25">
      <c r="A256">
        <f>'2020_1-2-5_Download'!C266</f>
        <v>2012</v>
      </c>
      <c r="B256" t="str">
        <f>'2020_1-2-5_Download'!B266</f>
        <v>Vietnam</v>
      </c>
      <c r="C256" t="s">
        <v>164</v>
      </c>
      <c r="D256">
        <f>'2020_1-2-5_Download'!D266</f>
        <v>8303</v>
      </c>
    </row>
    <row r="257" spans="1:4" x14ac:dyDescent="0.25">
      <c r="A257">
        <f>'2020_1-2-5_Download'!C267</f>
        <v>2012</v>
      </c>
      <c r="B257" t="str">
        <f>'2020_1-2-5_Download'!B267</f>
        <v>Syrien</v>
      </c>
      <c r="C257" t="s">
        <v>164</v>
      </c>
      <c r="D257">
        <f>'2020_1-2-5_Download'!D267</f>
        <v>7200</v>
      </c>
    </row>
    <row r="258" spans="1:4" x14ac:dyDescent="0.25">
      <c r="A258">
        <f>'2020_1-2-5_Download'!C268</f>
        <v>2012</v>
      </c>
      <c r="B258" t="str">
        <f>'2020_1-2-5_Download'!B268</f>
        <v>China</v>
      </c>
      <c r="C258" t="s">
        <v>164</v>
      </c>
      <c r="D258">
        <f>'2020_1-2-5_Download'!D268</f>
        <v>6161</v>
      </c>
    </row>
    <row r="259" spans="1:4" x14ac:dyDescent="0.25">
      <c r="A259">
        <f>'2020_1-2-5_Download'!C269</f>
        <v>2012</v>
      </c>
      <c r="B259" t="str">
        <f>'2020_1-2-5_Download'!B269</f>
        <v xml:space="preserve">Australien und Ozeanien </v>
      </c>
      <c r="C259" t="s">
        <v>164</v>
      </c>
      <c r="D259">
        <f>'2020_1-2-5_Download'!D269</f>
        <v>924</v>
      </c>
    </row>
    <row r="260" spans="1:4" x14ac:dyDescent="0.25">
      <c r="A260">
        <f>'2020_1-2-5_Download'!C270</f>
        <v>2012</v>
      </c>
      <c r="B260" t="str">
        <f>'2020_1-2-5_Download'!B270</f>
        <v>Staatenlos</v>
      </c>
      <c r="C260" t="s">
        <v>164</v>
      </c>
      <c r="D260">
        <f>'2020_1-2-5_Download'!D270</f>
        <v>1694</v>
      </c>
    </row>
    <row r="261" spans="1:4" x14ac:dyDescent="0.25">
      <c r="A261">
        <f>'2020_1-2-5_Download'!C271</f>
        <v>2012</v>
      </c>
      <c r="B261" t="str">
        <f>'2020_1-2-5_Download'!B271</f>
        <v>Ungeklärt und ohne Angabe</v>
      </c>
      <c r="C261" t="s">
        <v>164</v>
      </c>
      <c r="D261">
        <f>'2020_1-2-5_Download'!D271</f>
        <v>5405</v>
      </c>
    </row>
    <row r="262" spans="1:4" x14ac:dyDescent="0.25">
      <c r="A262">
        <f>'2020_1-2-5_Download'!C272</f>
        <v>2012</v>
      </c>
      <c r="B262" t="str">
        <f>'2020_1-2-5_Download'!B272</f>
        <v>Insgesamt</v>
      </c>
      <c r="C262" t="s">
        <v>164</v>
      </c>
      <c r="D262">
        <f>'2020_1-2-5_Download'!D272</f>
        <v>492072</v>
      </c>
    </row>
    <row r="263" spans="1:4" x14ac:dyDescent="0.25">
      <c r="A263">
        <f>'2020_1-2-5_Download'!C12</f>
        <v>2020</v>
      </c>
      <c r="B263" t="str">
        <f>'2020_1-2-5_Download'!B12</f>
        <v>Europa</v>
      </c>
      <c r="C263" t="s">
        <v>597</v>
      </c>
      <c r="D263" s="125">
        <f>'2020_1-2-5_Download'!E12</f>
        <v>53.406056216901277</v>
      </c>
    </row>
    <row r="264" spans="1:4" x14ac:dyDescent="0.25">
      <c r="A264">
        <f>'2020_1-2-5_Download'!C13</f>
        <v>2020</v>
      </c>
      <c r="B264" t="str">
        <f>'2020_1-2-5_Download'!B13</f>
        <v>Türkei</v>
      </c>
      <c r="C264" t="s">
        <v>597</v>
      </c>
      <c r="D264" s="125">
        <f>'2020_1-2-5_Download'!E13</f>
        <v>51.297042629278536</v>
      </c>
    </row>
    <row r="265" spans="1:4" x14ac:dyDescent="0.25">
      <c r="A265">
        <f>'2020_1-2-5_Download'!C14</f>
        <v>2020</v>
      </c>
      <c r="B265" t="str">
        <f>'2020_1-2-5_Download'!B14</f>
        <v>Polen</v>
      </c>
      <c r="C265" t="s">
        <v>597</v>
      </c>
      <c r="D265" s="125">
        <f>'2020_1-2-5_Download'!E14</f>
        <v>54.39479436734279</v>
      </c>
    </row>
    <row r="266" spans="1:4" x14ac:dyDescent="0.25">
      <c r="A266">
        <f>'2020_1-2-5_Download'!C15</f>
        <v>2020</v>
      </c>
      <c r="B266" t="str">
        <f>'2020_1-2-5_Download'!B15</f>
        <v>Serbien</v>
      </c>
      <c r="C266" t="s">
        <v>597</v>
      </c>
      <c r="D266" s="125">
        <f>'2020_1-2-5_Download'!E15</f>
        <v>50.751295336787564</v>
      </c>
    </row>
    <row r="267" spans="1:4" x14ac:dyDescent="0.25">
      <c r="A267">
        <f>'2020_1-2-5_Download'!C16</f>
        <v>2020</v>
      </c>
      <c r="B267" t="str">
        <f>'2020_1-2-5_Download'!B16</f>
        <v>Niederlande</v>
      </c>
      <c r="C267" t="s">
        <v>597</v>
      </c>
      <c r="D267" s="125">
        <f>'2020_1-2-5_Download'!E16</f>
        <v>56.602186711522286</v>
      </c>
    </row>
    <row r="268" spans="1:4" x14ac:dyDescent="0.25">
      <c r="A268">
        <f>'2020_1-2-5_Download'!C17</f>
        <v>2020</v>
      </c>
      <c r="B268" t="str">
        <f>'2020_1-2-5_Download'!B17</f>
        <v>Rumänien</v>
      </c>
      <c r="C268" t="s">
        <v>597</v>
      </c>
      <c r="D268" s="125">
        <f>'2020_1-2-5_Download'!E17</f>
        <v>59.99226903749517</v>
      </c>
    </row>
    <row r="269" spans="1:4" x14ac:dyDescent="0.25">
      <c r="A269">
        <f>'2020_1-2-5_Download'!C18</f>
        <v>2020</v>
      </c>
      <c r="B269" t="str">
        <f>'2020_1-2-5_Download'!B18</f>
        <v>Italien</v>
      </c>
      <c r="C269" t="s">
        <v>597</v>
      </c>
      <c r="D269" s="125">
        <f>'2020_1-2-5_Download'!E18</f>
        <v>60.41450777202072</v>
      </c>
    </row>
    <row r="270" spans="1:4" x14ac:dyDescent="0.25">
      <c r="A270">
        <f>'2020_1-2-5_Download'!C19</f>
        <v>2020</v>
      </c>
      <c r="B270" t="str">
        <f>'2020_1-2-5_Download'!B19</f>
        <v>Russische Föderation</v>
      </c>
      <c r="C270" t="s">
        <v>597</v>
      </c>
      <c r="D270" s="125">
        <f>'2020_1-2-5_Download'!E19</f>
        <v>36.534586971121556</v>
      </c>
    </row>
    <row r="271" spans="1:4" x14ac:dyDescent="0.25">
      <c r="A271">
        <f>'2020_1-2-5_Download'!C20</f>
        <v>2020</v>
      </c>
      <c r="B271" t="str">
        <f>'2020_1-2-5_Download'!B20</f>
        <v>Griechenland</v>
      </c>
      <c r="C271" t="s">
        <v>597</v>
      </c>
      <c r="D271" s="125">
        <f>'2020_1-2-5_Download'!E20</f>
        <v>56.592671837389673</v>
      </c>
    </row>
    <row r="272" spans="1:4" x14ac:dyDescent="0.25">
      <c r="A272">
        <f>'2020_1-2-5_Download'!C21</f>
        <v>2020</v>
      </c>
      <c r="B272" t="str">
        <f>'2020_1-2-5_Download'!B21</f>
        <v>Bulgarien</v>
      </c>
      <c r="C272" t="s">
        <v>597</v>
      </c>
      <c r="D272" s="125">
        <f>'2020_1-2-5_Download'!E21</f>
        <v>54.453538757823786</v>
      </c>
    </row>
    <row r="273" spans="1:4" x14ac:dyDescent="0.25">
      <c r="A273">
        <f>'2020_1-2-5_Download'!C22</f>
        <v>2020</v>
      </c>
      <c r="B273" t="str">
        <f>'2020_1-2-5_Download'!B22</f>
        <v>Spanien</v>
      </c>
      <c r="C273" t="s">
        <v>597</v>
      </c>
      <c r="D273" s="125">
        <f>'2020_1-2-5_Download'!E22</f>
        <v>52.636018557570644</v>
      </c>
    </row>
    <row r="274" spans="1:4" x14ac:dyDescent="0.25">
      <c r="A274">
        <f>'2020_1-2-5_Download'!C23</f>
        <v>2020</v>
      </c>
      <c r="B274" t="str">
        <f>'2020_1-2-5_Download'!B23</f>
        <v>Ukraine</v>
      </c>
      <c r="C274" t="s">
        <v>597</v>
      </c>
      <c r="D274" s="125">
        <f>'2020_1-2-5_Download'!E23</f>
        <v>36.371603856266432</v>
      </c>
    </row>
    <row r="275" spans="1:4" x14ac:dyDescent="0.25">
      <c r="A275">
        <f>'2020_1-2-5_Download'!C24</f>
        <v>2020</v>
      </c>
      <c r="B275" t="str">
        <f>'2020_1-2-5_Download'!B24</f>
        <v>Vereinigtes Königreich</v>
      </c>
      <c r="C275" t="s">
        <v>597</v>
      </c>
      <c r="D275" s="125">
        <f>'2020_1-2-5_Download'!E24</f>
        <v>69.579288025889966</v>
      </c>
    </row>
    <row r="276" spans="1:4" x14ac:dyDescent="0.25">
      <c r="A276">
        <f>'2020_1-2-5_Download'!C25</f>
        <v>2020</v>
      </c>
      <c r="B276" t="str">
        <f>'2020_1-2-5_Download'!B25</f>
        <v>Portugal</v>
      </c>
      <c r="C276" t="s">
        <v>597</v>
      </c>
      <c r="D276" s="125">
        <f>'2020_1-2-5_Download'!E25</f>
        <v>53.96551724137931</v>
      </c>
    </row>
    <row r="277" spans="1:4" x14ac:dyDescent="0.25">
      <c r="A277">
        <f>'2020_1-2-5_Download'!C26</f>
        <v>2020</v>
      </c>
      <c r="B277" t="str">
        <f>'2020_1-2-5_Download'!B26</f>
        <v>Kroatien</v>
      </c>
      <c r="C277" t="s">
        <v>597</v>
      </c>
      <c r="D277" s="125">
        <f>'2020_1-2-5_Download'!E26</f>
        <v>56.105749055812005</v>
      </c>
    </row>
    <row r="278" spans="1:4" x14ac:dyDescent="0.25">
      <c r="A278">
        <f>'2020_1-2-5_Download'!C27</f>
        <v>2020</v>
      </c>
      <c r="B278" t="str">
        <f>'2020_1-2-5_Download'!B27</f>
        <v>Ungarn</v>
      </c>
      <c r="C278" t="s">
        <v>597</v>
      </c>
      <c r="D278" s="125">
        <f>'2020_1-2-5_Download'!E27</f>
        <v>59.11513859275054</v>
      </c>
    </row>
    <row r="279" spans="1:4" x14ac:dyDescent="0.25">
      <c r="A279">
        <f>'2020_1-2-5_Download'!C28</f>
        <v>2020</v>
      </c>
      <c r="B279" t="str">
        <f>'2020_1-2-5_Download'!B28</f>
        <v>EU Staaten</v>
      </c>
      <c r="C279" t="s">
        <v>597</v>
      </c>
      <c r="D279" s="125">
        <f>'2020_1-2-5_Download'!E28</f>
        <v>55.75261547220839</v>
      </c>
    </row>
    <row r="280" spans="1:4" x14ac:dyDescent="0.25">
      <c r="A280">
        <f>'2020_1-2-5_Download'!C29</f>
        <v>2020</v>
      </c>
      <c r="B280" t="str">
        <f>'2020_1-2-5_Download'!B29</f>
        <v>Afrika</v>
      </c>
      <c r="C280" t="s">
        <v>597</v>
      </c>
      <c r="D280" s="125">
        <f>'2020_1-2-5_Download'!E29</f>
        <v>63.196939840037089</v>
      </c>
    </row>
    <row r="281" spans="1:4" x14ac:dyDescent="0.25">
      <c r="A281">
        <f>'2020_1-2-5_Download'!C30</f>
        <v>2020</v>
      </c>
      <c r="B281" t="str">
        <f>'2020_1-2-5_Download'!B30</f>
        <v>Amerika</v>
      </c>
      <c r="C281" t="s">
        <v>597</v>
      </c>
      <c r="D281" s="125">
        <f>'2020_1-2-5_Download'!E30</f>
        <v>45.494059692842654</v>
      </c>
    </row>
    <row r="282" spans="1:4" x14ac:dyDescent="0.25">
      <c r="A282">
        <f>'2020_1-2-5_Download'!C31</f>
        <v>2020</v>
      </c>
      <c r="B282" t="str">
        <f>'2020_1-2-5_Download'!B31</f>
        <v>Asien</v>
      </c>
      <c r="C282" t="s">
        <v>597</v>
      </c>
      <c r="D282" s="125">
        <f>'2020_1-2-5_Download'!E31</f>
        <v>54.474002418379683</v>
      </c>
    </row>
    <row r="283" spans="1:4" x14ac:dyDescent="0.25">
      <c r="A283">
        <f>'2020_1-2-5_Download'!C32</f>
        <v>2020</v>
      </c>
      <c r="B283" t="str">
        <f>'2020_1-2-5_Download'!B32</f>
        <v>Syrien</v>
      </c>
      <c r="C283" t="s">
        <v>597</v>
      </c>
      <c r="D283" s="125">
        <f>'2020_1-2-5_Download'!E32</f>
        <v>56.592153284671532</v>
      </c>
    </row>
    <row r="284" spans="1:4" x14ac:dyDescent="0.25">
      <c r="A284">
        <f>'2020_1-2-5_Download'!C33</f>
        <v>2020</v>
      </c>
      <c r="B284" t="str">
        <f>'2020_1-2-5_Download'!B33</f>
        <v xml:space="preserve">Irak </v>
      </c>
      <c r="C284" t="s">
        <v>597</v>
      </c>
      <c r="D284" s="125">
        <f>'2020_1-2-5_Download'!E33</f>
        <v>55.027998133457764</v>
      </c>
    </row>
    <row r="285" spans="1:4" x14ac:dyDescent="0.25">
      <c r="A285">
        <f>'2020_1-2-5_Download'!C34</f>
        <v>2020</v>
      </c>
      <c r="B285" t="str">
        <f>'2020_1-2-5_Download'!B34</f>
        <v>Afghanistan</v>
      </c>
      <c r="C285" t="s">
        <v>597</v>
      </c>
      <c r="D285" s="125">
        <f>'2020_1-2-5_Download'!E34</f>
        <v>62.963811268896016</v>
      </c>
    </row>
    <row r="286" spans="1:4" x14ac:dyDescent="0.25">
      <c r="A286">
        <f>'2020_1-2-5_Download'!C35</f>
        <v>2020</v>
      </c>
      <c r="B286" t="str">
        <f>'2020_1-2-5_Download'!B35</f>
        <v>China</v>
      </c>
      <c r="C286" t="s">
        <v>597</v>
      </c>
      <c r="D286" s="125">
        <f>'2020_1-2-5_Download'!E35</f>
        <v>49.729463846532219</v>
      </c>
    </row>
    <row r="287" spans="1:4" x14ac:dyDescent="0.25">
      <c r="A287">
        <f>'2020_1-2-5_Download'!C36</f>
        <v>2020</v>
      </c>
      <c r="B287" t="str">
        <f>'2020_1-2-5_Download'!B36</f>
        <v>Vietnam</v>
      </c>
      <c r="C287" t="s">
        <v>597</v>
      </c>
      <c r="D287" s="125">
        <f>'2020_1-2-5_Download'!E36</f>
        <v>45.190665907797381</v>
      </c>
    </row>
    <row r="288" spans="1:4" x14ac:dyDescent="0.25">
      <c r="A288">
        <f>'2020_1-2-5_Download'!C37</f>
        <v>2020</v>
      </c>
      <c r="B288" t="str">
        <f>'2020_1-2-5_Download'!B37</f>
        <v>Australien und Ozeanien</v>
      </c>
      <c r="C288" t="s">
        <v>597</v>
      </c>
      <c r="D288" s="125">
        <f>'2020_1-2-5_Download'!E37</f>
        <v>57.28155339805825</v>
      </c>
    </row>
    <row r="289" spans="1:4" x14ac:dyDescent="0.25">
      <c r="A289">
        <f>'2020_1-2-5_Download'!C38</f>
        <v>2020</v>
      </c>
      <c r="B289" t="str">
        <f>'2020_1-2-5_Download'!B38</f>
        <v>Staatenlos</v>
      </c>
      <c r="C289" t="s">
        <v>597</v>
      </c>
      <c r="D289" s="125">
        <f>'2020_1-2-5_Download'!E38</f>
        <v>56.56565656565656</v>
      </c>
    </row>
    <row r="290" spans="1:4" x14ac:dyDescent="0.25">
      <c r="A290">
        <f>'2020_1-2-5_Download'!C39</f>
        <v>2020</v>
      </c>
      <c r="B290" t="str">
        <f>'2020_1-2-5_Download'!B39</f>
        <v>Ungeklärt und ohne Angabe</v>
      </c>
      <c r="C290" t="s">
        <v>597</v>
      </c>
      <c r="D290" s="125">
        <f>'2020_1-2-5_Download'!E39</f>
        <v>58.195819581958197</v>
      </c>
    </row>
    <row r="291" spans="1:4" x14ac:dyDescent="0.25">
      <c r="A291">
        <f>'2020_1-2-5_Download'!C40</f>
        <v>2020</v>
      </c>
      <c r="B291" t="str">
        <f>'2020_1-2-5_Download'!B40</f>
        <v>Insgesamt</v>
      </c>
      <c r="C291" t="s">
        <v>597</v>
      </c>
      <c r="D291" s="125">
        <f>'2020_1-2-5_Download'!E40</f>
        <v>54.095198130307324</v>
      </c>
    </row>
    <row r="292" spans="1:4" x14ac:dyDescent="0.25">
      <c r="A292">
        <f>'2020_1-2-5_Download'!C41</f>
        <v>2019</v>
      </c>
      <c r="B292" t="str">
        <f>'2020_1-2-5_Download'!B41</f>
        <v>Europa</v>
      </c>
      <c r="C292" t="s">
        <v>597</v>
      </c>
      <c r="D292" s="125">
        <f>'2020_1-2-5_Download'!E41</f>
        <v>53.671920391769881</v>
      </c>
    </row>
    <row r="293" spans="1:4" x14ac:dyDescent="0.25">
      <c r="A293">
        <f>'2020_1-2-5_Download'!C42</f>
        <v>2019</v>
      </c>
      <c r="B293" t="str">
        <f>'2020_1-2-5_Download'!B42</f>
        <v>Türkei</v>
      </c>
      <c r="C293" t="s">
        <v>597</v>
      </c>
      <c r="D293" s="125">
        <f>'2020_1-2-5_Download'!E42</f>
        <v>51.298811066659155</v>
      </c>
    </row>
    <row r="294" spans="1:4" x14ac:dyDescent="0.25">
      <c r="A294">
        <f>'2020_1-2-5_Download'!C43</f>
        <v>2019</v>
      </c>
      <c r="B294" t="str">
        <f>'2020_1-2-5_Download'!B43</f>
        <v>Polen</v>
      </c>
      <c r="C294" t="s">
        <v>597</v>
      </c>
      <c r="D294" s="125">
        <f>'2020_1-2-5_Download'!E43</f>
        <v>54.741621180431565</v>
      </c>
    </row>
    <row r="295" spans="1:4" x14ac:dyDescent="0.25">
      <c r="A295">
        <f>'2020_1-2-5_Download'!C44</f>
        <v>2019</v>
      </c>
      <c r="B295" t="str">
        <f>'2020_1-2-5_Download'!B44</f>
        <v>Serbien</v>
      </c>
      <c r="C295" t="s">
        <v>597</v>
      </c>
      <c r="D295" s="125">
        <f>'2020_1-2-5_Download'!E44</f>
        <v>50.954747580434216</v>
      </c>
    </row>
    <row r="296" spans="1:4" x14ac:dyDescent="0.25">
      <c r="A296">
        <f>'2020_1-2-5_Download'!C45</f>
        <v>2019</v>
      </c>
      <c r="B296" t="str">
        <f>'2020_1-2-5_Download'!B45</f>
        <v>Niederlande</v>
      </c>
      <c r="C296" t="s">
        <v>597</v>
      </c>
      <c r="D296" s="125">
        <f>'2020_1-2-5_Download'!E45</f>
        <v>56.621463251297513</v>
      </c>
    </row>
    <row r="297" spans="1:4" x14ac:dyDescent="0.25">
      <c r="A297">
        <f>'2020_1-2-5_Download'!C46</f>
        <v>2019</v>
      </c>
      <c r="B297" t="str">
        <f>'2020_1-2-5_Download'!B46</f>
        <v>Rumänien</v>
      </c>
      <c r="C297" t="s">
        <v>597</v>
      </c>
      <c r="D297" s="125">
        <f>'2020_1-2-5_Download'!E46</f>
        <v>60.605289928789418</v>
      </c>
    </row>
    <row r="298" spans="1:4" x14ac:dyDescent="0.25">
      <c r="A298">
        <f>'2020_1-2-5_Download'!C47</f>
        <v>2019</v>
      </c>
      <c r="B298" t="str">
        <f>'2020_1-2-5_Download'!B47</f>
        <v>Italien</v>
      </c>
      <c r="C298" t="s">
        <v>597</v>
      </c>
      <c r="D298" s="125">
        <f>'2020_1-2-5_Download'!E47</f>
        <v>60.572419774501299</v>
      </c>
    </row>
    <row r="299" spans="1:4" x14ac:dyDescent="0.25">
      <c r="A299">
        <f>'2020_1-2-5_Download'!C48</f>
        <v>2019</v>
      </c>
      <c r="B299" t="str">
        <f>'2020_1-2-5_Download'!B48</f>
        <v>Russische Föderation</v>
      </c>
      <c r="C299" t="s">
        <v>597</v>
      </c>
      <c r="D299" s="125">
        <f>'2020_1-2-5_Download'!E48</f>
        <v>36.747529200359388</v>
      </c>
    </row>
    <row r="300" spans="1:4" x14ac:dyDescent="0.25">
      <c r="A300">
        <f>'2020_1-2-5_Download'!C49</f>
        <v>2019</v>
      </c>
      <c r="B300" t="str">
        <f>'2020_1-2-5_Download'!B49</f>
        <v>Griechenland</v>
      </c>
      <c r="C300" t="s">
        <v>597</v>
      </c>
      <c r="D300" s="125">
        <f>'2020_1-2-5_Download'!E49</f>
        <v>56.710071751262291</v>
      </c>
    </row>
    <row r="301" spans="1:4" x14ac:dyDescent="0.25">
      <c r="A301">
        <f>'2020_1-2-5_Download'!C50</f>
        <v>2019</v>
      </c>
      <c r="B301" t="str">
        <f>'2020_1-2-5_Download'!B50</f>
        <v>Bulgarien</v>
      </c>
      <c r="C301" t="s">
        <v>597</v>
      </c>
      <c r="D301" s="125">
        <f>'2020_1-2-5_Download'!E50</f>
        <v>54.848377997179121</v>
      </c>
    </row>
    <row r="302" spans="1:4" x14ac:dyDescent="0.25">
      <c r="A302">
        <f>'2020_1-2-5_Download'!C51</f>
        <v>2019</v>
      </c>
      <c r="B302" t="str">
        <f>'2020_1-2-5_Download'!B51</f>
        <v>Spanien</v>
      </c>
      <c r="C302" t="s">
        <v>597</v>
      </c>
      <c r="D302" s="125">
        <f>'2020_1-2-5_Download'!E51</f>
        <v>52.79866332497911</v>
      </c>
    </row>
    <row r="303" spans="1:4" x14ac:dyDescent="0.25">
      <c r="A303">
        <f>'2020_1-2-5_Download'!C52</f>
        <v>2019</v>
      </c>
      <c r="B303" t="str">
        <f>'2020_1-2-5_Download'!B52</f>
        <v>Ukraine</v>
      </c>
      <c r="C303" t="s">
        <v>597</v>
      </c>
      <c r="D303" s="125">
        <f>'2020_1-2-5_Download'!E52</f>
        <v>36.976641692375495</v>
      </c>
    </row>
    <row r="304" spans="1:4" x14ac:dyDescent="0.25">
      <c r="A304">
        <f>'2020_1-2-5_Download'!C53</f>
        <v>2019</v>
      </c>
      <c r="B304" t="str">
        <f>'2020_1-2-5_Download'!B53</f>
        <v>Vereinigtes Königreich</v>
      </c>
      <c r="C304" t="s">
        <v>597</v>
      </c>
      <c r="D304" s="125">
        <f>'2020_1-2-5_Download'!E53</f>
        <v>69.851851851851848</v>
      </c>
    </row>
    <row r="305" spans="1:4" x14ac:dyDescent="0.25">
      <c r="A305">
        <f>'2020_1-2-5_Download'!C54</f>
        <v>2019</v>
      </c>
      <c r="B305" t="str">
        <f>'2020_1-2-5_Download'!B54</f>
        <v>Portugal</v>
      </c>
      <c r="C305" t="s">
        <v>597</v>
      </c>
      <c r="D305" s="125">
        <f>'2020_1-2-5_Download'!E54</f>
        <v>54.118993135011436</v>
      </c>
    </row>
    <row r="306" spans="1:4" x14ac:dyDescent="0.25">
      <c r="A306">
        <f>'2020_1-2-5_Download'!C55</f>
        <v>2019</v>
      </c>
      <c r="B306" t="str">
        <f>'2020_1-2-5_Download'!B55</f>
        <v>Kroatien</v>
      </c>
      <c r="C306" t="s">
        <v>597</v>
      </c>
      <c r="D306" s="125">
        <f>'2020_1-2-5_Download'!E55</f>
        <v>56.986991187578681</v>
      </c>
    </row>
    <row r="307" spans="1:4" x14ac:dyDescent="0.25">
      <c r="A307">
        <f>'2020_1-2-5_Download'!C56</f>
        <v>2019</v>
      </c>
      <c r="B307" t="str">
        <f>'2020_1-2-5_Download'!B56</f>
        <v>Ungarn</v>
      </c>
      <c r="C307" t="s">
        <v>597</v>
      </c>
      <c r="D307" s="125">
        <f>'2020_1-2-5_Download'!E56</f>
        <v>60.116217643951394</v>
      </c>
    </row>
    <row r="308" spans="1:4" x14ac:dyDescent="0.25">
      <c r="A308">
        <f>'2020_1-2-5_Download'!C57</f>
        <v>2019</v>
      </c>
      <c r="B308" t="str">
        <f>'2020_1-2-5_Download'!B57</f>
        <v>EU Staaten</v>
      </c>
      <c r="C308" t="s">
        <v>597</v>
      </c>
      <c r="D308" s="125">
        <f>'2020_1-2-5_Download'!E57</f>
        <v>51.533085504769041</v>
      </c>
    </row>
    <row r="309" spans="1:4" x14ac:dyDescent="0.25">
      <c r="A309">
        <f>'2020_1-2-5_Download'!C58</f>
        <v>2019</v>
      </c>
      <c r="B309" t="str">
        <f>'2020_1-2-5_Download'!B58</f>
        <v>Afrika</v>
      </c>
      <c r="C309" t="s">
        <v>597</v>
      </c>
      <c r="D309" s="125">
        <f>'2020_1-2-5_Download'!E58</f>
        <v>63.941449482327741</v>
      </c>
    </row>
    <row r="310" spans="1:4" x14ac:dyDescent="0.25">
      <c r="A310">
        <f>'2020_1-2-5_Download'!C59</f>
        <v>2019</v>
      </c>
      <c r="B310" t="str">
        <f>'2020_1-2-5_Download'!B59</f>
        <v>Amerika</v>
      </c>
      <c r="C310" t="s">
        <v>597</v>
      </c>
      <c r="D310" s="125">
        <f>'2020_1-2-5_Download'!E59</f>
        <v>45.620022753128552</v>
      </c>
    </row>
    <row r="311" spans="1:4" x14ac:dyDescent="0.25">
      <c r="A311">
        <f>'2020_1-2-5_Download'!C60</f>
        <v>2019</v>
      </c>
      <c r="B311" t="str">
        <f>'2020_1-2-5_Download'!B60</f>
        <v>Asien</v>
      </c>
      <c r="C311" t="s">
        <v>597</v>
      </c>
      <c r="D311" s="125">
        <f>'2020_1-2-5_Download'!E60</f>
        <v>54.728040876816564</v>
      </c>
    </row>
    <row r="312" spans="1:4" x14ac:dyDescent="0.25">
      <c r="A312">
        <f>'2020_1-2-5_Download'!C61</f>
        <v>2019</v>
      </c>
      <c r="B312" t="str">
        <f>'2020_1-2-5_Download'!B61</f>
        <v>Syrien</v>
      </c>
      <c r="C312" t="s">
        <v>597</v>
      </c>
      <c r="D312" s="125">
        <f>'2020_1-2-5_Download'!E61</f>
        <v>56.90702199162785</v>
      </c>
    </row>
    <row r="313" spans="1:4" x14ac:dyDescent="0.25">
      <c r="A313">
        <f>'2020_1-2-5_Download'!C62</f>
        <v>2019</v>
      </c>
      <c r="B313" t="str">
        <f>'2020_1-2-5_Download'!B62</f>
        <v xml:space="preserve">Irak </v>
      </c>
      <c r="C313" t="s">
        <v>597</v>
      </c>
      <c r="D313" s="125">
        <f>'2020_1-2-5_Download'!E62</f>
        <v>55.196783233824789</v>
      </c>
    </row>
    <row r="314" spans="1:4" x14ac:dyDescent="0.25">
      <c r="A314">
        <f>'2020_1-2-5_Download'!C63</f>
        <v>2019</v>
      </c>
      <c r="B314" t="str">
        <f>'2020_1-2-5_Download'!B63</f>
        <v>Afghanistan</v>
      </c>
      <c r="C314" t="s">
        <v>597</v>
      </c>
      <c r="D314" s="125">
        <f>'2020_1-2-5_Download'!E63</f>
        <v>63.402548371873522</v>
      </c>
    </row>
    <row r="315" spans="1:4" x14ac:dyDescent="0.25">
      <c r="A315">
        <f>'2020_1-2-5_Download'!C64</f>
        <v>2019</v>
      </c>
      <c r="B315" t="str">
        <f>'2020_1-2-5_Download'!B64</f>
        <v>China</v>
      </c>
      <c r="C315" t="s">
        <v>597</v>
      </c>
      <c r="D315" s="125">
        <f>'2020_1-2-5_Download'!E64</f>
        <v>50.524308865586278</v>
      </c>
    </row>
    <row r="316" spans="1:4" x14ac:dyDescent="0.25">
      <c r="A316">
        <f>'2020_1-2-5_Download'!C65</f>
        <v>2019</v>
      </c>
      <c r="B316" t="str">
        <f>'2020_1-2-5_Download'!B65</f>
        <v>Vietnam</v>
      </c>
      <c r="C316" t="s">
        <v>597</v>
      </c>
      <c r="D316" s="125">
        <f>'2020_1-2-5_Download'!E65</f>
        <v>45.31963470319635</v>
      </c>
    </row>
    <row r="317" spans="1:4" x14ac:dyDescent="0.25">
      <c r="A317">
        <f>'2020_1-2-5_Download'!C66</f>
        <v>2019</v>
      </c>
      <c r="B317" t="str">
        <f>'2020_1-2-5_Download'!B66</f>
        <v>Australien und Ozeanien</v>
      </c>
      <c r="C317" t="s">
        <v>597</v>
      </c>
      <c r="D317" s="125">
        <f>'2020_1-2-5_Download'!E66</f>
        <v>56.338028169014088</v>
      </c>
    </row>
    <row r="318" spans="1:4" x14ac:dyDescent="0.25">
      <c r="A318">
        <f>'2020_1-2-5_Download'!C67</f>
        <v>2019</v>
      </c>
      <c r="B318" t="str">
        <f>'2020_1-2-5_Download'!B67</f>
        <v>Staatenlos</v>
      </c>
      <c r="C318" t="s">
        <v>597</v>
      </c>
      <c r="D318" s="125">
        <f>'2020_1-2-5_Download'!E67</f>
        <v>56.638418079096041</v>
      </c>
    </row>
    <row r="319" spans="1:4" x14ac:dyDescent="0.25">
      <c r="A319">
        <f>'2020_1-2-5_Download'!C68</f>
        <v>2019</v>
      </c>
      <c r="B319" t="str">
        <f>'2020_1-2-5_Download'!B68</f>
        <v>Ungeklärt und ohne Angabe</v>
      </c>
      <c r="C319" t="s">
        <v>597</v>
      </c>
      <c r="D319" s="125">
        <f>'2020_1-2-5_Download'!E68</f>
        <v>58.53379152348225</v>
      </c>
    </row>
    <row r="320" spans="1:4" x14ac:dyDescent="0.25">
      <c r="A320">
        <f>'2020_1-2-5_Download'!C69</f>
        <v>2019</v>
      </c>
      <c r="B320" t="str">
        <f>'2020_1-2-5_Download'!B69</f>
        <v>Insgesamt</v>
      </c>
      <c r="C320" t="s">
        <v>597</v>
      </c>
      <c r="D320" s="125">
        <f>'2020_1-2-5_Download'!E69</f>
        <v>54.366860247394975</v>
      </c>
    </row>
    <row r="321" spans="1:4" x14ac:dyDescent="0.25">
      <c r="A321">
        <f>'2020_1-2-5_Download'!C70</f>
        <v>2018</v>
      </c>
      <c r="B321" t="str">
        <f>'2020_1-2-5_Download'!B70</f>
        <v>Europa</v>
      </c>
      <c r="C321" t="s">
        <v>597</v>
      </c>
      <c r="D321" s="125">
        <f>'2020_1-2-5_Download'!E70</f>
        <v>53.878805067120439</v>
      </c>
    </row>
    <row r="322" spans="1:4" x14ac:dyDescent="0.25">
      <c r="A322">
        <f>'2020_1-2-5_Download'!C71</f>
        <v>2018</v>
      </c>
      <c r="B322" t="str">
        <f>'2020_1-2-5_Download'!B71</f>
        <v>Türkei</v>
      </c>
      <c r="C322" t="s">
        <v>597</v>
      </c>
      <c r="D322" s="125">
        <f>'2020_1-2-5_Download'!E71</f>
        <v>51.223746849621953</v>
      </c>
    </row>
    <row r="323" spans="1:4" x14ac:dyDescent="0.25">
      <c r="A323">
        <f>'2020_1-2-5_Download'!C72</f>
        <v>2018</v>
      </c>
      <c r="B323" t="str">
        <f>'2020_1-2-5_Download'!B72</f>
        <v>Polen</v>
      </c>
      <c r="C323" t="s">
        <v>597</v>
      </c>
      <c r="D323" s="125">
        <f>'2020_1-2-5_Download'!E72</f>
        <v>55.319367955118636</v>
      </c>
    </row>
    <row r="324" spans="1:4" x14ac:dyDescent="0.25">
      <c r="A324">
        <f>'2020_1-2-5_Download'!C73</f>
        <v>2018</v>
      </c>
      <c r="B324" t="str">
        <f>'2020_1-2-5_Download'!B73</f>
        <v>Serbien</v>
      </c>
      <c r="C324" t="s">
        <v>597</v>
      </c>
      <c r="D324" s="125">
        <f>'2020_1-2-5_Download'!E73</f>
        <v>50.610727562400427</v>
      </c>
    </row>
    <row r="325" spans="1:4" x14ac:dyDescent="0.25">
      <c r="A325">
        <f>'2020_1-2-5_Download'!C74</f>
        <v>2018</v>
      </c>
      <c r="B325" t="str">
        <f>'2020_1-2-5_Download'!B74</f>
        <v>Niederlande</v>
      </c>
      <c r="C325" t="s">
        <v>597</v>
      </c>
      <c r="D325" s="125">
        <f>'2020_1-2-5_Download'!E74</f>
        <v>56.486125041792043</v>
      </c>
    </row>
    <row r="326" spans="1:4" x14ac:dyDescent="0.25">
      <c r="A326">
        <f>'2020_1-2-5_Download'!C75</f>
        <v>2018</v>
      </c>
      <c r="B326" t="str">
        <f>'2020_1-2-5_Download'!B75</f>
        <v>Rumänien</v>
      </c>
      <c r="C326" t="s">
        <v>597</v>
      </c>
      <c r="D326" s="125">
        <f>'2020_1-2-5_Download'!E75</f>
        <v>61.480003799753014</v>
      </c>
    </row>
    <row r="327" spans="1:4" x14ac:dyDescent="0.25">
      <c r="A327">
        <f>'2020_1-2-5_Download'!C76</f>
        <v>2018</v>
      </c>
      <c r="B327" t="str">
        <f>'2020_1-2-5_Download'!B76</f>
        <v>Italien</v>
      </c>
      <c r="C327" t="s">
        <v>597</v>
      </c>
      <c r="D327" s="125">
        <f>'2020_1-2-5_Download'!E76</f>
        <v>61.17049237778167</v>
      </c>
    </row>
    <row r="328" spans="1:4" x14ac:dyDescent="0.25">
      <c r="A328">
        <f>'2020_1-2-5_Download'!C77</f>
        <v>2018</v>
      </c>
      <c r="B328" t="str">
        <f>'2020_1-2-5_Download'!B77</f>
        <v>Russische Föderation</v>
      </c>
      <c r="C328" t="s">
        <v>597</v>
      </c>
      <c r="D328" s="125">
        <f>'2020_1-2-5_Download'!E77</f>
        <v>37.030247479376719</v>
      </c>
    </row>
    <row r="329" spans="1:4" x14ac:dyDescent="0.25">
      <c r="A329">
        <f>'2020_1-2-5_Download'!C78</f>
        <v>2018</v>
      </c>
      <c r="B329" t="str">
        <f>'2020_1-2-5_Download'!B78</f>
        <v>Griechenland</v>
      </c>
      <c r="C329" t="s">
        <v>597</v>
      </c>
      <c r="D329" s="125">
        <f>'2020_1-2-5_Download'!E78</f>
        <v>57.051623203831824</v>
      </c>
    </row>
    <row r="330" spans="1:4" x14ac:dyDescent="0.25">
      <c r="A330">
        <f>'2020_1-2-5_Download'!C79</f>
        <v>2018</v>
      </c>
      <c r="B330" t="str">
        <f>'2020_1-2-5_Download'!B79</f>
        <v>Bulgarien</v>
      </c>
      <c r="C330" t="s">
        <v>597</v>
      </c>
      <c r="D330" s="125">
        <f>'2020_1-2-5_Download'!E79</f>
        <v>55.61754520969604</v>
      </c>
    </row>
    <row r="331" spans="1:4" x14ac:dyDescent="0.25">
      <c r="A331">
        <f>'2020_1-2-5_Download'!C80</f>
        <v>2018</v>
      </c>
      <c r="B331" t="str">
        <f>'2020_1-2-5_Download'!B80</f>
        <v>Spanien</v>
      </c>
      <c r="C331" t="s">
        <v>597</v>
      </c>
      <c r="D331" s="125">
        <f>'2020_1-2-5_Download'!E80</f>
        <v>52.722667792317438</v>
      </c>
    </row>
    <row r="332" spans="1:4" x14ac:dyDescent="0.25">
      <c r="A332">
        <f>'2020_1-2-5_Download'!C81</f>
        <v>2018</v>
      </c>
      <c r="B332" t="str">
        <f>'2020_1-2-5_Download'!B81</f>
        <v>Ukraine</v>
      </c>
      <c r="C332" t="s">
        <v>597</v>
      </c>
      <c r="D332" s="125">
        <f>'2020_1-2-5_Download'!E81</f>
        <v>36.718041704442427</v>
      </c>
    </row>
    <row r="333" spans="1:4" x14ac:dyDescent="0.25">
      <c r="A333">
        <f>'2020_1-2-5_Download'!C82</f>
        <v>2018</v>
      </c>
      <c r="B333" t="str">
        <f>'2020_1-2-5_Download'!B82</f>
        <v>Vereinigtes Königreich</v>
      </c>
      <c r="C333" t="s">
        <v>597</v>
      </c>
      <c r="D333" s="125">
        <f>'2020_1-2-5_Download'!E82</f>
        <v>69.209197980931009</v>
      </c>
    </row>
    <row r="334" spans="1:4" x14ac:dyDescent="0.25">
      <c r="A334">
        <f>'2020_1-2-5_Download'!C83</f>
        <v>2018</v>
      </c>
      <c r="B334" t="str">
        <f>'2020_1-2-5_Download'!B83</f>
        <v>Portugal</v>
      </c>
      <c r="C334" t="s">
        <v>597</v>
      </c>
      <c r="D334" s="125">
        <f>'2020_1-2-5_Download'!E83</f>
        <v>53.92550143266476</v>
      </c>
    </row>
    <row r="335" spans="1:4" x14ac:dyDescent="0.25">
      <c r="A335">
        <f>'2020_1-2-5_Download'!C84</f>
        <v>2018</v>
      </c>
      <c r="B335" t="str">
        <f>'2020_1-2-5_Download'!B84</f>
        <v>Kroatien</v>
      </c>
      <c r="C335" t="s">
        <v>597</v>
      </c>
      <c r="D335" s="125">
        <f>'2020_1-2-5_Download'!E84</f>
        <v>56.729504603244195</v>
      </c>
    </row>
    <row r="336" spans="1:4" x14ac:dyDescent="0.25">
      <c r="A336">
        <f>'2020_1-2-5_Download'!C85</f>
        <v>2018</v>
      </c>
      <c r="B336" t="str">
        <f>'2020_1-2-5_Download'!B85</f>
        <v>Ungarn</v>
      </c>
      <c r="C336" t="s">
        <v>597</v>
      </c>
      <c r="D336" s="125">
        <f>'2020_1-2-5_Download'!E85</f>
        <v>61.081654294803819</v>
      </c>
    </row>
    <row r="337" spans="1:4" x14ac:dyDescent="0.25">
      <c r="A337">
        <f>'2020_1-2-5_Download'!C86</f>
        <v>2018</v>
      </c>
      <c r="B337" t="str">
        <f>'2020_1-2-5_Download'!B86</f>
        <v>EU Staaten</v>
      </c>
      <c r="C337" t="s">
        <v>597</v>
      </c>
      <c r="D337" s="125">
        <f>'2020_1-2-5_Download'!E86</f>
        <v>55.897255346181517</v>
      </c>
    </row>
    <row r="338" spans="1:4" x14ac:dyDescent="0.25">
      <c r="A338">
        <f>'2020_1-2-5_Download'!C87</f>
        <v>2018</v>
      </c>
      <c r="B338" t="str">
        <f>'2020_1-2-5_Download'!B87</f>
        <v>Afrika</v>
      </c>
      <c r="C338" t="s">
        <v>597</v>
      </c>
      <c r="D338" s="125">
        <f>'2020_1-2-5_Download'!E87</f>
        <v>65.407758289591598</v>
      </c>
    </row>
    <row r="339" spans="1:4" x14ac:dyDescent="0.25">
      <c r="A339">
        <f>'2020_1-2-5_Download'!C88</f>
        <v>2018</v>
      </c>
      <c r="B339" t="str">
        <f>'2020_1-2-5_Download'!B88</f>
        <v>Amerika</v>
      </c>
      <c r="C339" t="s">
        <v>597</v>
      </c>
      <c r="D339" s="125">
        <f>'2020_1-2-5_Download'!E88</f>
        <v>45.080230093854077</v>
      </c>
    </row>
    <row r="340" spans="1:4" x14ac:dyDescent="0.25">
      <c r="A340">
        <f>'2020_1-2-5_Download'!C89</f>
        <v>2018</v>
      </c>
      <c r="B340" t="str">
        <f>'2020_1-2-5_Download'!B89</f>
        <v>Asien</v>
      </c>
      <c r="C340" t="s">
        <v>597</v>
      </c>
      <c r="D340" s="125">
        <f>'2020_1-2-5_Download'!E89</f>
        <v>55.279200760297634</v>
      </c>
    </row>
    <row r="341" spans="1:4" x14ac:dyDescent="0.25">
      <c r="A341">
        <f>'2020_1-2-5_Download'!C90</f>
        <v>2018</v>
      </c>
      <c r="B341" t="str">
        <f>'2020_1-2-5_Download'!B90</f>
        <v>Syrien</v>
      </c>
      <c r="C341" t="s">
        <v>597</v>
      </c>
      <c r="D341" s="125">
        <f>'2020_1-2-5_Download'!E90</f>
        <v>57.813086450644313</v>
      </c>
    </row>
    <row r="342" spans="1:4" x14ac:dyDescent="0.25">
      <c r="A342">
        <f>'2020_1-2-5_Download'!C91</f>
        <v>2018</v>
      </c>
      <c r="B342" t="str">
        <f>'2020_1-2-5_Download'!B91</f>
        <v xml:space="preserve">Irak </v>
      </c>
      <c r="C342" t="s">
        <v>597</v>
      </c>
      <c r="D342" s="125">
        <f>'2020_1-2-5_Download'!E91</f>
        <v>55.70169837824033</v>
      </c>
    </row>
    <row r="343" spans="1:4" x14ac:dyDescent="0.25">
      <c r="A343">
        <f>'2020_1-2-5_Download'!C92</f>
        <v>2018</v>
      </c>
      <c r="B343" t="str">
        <f>'2020_1-2-5_Download'!B92</f>
        <v>Afghanistan</v>
      </c>
      <c r="C343" t="s">
        <v>597</v>
      </c>
      <c r="D343" s="125">
        <f>'2020_1-2-5_Download'!E92</f>
        <v>64.000966417008939</v>
      </c>
    </row>
    <row r="344" spans="1:4" x14ac:dyDescent="0.25">
      <c r="A344">
        <f>'2020_1-2-5_Download'!C93</f>
        <v>2018</v>
      </c>
      <c r="B344" t="str">
        <f>'2020_1-2-5_Download'!B93</f>
        <v>China</v>
      </c>
      <c r="C344" t="s">
        <v>597</v>
      </c>
      <c r="D344" s="125">
        <f>'2020_1-2-5_Download'!E93</f>
        <v>50.49261083743842</v>
      </c>
    </row>
    <row r="345" spans="1:4" x14ac:dyDescent="0.25">
      <c r="A345">
        <f>'2020_1-2-5_Download'!C94</f>
        <v>2018</v>
      </c>
      <c r="B345" t="str">
        <f>'2020_1-2-5_Download'!B94</f>
        <v>Vietnam</v>
      </c>
      <c r="C345" t="s">
        <v>597</v>
      </c>
      <c r="D345" s="125">
        <f>'2020_1-2-5_Download'!E94</f>
        <v>45.753899480069329</v>
      </c>
    </row>
    <row r="346" spans="1:4" x14ac:dyDescent="0.25">
      <c r="A346">
        <f>'2020_1-2-5_Download'!C95</f>
        <v>2018</v>
      </c>
      <c r="B346" t="str">
        <f>'2020_1-2-5_Download'!B95</f>
        <v>Australien und Ozeanien</v>
      </c>
      <c r="C346" t="s">
        <v>597</v>
      </c>
      <c r="D346" s="125">
        <f>'2020_1-2-5_Download'!E95</f>
        <v>55.172413793103445</v>
      </c>
    </row>
    <row r="347" spans="1:4" x14ac:dyDescent="0.25">
      <c r="A347">
        <f>'2020_1-2-5_Download'!C96</f>
        <v>2018</v>
      </c>
      <c r="B347" t="str">
        <f>'2020_1-2-5_Download'!B96</f>
        <v>Staatenlos</v>
      </c>
      <c r="C347" t="s">
        <v>597</v>
      </c>
      <c r="D347" s="125">
        <f>'2020_1-2-5_Download'!E96</f>
        <v>56.838905775075986</v>
      </c>
    </row>
    <row r="348" spans="1:4" x14ac:dyDescent="0.25">
      <c r="A348">
        <f>'2020_1-2-5_Download'!C97</f>
        <v>2018</v>
      </c>
      <c r="B348" t="str">
        <f>'2020_1-2-5_Download'!B97</f>
        <v>Ungeklärt und ohne Angabe</v>
      </c>
      <c r="C348" t="s">
        <v>597</v>
      </c>
      <c r="D348" s="125">
        <f>'2020_1-2-5_Download'!E97</f>
        <v>59.476744186046517</v>
      </c>
    </row>
    <row r="349" spans="1:4" x14ac:dyDescent="0.25">
      <c r="A349">
        <f>'2020_1-2-5_Download'!C98</f>
        <v>2018</v>
      </c>
      <c r="B349" t="str">
        <f>'2020_1-2-5_Download'!B98</f>
        <v>Insgesamt</v>
      </c>
      <c r="C349" t="s">
        <v>597</v>
      </c>
      <c r="D349" s="125">
        <f>'2020_1-2-5_Download'!E98</f>
        <v>54.698184680474249</v>
      </c>
    </row>
    <row r="350" spans="1:4" x14ac:dyDescent="0.25">
      <c r="A350">
        <f>'2020_1-2-5_Download'!C99</f>
        <v>2017</v>
      </c>
      <c r="B350" t="str">
        <f>'2020_1-2-5_Download'!B99</f>
        <v>Europa</v>
      </c>
      <c r="C350" t="s">
        <v>597</v>
      </c>
      <c r="D350" s="125">
        <f>'2020_1-2-5_Download'!E99</f>
        <v>53.742872005260736</v>
      </c>
    </row>
    <row r="351" spans="1:4" x14ac:dyDescent="0.25">
      <c r="A351">
        <f>'2020_1-2-5_Download'!C100</f>
        <v>2017</v>
      </c>
      <c r="B351" t="str">
        <f>'2020_1-2-5_Download'!B100</f>
        <v>Türkei</v>
      </c>
      <c r="C351" t="s">
        <v>597</v>
      </c>
      <c r="D351" s="125">
        <f>'2020_1-2-5_Download'!E100</f>
        <v>51.2071368831893</v>
      </c>
    </row>
    <row r="352" spans="1:4" x14ac:dyDescent="0.25">
      <c r="A352">
        <f>'2020_1-2-5_Download'!C101</f>
        <v>2017</v>
      </c>
      <c r="B352" t="str">
        <f>'2020_1-2-5_Download'!B101</f>
        <v>Polen</v>
      </c>
      <c r="C352" t="s">
        <v>597</v>
      </c>
      <c r="D352" s="125">
        <f>'2020_1-2-5_Download'!E101</f>
        <v>55.264833881753525</v>
      </c>
    </row>
    <row r="353" spans="1:4" x14ac:dyDescent="0.25">
      <c r="A353">
        <f>'2020_1-2-5_Download'!C102</f>
        <v>2017</v>
      </c>
      <c r="B353" t="str">
        <f>'2020_1-2-5_Download'!B102</f>
        <v>Serbien</v>
      </c>
      <c r="C353" t="s">
        <v>597</v>
      </c>
      <c r="D353" s="125">
        <f>'2020_1-2-5_Download'!E102</f>
        <v>50.452850293020781</v>
      </c>
    </row>
    <row r="354" spans="1:4" x14ac:dyDescent="0.25">
      <c r="A354">
        <f>'2020_1-2-5_Download'!C103</f>
        <v>2017</v>
      </c>
      <c r="B354" t="str">
        <f>'2020_1-2-5_Download'!B103</f>
        <v>Niederlande</v>
      </c>
      <c r="C354" t="s">
        <v>597</v>
      </c>
      <c r="D354" s="125">
        <f>'2020_1-2-5_Download'!E103</f>
        <v>56.235527621567982</v>
      </c>
    </row>
    <row r="355" spans="1:4" x14ac:dyDescent="0.25">
      <c r="A355">
        <f>'2020_1-2-5_Download'!C104</f>
        <v>2017</v>
      </c>
      <c r="B355" t="str">
        <f>'2020_1-2-5_Download'!B104</f>
        <v>Rumänien</v>
      </c>
      <c r="C355" t="s">
        <v>597</v>
      </c>
      <c r="D355" s="125">
        <f>'2020_1-2-5_Download'!E104</f>
        <v>61.616507067943459</v>
      </c>
    </row>
    <row r="356" spans="1:4" x14ac:dyDescent="0.25">
      <c r="A356">
        <f>'2020_1-2-5_Download'!C105</f>
        <v>2017</v>
      </c>
      <c r="B356" t="str">
        <f>'2020_1-2-5_Download'!B105</f>
        <v>Italien</v>
      </c>
      <c r="C356" t="s">
        <v>597</v>
      </c>
      <c r="D356" s="125">
        <f>'2020_1-2-5_Download'!E105</f>
        <v>61.302954788180855</v>
      </c>
    </row>
    <row r="357" spans="1:4" x14ac:dyDescent="0.25">
      <c r="A357">
        <f>'2020_1-2-5_Download'!C106</f>
        <v>2017</v>
      </c>
      <c r="B357" t="str">
        <f>'2020_1-2-5_Download'!B106</f>
        <v>Russische Föderation</v>
      </c>
      <c r="C357" t="s">
        <v>597</v>
      </c>
      <c r="D357" s="125">
        <f>'2020_1-2-5_Download'!E106</f>
        <v>37.186988064591617</v>
      </c>
    </row>
    <row r="358" spans="1:4" x14ac:dyDescent="0.25">
      <c r="A358">
        <f>'2020_1-2-5_Download'!C107</f>
        <v>2017</v>
      </c>
      <c r="B358" t="str">
        <f>'2020_1-2-5_Download'!B107</f>
        <v>Griechenland</v>
      </c>
      <c r="C358" t="s">
        <v>597</v>
      </c>
      <c r="D358" s="125">
        <f>'2020_1-2-5_Download'!E107</f>
        <v>56.862217438105489</v>
      </c>
    </row>
    <row r="359" spans="1:4" x14ac:dyDescent="0.25">
      <c r="A359">
        <f>'2020_1-2-5_Download'!C108</f>
        <v>2017</v>
      </c>
      <c r="B359" t="str">
        <f>'2020_1-2-5_Download'!B108</f>
        <v>Bulgarien</v>
      </c>
      <c r="C359" t="s">
        <v>597</v>
      </c>
      <c r="D359" s="125">
        <f>'2020_1-2-5_Download'!E108</f>
        <v>55.887408680704773</v>
      </c>
    </row>
    <row r="360" spans="1:4" x14ac:dyDescent="0.25">
      <c r="A360">
        <f>'2020_1-2-5_Download'!C109</f>
        <v>2017</v>
      </c>
      <c r="B360" t="str">
        <f>'2020_1-2-5_Download'!B109</f>
        <v>Spanien</v>
      </c>
      <c r="C360" t="s">
        <v>597</v>
      </c>
      <c r="D360" s="125">
        <f>'2020_1-2-5_Download'!E109</f>
        <v>52.948663555366991</v>
      </c>
    </row>
    <row r="361" spans="1:4" x14ac:dyDescent="0.25">
      <c r="A361">
        <f>'2020_1-2-5_Download'!C110</f>
        <v>2017</v>
      </c>
      <c r="B361" t="str">
        <f>'2020_1-2-5_Download'!B110</f>
        <v>Ukraine</v>
      </c>
      <c r="C361" t="s">
        <v>597</v>
      </c>
      <c r="D361" s="125">
        <f>'2020_1-2-5_Download'!E110</f>
        <v>36.621047663992449</v>
      </c>
    </row>
    <row r="362" spans="1:4" x14ac:dyDescent="0.25">
      <c r="A362">
        <f>'2020_1-2-5_Download'!C111</f>
        <v>2017</v>
      </c>
      <c r="B362" t="str">
        <f>'2020_1-2-5_Download'!B111</f>
        <v>Vereinigtes Königreich</v>
      </c>
      <c r="C362" t="s">
        <v>597</v>
      </c>
      <c r="D362" s="125">
        <f>'2020_1-2-5_Download'!E111</f>
        <v>69.071618037135281</v>
      </c>
    </row>
    <row r="363" spans="1:4" x14ac:dyDescent="0.25">
      <c r="A363">
        <f>'2020_1-2-5_Download'!C112</f>
        <v>2017</v>
      </c>
      <c r="B363" t="str">
        <f>'2020_1-2-5_Download'!B112</f>
        <v>Portugal</v>
      </c>
      <c r="C363" t="s">
        <v>597</v>
      </c>
      <c r="D363" s="125">
        <f>'2020_1-2-5_Download'!E112</f>
        <v>54.030874785591763</v>
      </c>
    </row>
    <row r="364" spans="1:4" x14ac:dyDescent="0.25">
      <c r="A364">
        <f>'2020_1-2-5_Download'!C113</f>
        <v>2017</v>
      </c>
      <c r="B364" t="str">
        <f>'2020_1-2-5_Download'!B113</f>
        <v>Kroatien</v>
      </c>
      <c r="C364" t="s">
        <v>597</v>
      </c>
      <c r="D364" s="125">
        <f>'2020_1-2-5_Download'!E113</f>
        <v>56.336681013868962</v>
      </c>
    </row>
    <row r="365" spans="1:4" x14ac:dyDescent="0.25">
      <c r="A365">
        <f>'2020_1-2-5_Download'!C114</f>
        <v>2017</v>
      </c>
      <c r="B365" t="str">
        <f>'2020_1-2-5_Download'!B114</f>
        <v>Ungarn</v>
      </c>
      <c r="C365" t="s">
        <v>597</v>
      </c>
      <c r="D365" s="125">
        <f>'2020_1-2-5_Download'!E114</f>
        <v>62.376779846659367</v>
      </c>
    </row>
    <row r="366" spans="1:4" x14ac:dyDescent="0.25">
      <c r="A366">
        <f>'2020_1-2-5_Download'!C115</f>
        <v>2017</v>
      </c>
      <c r="B366" t="str">
        <f>'2020_1-2-5_Download'!B115</f>
        <v>EU Staaten</v>
      </c>
      <c r="C366" t="s">
        <v>597</v>
      </c>
      <c r="D366" s="125">
        <f>'2020_1-2-5_Download'!E115</f>
        <v>55.865371291320884</v>
      </c>
    </row>
    <row r="367" spans="1:4" x14ac:dyDescent="0.25">
      <c r="A367">
        <f>'2020_1-2-5_Download'!C116</f>
        <v>2017</v>
      </c>
      <c r="B367" t="str">
        <f>'2020_1-2-5_Download'!B116</f>
        <v>Afrika</v>
      </c>
      <c r="C367" t="s">
        <v>597</v>
      </c>
      <c r="D367" s="125">
        <f>'2020_1-2-5_Download'!E116</f>
        <v>67.001928906034721</v>
      </c>
    </row>
    <row r="368" spans="1:4" x14ac:dyDescent="0.25">
      <c r="A368">
        <f>'2020_1-2-5_Download'!C117</f>
        <v>2017</v>
      </c>
      <c r="B368" t="str">
        <f>'2020_1-2-5_Download'!B117</f>
        <v>Amerika</v>
      </c>
      <c r="C368" t="s">
        <v>597</v>
      </c>
      <c r="D368" s="125">
        <f>'2020_1-2-5_Download'!E117</f>
        <v>44.826478149100254</v>
      </c>
    </row>
    <row r="369" spans="1:4" x14ac:dyDescent="0.25">
      <c r="A369">
        <f>'2020_1-2-5_Download'!C118</f>
        <v>2017</v>
      </c>
      <c r="B369" t="str">
        <f>'2020_1-2-5_Download'!B118</f>
        <v>Asien</v>
      </c>
      <c r="C369" t="s">
        <v>597</v>
      </c>
      <c r="D369" s="125">
        <f>'2020_1-2-5_Download'!E118</f>
        <v>55.797012280658578</v>
      </c>
    </row>
    <row r="370" spans="1:4" x14ac:dyDescent="0.25">
      <c r="A370">
        <f>'2020_1-2-5_Download'!C119</f>
        <v>2017</v>
      </c>
      <c r="B370" t="str">
        <f>'2020_1-2-5_Download'!B119</f>
        <v>Syrien</v>
      </c>
      <c r="C370" t="s">
        <v>597</v>
      </c>
      <c r="D370" s="125">
        <f>'2020_1-2-5_Download'!E119</f>
        <v>58.731857400842756</v>
      </c>
    </row>
    <row r="371" spans="1:4" x14ac:dyDescent="0.25">
      <c r="A371">
        <f>'2020_1-2-5_Download'!C120</f>
        <v>2017</v>
      </c>
      <c r="B371" t="str">
        <f>'2020_1-2-5_Download'!B120</f>
        <v xml:space="preserve">Irak </v>
      </c>
      <c r="C371" t="s">
        <v>597</v>
      </c>
      <c r="D371" s="125">
        <f>'2020_1-2-5_Download'!E120</f>
        <v>56.480462300495326</v>
      </c>
    </row>
    <row r="372" spans="1:4" x14ac:dyDescent="0.25">
      <c r="A372">
        <f>'2020_1-2-5_Download'!C121</f>
        <v>2017</v>
      </c>
      <c r="B372" t="str">
        <f>'2020_1-2-5_Download'!B121</f>
        <v>Afghanistan</v>
      </c>
      <c r="C372" t="s">
        <v>597</v>
      </c>
      <c r="D372" s="125">
        <f>'2020_1-2-5_Download'!E121</f>
        <v>64.591633466135463</v>
      </c>
    </row>
    <row r="373" spans="1:4" x14ac:dyDescent="0.25">
      <c r="A373">
        <f>'2020_1-2-5_Download'!C122</f>
        <v>2017</v>
      </c>
      <c r="B373" t="str">
        <f>'2020_1-2-5_Download'!B122</f>
        <v>China</v>
      </c>
      <c r="C373" t="s">
        <v>597</v>
      </c>
      <c r="D373" s="125">
        <f>'2020_1-2-5_Download'!E122</f>
        <v>49.844881075491209</v>
      </c>
    </row>
    <row r="374" spans="1:4" x14ac:dyDescent="0.25">
      <c r="A374">
        <f>'2020_1-2-5_Download'!C123</f>
        <v>2017</v>
      </c>
      <c r="B374" t="str">
        <f>'2020_1-2-5_Download'!B123</f>
        <v>Vietnam</v>
      </c>
      <c r="C374" t="s">
        <v>597</v>
      </c>
      <c r="D374" s="125">
        <f>'2020_1-2-5_Download'!E123</f>
        <v>45.852803738317753</v>
      </c>
    </row>
    <row r="375" spans="1:4" x14ac:dyDescent="0.25">
      <c r="A375">
        <f>'2020_1-2-5_Download'!C124</f>
        <v>2017</v>
      </c>
      <c r="B375" t="str">
        <f>'2020_1-2-5_Download'!B124</f>
        <v>Australien und Ozeanien</v>
      </c>
      <c r="C375" t="s">
        <v>597</v>
      </c>
      <c r="D375" s="125">
        <f>'2020_1-2-5_Download'!E124</f>
        <v>55.172413793103445</v>
      </c>
    </row>
    <row r="376" spans="1:4" x14ac:dyDescent="0.25">
      <c r="A376">
        <f>'2020_1-2-5_Download'!C125</f>
        <v>2017</v>
      </c>
      <c r="B376" t="str">
        <f>'2020_1-2-5_Download'!B125</f>
        <v>Staatenlos</v>
      </c>
      <c r="C376" t="s">
        <v>597</v>
      </c>
      <c r="D376" s="125">
        <f>'2020_1-2-5_Download'!E125</f>
        <v>56.838905775075986</v>
      </c>
    </row>
    <row r="377" spans="1:4" x14ac:dyDescent="0.25">
      <c r="A377">
        <f>'2020_1-2-5_Download'!C126</f>
        <v>2017</v>
      </c>
      <c r="B377" t="str">
        <f>'2020_1-2-5_Download'!B126</f>
        <v>Ungeklärt und ohne Angabe</v>
      </c>
      <c r="C377" t="s">
        <v>597</v>
      </c>
      <c r="D377" s="125">
        <f>'2020_1-2-5_Download'!E126</f>
        <v>59.476744186046517</v>
      </c>
    </row>
    <row r="378" spans="1:4" x14ac:dyDescent="0.25">
      <c r="A378">
        <f>'2020_1-2-5_Download'!C127</f>
        <v>2017</v>
      </c>
      <c r="B378" t="str">
        <f>'2020_1-2-5_Download'!B127</f>
        <v>Insgesamt</v>
      </c>
      <c r="C378" t="s">
        <v>597</v>
      </c>
      <c r="D378" s="125">
        <f>'2020_1-2-5_Download'!E127</f>
        <v>54.698184680474249</v>
      </c>
    </row>
    <row r="379" spans="1:4" x14ac:dyDescent="0.25">
      <c r="A379">
        <f>'2020_1-2-5_Download'!C128</f>
        <v>2016</v>
      </c>
      <c r="B379" t="str">
        <f>'2020_1-2-5_Download'!B128</f>
        <v>Europa</v>
      </c>
      <c r="C379" t="s">
        <v>597</v>
      </c>
      <c r="D379" s="125">
        <f>'2020_1-2-5_Download'!E128</f>
        <v>53.550403592887051</v>
      </c>
    </row>
    <row r="380" spans="1:4" x14ac:dyDescent="0.25">
      <c r="A380">
        <f>'2020_1-2-5_Download'!C129</f>
        <v>2016</v>
      </c>
      <c r="B380" t="str">
        <f>'2020_1-2-5_Download'!B129</f>
        <v>Türkei</v>
      </c>
      <c r="C380" t="s">
        <v>597</v>
      </c>
      <c r="D380" s="125">
        <f>'2020_1-2-5_Download'!E129</f>
        <v>51.10051560680823</v>
      </c>
    </row>
    <row r="381" spans="1:4" x14ac:dyDescent="0.25">
      <c r="A381">
        <f>'2020_1-2-5_Download'!C130</f>
        <v>2016</v>
      </c>
      <c r="B381" t="str">
        <f>'2020_1-2-5_Download'!B130</f>
        <v>Polen</v>
      </c>
      <c r="C381" t="s">
        <v>597</v>
      </c>
      <c r="D381" s="125">
        <f>'2020_1-2-5_Download'!E130</f>
        <v>55.176046576102024</v>
      </c>
    </row>
    <row r="382" spans="1:4" x14ac:dyDescent="0.25">
      <c r="A382">
        <f>'2020_1-2-5_Download'!C131</f>
        <v>2016</v>
      </c>
      <c r="B382" t="str">
        <f>'2020_1-2-5_Download'!B131</f>
        <v>Serbien</v>
      </c>
      <c r="C382" t="s">
        <v>597</v>
      </c>
      <c r="D382" s="125">
        <f>'2020_1-2-5_Download'!E131</f>
        <v>49.946294307196567</v>
      </c>
    </row>
    <row r="383" spans="1:4" x14ac:dyDescent="0.25">
      <c r="A383">
        <f>'2020_1-2-5_Download'!C132</f>
        <v>2016</v>
      </c>
      <c r="B383" t="str">
        <f>'2020_1-2-5_Download'!B132</f>
        <v>Niederlande</v>
      </c>
      <c r="C383" t="s">
        <v>597</v>
      </c>
      <c r="D383" s="125">
        <f>'2020_1-2-5_Download'!E132</f>
        <v>56.244871163630393</v>
      </c>
    </row>
    <row r="384" spans="1:4" x14ac:dyDescent="0.25">
      <c r="A384">
        <f>'2020_1-2-5_Download'!C133</f>
        <v>2016</v>
      </c>
      <c r="B384" t="str">
        <f>'2020_1-2-5_Download'!B133</f>
        <v>Rumänien</v>
      </c>
      <c r="C384" t="s">
        <v>597</v>
      </c>
      <c r="D384" s="125">
        <f>'2020_1-2-5_Download'!E133</f>
        <v>61.838926174496642</v>
      </c>
    </row>
    <row r="385" spans="1:4" x14ac:dyDescent="0.25">
      <c r="A385">
        <f>'2020_1-2-5_Download'!C134</f>
        <v>2016</v>
      </c>
      <c r="B385" t="str">
        <f>'2020_1-2-5_Download'!B134</f>
        <v>Italien</v>
      </c>
      <c r="C385" t="s">
        <v>597</v>
      </c>
      <c r="D385" s="125">
        <f>'2020_1-2-5_Download'!E134</f>
        <v>61.606338915901318</v>
      </c>
    </row>
    <row r="386" spans="1:4" x14ac:dyDescent="0.25">
      <c r="A386">
        <f>'2020_1-2-5_Download'!C135</f>
        <v>2016</v>
      </c>
      <c r="B386" t="str">
        <f>'2020_1-2-5_Download'!B135</f>
        <v>Russische Föderation</v>
      </c>
      <c r="C386" t="s">
        <v>597</v>
      </c>
      <c r="D386" s="125">
        <f>'2020_1-2-5_Download'!E135</f>
        <v>37.414806110458279</v>
      </c>
    </row>
    <row r="387" spans="1:4" x14ac:dyDescent="0.25">
      <c r="A387">
        <f>'2020_1-2-5_Download'!C136</f>
        <v>2016</v>
      </c>
      <c r="B387" t="str">
        <f>'2020_1-2-5_Download'!B136</f>
        <v>Griechenland</v>
      </c>
      <c r="C387" t="s">
        <v>597</v>
      </c>
      <c r="D387" s="125">
        <f>'2020_1-2-5_Download'!E136</f>
        <v>56.994535519125691</v>
      </c>
    </row>
    <row r="388" spans="1:4" x14ac:dyDescent="0.25">
      <c r="A388">
        <f>'2020_1-2-5_Download'!C137</f>
        <v>2016</v>
      </c>
      <c r="B388" t="str">
        <f>'2020_1-2-5_Download'!B137</f>
        <v>Bulgarien</v>
      </c>
      <c r="C388" t="s">
        <v>597</v>
      </c>
      <c r="D388" s="125">
        <f>'2020_1-2-5_Download'!E137</f>
        <v>55.853894533139815</v>
      </c>
    </row>
    <row r="389" spans="1:4" x14ac:dyDescent="0.25">
      <c r="A389">
        <f>'2020_1-2-5_Download'!C138</f>
        <v>2016</v>
      </c>
      <c r="B389" t="str">
        <f>'2020_1-2-5_Download'!B138</f>
        <v>Spanien</v>
      </c>
      <c r="C389" t="s">
        <v>597</v>
      </c>
      <c r="D389" s="125">
        <f>'2020_1-2-5_Download'!E138</f>
        <v>52.973661852166522</v>
      </c>
    </row>
    <row r="390" spans="1:4" x14ac:dyDescent="0.25">
      <c r="A390">
        <f>'2020_1-2-5_Download'!C139</f>
        <v>2016</v>
      </c>
      <c r="B390" t="str">
        <f>'2020_1-2-5_Download'!B139</f>
        <v>Ukraine</v>
      </c>
      <c r="C390" t="s">
        <v>597</v>
      </c>
      <c r="D390" s="125">
        <f>'2020_1-2-5_Download'!E139</f>
        <v>36.284889316650627</v>
      </c>
    </row>
    <row r="391" spans="1:4" x14ac:dyDescent="0.25">
      <c r="A391">
        <f>'2020_1-2-5_Download'!C140</f>
        <v>2016</v>
      </c>
      <c r="B391" t="str">
        <f>'2020_1-2-5_Download'!B140</f>
        <v>Vereinigtes Königreich</v>
      </c>
      <c r="C391" t="s">
        <v>597</v>
      </c>
      <c r="D391" s="125">
        <f>'2020_1-2-5_Download'!E140</f>
        <v>68.379052369077314</v>
      </c>
    </row>
    <row r="392" spans="1:4" x14ac:dyDescent="0.25">
      <c r="A392">
        <f>'2020_1-2-5_Download'!C141</f>
        <v>2016</v>
      </c>
      <c r="B392" t="str">
        <f>'2020_1-2-5_Download'!B141</f>
        <v>Portugal</v>
      </c>
      <c r="C392" t="s">
        <v>597</v>
      </c>
      <c r="D392" s="125">
        <f>'2020_1-2-5_Download'!E141</f>
        <v>54.697986577181211</v>
      </c>
    </row>
    <row r="393" spans="1:4" x14ac:dyDescent="0.25">
      <c r="A393">
        <f>'2020_1-2-5_Download'!C142</f>
        <v>2016</v>
      </c>
      <c r="B393" t="str">
        <f>'2020_1-2-5_Download'!B142</f>
        <v>Kroatien</v>
      </c>
      <c r="C393" t="s">
        <v>597</v>
      </c>
      <c r="D393" s="125">
        <f>'2020_1-2-5_Download'!E142</f>
        <v>55.023425299323272</v>
      </c>
    </row>
    <row r="394" spans="1:4" x14ac:dyDescent="0.25">
      <c r="A394">
        <f>'2020_1-2-5_Download'!C143</f>
        <v>2016</v>
      </c>
      <c r="B394" t="str">
        <f>'2020_1-2-5_Download'!B143</f>
        <v>Ungarn</v>
      </c>
      <c r="C394" t="s">
        <v>597</v>
      </c>
      <c r="D394" s="125">
        <f>'2020_1-2-5_Download'!E143</f>
        <v>63.204913456169741</v>
      </c>
    </row>
    <row r="395" spans="1:4" x14ac:dyDescent="0.25">
      <c r="A395">
        <f>'2020_1-2-5_Download'!C144</f>
        <v>2016</v>
      </c>
      <c r="B395" t="str">
        <f>'2020_1-2-5_Download'!B144</f>
        <v>EU Staaten</v>
      </c>
      <c r="C395" t="s">
        <v>597</v>
      </c>
      <c r="D395" s="125">
        <f>'2020_1-2-5_Download'!E144</f>
        <v>55.713640469738039</v>
      </c>
    </row>
    <row r="396" spans="1:4" x14ac:dyDescent="0.25">
      <c r="A396">
        <f>'2020_1-2-5_Download'!C145</f>
        <v>2016</v>
      </c>
      <c r="B396" t="str">
        <f>'2020_1-2-5_Download'!B145</f>
        <v>Afrika</v>
      </c>
      <c r="C396" t="s">
        <v>597</v>
      </c>
      <c r="D396" s="125">
        <f>'2020_1-2-5_Download'!E145</f>
        <v>69.137603969064642</v>
      </c>
    </row>
    <row r="397" spans="1:4" x14ac:dyDescent="0.25">
      <c r="A397">
        <f>'2020_1-2-5_Download'!C146</f>
        <v>2016</v>
      </c>
      <c r="B397" t="str">
        <f>'2020_1-2-5_Download'!B146</f>
        <v>Amerika</v>
      </c>
      <c r="C397" t="s">
        <v>597</v>
      </c>
      <c r="D397" s="125">
        <f>'2020_1-2-5_Download'!E146</f>
        <v>44.889182930863377</v>
      </c>
    </row>
    <row r="398" spans="1:4" x14ac:dyDescent="0.25">
      <c r="A398">
        <f>'2020_1-2-5_Download'!C147</f>
        <v>2016</v>
      </c>
      <c r="B398" t="str">
        <f>'2020_1-2-5_Download'!B147</f>
        <v>Asien</v>
      </c>
      <c r="C398" t="s">
        <v>597</v>
      </c>
      <c r="D398" s="125">
        <f>'2020_1-2-5_Download'!E147</f>
        <v>56.779795207431647</v>
      </c>
    </row>
    <row r="399" spans="1:4" x14ac:dyDescent="0.25">
      <c r="A399">
        <f>'2020_1-2-5_Download'!C148</f>
        <v>2016</v>
      </c>
      <c r="B399" t="str">
        <f>'2020_1-2-5_Download'!B148</f>
        <v>Syrien</v>
      </c>
      <c r="C399" t="s">
        <v>597</v>
      </c>
      <c r="D399" s="125">
        <f>'2020_1-2-5_Download'!E148</f>
        <v>60.414675391515324</v>
      </c>
    </row>
    <row r="400" spans="1:4" x14ac:dyDescent="0.25">
      <c r="A400">
        <f>'2020_1-2-5_Download'!C149</f>
        <v>2016</v>
      </c>
      <c r="B400" t="str">
        <f>'2020_1-2-5_Download'!B149</f>
        <v xml:space="preserve">Irak </v>
      </c>
      <c r="C400" t="s">
        <v>597</v>
      </c>
      <c r="D400" s="125">
        <f>'2020_1-2-5_Download'!E149</f>
        <v>58.021676079987785</v>
      </c>
    </row>
    <row r="401" spans="1:4" x14ac:dyDescent="0.25">
      <c r="A401">
        <f>'2020_1-2-5_Download'!C150</f>
        <v>2016</v>
      </c>
      <c r="B401" t="str">
        <f>'2020_1-2-5_Download'!B150</f>
        <v>Afghanistan</v>
      </c>
      <c r="C401" t="s">
        <v>597</v>
      </c>
      <c r="D401" s="125">
        <f>'2020_1-2-5_Download'!E150</f>
        <v>65.233881163084703</v>
      </c>
    </row>
    <row r="402" spans="1:4" x14ac:dyDescent="0.25">
      <c r="A402">
        <f>'2020_1-2-5_Download'!C151</f>
        <v>2016</v>
      </c>
      <c r="B402" t="str">
        <f>'2020_1-2-5_Download'!B151</f>
        <v>China</v>
      </c>
      <c r="C402" t="s">
        <v>597</v>
      </c>
      <c r="D402" s="125">
        <f>'2020_1-2-5_Download'!E151</f>
        <v>49.276974416017801</v>
      </c>
    </row>
    <row r="403" spans="1:4" x14ac:dyDescent="0.25">
      <c r="A403">
        <f>'2020_1-2-5_Download'!C152</f>
        <v>2016</v>
      </c>
      <c r="B403" t="str">
        <f>'2020_1-2-5_Download'!B152</f>
        <v>Vietnam</v>
      </c>
      <c r="C403" t="s">
        <v>597</v>
      </c>
      <c r="D403" s="125">
        <f>'2020_1-2-5_Download'!E152</f>
        <v>46.411483253588514</v>
      </c>
    </row>
    <row r="404" spans="1:4" x14ac:dyDescent="0.25">
      <c r="A404">
        <f>'2020_1-2-5_Download'!C153</f>
        <v>2016</v>
      </c>
      <c r="B404" t="str">
        <f>'2020_1-2-5_Download'!B153</f>
        <v>Australien und Ozeanien</v>
      </c>
      <c r="C404" t="s">
        <v>597</v>
      </c>
      <c r="D404" s="125">
        <f>'2020_1-2-5_Download'!E153</f>
        <v>55.026455026455025</v>
      </c>
    </row>
    <row r="405" spans="1:4" x14ac:dyDescent="0.25">
      <c r="A405">
        <f>'2020_1-2-5_Download'!C154</f>
        <v>2016</v>
      </c>
      <c r="B405" t="str">
        <f>'2020_1-2-5_Download'!B154</f>
        <v>Staatenlos</v>
      </c>
      <c r="C405" t="s">
        <v>597</v>
      </c>
      <c r="D405" s="125">
        <f>'2020_1-2-5_Download'!E154</f>
        <v>58.935361216730044</v>
      </c>
    </row>
    <row r="406" spans="1:4" x14ac:dyDescent="0.25">
      <c r="A406">
        <f>'2020_1-2-5_Download'!C155</f>
        <v>2016</v>
      </c>
      <c r="B406" t="str">
        <f>'2020_1-2-5_Download'!B155</f>
        <v>Ungeklärt und ohne Angabe</v>
      </c>
      <c r="C406" t="s">
        <v>597</v>
      </c>
      <c r="D406" s="125">
        <f>'2020_1-2-5_Download'!E155</f>
        <v>61.288416075650119</v>
      </c>
    </row>
    <row r="407" spans="1:4" x14ac:dyDescent="0.25">
      <c r="A407">
        <f>'2020_1-2-5_Download'!C156</f>
        <v>2016</v>
      </c>
      <c r="B407" t="str">
        <f>'2020_1-2-5_Download'!B156</f>
        <v>Insgesamt</v>
      </c>
      <c r="C407" t="s">
        <v>597</v>
      </c>
      <c r="D407" s="125">
        <f>'2020_1-2-5_Download'!E156</f>
        <v>55.021236337285373</v>
      </c>
    </row>
    <row r="408" spans="1:4" x14ac:dyDescent="0.25">
      <c r="A408">
        <f>'2020_1-2-5_Download'!C157</f>
        <v>2015</v>
      </c>
      <c r="B408" t="str">
        <f>'2020_1-2-5_Download'!B157</f>
        <v>Europa</v>
      </c>
      <c r="C408" t="s">
        <v>597</v>
      </c>
      <c r="D408" s="125">
        <f>'2020_1-2-5_Download'!E157</f>
        <v>53.37982911129091</v>
      </c>
    </row>
    <row r="409" spans="1:4" x14ac:dyDescent="0.25">
      <c r="A409">
        <f>'2020_1-2-5_Download'!C158</f>
        <v>2015</v>
      </c>
      <c r="B409" t="str">
        <f>'2020_1-2-5_Download'!B158</f>
        <v>Türkei</v>
      </c>
      <c r="C409" t="s">
        <v>597</v>
      </c>
      <c r="D409" s="125">
        <f>'2020_1-2-5_Download'!E158</f>
        <v>51.10104054381064</v>
      </c>
    </row>
    <row r="410" spans="1:4" x14ac:dyDescent="0.25">
      <c r="A410">
        <f>'2020_1-2-5_Download'!C159</f>
        <v>2015</v>
      </c>
      <c r="B410" t="str">
        <f>'2020_1-2-5_Download'!B159</f>
        <v>Polen</v>
      </c>
      <c r="C410" t="s">
        <v>597</v>
      </c>
      <c r="D410" s="125">
        <f>'2020_1-2-5_Download'!E159</f>
        <v>55.118522930315663</v>
      </c>
    </row>
    <row r="411" spans="1:4" x14ac:dyDescent="0.25">
      <c r="A411">
        <f>'2020_1-2-5_Download'!C160</f>
        <v>2015</v>
      </c>
      <c r="B411" t="str">
        <f>'2020_1-2-5_Download'!B160</f>
        <v>Serbien</v>
      </c>
      <c r="C411" t="s">
        <v>597</v>
      </c>
      <c r="D411" s="125">
        <f>'2020_1-2-5_Download'!E160</f>
        <v>51.019646581055866</v>
      </c>
    </row>
    <row r="412" spans="1:4" x14ac:dyDescent="0.25">
      <c r="A412">
        <f>'2020_1-2-5_Download'!C161</f>
        <v>2015</v>
      </c>
      <c r="B412" t="str">
        <f>'2020_1-2-5_Download'!B161</f>
        <v>Niederlande</v>
      </c>
      <c r="C412" t="s">
        <v>597</v>
      </c>
      <c r="D412" s="125">
        <f>'2020_1-2-5_Download'!E161</f>
        <v>56.325509431477762</v>
      </c>
    </row>
    <row r="413" spans="1:4" x14ac:dyDescent="0.25">
      <c r="A413">
        <f>'2020_1-2-5_Download'!C162</f>
        <v>2015</v>
      </c>
      <c r="B413" t="str">
        <f>'2020_1-2-5_Download'!B162</f>
        <v>Rumänien</v>
      </c>
      <c r="C413" t="s">
        <v>597</v>
      </c>
      <c r="D413" s="125">
        <f>'2020_1-2-5_Download'!E162</f>
        <v>61.493204885601237</v>
      </c>
    </row>
    <row r="414" spans="1:4" x14ac:dyDescent="0.25">
      <c r="A414">
        <f>'2020_1-2-5_Download'!C163</f>
        <v>2015</v>
      </c>
      <c r="B414" t="str">
        <f>'2020_1-2-5_Download'!B163</f>
        <v>Italien</v>
      </c>
      <c r="C414" t="s">
        <v>597</v>
      </c>
      <c r="D414" s="125">
        <f>'2020_1-2-5_Download'!E163</f>
        <v>61.852992467811951</v>
      </c>
    </row>
    <row r="415" spans="1:4" x14ac:dyDescent="0.25">
      <c r="A415">
        <f>'2020_1-2-5_Download'!C164</f>
        <v>2015</v>
      </c>
      <c r="B415" t="str">
        <f>'2020_1-2-5_Download'!B164</f>
        <v>Russische Föderation</v>
      </c>
      <c r="C415" t="s">
        <v>597</v>
      </c>
      <c r="D415" s="125">
        <f>'2020_1-2-5_Download'!E164</f>
        <v>37.316068275456146</v>
      </c>
    </row>
    <row r="416" spans="1:4" x14ac:dyDescent="0.25">
      <c r="A416">
        <f>'2020_1-2-5_Download'!C165</f>
        <v>2015</v>
      </c>
      <c r="B416" t="str">
        <f>'2020_1-2-5_Download'!B165</f>
        <v>Griechenland</v>
      </c>
      <c r="C416" t="s">
        <v>597</v>
      </c>
      <c r="D416" s="125">
        <f>'2020_1-2-5_Download'!E165</f>
        <v>57.088231936993495</v>
      </c>
    </row>
    <row r="417" spans="1:4" x14ac:dyDescent="0.25">
      <c r="A417">
        <f>'2020_1-2-5_Download'!C166</f>
        <v>2015</v>
      </c>
      <c r="B417" t="str">
        <f>'2020_1-2-5_Download'!B166</f>
        <v>Bulgarien</v>
      </c>
      <c r="C417" t="s">
        <v>597</v>
      </c>
      <c r="D417" s="125">
        <f>'2020_1-2-5_Download'!E166</f>
        <v>56.582293111419325</v>
      </c>
    </row>
    <row r="418" spans="1:4" x14ac:dyDescent="0.25">
      <c r="A418">
        <f>'2020_1-2-5_Download'!C167</f>
        <v>2015</v>
      </c>
      <c r="B418" t="str">
        <f>'2020_1-2-5_Download'!B167</f>
        <v>Spanien</v>
      </c>
      <c r="C418" t="s">
        <v>597</v>
      </c>
      <c r="D418" s="125">
        <f>'2020_1-2-5_Download'!E167</f>
        <v>52.670828997571974</v>
      </c>
    </row>
    <row r="419" spans="1:4" x14ac:dyDescent="0.25">
      <c r="A419">
        <f>'2020_1-2-5_Download'!C168</f>
        <v>2015</v>
      </c>
      <c r="B419" t="str">
        <f>'2020_1-2-5_Download'!B168</f>
        <v>Ukraine</v>
      </c>
      <c r="C419" t="s">
        <v>597</v>
      </c>
      <c r="D419" s="125">
        <f>'2020_1-2-5_Download'!E168</f>
        <v>36.279747450218551</v>
      </c>
    </row>
    <row r="420" spans="1:4" x14ac:dyDescent="0.25">
      <c r="A420">
        <f>'2020_1-2-5_Download'!C169</f>
        <v>2015</v>
      </c>
      <c r="B420" t="str">
        <f>'2020_1-2-5_Download'!B169</f>
        <v>Vereinigtes Königreich</v>
      </c>
      <c r="C420" t="s">
        <v>597</v>
      </c>
      <c r="D420" s="125">
        <f>'2020_1-2-5_Download'!E169</f>
        <v>68.048780487804876</v>
      </c>
    </row>
    <row r="421" spans="1:4" x14ac:dyDescent="0.25">
      <c r="A421">
        <f>'2020_1-2-5_Download'!C170</f>
        <v>2015</v>
      </c>
      <c r="B421" t="str">
        <f>'2020_1-2-5_Download'!B170</f>
        <v>Portugal</v>
      </c>
      <c r="C421" t="s">
        <v>597</v>
      </c>
      <c r="D421" s="125">
        <f>'2020_1-2-5_Download'!E170</f>
        <v>54.068965517241374</v>
      </c>
    </row>
    <row r="422" spans="1:4" x14ac:dyDescent="0.25">
      <c r="A422">
        <f>'2020_1-2-5_Download'!C171</f>
        <v>2015</v>
      </c>
      <c r="B422" t="str">
        <f>'2020_1-2-5_Download'!B171</f>
        <v>Kroatien</v>
      </c>
      <c r="C422" t="s">
        <v>597</v>
      </c>
      <c r="D422" s="125">
        <f>'2020_1-2-5_Download'!E171</f>
        <v>54.462081128747798</v>
      </c>
    </row>
    <row r="423" spans="1:4" x14ac:dyDescent="0.25">
      <c r="A423">
        <f>'2020_1-2-5_Download'!C172</f>
        <v>2015</v>
      </c>
      <c r="B423" t="str">
        <f>'2020_1-2-5_Download'!B172</f>
        <v>Ungarn</v>
      </c>
      <c r="C423" t="s">
        <v>597</v>
      </c>
      <c r="D423" s="125">
        <f>'2020_1-2-5_Download'!E172</f>
        <v>64.516893894487254</v>
      </c>
    </row>
    <row r="424" spans="1:4" x14ac:dyDescent="0.25">
      <c r="A424">
        <f>'2020_1-2-5_Download'!C173</f>
        <v>2015</v>
      </c>
      <c r="B424" t="str">
        <f>'2020_1-2-5_Download'!B173</f>
        <v>EU Staaten</v>
      </c>
      <c r="C424" t="s">
        <v>597</v>
      </c>
      <c r="D424" s="125">
        <f>'2020_1-2-5_Download'!E173</f>
        <v>56.468444012215905</v>
      </c>
    </row>
    <row r="425" spans="1:4" x14ac:dyDescent="0.25">
      <c r="A425">
        <f>'2020_1-2-5_Download'!C174</f>
        <v>2015</v>
      </c>
      <c r="B425" t="str">
        <f>'2020_1-2-5_Download'!B174</f>
        <v>Afrika</v>
      </c>
      <c r="C425" t="s">
        <v>597</v>
      </c>
      <c r="D425" s="125">
        <f>'2020_1-2-5_Download'!E174</f>
        <v>69.219485570034806</v>
      </c>
    </row>
    <row r="426" spans="1:4" x14ac:dyDescent="0.25">
      <c r="A426">
        <f>'2020_1-2-5_Download'!C175</f>
        <v>2015</v>
      </c>
      <c r="B426" t="str">
        <f>'2020_1-2-5_Download'!B175</f>
        <v>Amerika</v>
      </c>
      <c r="C426" t="s">
        <v>597</v>
      </c>
      <c r="D426" s="125">
        <f>'2020_1-2-5_Download'!E175</f>
        <v>45.02912095354192</v>
      </c>
    </row>
    <row r="427" spans="1:4" x14ac:dyDescent="0.25">
      <c r="A427">
        <f>'2020_1-2-5_Download'!C176</f>
        <v>2015</v>
      </c>
      <c r="B427" t="str">
        <f>'2020_1-2-5_Download'!B176</f>
        <v>Asien</v>
      </c>
      <c r="C427" t="s">
        <v>597</v>
      </c>
      <c r="D427" s="125">
        <f>'2020_1-2-5_Download'!E176</f>
        <v>55.426677079026753</v>
      </c>
    </row>
    <row r="428" spans="1:4" x14ac:dyDescent="0.25">
      <c r="A428">
        <f>'2020_1-2-5_Download'!C177</f>
        <v>2015</v>
      </c>
      <c r="B428" t="str">
        <f>'2020_1-2-5_Download'!B177</f>
        <v>Syrien</v>
      </c>
      <c r="C428" t="s">
        <v>597</v>
      </c>
      <c r="D428" s="125">
        <f>'2020_1-2-5_Download'!E177</f>
        <v>61.676023618236378</v>
      </c>
    </row>
    <row r="429" spans="1:4" x14ac:dyDescent="0.25">
      <c r="A429">
        <f>'2020_1-2-5_Download'!C178</f>
        <v>2015</v>
      </c>
      <c r="B429" t="str">
        <f>'2020_1-2-5_Download'!B178</f>
        <v xml:space="preserve">Irak </v>
      </c>
      <c r="C429" t="s">
        <v>597</v>
      </c>
      <c r="D429" s="125">
        <f>'2020_1-2-5_Download'!E178</f>
        <v>60.260959139292659</v>
      </c>
    </row>
    <row r="430" spans="1:4" x14ac:dyDescent="0.25">
      <c r="A430">
        <f>'2020_1-2-5_Download'!C179</f>
        <v>2015</v>
      </c>
      <c r="B430" t="str">
        <f>'2020_1-2-5_Download'!B179</f>
        <v>Afghanistan</v>
      </c>
      <c r="C430" t="s">
        <v>597</v>
      </c>
      <c r="D430" s="125">
        <f>'2020_1-2-5_Download'!E179</f>
        <v>64.105668684645025</v>
      </c>
    </row>
    <row r="431" spans="1:4" x14ac:dyDescent="0.25">
      <c r="A431">
        <f>'2020_1-2-5_Download'!C180</f>
        <v>2015</v>
      </c>
      <c r="B431" t="str">
        <f>'2020_1-2-5_Download'!B180</f>
        <v>China</v>
      </c>
      <c r="C431" t="s">
        <v>597</v>
      </c>
      <c r="D431" s="125">
        <f>'2020_1-2-5_Download'!E180</f>
        <v>49.40105414470532</v>
      </c>
    </row>
    <row r="432" spans="1:4" x14ac:dyDescent="0.25">
      <c r="A432">
        <f>'2020_1-2-5_Download'!C181</f>
        <v>2015</v>
      </c>
      <c r="B432" t="str">
        <f>'2020_1-2-5_Download'!B181</f>
        <v>Vietnam</v>
      </c>
      <c r="C432" t="s">
        <v>597</v>
      </c>
      <c r="D432" s="125">
        <f>'2020_1-2-5_Download'!E181</f>
        <v>46.932026944274341</v>
      </c>
    </row>
    <row r="433" spans="1:4" x14ac:dyDescent="0.25">
      <c r="A433">
        <f>'2020_1-2-5_Download'!C182</f>
        <v>2015</v>
      </c>
      <c r="B433" t="str">
        <f>'2020_1-2-5_Download'!B182</f>
        <v>Australien und Ozeanien</v>
      </c>
      <c r="C433" t="s">
        <v>597</v>
      </c>
      <c r="D433" s="125">
        <f>'2020_1-2-5_Download'!E182</f>
        <v>55.77731092436975</v>
      </c>
    </row>
    <row r="434" spans="1:4" x14ac:dyDescent="0.25">
      <c r="A434">
        <f>'2020_1-2-5_Download'!C183</f>
        <v>2015</v>
      </c>
      <c r="B434" t="str">
        <f>'2020_1-2-5_Download'!B183</f>
        <v>Staatenlos</v>
      </c>
      <c r="C434" t="s">
        <v>597</v>
      </c>
      <c r="D434" s="125">
        <f>'2020_1-2-5_Download'!E183</f>
        <v>58.357348703170032</v>
      </c>
    </row>
    <row r="435" spans="1:4" x14ac:dyDescent="0.25">
      <c r="A435">
        <f>'2020_1-2-5_Download'!C184</f>
        <v>2015</v>
      </c>
      <c r="B435" t="str">
        <f>'2020_1-2-5_Download'!B184</f>
        <v>Ungeklärt und ohne Angabe</v>
      </c>
      <c r="C435" t="s">
        <v>597</v>
      </c>
      <c r="D435" s="125">
        <f>'2020_1-2-5_Download'!E184</f>
        <v>60.545969611125415</v>
      </c>
    </row>
    <row r="436" spans="1:4" x14ac:dyDescent="0.25">
      <c r="A436">
        <f>'2020_1-2-5_Download'!C185</f>
        <v>2015</v>
      </c>
      <c r="B436" t="str">
        <f>'2020_1-2-5_Download'!B185</f>
        <v>Insgesamt</v>
      </c>
      <c r="C436" t="s">
        <v>597</v>
      </c>
      <c r="D436" s="125">
        <f>'2020_1-2-5_Download'!E185</f>
        <v>54.399179291883158</v>
      </c>
    </row>
    <row r="437" spans="1:4" x14ac:dyDescent="0.25">
      <c r="A437">
        <f>'2020_1-2-5_Download'!C186</f>
        <v>2014</v>
      </c>
      <c r="B437" t="str">
        <f>'2020_1-2-5_Download'!B186</f>
        <v>Europa</v>
      </c>
      <c r="C437" t="s">
        <v>597</v>
      </c>
      <c r="D437" s="125">
        <f>'2020_1-2-5_Download'!E186</f>
        <v>53.017289560791767</v>
      </c>
    </row>
    <row r="438" spans="1:4" x14ac:dyDescent="0.25">
      <c r="A438">
        <f>'2020_1-2-5_Download'!C187</f>
        <v>2014</v>
      </c>
      <c r="B438" t="str">
        <f>'2020_1-2-5_Download'!B187</f>
        <v>Türkei</v>
      </c>
      <c r="C438" t="s">
        <v>597</v>
      </c>
      <c r="D438" s="125">
        <f>'2020_1-2-5_Download'!E187</f>
        <v>51.111400114879004</v>
      </c>
    </row>
    <row r="439" spans="1:4" x14ac:dyDescent="0.25">
      <c r="A439">
        <f>'2020_1-2-5_Download'!C188</f>
        <v>2014</v>
      </c>
      <c r="B439" t="str">
        <f>'2020_1-2-5_Download'!B188</f>
        <v>Polen</v>
      </c>
      <c r="C439" t="s">
        <v>597</v>
      </c>
      <c r="D439" s="125">
        <f>'2020_1-2-5_Download'!E188</f>
        <v>54.860298030867483</v>
      </c>
    </row>
    <row r="440" spans="1:4" x14ac:dyDescent="0.25">
      <c r="A440">
        <f>'2020_1-2-5_Download'!C189</f>
        <v>2014</v>
      </c>
      <c r="B440" t="str">
        <f>'2020_1-2-5_Download'!B189</f>
        <v>Serbien</v>
      </c>
      <c r="C440" t="s">
        <v>597</v>
      </c>
      <c r="D440" s="125">
        <f>'2020_1-2-5_Download'!E189</f>
        <v>50.534414209738209</v>
      </c>
    </row>
    <row r="441" spans="1:4" x14ac:dyDescent="0.25">
      <c r="A441">
        <f>'2020_1-2-5_Download'!C190</f>
        <v>2014</v>
      </c>
      <c r="B441" t="str">
        <f>'2020_1-2-5_Download'!B190</f>
        <v>Niederlande</v>
      </c>
      <c r="C441" t="s">
        <v>597</v>
      </c>
      <c r="D441" s="125">
        <f>'2020_1-2-5_Download'!E190</f>
        <v>56.205345329452236</v>
      </c>
    </row>
    <row r="442" spans="1:4" x14ac:dyDescent="0.25">
      <c r="A442">
        <f>'2020_1-2-5_Download'!C191</f>
        <v>2014</v>
      </c>
      <c r="B442" t="str">
        <f>'2020_1-2-5_Download'!B191</f>
        <v>Italien</v>
      </c>
      <c r="C442" t="s">
        <v>597</v>
      </c>
      <c r="D442" s="125">
        <f>'2020_1-2-5_Download'!E191</f>
        <v>62.03003142823885</v>
      </c>
    </row>
    <row r="443" spans="1:4" x14ac:dyDescent="0.25">
      <c r="A443">
        <f>'2020_1-2-5_Download'!C192</f>
        <v>2014</v>
      </c>
      <c r="B443" t="str">
        <f>'2020_1-2-5_Download'!B192</f>
        <v>Rumänien</v>
      </c>
      <c r="C443" t="s">
        <v>597</v>
      </c>
      <c r="D443" s="125">
        <f>'2020_1-2-5_Download'!E192</f>
        <v>61.471703284154756</v>
      </c>
    </row>
    <row r="444" spans="1:4" x14ac:dyDescent="0.25">
      <c r="A444">
        <f>'2020_1-2-5_Download'!C193</f>
        <v>2014</v>
      </c>
      <c r="B444" t="str">
        <f>'2020_1-2-5_Download'!B193</f>
        <v>Russische Föderation</v>
      </c>
      <c r="C444" t="s">
        <v>597</v>
      </c>
      <c r="D444" s="125">
        <f>'2020_1-2-5_Download'!E193</f>
        <v>37.368582219046651</v>
      </c>
    </row>
    <row r="445" spans="1:4" x14ac:dyDescent="0.25">
      <c r="A445">
        <f>'2020_1-2-5_Download'!C194</f>
        <v>2014</v>
      </c>
      <c r="B445" t="str">
        <f>'2020_1-2-5_Download'!B194</f>
        <v>Griechenland</v>
      </c>
      <c r="C445" t="s">
        <v>597</v>
      </c>
      <c r="D445" s="125">
        <f>'2020_1-2-5_Download'!E194</f>
        <v>57.005031074282329</v>
      </c>
    </row>
    <row r="446" spans="1:4" x14ac:dyDescent="0.25">
      <c r="A446">
        <f>'2020_1-2-5_Download'!C195</f>
        <v>2014</v>
      </c>
      <c r="B446" t="str">
        <f>'2020_1-2-5_Download'!B195</f>
        <v>Bulgarien</v>
      </c>
      <c r="C446" t="s">
        <v>597</v>
      </c>
      <c r="D446" s="125">
        <f>'2020_1-2-5_Download'!E195</f>
        <v>56.366292480393668</v>
      </c>
    </row>
    <row r="447" spans="1:4" x14ac:dyDescent="0.25">
      <c r="A447">
        <f>'2020_1-2-5_Download'!C196</f>
        <v>2014</v>
      </c>
      <c r="B447" t="str">
        <f>'2020_1-2-5_Download'!B196</f>
        <v>Spanien</v>
      </c>
      <c r="C447" t="s">
        <v>597</v>
      </c>
      <c r="D447" s="125">
        <f>'2020_1-2-5_Download'!E196</f>
        <v>52.568086273076219</v>
      </c>
    </row>
    <row r="448" spans="1:4" x14ac:dyDescent="0.25">
      <c r="A448">
        <f>'2020_1-2-5_Download'!C197</f>
        <v>2014</v>
      </c>
      <c r="B448" t="str">
        <f>'2020_1-2-5_Download'!B197</f>
        <v>Ukraine</v>
      </c>
      <c r="C448" t="s">
        <v>597</v>
      </c>
      <c r="D448" s="125">
        <f>'2020_1-2-5_Download'!E197</f>
        <v>36.637254901960787</v>
      </c>
    </row>
    <row r="449" spans="1:4" x14ac:dyDescent="0.25">
      <c r="A449">
        <f>'2020_1-2-5_Download'!C198</f>
        <v>2014</v>
      </c>
      <c r="B449" t="str">
        <f>'2020_1-2-5_Download'!B198</f>
        <v>Vereinigtes Königreich</v>
      </c>
      <c r="C449" t="s">
        <v>597</v>
      </c>
      <c r="D449" s="125">
        <f>'2020_1-2-5_Download'!E198</f>
        <v>67.894063207640059</v>
      </c>
    </row>
    <row r="450" spans="1:4" x14ac:dyDescent="0.25">
      <c r="A450">
        <f>'2020_1-2-5_Download'!C199</f>
        <v>2014</v>
      </c>
      <c r="B450" t="str">
        <f>'2020_1-2-5_Download'!B199</f>
        <v>Portugal</v>
      </c>
      <c r="C450" t="s">
        <v>597</v>
      </c>
      <c r="D450" s="125">
        <f>'2020_1-2-5_Download'!E199</f>
        <v>54.742484269401068</v>
      </c>
    </row>
    <row r="451" spans="1:4" x14ac:dyDescent="0.25">
      <c r="A451">
        <f>'2020_1-2-5_Download'!C200</f>
        <v>2014</v>
      </c>
      <c r="B451" t="str">
        <f>'2020_1-2-5_Download'!B200</f>
        <v>Ungarn</v>
      </c>
      <c r="C451" t="s">
        <v>597</v>
      </c>
      <c r="D451" s="125">
        <f>'2020_1-2-5_Download'!E200</f>
        <v>65.413834466213515</v>
      </c>
    </row>
    <row r="452" spans="1:4" x14ac:dyDescent="0.25">
      <c r="A452">
        <f>'2020_1-2-5_Download'!C201</f>
        <v>2014</v>
      </c>
      <c r="B452" t="str">
        <f>'2020_1-2-5_Download'!B201</f>
        <v>Kroatien</v>
      </c>
      <c r="C452" t="s">
        <v>597</v>
      </c>
      <c r="D452" s="125">
        <f>'2020_1-2-5_Download'!E201</f>
        <v>53.896890564005929</v>
      </c>
    </row>
    <row r="453" spans="1:4" x14ac:dyDescent="0.25">
      <c r="A453">
        <f>'2020_1-2-5_Download'!C202</f>
        <v>2014</v>
      </c>
      <c r="B453" t="str">
        <f>'2020_1-2-5_Download'!B202</f>
        <v>Österreich</v>
      </c>
      <c r="C453" t="s">
        <v>597</v>
      </c>
      <c r="D453" s="125">
        <f>'2020_1-2-5_Download'!E202</f>
        <v>52.995391705069125</v>
      </c>
    </row>
    <row r="454" spans="1:4" x14ac:dyDescent="0.25">
      <c r="A454">
        <f>'2020_1-2-5_Download'!C203</f>
        <v>2014</v>
      </c>
      <c r="B454" t="str">
        <f>'2020_1-2-5_Download'!B203</f>
        <v>EU Staaten</v>
      </c>
      <c r="C454" t="s">
        <v>597</v>
      </c>
      <c r="D454" s="125">
        <f>'2020_1-2-5_Download'!E203</f>
        <v>56.217282041368641</v>
      </c>
    </row>
    <row r="455" spans="1:4" x14ac:dyDescent="0.25">
      <c r="A455">
        <f>'2020_1-2-5_Download'!C204</f>
        <v>2014</v>
      </c>
      <c r="B455" t="str">
        <f>'2020_1-2-5_Download'!B204</f>
        <v>Afrika</v>
      </c>
      <c r="C455" t="s">
        <v>597</v>
      </c>
      <c r="D455" s="125">
        <f>'2020_1-2-5_Download'!E204</f>
        <v>63.735154108765691</v>
      </c>
    </row>
    <row r="456" spans="1:4" x14ac:dyDescent="0.25">
      <c r="A456">
        <f>'2020_1-2-5_Download'!C205</f>
        <v>2014</v>
      </c>
      <c r="B456" t="str">
        <f>'2020_1-2-5_Download'!B205</f>
        <v>Amerika</v>
      </c>
      <c r="C456" t="s">
        <v>597</v>
      </c>
      <c r="D456" s="125">
        <f>'2020_1-2-5_Download'!E205</f>
        <v>44.338209061719589</v>
      </c>
    </row>
    <row r="457" spans="1:4" x14ac:dyDescent="0.25">
      <c r="A457">
        <f>'2020_1-2-5_Download'!C206</f>
        <v>2014</v>
      </c>
      <c r="B457" t="str">
        <f>'2020_1-2-5_Download'!B206</f>
        <v>Asien</v>
      </c>
      <c r="C457" t="s">
        <v>597</v>
      </c>
      <c r="D457" s="125">
        <f>'2020_1-2-5_Download'!E206</f>
        <v>51.05349369474488</v>
      </c>
    </row>
    <row r="458" spans="1:4" x14ac:dyDescent="0.25">
      <c r="A458">
        <f>'2020_1-2-5_Download'!C207</f>
        <v>2014</v>
      </c>
      <c r="B458" t="str">
        <f>'2020_1-2-5_Download'!B207</f>
        <v>Syrien</v>
      </c>
      <c r="C458" t="s">
        <v>597</v>
      </c>
      <c r="D458" s="125">
        <f>'2020_1-2-5_Download'!E207</f>
        <v>57.04697986577181</v>
      </c>
    </row>
    <row r="459" spans="1:4" x14ac:dyDescent="0.25">
      <c r="A459">
        <f>'2020_1-2-5_Download'!C208</f>
        <v>2014</v>
      </c>
      <c r="B459" t="str">
        <f>'2020_1-2-5_Download'!B208</f>
        <v>Irak</v>
      </c>
      <c r="C459" t="s">
        <v>597</v>
      </c>
      <c r="D459" s="125">
        <f>'2020_1-2-5_Download'!E208</f>
        <v>54.865938430983121</v>
      </c>
    </row>
    <row r="460" spans="1:4" x14ac:dyDescent="0.25">
      <c r="A460">
        <f>'2020_1-2-5_Download'!C209</f>
        <v>2014</v>
      </c>
      <c r="B460" t="str">
        <f>'2020_1-2-5_Download'!B209</f>
        <v>Vietnam</v>
      </c>
      <c r="C460" t="s">
        <v>597</v>
      </c>
      <c r="D460" s="125">
        <f>'2020_1-2-5_Download'!E209</f>
        <v>47.310893056763135</v>
      </c>
    </row>
    <row r="461" spans="1:4" x14ac:dyDescent="0.25">
      <c r="A461">
        <f>'2020_1-2-5_Download'!C210</f>
        <v>2014</v>
      </c>
      <c r="B461" t="str">
        <f>'2020_1-2-5_Download'!B210</f>
        <v>China</v>
      </c>
      <c r="C461" t="s">
        <v>597</v>
      </c>
      <c r="D461" s="125">
        <f>'2020_1-2-5_Download'!E210</f>
        <v>50.687858955522898</v>
      </c>
    </row>
    <row r="462" spans="1:4" x14ac:dyDescent="0.25">
      <c r="A462">
        <f>'2020_1-2-5_Download'!C211</f>
        <v>2014</v>
      </c>
      <c r="B462" t="str">
        <f>'2020_1-2-5_Download'!B211</f>
        <v xml:space="preserve">Australien und Ozeanien </v>
      </c>
      <c r="C462" t="s">
        <v>597</v>
      </c>
      <c r="D462" s="125">
        <f>'2020_1-2-5_Download'!E211</f>
        <v>56.140350877192979</v>
      </c>
    </row>
    <row r="463" spans="1:4" x14ac:dyDescent="0.25">
      <c r="A463">
        <f>'2020_1-2-5_Download'!C212</f>
        <v>2014</v>
      </c>
      <c r="B463" t="str">
        <f>'2020_1-2-5_Download'!B212</f>
        <v>Staatenlos</v>
      </c>
      <c r="C463" t="s">
        <v>597</v>
      </c>
      <c r="D463" s="125">
        <f>'2020_1-2-5_Download'!E212</f>
        <v>58.04851157662624</v>
      </c>
    </row>
    <row r="464" spans="1:4" x14ac:dyDescent="0.25">
      <c r="A464">
        <f>'2020_1-2-5_Download'!C213</f>
        <v>2014</v>
      </c>
      <c r="B464" t="str">
        <f>'2020_1-2-5_Download'!B213</f>
        <v>Ungeklärt und ohne Angabe</v>
      </c>
      <c r="C464" t="s">
        <v>597</v>
      </c>
      <c r="D464" s="125">
        <f>'2020_1-2-5_Download'!E213</f>
        <v>58.458354888773925</v>
      </c>
    </row>
    <row r="465" spans="1:4" x14ac:dyDescent="0.25">
      <c r="A465">
        <f>'2020_1-2-5_Download'!C214</f>
        <v>2014</v>
      </c>
      <c r="B465" t="str">
        <f>'2020_1-2-5_Download'!B214</f>
        <v>Insgesamt</v>
      </c>
      <c r="C465" t="s">
        <v>597</v>
      </c>
      <c r="D465" s="125">
        <f>'2020_1-2-5_Download'!E214</f>
        <v>52.964617969005914</v>
      </c>
    </row>
    <row r="466" spans="1:4" x14ac:dyDescent="0.25">
      <c r="A466">
        <f>'2020_1-2-5_Download'!C215</f>
        <v>2013</v>
      </c>
      <c r="B466" t="str">
        <f>'2020_1-2-5_Download'!B215</f>
        <v>Europa</v>
      </c>
      <c r="C466" t="s">
        <v>597</v>
      </c>
      <c r="D466" s="125">
        <f>'2020_1-2-5_Download'!E215</f>
        <v>52.719844615297951</v>
      </c>
    </row>
    <row r="467" spans="1:4" x14ac:dyDescent="0.25">
      <c r="A467">
        <f>'2020_1-2-5_Download'!C216</f>
        <v>2013</v>
      </c>
      <c r="B467" t="str">
        <f>'2020_1-2-5_Download'!B216</f>
        <v>Türkei</v>
      </c>
      <c r="C467" t="s">
        <v>597</v>
      </c>
      <c r="D467" s="125">
        <f>'2020_1-2-5_Download'!E216</f>
        <v>51.174700723385193</v>
      </c>
    </row>
    <row r="468" spans="1:4" x14ac:dyDescent="0.25">
      <c r="A468">
        <f>'2020_1-2-5_Download'!C217</f>
        <v>2013</v>
      </c>
      <c r="B468" t="str">
        <f>'2020_1-2-5_Download'!B217</f>
        <v>Polen</v>
      </c>
      <c r="C468" t="s">
        <v>597</v>
      </c>
      <c r="D468" s="125">
        <f>'2020_1-2-5_Download'!E217</f>
        <v>54.309794988610484</v>
      </c>
    </row>
    <row r="469" spans="1:4" x14ac:dyDescent="0.25">
      <c r="A469">
        <f>'2020_1-2-5_Download'!C218</f>
        <v>2013</v>
      </c>
      <c r="B469" t="str">
        <f>'2020_1-2-5_Download'!B218</f>
        <v>Serbien</v>
      </c>
      <c r="C469" t="s">
        <v>597</v>
      </c>
      <c r="D469" s="125">
        <f>'2020_1-2-5_Download'!E218</f>
        <v>50.690030349882612</v>
      </c>
    </row>
    <row r="470" spans="1:4" x14ac:dyDescent="0.25">
      <c r="A470">
        <f>'2020_1-2-5_Download'!C219</f>
        <v>2013</v>
      </c>
      <c r="B470" t="str">
        <f>'2020_1-2-5_Download'!B219</f>
        <v>Niederlande</v>
      </c>
      <c r="C470" t="s">
        <v>597</v>
      </c>
      <c r="D470" s="125">
        <f>'2020_1-2-5_Download'!E219</f>
        <v>56.245869134170526</v>
      </c>
    </row>
    <row r="471" spans="1:4" x14ac:dyDescent="0.25">
      <c r="A471">
        <f>'2020_1-2-5_Download'!C220</f>
        <v>2013</v>
      </c>
      <c r="B471" t="str">
        <f>'2020_1-2-5_Download'!B220</f>
        <v>Italien</v>
      </c>
      <c r="C471" t="s">
        <v>597</v>
      </c>
      <c r="D471" s="125">
        <f>'2020_1-2-5_Download'!E220</f>
        <v>62.352605165449425</v>
      </c>
    </row>
    <row r="472" spans="1:4" x14ac:dyDescent="0.25">
      <c r="A472">
        <f>'2020_1-2-5_Download'!C221</f>
        <v>2013</v>
      </c>
      <c r="B472" t="str">
        <f>'2020_1-2-5_Download'!B221</f>
        <v>Russische Föderation</v>
      </c>
      <c r="C472" t="s">
        <v>597</v>
      </c>
      <c r="D472" s="125">
        <f>'2020_1-2-5_Download'!E221</f>
        <v>37.527707613794526</v>
      </c>
    </row>
    <row r="473" spans="1:4" x14ac:dyDescent="0.25">
      <c r="A473">
        <f>'2020_1-2-5_Download'!C222</f>
        <v>2013</v>
      </c>
      <c r="B473" t="str">
        <f>'2020_1-2-5_Download'!B222</f>
        <v>Griechenland</v>
      </c>
      <c r="C473" t="s">
        <v>597</v>
      </c>
      <c r="D473" s="125">
        <f>'2020_1-2-5_Download'!E222</f>
        <v>56.695577289782861</v>
      </c>
    </row>
    <row r="474" spans="1:4" x14ac:dyDescent="0.25">
      <c r="A474">
        <f>'2020_1-2-5_Download'!C223</f>
        <v>2013</v>
      </c>
      <c r="B474" t="str">
        <f>'2020_1-2-5_Download'!B223</f>
        <v>Rumänien</v>
      </c>
      <c r="C474" t="s">
        <v>597</v>
      </c>
      <c r="D474" s="125">
        <f>'2020_1-2-5_Download'!E223</f>
        <v>60.83642884590752</v>
      </c>
    </row>
    <row r="475" spans="1:4" x14ac:dyDescent="0.25">
      <c r="A475">
        <f>'2020_1-2-5_Download'!C224</f>
        <v>2013</v>
      </c>
      <c r="B475" t="str">
        <f>'2020_1-2-5_Download'!B224</f>
        <v>Spanien</v>
      </c>
      <c r="C475" t="s">
        <v>597</v>
      </c>
      <c r="D475" s="125">
        <f>'2020_1-2-5_Download'!E224</f>
        <v>52.112811627683129</v>
      </c>
    </row>
    <row r="476" spans="1:4" x14ac:dyDescent="0.25">
      <c r="A476">
        <f>'2020_1-2-5_Download'!C225</f>
        <v>2013</v>
      </c>
      <c r="B476" t="str">
        <f>'2020_1-2-5_Download'!B225</f>
        <v>Vereinigtes Königreich</v>
      </c>
      <c r="C476" t="s">
        <v>597</v>
      </c>
      <c r="D476" s="125">
        <f>'2020_1-2-5_Download'!E225</f>
        <v>67.564928724858433</v>
      </c>
    </row>
    <row r="477" spans="1:4" x14ac:dyDescent="0.25">
      <c r="A477">
        <f>'2020_1-2-5_Download'!C226</f>
        <v>2013</v>
      </c>
      <c r="B477" t="str">
        <f>'2020_1-2-5_Download'!B226</f>
        <v>Ukraine</v>
      </c>
      <c r="C477" t="s">
        <v>597</v>
      </c>
      <c r="D477" s="125">
        <f>'2020_1-2-5_Download'!E226</f>
        <v>36.715904492108457</v>
      </c>
    </row>
    <row r="478" spans="1:4" x14ac:dyDescent="0.25">
      <c r="A478">
        <f>'2020_1-2-5_Download'!C227</f>
        <v>2013</v>
      </c>
      <c r="B478" t="str">
        <f>'2020_1-2-5_Download'!B227</f>
        <v>Bulgarien</v>
      </c>
      <c r="C478" t="s">
        <v>597</v>
      </c>
      <c r="D478" s="125">
        <f>'2020_1-2-5_Download'!E227</f>
        <v>56.59163987138264</v>
      </c>
    </row>
    <row r="479" spans="1:4" x14ac:dyDescent="0.25">
      <c r="A479">
        <f>'2020_1-2-5_Download'!C228</f>
        <v>2013</v>
      </c>
      <c r="B479" t="str">
        <f>'2020_1-2-5_Download'!B228</f>
        <v>Portugal</v>
      </c>
      <c r="C479" t="s">
        <v>597</v>
      </c>
      <c r="D479" s="125">
        <f>'2020_1-2-5_Download'!E228</f>
        <v>55.118110236220474</v>
      </c>
    </row>
    <row r="480" spans="1:4" x14ac:dyDescent="0.25">
      <c r="A480">
        <f>'2020_1-2-5_Download'!C229</f>
        <v>2013</v>
      </c>
      <c r="B480" t="str">
        <f>'2020_1-2-5_Download'!B229</f>
        <v>Kroatien</v>
      </c>
      <c r="C480" t="s">
        <v>597</v>
      </c>
      <c r="D480" s="125">
        <f>'2020_1-2-5_Download'!E229</f>
        <v>51.985929942840393</v>
      </c>
    </row>
    <row r="481" spans="1:4" x14ac:dyDescent="0.25">
      <c r="A481">
        <f>'2020_1-2-5_Download'!C230</f>
        <v>2013</v>
      </c>
      <c r="B481" t="str">
        <f>'2020_1-2-5_Download'!B230</f>
        <v>Ungarn</v>
      </c>
      <c r="C481" t="s">
        <v>597</v>
      </c>
      <c r="D481" s="125">
        <f>'2020_1-2-5_Download'!E230</f>
        <v>67.06586826347305</v>
      </c>
    </row>
    <row r="482" spans="1:4" x14ac:dyDescent="0.25">
      <c r="A482">
        <f>'2020_1-2-5_Download'!C231</f>
        <v>2013</v>
      </c>
      <c r="B482" t="str">
        <f>'2020_1-2-5_Download'!B231</f>
        <v>Österreich</v>
      </c>
      <c r="C482" t="s">
        <v>597</v>
      </c>
      <c r="D482" s="125">
        <f>'2020_1-2-5_Download'!E231</f>
        <v>52.516309412861141</v>
      </c>
    </row>
    <row r="483" spans="1:4" x14ac:dyDescent="0.25">
      <c r="A483">
        <f>'2020_1-2-5_Download'!C232</f>
        <v>2013</v>
      </c>
      <c r="B483" t="str">
        <f>'2020_1-2-5_Download'!B232</f>
        <v>EU-Staaten</v>
      </c>
      <c r="C483" t="s">
        <v>597</v>
      </c>
      <c r="D483" s="125">
        <f>'2020_1-2-5_Download'!E232</f>
        <v>55.908096280087527</v>
      </c>
    </row>
    <row r="484" spans="1:4" x14ac:dyDescent="0.25">
      <c r="A484">
        <f>'2020_1-2-5_Download'!C233</f>
        <v>2013</v>
      </c>
      <c r="B484" t="str">
        <f>'2020_1-2-5_Download'!B233</f>
        <v>Afrika</v>
      </c>
      <c r="C484" t="s">
        <v>597</v>
      </c>
      <c r="D484" s="125">
        <f>'2020_1-2-5_Download'!E233</f>
        <v>62.195542279411761</v>
      </c>
    </row>
    <row r="485" spans="1:4" x14ac:dyDescent="0.25">
      <c r="A485">
        <f>'2020_1-2-5_Download'!C234</f>
        <v>2013</v>
      </c>
      <c r="B485" t="str">
        <f>'2020_1-2-5_Download'!B234</f>
        <v>Amerika</v>
      </c>
      <c r="C485" t="s">
        <v>597</v>
      </c>
      <c r="D485" s="125">
        <f>'2020_1-2-5_Download'!E234</f>
        <v>44.11612617271183</v>
      </c>
    </row>
    <row r="486" spans="1:4" x14ac:dyDescent="0.25">
      <c r="A486">
        <f>'2020_1-2-5_Download'!C235</f>
        <v>2013</v>
      </c>
      <c r="B486" t="str">
        <f>'2020_1-2-5_Download'!B235</f>
        <v>Asien</v>
      </c>
      <c r="C486" t="s">
        <v>597</v>
      </c>
      <c r="D486" s="125">
        <f>'2020_1-2-5_Download'!E235</f>
        <v>49.98982576624698</v>
      </c>
    </row>
    <row r="487" spans="1:4" x14ac:dyDescent="0.25">
      <c r="A487">
        <f>'2020_1-2-5_Download'!C236</f>
        <v>2013</v>
      </c>
      <c r="B487" t="str">
        <f>'2020_1-2-5_Download'!B236</f>
        <v>Syrien</v>
      </c>
      <c r="C487" t="s">
        <v>597</v>
      </c>
      <c r="D487" s="125">
        <f>'2020_1-2-5_Download'!E236</f>
        <v>54.790231684408262</v>
      </c>
    </row>
    <row r="488" spans="1:4" x14ac:dyDescent="0.25">
      <c r="A488">
        <f>'2020_1-2-5_Download'!C237</f>
        <v>2013</v>
      </c>
      <c r="B488" t="str">
        <f>'2020_1-2-5_Download'!B237</f>
        <v>Irak</v>
      </c>
      <c r="C488" t="s">
        <v>597</v>
      </c>
      <c r="D488" s="125">
        <f>'2020_1-2-5_Download'!E237</f>
        <v>54.494970662196138</v>
      </c>
    </row>
    <row r="489" spans="1:4" x14ac:dyDescent="0.25">
      <c r="A489">
        <f>'2020_1-2-5_Download'!C238</f>
        <v>2013</v>
      </c>
      <c r="B489" t="str">
        <f>'2020_1-2-5_Download'!B238</f>
        <v>Vietnam</v>
      </c>
      <c r="C489" t="s">
        <v>597</v>
      </c>
      <c r="D489" s="125">
        <f>'2020_1-2-5_Download'!E238</f>
        <v>47.99405646359584</v>
      </c>
    </row>
    <row r="490" spans="1:4" x14ac:dyDescent="0.25">
      <c r="A490">
        <f>'2020_1-2-5_Download'!C239</f>
        <v>2013</v>
      </c>
      <c r="B490" t="str">
        <f>'2020_1-2-5_Download'!B239</f>
        <v>China</v>
      </c>
      <c r="C490" t="s">
        <v>597</v>
      </c>
      <c r="D490" s="125">
        <f>'2020_1-2-5_Download'!E239</f>
        <v>50.843023255813961</v>
      </c>
    </row>
    <row r="491" spans="1:4" x14ac:dyDescent="0.25">
      <c r="A491">
        <f>'2020_1-2-5_Download'!C240</f>
        <v>2013</v>
      </c>
      <c r="B491" t="str">
        <f>'2020_1-2-5_Download'!B240</f>
        <v xml:space="preserve">Australien und Ozeanien </v>
      </c>
      <c r="C491" t="s">
        <v>597</v>
      </c>
      <c r="D491" s="125">
        <f>'2020_1-2-5_Download'!E240</f>
        <v>55.70264765784114</v>
      </c>
    </row>
    <row r="492" spans="1:4" x14ac:dyDescent="0.25">
      <c r="A492">
        <f>'2020_1-2-5_Download'!C241</f>
        <v>2013</v>
      </c>
      <c r="B492" t="str">
        <f>'2020_1-2-5_Download'!B241</f>
        <v>Staatenlos</v>
      </c>
      <c r="C492" t="s">
        <v>597</v>
      </c>
      <c r="D492" s="125">
        <f>'2020_1-2-5_Download'!E241</f>
        <v>59.636789689513769</v>
      </c>
    </row>
    <row r="493" spans="1:4" x14ac:dyDescent="0.25">
      <c r="A493">
        <f>'2020_1-2-5_Download'!C242</f>
        <v>2013</v>
      </c>
      <c r="B493" t="str">
        <f>'2020_1-2-5_Download'!B242</f>
        <v>Ungeklärt und ohne Angabe</v>
      </c>
      <c r="C493" t="s">
        <v>597</v>
      </c>
      <c r="D493" s="125">
        <f>'2020_1-2-5_Download'!E242</f>
        <v>58.275058275058278</v>
      </c>
    </row>
    <row r="494" spans="1:4" x14ac:dyDescent="0.25">
      <c r="A494">
        <f>'2020_1-2-5_Download'!C243</f>
        <v>2013</v>
      </c>
      <c r="B494" t="str">
        <f>'2020_1-2-5_Download'!B243</f>
        <v>Insgesamt</v>
      </c>
      <c r="C494" t="s">
        <v>597</v>
      </c>
      <c r="D494" s="125">
        <f>'2020_1-2-5_Download'!E243</f>
        <v>52.486165774821238</v>
      </c>
    </row>
    <row r="495" spans="1:4" x14ac:dyDescent="0.25">
      <c r="A495">
        <f>'2020_1-2-5_Download'!C244</f>
        <v>2012</v>
      </c>
      <c r="B495" t="str">
        <f>'2020_1-2-5_Download'!B244</f>
        <v>Europa</v>
      </c>
      <c r="C495" t="s">
        <v>597</v>
      </c>
      <c r="D495" s="125">
        <f>'2020_1-2-5_Download'!E244</f>
        <v>52.333988909118411</v>
      </c>
    </row>
    <row r="496" spans="1:4" x14ac:dyDescent="0.25">
      <c r="A496">
        <f>'2020_1-2-5_Download'!C245</f>
        <v>2012</v>
      </c>
      <c r="B496" t="str">
        <f>'2020_1-2-5_Download'!B245</f>
        <v>Türkei</v>
      </c>
      <c r="C496" t="s">
        <v>597</v>
      </c>
      <c r="D496" s="125">
        <f>'2020_1-2-5_Download'!E245</f>
        <v>51.327118466533996</v>
      </c>
    </row>
    <row r="497" spans="1:4" x14ac:dyDescent="0.25">
      <c r="A497">
        <f>'2020_1-2-5_Download'!C246</f>
        <v>2012</v>
      </c>
      <c r="B497" t="str">
        <f>'2020_1-2-5_Download'!B246</f>
        <v>Polen</v>
      </c>
      <c r="C497" t="s">
        <v>597</v>
      </c>
      <c r="D497" s="125">
        <f>'2020_1-2-5_Download'!E246</f>
        <v>53.104149570057444</v>
      </c>
    </row>
    <row r="498" spans="1:4" x14ac:dyDescent="0.25">
      <c r="A498">
        <f>'2020_1-2-5_Download'!C247</f>
        <v>2012</v>
      </c>
      <c r="B498" t="str">
        <f>'2020_1-2-5_Download'!B247</f>
        <v>Serbien2)</v>
      </c>
      <c r="C498" t="s">
        <v>597</v>
      </c>
      <c r="D498" s="125">
        <f>'2020_1-2-5_Download'!E247</f>
        <v>50.681441099786682</v>
      </c>
    </row>
    <row r="499" spans="1:4" x14ac:dyDescent="0.25">
      <c r="A499">
        <f>'2020_1-2-5_Download'!C248</f>
        <v>2012</v>
      </c>
      <c r="B499" t="str">
        <f>'2020_1-2-5_Download'!B248</f>
        <v>Niederlande</v>
      </c>
      <c r="C499" t="s">
        <v>597</v>
      </c>
      <c r="D499" s="125">
        <f>'2020_1-2-5_Download'!E248</f>
        <v>56.269968051118212</v>
      </c>
    </row>
    <row r="500" spans="1:4" x14ac:dyDescent="0.25">
      <c r="A500">
        <f>'2020_1-2-5_Download'!C249</f>
        <v>2012</v>
      </c>
      <c r="B500" t="str">
        <f>'2020_1-2-5_Download'!B249</f>
        <v>Italien</v>
      </c>
      <c r="C500" t="s">
        <v>597</v>
      </c>
      <c r="D500" s="125">
        <f>'2020_1-2-5_Download'!E249</f>
        <v>62.564455139223099</v>
      </c>
    </row>
    <row r="501" spans="1:4" x14ac:dyDescent="0.25">
      <c r="A501">
        <f>'2020_1-2-5_Download'!C250</f>
        <v>2012</v>
      </c>
      <c r="B501" t="str">
        <f>'2020_1-2-5_Download'!B250</f>
        <v>Russische Föderation</v>
      </c>
      <c r="C501" t="s">
        <v>597</v>
      </c>
      <c r="D501" s="125">
        <f>'2020_1-2-5_Download'!E250</f>
        <v>37.172977149795784</v>
      </c>
    </row>
    <row r="502" spans="1:4" x14ac:dyDescent="0.25">
      <c r="A502">
        <f>'2020_1-2-5_Download'!C251</f>
        <v>2012</v>
      </c>
      <c r="B502" t="str">
        <f>'2020_1-2-5_Download'!B251</f>
        <v>Griechenland</v>
      </c>
      <c r="C502" t="s">
        <v>597</v>
      </c>
      <c r="D502" s="125">
        <f>'2020_1-2-5_Download'!E251</f>
        <v>56.634472029558566</v>
      </c>
    </row>
    <row r="503" spans="1:4" x14ac:dyDescent="0.25">
      <c r="A503">
        <f>'2020_1-2-5_Download'!C252</f>
        <v>2012</v>
      </c>
      <c r="B503" t="str">
        <f>'2020_1-2-5_Download'!B252</f>
        <v>Rumänien</v>
      </c>
      <c r="C503" t="s">
        <v>597</v>
      </c>
      <c r="D503" s="125">
        <f>'2020_1-2-5_Download'!E252</f>
        <v>59.851270736291575</v>
      </c>
    </row>
    <row r="504" spans="1:4" x14ac:dyDescent="0.25">
      <c r="A504">
        <f>'2020_1-2-5_Download'!C253</f>
        <v>2012</v>
      </c>
      <c r="B504" t="str">
        <f>'2020_1-2-5_Download'!B253</f>
        <v>Vereinigtes Königreich</v>
      </c>
      <c r="C504" t="s">
        <v>597</v>
      </c>
      <c r="D504" s="125">
        <f>'2020_1-2-5_Download'!E253</f>
        <v>67.399522483087949</v>
      </c>
    </row>
    <row r="505" spans="1:4" x14ac:dyDescent="0.25">
      <c r="A505">
        <f>'2020_1-2-5_Download'!C254</f>
        <v>2012</v>
      </c>
      <c r="B505" t="str">
        <f>'2020_1-2-5_Download'!B254</f>
        <v>Ukraine</v>
      </c>
      <c r="C505" t="s">
        <v>597</v>
      </c>
      <c r="D505" s="125">
        <f>'2020_1-2-5_Download'!E254</f>
        <v>37.266893924202925</v>
      </c>
    </row>
    <row r="506" spans="1:4" x14ac:dyDescent="0.25">
      <c r="A506">
        <f>'2020_1-2-5_Download'!C255</f>
        <v>2012</v>
      </c>
      <c r="B506" t="str">
        <f>'2020_1-2-5_Download'!B255</f>
        <v>Spanien</v>
      </c>
      <c r="C506" t="s">
        <v>597</v>
      </c>
      <c r="D506" s="125">
        <f>'2020_1-2-5_Download'!E255</f>
        <v>51.95929854946958</v>
      </c>
    </row>
    <row r="507" spans="1:4" x14ac:dyDescent="0.25">
      <c r="A507">
        <f>'2020_1-2-5_Download'!C256</f>
        <v>2012</v>
      </c>
      <c r="B507" t="str">
        <f>'2020_1-2-5_Download'!B256</f>
        <v>Bulgarien</v>
      </c>
      <c r="C507" t="s">
        <v>597</v>
      </c>
      <c r="D507" s="125">
        <f>'2020_1-2-5_Download'!E256</f>
        <v>56.118633139909733</v>
      </c>
    </row>
    <row r="508" spans="1:4" x14ac:dyDescent="0.25">
      <c r="A508">
        <f>'2020_1-2-5_Download'!C257</f>
        <v>2012</v>
      </c>
      <c r="B508" t="str">
        <f>'2020_1-2-5_Download'!B257</f>
        <v>Portugal</v>
      </c>
      <c r="C508" t="s">
        <v>597</v>
      </c>
      <c r="D508" s="125">
        <f>'2020_1-2-5_Download'!E257</f>
        <v>53.953738569123189</v>
      </c>
    </row>
    <row r="509" spans="1:4" x14ac:dyDescent="0.25">
      <c r="A509">
        <f>'2020_1-2-5_Download'!C258</f>
        <v>2012</v>
      </c>
      <c r="B509" t="str">
        <f>'2020_1-2-5_Download'!B258</f>
        <v>Kroatien</v>
      </c>
      <c r="C509" t="s">
        <v>597</v>
      </c>
      <c r="D509" s="125">
        <f>'2020_1-2-5_Download'!E258</f>
        <v>51.439568899153201</v>
      </c>
    </row>
    <row r="510" spans="1:4" x14ac:dyDescent="0.25">
      <c r="A510">
        <f>'2020_1-2-5_Download'!C259</f>
        <v>2012</v>
      </c>
      <c r="B510" t="str">
        <f>'2020_1-2-5_Download'!B259</f>
        <v>Österreich</v>
      </c>
      <c r="C510" t="s">
        <v>597</v>
      </c>
      <c r="D510" s="125">
        <f>'2020_1-2-5_Download'!E259</f>
        <v>52.797590743382472</v>
      </c>
    </row>
    <row r="511" spans="1:4" x14ac:dyDescent="0.25">
      <c r="A511">
        <f>'2020_1-2-5_Download'!C260</f>
        <v>2012</v>
      </c>
      <c r="B511" t="str">
        <f>'2020_1-2-5_Download'!B260</f>
        <v>Bosnien und Herzegowina</v>
      </c>
      <c r="C511" t="s">
        <v>597</v>
      </c>
      <c r="D511" s="125">
        <f>'2020_1-2-5_Download'!E260</f>
        <v>51.979780960404376</v>
      </c>
    </row>
    <row r="512" spans="1:4" x14ac:dyDescent="0.25">
      <c r="A512">
        <f>'2020_1-2-5_Download'!C261</f>
        <v>2012</v>
      </c>
      <c r="B512" t="str">
        <f>'2020_1-2-5_Download'!B261</f>
        <v>EU-Staaten</v>
      </c>
      <c r="C512" t="s">
        <v>597</v>
      </c>
      <c r="D512" s="125">
        <f>'2020_1-2-5_Download'!E261</f>
        <v>55.527533605935211</v>
      </c>
    </row>
    <row r="513" spans="1:4" x14ac:dyDescent="0.25">
      <c r="A513">
        <f>'2020_1-2-5_Download'!C262</f>
        <v>2012</v>
      </c>
      <c r="B513" t="str">
        <f>'2020_1-2-5_Download'!B262</f>
        <v>Afrika</v>
      </c>
      <c r="C513" t="s">
        <v>597</v>
      </c>
      <c r="D513" s="125">
        <f>'2020_1-2-5_Download'!E262</f>
        <v>60.702433628318587</v>
      </c>
    </row>
    <row r="514" spans="1:4" x14ac:dyDescent="0.25">
      <c r="A514">
        <f>'2020_1-2-5_Download'!C263</f>
        <v>2012</v>
      </c>
      <c r="B514" t="str">
        <f>'2020_1-2-5_Download'!B263</f>
        <v>Amerika</v>
      </c>
      <c r="C514" t="s">
        <v>597</v>
      </c>
      <c r="D514" s="125">
        <f>'2020_1-2-5_Download'!E263</f>
        <v>43.348765432098766</v>
      </c>
    </row>
    <row r="515" spans="1:4" x14ac:dyDescent="0.25">
      <c r="A515">
        <f>'2020_1-2-5_Download'!C264</f>
        <v>2012</v>
      </c>
      <c r="B515" t="str">
        <f>'2020_1-2-5_Download'!B264</f>
        <v>Asien</v>
      </c>
      <c r="C515" t="s">
        <v>597</v>
      </c>
      <c r="D515" s="125">
        <f>'2020_1-2-5_Download'!E264</f>
        <v>49.367209578549293</v>
      </c>
    </row>
    <row r="516" spans="1:4" x14ac:dyDescent="0.25">
      <c r="A516">
        <f>'2020_1-2-5_Download'!C265</f>
        <v>2012</v>
      </c>
      <c r="B516" t="str">
        <f>'2020_1-2-5_Download'!B265</f>
        <v>Irak</v>
      </c>
      <c r="C516" t="s">
        <v>597</v>
      </c>
      <c r="D516" s="125">
        <f>'2020_1-2-5_Download'!E265</f>
        <v>54.963215694636958</v>
      </c>
    </row>
    <row r="517" spans="1:4" x14ac:dyDescent="0.25">
      <c r="A517">
        <f>'2020_1-2-5_Download'!C266</f>
        <v>2012</v>
      </c>
      <c r="B517" t="str">
        <f>'2020_1-2-5_Download'!B266</f>
        <v>Vietnam</v>
      </c>
      <c r="C517" t="s">
        <v>597</v>
      </c>
      <c r="D517" s="125">
        <f>'2020_1-2-5_Download'!E266</f>
        <v>48.343972058292181</v>
      </c>
    </row>
    <row r="518" spans="1:4" x14ac:dyDescent="0.25">
      <c r="A518">
        <f>'2020_1-2-5_Download'!C267</f>
        <v>2012</v>
      </c>
      <c r="B518" t="str">
        <f>'2020_1-2-5_Download'!B267</f>
        <v>Syrien</v>
      </c>
      <c r="C518" t="s">
        <v>597</v>
      </c>
      <c r="D518" s="125">
        <f>'2020_1-2-5_Download'!E267</f>
        <v>54.125</v>
      </c>
    </row>
    <row r="519" spans="1:4" x14ac:dyDescent="0.25">
      <c r="A519">
        <f>'2020_1-2-5_Download'!C268</f>
        <v>2012</v>
      </c>
      <c r="B519" t="str">
        <f>'2020_1-2-5_Download'!B268</f>
        <v>China</v>
      </c>
      <c r="C519" t="s">
        <v>597</v>
      </c>
      <c r="D519" s="125">
        <f>'2020_1-2-5_Download'!E268</f>
        <v>50.754747605908136</v>
      </c>
    </row>
    <row r="520" spans="1:4" x14ac:dyDescent="0.25">
      <c r="A520">
        <f>'2020_1-2-5_Download'!C269</f>
        <v>2012</v>
      </c>
      <c r="B520" t="str">
        <f>'2020_1-2-5_Download'!B269</f>
        <v xml:space="preserve">Australien und Ozeanien </v>
      </c>
      <c r="C520" t="s">
        <v>597</v>
      </c>
      <c r="D520" s="125">
        <f>'2020_1-2-5_Download'!E269</f>
        <v>56.060606060606055</v>
      </c>
    </row>
    <row r="521" spans="1:4" x14ac:dyDescent="0.25">
      <c r="A521">
        <f>'2020_1-2-5_Download'!C270</f>
        <v>2012</v>
      </c>
      <c r="B521" t="str">
        <f>'2020_1-2-5_Download'!B270</f>
        <v>Staatenlos</v>
      </c>
      <c r="C521" t="s">
        <v>597</v>
      </c>
      <c r="D521" s="125">
        <f>'2020_1-2-5_Download'!E270</f>
        <v>58.382526564344751</v>
      </c>
    </row>
    <row r="522" spans="1:4" x14ac:dyDescent="0.25">
      <c r="A522">
        <f>'2020_1-2-5_Download'!C271</f>
        <v>2012</v>
      </c>
      <c r="B522" t="str">
        <f>'2020_1-2-5_Download'!B271</f>
        <v>Ungeklärt und ohne Angabe</v>
      </c>
      <c r="C522" t="s">
        <v>597</v>
      </c>
      <c r="D522" s="125">
        <f>'2020_1-2-5_Download'!E271</f>
        <v>58.334875115633679</v>
      </c>
    </row>
    <row r="523" spans="1:4" x14ac:dyDescent="0.25">
      <c r="A523">
        <f>'2020_1-2-5_Download'!C272</f>
        <v>2012</v>
      </c>
      <c r="B523" t="str">
        <f>'2020_1-2-5_Download'!B272</f>
        <v>Insgesamt</v>
      </c>
      <c r="C523" t="s">
        <v>597</v>
      </c>
      <c r="D523" s="125">
        <f>'2020_1-2-5_Download'!E272</f>
        <v>51.995439691752431</v>
      </c>
    </row>
    <row r="524" spans="1:4" x14ac:dyDescent="0.25">
      <c r="A524">
        <f>'2020_1-2-5_Download'!C12</f>
        <v>2020</v>
      </c>
      <c r="B524" t="str">
        <f>'2020_1-2-5_Download'!B12</f>
        <v>Europa</v>
      </c>
      <c r="C524" t="s">
        <v>599</v>
      </c>
      <c r="D524" s="125">
        <f>'2020_1-2-5_Download'!F12</f>
        <v>46.594849047209522</v>
      </c>
    </row>
    <row r="525" spans="1:4" x14ac:dyDescent="0.25">
      <c r="A525">
        <f>'2020_1-2-5_Download'!C13</f>
        <v>2020</v>
      </c>
      <c r="B525" t="str">
        <f>'2020_1-2-5_Download'!B13</f>
        <v>Türkei</v>
      </c>
      <c r="C525" t="s">
        <v>599</v>
      </c>
      <c r="D525" s="125">
        <f>'2020_1-2-5_Download'!F13</f>
        <v>48.702957370721464</v>
      </c>
    </row>
    <row r="526" spans="1:4" x14ac:dyDescent="0.25">
      <c r="A526">
        <f>'2020_1-2-5_Download'!C14</f>
        <v>2020</v>
      </c>
      <c r="B526" t="str">
        <f>'2020_1-2-5_Download'!B14</f>
        <v>Polen</v>
      </c>
      <c r="C526" t="s">
        <v>599</v>
      </c>
      <c r="D526" s="125">
        <f>'2020_1-2-5_Download'!F14</f>
        <v>45.60520563265721</v>
      </c>
    </row>
    <row r="527" spans="1:4" x14ac:dyDescent="0.25">
      <c r="A527">
        <f>'2020_1-2-5_Download'!C15</f>
        <v>2020</v>
      </c>
      <c r="B527" t="str">
        <f>'2020_1-2-5_Download'!B15</f>
        <v>Serbien</v>
      </c>
      <c r="C527" t="s">
        <v>599</v>
      </c>
      <c r="D527" s="125">
        <f>'2020_1-2-5_Download'!F15</f>
        <v>49.248704663212436</v>
      </c>
    </row>
    <row r="528" spans="1:4" x14ac:dyDescent="0.25">
      <c r="A528">
        <f>'2020_1-2-5_Download'!C16</f>
        <v>2020</v>
      </c>
      <c r="B528" t="str">
        <f>'2020_1-2-5_Download'!B16</f>
        <v>Niederlande</v>
      </c>
      <c r="C528" t="s">
        <v>599</v>
      </c>
      <c r="D528" s="125">
        <f>'2020_1-2-5_Download'!F16</f>
        <v>43.380992430613965</v>
      </c>
    </row>
    <row r="529" spans="1:4" x14ac:dyDescent="0.25">
      <c r="A529">
        <f>'2020_1-2-5_Download'!C17</f>
        <v>2020</v>
      </c>
      <c r="B529" t="str">
        <f>'2020_1-2-5_Download'!B17</f>
        <v>Rumänien</v>
      </c>
      <c r="C529" t="s">
        <v>599</v>
      </c>
      <c r="D529" s="125">
        <f>'2020_1-2-5_Download'!F17</f>
        <v>40.007730962504837</v>
      </c>
    </row>
    <row r="530" spans="1:4" x14ac:dyDescent="0.25">
      <c r="A530">
        <f>'2020_1-2-5_Download'!C18</f>
        <v>2020</v>
      </c>
      <c r="B530" t="str">
        <f>'2020_1-2-5_Download'!B18</f>
        <v>Italien</v>
      </c>
      <c r="C530" t="s">
        <v>599</v>
      </c>
      <c r="D530" s="125">
        <f>'2020_1-2-5_Download'!F18</f>
        <v>39.585492227979273</v>
      </c>
    </row>
    <row r="531" spans="1:4" x14ac:dyDescent="0.25">
      <c r="A531">
        <f>'2020_1-2-5_Download'!C19</f>
        <v>2020</v>
      </c>
      <c r="B531" t="str">
        <f>'2020_1-2-5_Download'!B19</f>
        <v>Russische Föderation</v>
      </c>
      <c r="C531" t="s">
        <v>599</v>
      </c>
      <c r="D531" s="125">
        <f>'2020_1-2-5_Download'!F19</f>
        <v>63.443026639803001</v>
      </c>
    </row>
    <row r="532" spans="1:4" x14ac:dyDescent="0.25">
      <c r="A532">
        <f>'2020_1-2-5_Download'!C20</f>
        <v>2020</v>
      </c>
      <c r="B532" t="str">
        <f>'2020_1-2-5_Download'!B20</f>
        <v>Griechenland</v>
      </c>
      <c r="C532" t="s">
        <v>599</v>
      </c>
      <c r="D532" s="125">
        <f>'2020_1-2-5_Download'!F20</f>
        <v>43.407328162610327</v>
      </c>
    </row>
    <row r="533" spans="1:4" x14ac:dyDescent="0.25">
      <c r="A533">
        <f>'2020_1-2-5_Download'!C21</f>
        <v>2020</v>
      </c>
      <c r="B533" t="str">
        <f>'2020_1-2-5_Download'!B21</f>
        <v>Bulgarien</v>
      </c>
      <c r="C533" t="s">
        <v>599</v>
      </c>
      <c r="D533" s="125">
        <f>'2020_1-2-5_Download'!F21</f>
        <v>45.546461242176214</v>
      </c>
    </row>
    <row r="534" spans="1:4" x14ac:dyDescent="0.25">
      <c r="A534">
        <f>'2020_1-2-5_Download'!C22</f>
        <v>2020</v>
      </c>
      <c r="B534" t="str">
        <f>'2020_1-2-5_Download'!B22</f>
        <v>Spanien</v>
      </c>
      <c r="C534" t="s">
        <v>599</v>
      </c>
      <c r="D534" s="125">
        <f>'2020_1-2-5_Download'!F22</f>
        <v>47.363981442429356</v>
      </c>
    </row>
    <row r="535" spans="1:4" x14ac:dyDescent="0.25">
      <c r="A535">
        <f>'2020_1-2-5_Download'!C23</f>
        <v>2020</v>
      </c>
      <c r="B535" t="str">
        <f>'2020_1-2-5_Download'!B23</f>
        <v>Ukraine</v>
      </c>
      <c r="C535" t="s">
        <v>599</v>
      </c>
      <c r="D535" s="125">
        <f>'2020_1-2-5_Download'!F23</f>
        <v>63.628396143733568</v>
      </c>
    </row>
    <row r="536" spans="1:4" x14ac:dyDescent="0.25">
      <c r="A536">
        <f>'2020_1-2-5_Download'!C24</f>
        <v>2020</v>
      </c>
      <c r="B536" t="str">
        <f>'2020_1-2-5_Download'!B24</f>
        <v>Vereinigtes Königreich</v>
      </c>
      <c r="C536" t="s">
        <v>599</v>
      </c>
      <c r="D536" s="125">
        <f>'2020_1-2-5_Download'!F24</f>
        <v>30.420711974110031</v>
      </c>
    </row>
    <row r="537" spans="1:4" x14ac:dyDescent="0.25">
      <c r="A537">
        <f>'2020_1-2-5_Download'!C25</f>
        <v>2020</v>
      </c>
      <c r="B537" t="str">
        <f>'2020_1-2-5_Download'!B25</f>
        <v>Portugal</v>
      </c>
      <c r="C537" t="s">
        <v>599</v>
      </c>
      <c r="D537" s="125">
        <f>'2020_1-2-5_Download'!F25</f>
        <v>45.977011494252871</v>
      </c>
    </row>
    <row r="538" spans="1:4" x14ac:dyDescent="0.25">
      <c r="A538">
        <f>'2020_1-2-5_Download'!C26</f>
        <v>2020</v>
      </c>
      <c r="B538" t="str">
        <f>'2020_1-2-5_Download'!B26</f>
        <v>Kroatien</v>
      </c>
      <c r="C538" t="s">
        <v>599</v>
      </c>
      <c r="D538" s="125">
        <f>'2020_1-2-5_Download'!F26</f>
        <v>43.894250944187995</v>
      </c>
    </row>
    <row r="539" spans="1:4" x14ac:dyDescent="0.25">
      <c r="A539">
        <f>'2020_1-2-5_Download'!C27</f>
        <v>2020</v>
      </c>
      <c r="B539" t="str">
        <f>'2020_1-2-5_Download'!B27</f>
        <v>Ungarn</v>
      </c>
      <c r="C539" t="s">
        <v>599</v>
      </c>
      <c r="D539" s="125">
        <f>'2020_1-2-5_Download'!F27</f>
        <v>40.884861407249467</v>
      </c>
    </row>
    <row r="540" spans="1:4" x14ac:dyDescent="0.25">
      <c r="A540">
        <f>'2020_1-2-5_Download'!C28</f>
        <v>2020</v>
      </c>
      <c r="B540" t="str">
        <f>'2020_1-2-5_Download'!B28</f>
        <v>EU Staaten</v>
      </c>
      <c r="C540" t="s">
        <v>599</v>
      </c>
      <c r="D540" s="125">
        <f>'2020_1-2-5_Download'!F28</f>
        <v>44.243114369084054</v>
      </c>
    </row>
    <row r="541" spans="1:4" x14ac:dyDescent="0.25">
      <c r="A541">
        <f>'2020_1-2-5_Download'!C29</f>
        <v>2020</v>
      </c>
      <c r="B541" t="str">
        <f>'2020_1-2-5_Download'!B29</f>
        <v>Afrika</v>
      </c>
      <c r="C541" t="s">
        <v>599</v>
      </c>
      <c r="D541" s="125">
        <f>'2020_1-2-5_Download'!F29</f>
        <v>36.803060159962911</v>
      </c>
    </row>
    <row r="542" spans="1:4" x14ac:dyDescent="0.25">
      <c r="A542">
        <f>'2020_1-2-5_Download'!C30</f>
        <v>2020</v>
      </c>
      <c r="B542" t="str">
        <f>'2020_1-2-5_Download'!B30</f>
        <v>Amerika</v>
      </c>
      <c r="C542" t="s">
        <v>599</v>
      </c>
      <c r="D542" s="125">
        <f>'2020_1-2-5_Download'!F30</f>
        <v>54.505940307157339</v>
      </c>
    </row>
    <row r="543" spans="1:4" x14ac:dyDescent="0.25">
      <c r="A543">
        <f>'2020_1-2-5_Download'!C31</f>
        <v>2020</v>
      </c>
      <c r="B543" t="str">
        <f>'2020_1-2-5_Download'!B31</f>
        <v>Asien</v>
      </c>
      <c r="C543" t="s">
        <v>599</v>
      </c>
      <c r="D543" s="125">
        <f>'2020_1-2-5_Download'!F31</f>
        <v>45.525997581620317</v>
      </c>
    </row>
    <row r="544" spans="1:4" x14ac:dyDescent="0.25">
      <c r="A544">
        <f>'2020_1-2-5_Download'!C32</f>
        <v>2020</v>
      </c>
      <c r="B544" t="str">
        <f>'2020_1-2-5_Download'!B32</f>
        <v>Syrien</v>
      </c>
      <c r="C544" t="s">
        <v>599</v>
      </c>
      <c r="D544" s="125">
        <f>'2020_1-2-5_Download'!F32</f>
        <v>43.407846715328468</v>
      </c>
    </row>
    <row r="545" spans="1:4" x14ac:dyDescent="0.25">
      <c r="A545">
        <f>'2020_1-2-5_Download'!C33</f>
        <v>2020</v>
      </c>
      <c r="B545" t="str">
        <f>'2020_1-2-5_Download'!B33</f>
        <v xml:space="preserve">Irak </v>
      </c>
      <c r="C545" t="s">
        <v>599</v>
      </c>
      <c r="D545" s="125">
        <f>'2020_1-2-5_Download'!F33</f>
        <v>44.972001866542236</v>
      </c>
    </row>
    <row r="546" spans="1:4" x14ac:dyDescent="0.25">
      <c r="A546">
        <f>'2020_1-2-5_Download'!C34</f>
        <v>2020</v>
      </c>
      <c r="B546" t="str">
        <f>'2020_1-2-5_Download'!B34</f>
        <v>Afghanistan</v>
      </c>
      <c r="C546" t="s">
        <v>599</v>
      </c>
      <c r="D546" s="125">
        <f>'2020_1-2-5_Download'!F34</f>
        <v>37.036188731103984</v>
      </c>
    </row>
    <row r="547" spans="1:4" x14ac:dyDescent="0.25">
      <c r="A547">
        <f>'2020_1-2-5_Download'!C35</f>
        <v>2020</v>
      </c>
      <c r="B547" t="str">
        <f>'2020_1-2-5_Download'!B35</f>
        <v>China</v>
      </c>
      <c r="C547" t="s">
        <v>599</v>
      </c>
      <c r="D547" s="125">
        <f>'2020_1-2-5_Download'!F35</f>
        <v>50.319724545007382</v>
      </c>
    </row>
    <row r="548" spans="1:4" x14ac:dyDescent="0.25">
      <c r="A548">
        <f>'2020_1-2-5_Download'!C36</f>
        <v>2020</v>
      </c>
      <c r="B548" t="str">
        <f>'2020_1-2-5_Download'!B36</f>
        <v>Vietnam</v>
      </c>
      <c r="C548" t="s">
        <v>599</v>
      </c>
      <c r="D548" s="125">
        <f>'2020_1-2-5_Download'!F36</f>
        <v>54.809334092202619</v>
      </c>
    </row>
    <row r="549" spans="1:4" x14ac:dyDescent="0.25">
      <c r="A549">
        <f>'2020_1-2-5_Download'!C37</f>
        <v>2020</v>
      </c>
      <c r="B549" t="str">
        <f>'2020_1-2-5_Download'!B37</f>
        <v>Australien und Ozeanien</v>
      </c>
      <c r="C549" t="s">
        <v>599</v>
      </c>
      <c r="D549" s="125">
        <f>'2020_1-2-5_Download'!F37</f>
        <v>42.718446601941743</v>
      </c>
    </row>
    <row r="550" spans="1:4" x14ac:dyDescent="0.25">
      <c r="A550">
        <f>'2020_1-2-5_Download'!C38</f>
        <v>2020</v>
      </c>
      <c r="B550" t="str">
        <f>'2020_1-2-5_Download'!B38</f>
        <v>Staatenlos</v>
      </c>
      <c r="C550" t="s">
        <v>599</v>
      </c>
      <c r="D550" s="125">
        <f>'2020_1-2-5_Download'!F38</f>
        <v>43.43434343434344</v>
      </c>
    </row>
    <row r="551" spans="1:4" x14ac:dyDescent="0.25">
      <c r="A551">
        <f>'2020_1-2-5_Download'!C39</f>
        <v>2020</v>
      </c>
      <c r="B551" t="str">
        <f>'2020_1-2-5_Download'!B39</f>
        <v>Ungeklärt und ohne Angabe</v>
      </c>
      <c r="C551" t="s">
        <v>599</v>
      </c>
      <c r="D551" s="125">
        <f>'2020_1-2-5_Download'!F39</f>
        <v>41.74917491749175</v>
      </c>
    </row>
    <row r="552" spans="1:4" x14ac:dyDescent="0.25">
      <c r="A552">
        <f>'2020_1-2-5_Download'!C40</f>
        <v>2020</v>
      </c>
      <c r="B552" t="str">
        <f>'2020_1-2-5_Download'!B40</f>
        <v>Insgesamt</v>
      </c>
      <c r="C552" t="s">
        <v>599</v>
      </c>
      <c r="D552" s="125">
        <f>'2020_1-2-5_Download'!F40</f>
        <v>45.904801869692676</v>
      </c>
    </row>
    <row r="553" spans="1:4" x14ac:dyDescent="0.25">
      <c r="A553">
        <f>'2020_1-2-5_Download'!C41</f>
        <v>2019</v>
      </c>
      <c r="B553" t="str">
        <f>'2020_1-2-5_Download'!B41</f>
        <v>Europa</v>
      </c>
      <c r="C553" t="s">
        <v>599</v>
      </c>
      <c r="D553" s="125">
        <f>'2020_1-2-5_Download'!F41</f>
        <v>46.328079608230119</v>
      </c>
    </row>
    <row r="554" spans="1:4" x14ac:dyDescent="0.25">
      <c r="A554">
        <f>'2020_1-2-5_Download'!C42</f>
        <v>2019</v>
      </c>
      <c r="B554" t="str">
        <f>'2020_1-2-5_Download'!B42</f>
        <v>Türkei</v>
      </c>
      <c r="C554" t="s">
        <v>599</v>
      </c>
      <c r="D554" s="125">
        <f>'2020_1-2-5_Download'!F42</f>
        <v>48.701188933340845</v>
      </c>
    </row>
    <row r="555" spans="1:4" x14ac:dyDescent="0.25">
      <c r="A555">
        <f>'2020_1-2-5_Download'!C43</f>
        <v>2019</v>
      </c>
      <c r="B555" t="str">
        <f>'2020_1-2-5_Download'!B43</f>
        <v>Polen</v>
      </c>
      <c r="C555" t="s">
        <v>599</v>
      </c>
      <c r="D555" s="125">
        <f>'2020_1-2-5_Download'!F43</f>
        <v>45.263480079579651</v>
      </c>
    </row>
    <row r="556" spans="1:4" x14ac:dyDescent="0.25">
      <c r="A556">
        <f>'2020_1-2-5_Download'!C44</f>
        <v>2019</v>
      </c>
      <c r="B556" t="str">
        <f>'2020_1-2-5_Download'!B44</f>
        <v>Serbien</v>
      </c>
      <c r="C556" t="s">
        <v>599</v>
      </c>
      <c r="D556" s="125">
        <f>'2020_1-2-5_Download'!F44</f>
        <v>49.045252419565784</v>
      </c>
    </row>
    <row r="557" spans="1:4" x14ac:dyDescent="0.25">
      <c r="A557">
        <f>'2020_1-2-5_Download'!C45</f>
        <v>2019</v>
      </c>
      <c r="B557" t="str">
        <f>'2020_1-2-5_Download'!B45</f>
        <v>Niederlande</v>
      </c>
      <c r="C557" t="s">
        <v>599</v>
      </c>
      <c r="D557" s="125">
        <f>'2020_1-2-5_Download'!F45</f>
        <v>43.378536748702494</v>
      </c>
    </row>
    <row r="558" spans="1:4" x14ac:dyDescent="0.25">
      <c r="A558">
        <f>'2020_1-2-5_Download'!C46</f>
        <v>2019</v>
      </c>
      <c r="B558" t="str">
        <f>'2020_1-2-5_Download'!B46</f>
        <v>Rumänien</v>
      </c>
      <c r="C558" t="s">
        <v>599</v>
      </c>
      <c r="D558" s="125">
        <f>'2020_1-2-5_Download'!F46</f>
        <v>39.394710071210582</v>
      </c>
    </row>
    <row r="559" spans="1:4" x14ac:dyDescent="0.25">
      <c r="A559">
        <f>'2020_1-2-5_Download'!C47</f>
        <v>2019</v>
      </c>
      <c r="B559" t="str">
        <f>'2020_1-2-5_Download'!B47</f>
        <v>Italien</v>
      </c>
      <c r="C559" t="s">
        <v>599</v>
      </c>
      <c r="D559" s="125">
        <f>'2020_1-2-5_Download'!F47</f>
        <v>39.410234171725932</v>
      </c>
    </row>
    <row r="560" spans="1:4" x14ac:dyDescent="0.25">
      <c r="A560">
        <f>'2020_1-2-5_Download'!C48</f>
        <v>2019</v>
      </c>
      <c r="B560" t="str">
        <f>'2020_1-2-5_Download'!B48</f>
        <v>Russische Föderation</v>
      </c>
      <c r="C560" t="s">
        <v>599</v>
      </c>
      <c r="D560" s="125">
        <f>'2020_1-2-5_Download'!F48</f>
        <v>63.230008984725963</v>
      </c>
    </row>
    <row r="561" spans="1:4" x14ac:dyDescent="0.25">
      <c r="A561">
        <f>'2020_1-2-5_Download'!C49</f>
        <v>2019</v>
      </c>
      <c r="B561" t="str">
        <f>'2020_1-2-5_Download'!B49</f>
        <v>Griechenland</v>
      </c>
      <c r="C561" t="s">
        <v>599</v>
      </c>
      <c r="D561" s="125">
        <f>'2020_1-2-5_Download'!F49</f>
        <v>43.289928248737709</v>
      </c>
    </row>
    <row r="562" spans="1:4" x14ac:dyDescent="0.25">
      <c r="A562">
        <f>'2020_1-2-5_Download'!C50</f>
        <v>2019</v>
      </c>
      <c r="B562" t="str">
        <f>'2020_1-2-5_Download'!B50</f>
        <v>Bulgarien</v>
      </c>
      <c r="C562" t="s">
        <v>599</v>
      </c>
      <c r="D562" s="125">
        <f>'2020_1-2-5_Download'!F50</f>
        <v>45.133991537376588</v>
      </c>
    </row>
    <row r="563" spans="1:4" x14ac:dyDescent="0.25">
      <c r="A563">
        <f>'2020_1-2-5_Download'!C51</f>
        <v>2019</v>
      </c>
      <c r="B563" t="str">
        <f>'2020_1-2-5_Download'!B51</f>
        <v>Spanien</v>
      </c>
      <c r="C563" t="s">
        <v>599</v>
      </c>
      <c r="D563" s="125">
        <f>'2020_1-2-5_Download'!F51</f>
        <v>47.201336675020883</v>
      </c>
    </row>
    <row r="564" spans="1:4" x14ac:dyDescent="0.25">
      <c r="A564">
        <f>'2020_1-2-5_Download'!C52</f>
        <v>2019</v>
      </c>
      <c r="B564" t="str">
        <f>'2020_1-2-5_Download'!B52</f>
        <v>Ukraine</v>
      </c>
      <c r="C564" t="s">
        <v>599</v>
      </c>
      <c r="D564" s="125">
        <f>'2020_1-2-5_Download'!F52</f>
        <v>63.023358307624498</v>
      </c>
    </row>
    <row r="565" spans="1:4" x14ac:dyDescent="0.25">
      <c r="A565">
        <f>'2020_1-2-5_Download'!C53</f>
        <v>2019</v>
      </c>
      <c r="B565" t="str">
        <f>'2020_1-2-5_Download'!B53</f>
        <v>Vereinigtes Königreich</v>
      </c>
      <c r="C565" t="s">
        <v>599</v>
      </c>
      <c r="D565" s="125">
        <f>'2020_1-2-5_Download'!F53</f>
        <v>30.074074074074076</v>
      </c>
    </row>
    <row r="566" spans="1:4" x14ac:dyDescent="0.25">
      <c r="A566">
        <f>'2020_1-2-5_Download'!C54</f>
        <v>2019</v>
      </c>
      <c r="B566" t="str">
        <f>'2020_1-2-5_Download'!B54</f>
        <v>Portugal</v>
      </c>
      <c r="C566" t="s">
        <v>599</v>
      </c>
      <c r="D566" s="125">
        <f>'2020_1-2-5_Download'!F54</f>
        <v>45.881006864988564</v>
      </c>
    </row>
    <row r="567" spans="1:4" x14ac:dyDescent="0.25">
      <c r="A567">
        <f>'2020_1-2-5_Download'!C55</f>
        <v>2019</v>
      </c>
      <c r="B567" t="str">
        <f>'2020_1-2-5_Download'!B55</f>
        <v>Kroatien</v>
      </c>
      <c r="C567" t="s">
        <v>599</v>
      </c>
      <c r="D567" s="125">
        <f>'2020_1-2-5_Download'!F55</f>
        <v>42.971044901384808</v>
      </c>
    </row>
    <row r="568" spans="1:4" x14ac:dyDescent="0.25">
      <c r="A568">
        <f>'2020_1-2-5_Download'!C56</f>
        <v>2019</v>
      </c>
      <c r="B568" t="str">
        <f>'2020_1-2-5_Download'!B56</f>
        <v>Ungarn</v>
      </c>
      <c r="C568" t="s">
        <v>599</v>
      </c>
      <c r="D568" s="125">
        <f>'2020_1-2-5_Download'!F56</f>
        <v>39.883782356048606</v>
      </c>
    </row>
    <row r="569" spans="1:4" x14ac:dyDescent="0.25">
      <c r="A569">
        <f>'2020_1-2-5_Download'!C57</f>
        <v>2019</v>
      </c>
      <c r="B569" t="str">
        <f>'2020_1-2-5_Download'!B57</f>
        <v>EU Staaten</v>
      </c>
      <c r="C569" t="s">
        <v>599</v>
      </c>
      <c r="D569" s="125">
        <f>'2020_1-2-5_Download'!F57</f>
        <v>48.500422135371529</v>
      </c>
    </row>
    <row r="570" spans="1:4" x14ac:dyDescent="0.25">
      <c r="A570">
        <f>'2020_1-2-5_Download'!C58</f>
        <v>2019</v>
      </c>
      <c r="B570" t="str">
        <f>'2020_1-2-5_Download'!B58</f>
        <v>Afrika</v>
      </c>
      <c r="C570" t="s">
        <v>599</v>
      </c>
      <c r="D570" s="125">
        <f>'2020_1-2-5_Download'!F58</f>
        <v>36.070451029394263</v>
      </c>
    </row>
    <row r="571" spans="1:4" x14ac:dyDescent="0.25">
      <c r="A571">
        <f>'2020_1-2-5_Download'!C59</f>
        <v>2019</v>
      </c>
      <c r="B571" t="str">
        <f>'2020_1-2-5_Download'!B59</f>
        <v>Amerika</v>
      </c>
      <c r="C571" t="s">
        <v>599</v>
      </c>
      <c r="D571" s="125">
        <f>'2020_1-2-5_Download'!F59</f>
        <v>54.379977246871448</v>
      </c>
    </row>
    <row r="572" spans="1:4" x14ac:dyDescent="0.25">
      <c r="A572">
        <f>'2020_1-2-5_Download'!C60</f>
        <v>2019</v>
      </c>
      <c r="B572" t="str">
        <f>'2020_1-2-5_Download'!B60</f>
        <v>Asien</v>
      </c>
      <c r="C572" t="s">
        <v>599</v>
      </c>
      <c r="D572" s="125">
        <f>'2020_1-2-5_Download'!F60</f>
        <v>45.271959123183436</v>
      </c>
    </row>
    <row r="573" spans="1:4" x14ac:dyDescent="0.25">
      <c r="A573">
        <f>'2020_1-2-5_Download'!C61</f>
        <v>2019</v>
      </c>
      <c r="B573" t="str">
        <f>'2020_1-2-5_Download'!B61</f>
        <v>Syrien</v>
      </c>
      <c r="C573" t="s">
        <v>599</v>
      </c>
      <c r="D573" s="125">
        <f>'2020_1-2-5_Download'!F61</f>
        <v>43.092978008372143</v>
      </c>
    </row>
    <row r="574" spans="1:4" x14ac:dyDescent="0.25">
      <c r="A574">
        <f>'2020_1-2-5_Download'!C62</f>
        <v>2019</v>
      </c>
      <c r="B574" t="str">
        <f>'2020_1-2-5_Download'!B62</f>
        <v xml:space="preserve">Irak </v>
      </c>
      <c r="C574" t="s">
        <v>599</v>
      </c>
      <c r="D574" s="125">
        <f>'2020_1-2-5_Download'!F62</f>
        <v>44.803216766175218</v>
      </c>
    </row>
    <row r="575" spans="1:4" x14ac:dyDescent="0.25">
      <c r="A575">
        <f>'2020_1-2-5_Download'!C63</f>
        <v>2019</v>
      </c>
      <c r="B575" t="str">
        <f>'2020_1-2-5_Download'!B63</f>
        <v>Afghanistan</v>
      </c>
      <c r="C575" t="s">
        <v>599</v>
      </c>
      <c r="D575" s="125">
        <f>'2020_1-2-5_Download'!F63</f>
        <v>36.597451628126478</v>
      </c>
    </row>
    <row r="576" spans="1:4" x14ac:dyDescent="0.25">
      <c r="A576">
        <f>'2020_1-2-5_Download'!C64</f>
        <v>2019</v>
      </c>
      <c r="B576" t="str">
        <f>'2020_1-2-5_Download'!B64</f>
        <v>China</v>
      </c>
      <c r="C576" t="s">
        <v>599</v>
      </c>
      <c r="D576" s="125">
        <f>'2020_1-2-5_Download'!F64</f>
        <v>49.523355576739753</v>
      </c>
    </row>
    <row r="577" spans="1:4" x14ac:dyDescent="0.25">
      <c r="A577">
        <f>'2020_1-2-5_Download'!C65</f>
        <v>2019</v>
      </c>
      <c r="B577" t="str">
        <f>'2020_1-2-5_Download'!B65</f>
        <v>Vietnam</v>
      </c>
      <c r="C577" t="s">
        <v>599</v>
      </c>
      <c r="D577" s="125">
        <f>'2020_1-2-5_Download'!F65</f>
        <v>54.680365296803657</v>
      </c>
    </row>
    <row r="578" spans="1:4" x14ac:dyDescent="0.25">
      <c r="A578">
        <f>'2020_1-2-5_Download'!C66</f>
        <v>2019</v>
      </c>
      <c r="B578" t="str">
        <f>'2020_1-2-5_Download'!B66</f>
        <v>Australien und Ozeanien</v>
      </c>
      <c r="C578" t="s">
        <v>599</v>
      </c>
      <c r="D578" s="125">
        <f>'2020_1-2-5_Download'!F66</f>
        <v>43.1924882629108</v>
      </c>
    </row>
    <row r="579" spans="1:4" x14ac:dyDescent="0.25">
      <c r="A579">
        <f>'2020_1-2-5_Download'!C67</f>
        <v>2019</v>
      </c>
      <c r="B579" t="str">
        <f>'2020_1-2-5_Download'!B67</f>
        <v>Staatenlos</v>
      </c>
      <c r="C579" t="s">
        <v>599</v>
      </c>
      <c r="D579" s="125">
        <f>'2020_1-2-5_Download'!F67</f>
        <v>43.220338983050851</v>
      </c>
    </row>
    <row r="580" spans="1:4" x14ac:dyDescent="0.25">
      <c r="A580">
        <f>'2020_1-2-5_Download'!C68</f>
        <v>2019</v>
      </c>
      <c r="B580" t="str">
        <f>'2020_1-2-5_Download'!B68</f>
        <v>Ungeklärt und ohne Angabe</v>
      </c>
      <c r="C580" t="s">
        <v>599</v>
      </c>
      <c r="D580" s="125">
        <f>'2020_1-2-5_Download'!F68</f>
        <v>41.466208476517757</v>
      </c>
    </row>
    <row r="581" spans="1:4" x14ac:dyDescent="0.25">
      <c r="A581">
        <f>'2020_1-2-5_Download'!C69</f>
        <v>2019</v>
      </c>
      <c r="B581" t="str">
        <f>'2020_1-2-5_Download'!B69</f>
        <v>Insgesamt</v>
      </c>
      <c r="C581" t="s">
        <v>599</v>
      </c>
      <c r="D581" s="125">
        <f>'2020_1-2-5_Download'!F69</f>
        <v>45.633139752605018</v>
      </c>
    </row>
    <row r="582" spans="1:4" x14ac:dyDescent="0.25">
      <c r="A582">
        <f>'2020_1-2-5_Download'!C70</f>
        <v>2018</v>
      </c>
      <c r="B582" t="str">
        <f>'2020_1-2-5_Download'!B70</f>
        <v>Europa</v>
      </c>
      <c r="C582" t="s">
        <v>599</v>
      </c>
      <c r="D582" s="125">
        <f>'2020_1-2-5_Download'!F70</f>
        <v>46.121194932879561</v>
      </c>
    </row>
    <row r="583" spans="1:4" x14ac:dyDescent="0.25">
      <c r="A583">
        <f>'2020_1-2-5_Download'!C71</f>
        <v>2018</v>
      </c>
      <c r="B583" t="str">
        <f>'2020_1-2-5_Download'!B71</f>
        <v>Türkei</v>
      </c>
      <c r="C583" t="s">
        <v>599</v>
      </c>
      <c r="D583" s="125">
        <f>'2020_1-2-5_Download'!F71</f>
        <v>48.776253150378047</v>
      </c>
    </row>
    <row r="584" spans="1:4" x14ac:dyDescent="0.25">
      <c r="A584">
        <f>'2020_1-2-5_Download'!C72</f>
        <v>2018</v>
      </c>
      <c r="B584" t="str">
        <f>'2020_1-2-5_Download'!B72</f>
        <v>Polen</v>
      </c>
      <c r="C584" t="s">
        <v>599</v>
      </c>
      <c r="D584" s="125">
        <f>'2020_1-2-5_Download'!F72</f>
        <v>44.680632044881364</v>
      </c>
    </row>
    <row r="585" spans="1:4" x14ac:dyDescent="0.25">
      <c r="A585">
        <f>'2020_1-2-5_Download'!C73</f>
        <v>2018</v>
      </c>
      <c r="B585" t="str">
        <f>'2020_1-2-5_Download'!B73</f>
        <v>Serbien</v>
      </c>
      <c r="C585" t="s">
        <v>599</v>
      </c>
      <c r="D585" s="125">
        <f>'2020_1-2-5_Download'!F73</f>
        <v>49.362719065321301</v>
      </c>
    </row>
    <row r="586" spans="1:4" x14ac:dyDescent="0.25">
      <c r="A586">
        <f>'2020_1-2-5_Download'!C74</f>
        <v>2018</v>
      </c>
      <c r="B586" t="str">
        <f>'2020_1-2-5_Download'!B74</f>
        <v>Niederlande</v>
      </c>
      <c r="C586" t="s">
        <v>599</v>
      </c>
      <c r="D586" s="125">
        <f>'2020_1-2-5_Download'!F74</f>
        <v>43.513874958207957</v>
      </c>
    </row>
    <row r="587" spans="1:4" x14ac:dyDescent="0.25">
      <c r="A587">
        <f>'2020_1-2-5_Download'!C75</f>
        <v>2018</v>
      </c>
      <c r="B587" t="str">
        <f>'2020_1-2-5_Download'!B75</f>
        <v>Rumänien</v>
      </c>
      <c r="C587" t="s">
        <v>599</v>
      </c>
      <c r="D587" s="125">
        <f>'2020_1-2-5_Download'!F75</f>
        <v>38.519996200246986</v>
      </c>
    </row>
    <row r="588" spans="1:4" x14ac:dyDescent="0.25">
      <c r="A588">
        <f>'2020_1-2-5_Download'!C76</f>
        <v>2018</v>
      </c>
      <c r="B588" t="str">
        <f>'2020_1-2-5_Download'!B76</f>
        <v>Italien</v>
      </c>
      <c r="C588" t="s">
        <v>599</v>
      </c>
      <c r="D588" s="125">
        <f>'2020_1-2-5_Download'!F76</f>
        <v>38.811985281233575</v>
      </c>
    </row>
    <row r="589" spans="1:4" x14ac:dyDescent="0.25">
      <c r="A589">
        <f>'2020_1-2-5_Download'!C77</f>
        <v>2018</v>
      </c>
      <c r="B589" t="str">
        <f>'2020_1-2-5_Download'!B77</f>
        <v>Russische Föderation</v>
      </c>
      <c r="C589" t="s">
        <v>599</v>
      </c>
      <c r="D589" s="125">
        <f>'2020_1-2-5_Download'!F77</f>
        <v>62.969752520623281</v>
      </c>
    </row>
    <row r="590" spans="1:4" x14ac:dyDescent="0.25">
      <c r="A590">
        <f>'2020_1-2-5_Download'!C78</f>
        <v>2018</v>
      </c>
      <c r="B590" t="str">
        <f>'2020_1-2-5_Download'!B78</f>
        <v>Griechenland</v>
      </c>
      <c r="C590" t="s">
        <v>599</v>
      </c>
      <c r="D590" s="125">
        <f>'2020_1-2-5_Download'!F78</f>
        <v>42.948376796168176</v>
      </c>
    </row>
    <row r="591" spans="1:4" x14ac:dyDescent="0.25">
      <c r="A591">
        <f>'2020_1-2-5_Download'!C79</f>
        <v>2018</v>
      </c>
      <c r="B591" t="str">
        <f>'2020_1-2-5_Download'!B79</f>
        <v>Bulgarien</v>
      </c>
      <c r="C591" t="s">
        <v>599</v>
      </c>
      <c r="D591" s="125">
        <f>'2020_1-2-5_Download'!F79</f>
        <v>44.382454790303967</v>
      </c>
    </row>
    <row r="592" spans="1:4" x14ac:dyDescent="0.25">
      <c r="A592">
        <f>'2020_1-2-5_Download'!C80</f>
        <v>2018</v>
      </c>
      <c r="B592" t="str">
        <f>'2020_1-2-5_Download'!B80</f>
        <v>Spanien</v>
      </c>
      <c r="C592" t="s">
        <v>599</v>
      </c>
      <c r="D592" s="125">
        <f>'2020_1-2-5_Download'!F80</f>
        <v>47.277332207682562</v>
      </c>
    </row>
    <row r="593" spans="1:4" x14ac:dyDescent="0.25">
      <c r="A593">
        <f>'2020_1-2-5_Download'!C81</f>
        <v>2018</v>
      </c>
      <c r="B593" t="str">
        <f>'2020_1-2-5_Download'!B81</f>
        <v>Ukraine</v>
      </c>
      <c r="C593" t="s">
        <v>599</v>
      </c>
      <c r="D593" s="125">
        <f>'2020_1-2-5_Download'!F81</f>
        <v>63.281958295557573</v>
      </c>
    </row>
    <row r="594" spans="1:4" x14ac:dyDescent="0.25">
      <c r="A594">
        <f>'2020_1-2-5_Download'!C82</f>
        <v>2018</v>
      </c>
      <c r="B594" t="str">
        <f>'2020_1-2-5_Download'!B82</f>
        <v>Vereinigtes Königreich</v>
      </c>
      <c r="C594" t="s">
        <v>599</v>
      </c>
      <c r="D594" s="125">
        <f>'2020_1-2-5_Download'!F82</f>
        <v>30.790802019068984</v>
      </c>
    </row>
    <row r="595" spans="1:4" x14ac:dyDescent="0.25">
      <c r="A595">
        <f>'2020_1-2-5_Download'!C83</f>
        <v>2018</v>
      </c>
      <c r="B595" t="str">
        <f>'2020_1-2-5_Download'!B83</f>
        <v>Portugal</v>
      </c>
      <c r="C595" t="s">
        <v>599</v>
      </c>
      <c r="D595" s="125">
        <f>'2020_1-2-5_Download'!F83</f>
        <v>46.07449856733524</v>
      </c>
    </row>
    <row r="596" spans="1:4" x14ac:dyDescent="0.25">
      <c r="A596">
        <f>'2020_1-2-5_Download'!C84</f>
        <v>2018</v>
      </c>
      <c r="B596" t="str">
        <f>'2020_1-2-5_Download'!B84</f>
        <v>Kroatien</v>
      </c>
      <c r="C596" t="s">
        <v>599</v>
      </c>
      <c r="D596" s="125">
        <f>'2020_1-2-5_Download'!F84</f>
        <v>43.226654975887769</v>
      </c>
    </row>
    <row r="597" spans="1:4" x14ac:dyDescent="0.25">
      <c r="A597">
        <f>'2020_1-2-5_Download'!C85</f>
        <v>2018</v>
      </c>
      <c r="B597" t="str">
        <f>'2020_1-2-5_Download'!B85</f>
        <v>Ungarn</v>
      </c>
      <c r="C597" t="s">
        <v>599</v>
      </c>
      <c r="D597" s="125">
        <f>'2020_1-2-5_Download'!F85</f>
        <v>38.918345705196181</v>
      </c>
    </row>
    <row r="598" spans="1:4" x14ac:dyDescent="0.25">
      <c r="A598">
        <f>'2020_1-2-5_Download'!C86</f>
        <v>2018</v>
      </c>
      <c r="B598" t="str">
        <f>'2020_1-2-5_Download'!B86</f>
        <v>EU Staaten</v>
      </c>
      <c r="C598" t="s">
        <v>599</v>
      </c>
      <c r="D598" s="125">
        <f>'2020_1-2-5_Download'!F86</f>
        <v>44.105806175088404</v>
      </c>
    </row>
    <row r="599" spans="1:4" x14ac:dyDescent="0.25">
      <c r="A599">
        <f>'2020_1-2-5_Download'!C87</f>
        <v>2018</v>
      </c>
      <c r="B599" t="str">
        <f>'2020_1-2-5_Download'!B87</f>
        <v>Afrika</v>
      </c>
      <c r="C599" t="s">
        <v>599</v>
      </c>
      <c r="D599" s="125">
        <f>'2020_1-2-5_Download'!F87</f>
        <v>34.592241710408402</v>
      </c>
    </row>
    <row r="600" spans="1:4" x14ac:dyDescent="0.25">
      <c r="A600">
        <f>'2020_1-2-5_Download'!C88</f>
        <v>2018</v>
      </c>
      <c r="B600" t="str">
        <f>'2020_1-2-5_Download'!B88</f>
        <v>Amerika</v>
      </c>
      <c r="C600" t="s">
        <v>599</v>
      </c>
      <c r="D600" s="125">
        <f>'2020_1-2-5_Download'!F88</f>
        <v>54.91976990614593</v>
      </c>
    </row>
    <row r="601" spans="1:4" x14ac:dyDescent="0.25">
      <c r="A601">
        <f>'2020_1-2-5_Download'!C89</f>
        <v>2018</v>
      </c>
      <c r="B601" t="str">
        <f>'2020_1-2-5_Download'!B89</f>
        <v>Asien</v>
      </c>
      <c r="C601" t="s">
        <v>599</v>
      </c>
      <c r="D601" s="125">
        <f>'2020_1-2-5_Download'!F89</f>
        <v>44.723117220277693</v>
      </c>
    </row>
    <row r="602" spans="1:4" x14ac:dyDescent="0.25">
      <c r="A602">
        <f>'2020_1-2-5_Download'!C90</f>
        <v>2018</v>
      </c>
      <c r="B602" t="str">
        <f>'2020_1-2-5_Download'!B90</f>
        <v>Syrien</v>
      </c>
      <c r="C602" t="s">
        <v>599</v>
      </c>
      <c r="D602" s="125">
        <f>'2020_1-2-5_Download'!F90</f>
        <v>42.186913549355687</v>
      </c>
    </row>
    <row r="603" spans="1:4" x14ac:dyDescent="0.25">
      <c r="A603">
        <f>'2020_1-2-5_Download'!C91</f>
        <v>2018</v>
      </c>
      <c r="B603" t="str">
        <f>'2020_1-2-5_Download'!B91</f>
        <v xml:space="preserve">Irak </v>
      </c>
      <c r="C603" t="s">
        <v>599</v>
      </c>
      <c r="D603" s="125">
        <f>'2020_1-2-5_Download'!F91</f>
        <v>44.285531860554208</v>
      </c>
    </row>
    <row r="604" spans="1:4" x14ac:dyDescent="0.25">
      <c r="A604">
        <f>'2020_1-2-5_Download'!C92</f>
        <v>2018</v>
      </c>
      <c r="B604" t="str">
        <f>'2020_1-2-5_Download'!B92</f>
        <v>Afghanistan</v>
      </c>
      <c r="C604" t="s">
        <v>599</v>
      </c>
      <c r="D604" s="125">
        <f>'2020_1-2-5_Download'!F92</f>
        <v>36.023194008214546</v>
      </c>
    </row>
    <row r="605" spans="1:4" x14ac:dyDescent="0.25">
      <c r="A605">
        <f>'2020_1-2-5_Download'!C93</f>
        <v>2018</v>
      </c>
      <c r="B605" t="str">
        <f>'2020_1-2-5_Download'!B93</f>
        <v>China</v>
      </c>
      <c r="C605" t="s">
        <v>599</v>
      </c>
      <c r="D605" s="125">
        <f>'2020_1-2-5_Download'!F93</f>
        <v>49.50738916256158</v>
      </c>
    </row>
    <row r="606" spans="1:4" x14ac:dyDescent="0.25">
      <c r="A606">
        <f>'2020_1-2-5_Download'!C94</f>
        <v>2018</v>
      </c>
      <c r="B606" t="str">
        <f>'2020_1-2-5_Download'!B94</f>
        <v>Vietnam</v>
      </c>
      <c r="C606" t="s">
        <v>599</v>
      </c>
      <c r="D606" s="125">
        <f>'2020_1-2-5_Download'!F94</f>
        <v>54.246100519930671</v>
      </c>
    </row>
    <row r="607" spans="1:4" x14ac:dyDescent="0.25">
      <c r="A607">
        <f>'2020_1-2-5_Download'!C95</f>
        <v>2018</v>
      </c>
      <c r="B607" t="str">
        <f>'2020_1-2-5_Download'!B95</f>
        <v>Australien und Ozeanien</v>
      </c>
      <c r="C607" t="s">
        <v>599</v>
      </c>
      <c r="D607" s="125">
        <f>'2020_1-2-5_Download'!F95</f>
        <v>44.827586206896555</v>
      </c>
    </row>
    <row r="608" spans="1:4" x14ac:dyDescent="0.25">
      <c r="A608">
        <f>'2020_1-2-5_Download'!C96</f>
        <v>2018</v>
      </c>
      <c r="B608" t="str">
        <f>'2020_1-2-5_Download'!B96</f>
        <v>Staatenlos</v>
      </c>
      <c r="C608" t="s">
        <v>599</v>
      </c>
      <c r="D608" s="125">
        <f>'2020_1-2-5_Download'!F96</f>
        <v>43.161094224924014</v>
      </c>
    </row>
    <row r="609" spans="1:4" x14ac:dyDescent="0.25">
      <c r="A609">
        <f>'2020_1-2-5_Download'!C97</f>
        <v>2018</v>
      </c>
      <c r="B609" t="str">
        <f>'2020_1-2-5_Download'!B97</f>
        <v>Ungeklärt und ohne Angabe</v>
      </c>
      <c r="C609" t="s">
        <v>599</v>
      </c>
      <c r="D609" s="125">
        <f>'2020_1-2-5_Download'!F97</f>
        <v>40.465116279069768</v>
      </c>
    </row>
    <row r="610" spans="1:4" x14ac:dyDescent="0.25">
      <c r="A610">
        <f>'2020_1-2-5_Download'!C98</f>
        <v>2018</v>
      </c>
      <c r="B610" t="str">
        <f>'2020_1-2-5_Download'!B98</f>
        <v>Insgesamt</v>
      </c>
      <c r="C610" t="s">
        <v>599</v>
      </c>
      <c r="D610" s="125">
        <f>'2020_1-2-5_Download'!F98</f>
        <v>45.301815319525758</v>
      </c>
    </row>
    <row r="611" spans="1:4" x14ac:dyDescent="0.25">
      <c r="A611">
        <f>'2020_1-2-5_Download'!C99</f>
        <v>2017</v>
      </c>
      <c r="B611" t="str">
        <f>'2020_1-2-5_Download'!B99</f>
        <v>Europa</v>
      </c>
      <c r="C611" t="s">
        <v>599</v>
      </c>
      <c r="D611" s="125">
        <f>'2020_1-2-5_Download'!F99</f>
        <v>46.257127994739271</v>
      </c>
    </row>
    <row r="612" spans="1:4" x14ac:dyDescent="0.25">
      <c r="A612">
        <f>'2020_1-2-5_Download'!C100</f>
        <v>2017</v>
      </c>
      <c r="B612" t="str">
        <f>'2020_1-2-5_Download'!B100</f>
        <v>Türkei</v>
      </c>
      <c r="C612" t="s">
        <v>599</v>
      </c>
      <c r="D612" s="125">
        <f>'2020_1-2-5_Download'!F100</f>
        <v>48.78728742681907</v>
      </c>
    </row>
    <row r="613" spans="1:4" x14ac:dyDescent="0.25">
      <c r="A613">
        <f>'2020_1-2-5_Download'!C101</f>
        <v>2017</v>
      </c>
      <c r="B613" t="str">
        <f>'2020_1-2-5_Download'!B101</f>
        <v>Polen</v>
      </c>
      <c r="C613" t="s">
        <v>599</v>
      </c>
      <c r="D613" s="125">
        <f>'2020_1-2-5_Download'!F101</f>
        <v>44.735166118246475</v>
      </c>
    </row>
    <row r="614" spans="1:4" x14ac:dyDescent="0.25">
      <c r="A614">
        <f>'2020_1-2-5_Download'!C102</f>
        <v>2017</v>
      </c>
      <c r="B614" t="str">
        <f>'2020_1-2-5_Download'!B102</f>
        <v>Serbien</v>
      </c>
      <c r="C614" t="s">
        <v>599</v>
      </c>
      <c r="D614" s="125">
        <f>'2020_1-2-5_Download'!F102</f>
        <v>49.547149706979219</v>
      </c>
    </row>
    <row r="615" spans="1:4" x14ac:dyDescent="0.25">
      <c r="A615">
        <f>'2020_1-2-5_Download'!C103</f>
        <v>2017</v>
      </c>
      <c r="B615" t="str">
        <f>'2020_1-2-5_Download'!B103</f>
        <v>Niederlande</v>
      </c>
      <c r="C615" t="s">
        <v>599</v>
      </c>
      <c r="D615" s="125">
        <f>'2020_1-2-5_Download'!F103</f>
        <v>43.764472378432025</v>
      </c>
    </row>
    <row r="616" spans="1:4" x14ac:dyDescent="0.25">
      <c r="A616">
        <f>'2020_1-2-5_Download'!C104</f>
        <v>2017</v>
      </c>
      <c r="B616" t="str">
        <f>'2020_1-2-5_Download'!B104</f>
        <v>Rumänien</v>
      </c>
      <c r="C616" t="s">
        <v>599</v>
      </c>
      <c r="D616" s="125">
        <f>'2020_1-2-5_Download'!F104</f>
        <v>38.394892840857274</v>
      </c>
    </row>
    <row r="617" spans="1:4" x14ac:dyDescent="0.25">
      <c r="A617">
        <f>'2020_1-2-5_Download'!C105</f>
        <v>2017</v>
      </c>
      <c r="B617" t="str">
        <f>'2020_1-2-5_Download'!B105</f>
        <v>Italien</v>
      </c>
      <c r="C617" t="s">
        <v>599</v>
      </c>
      <c r="D617" s="125">
        <f>'2020_1-2-5_Download'!F105</f>
        <v>38.697045211819152</v>
      </c>
    </row>
    <row r="618" spans="1:4" x14ac:dyDescent="0.25">
      <c r="A618">
        <f>'2020_1-2-5_Download'!C106</f>
        <v>2017</v>
      </c>
      <c r="B618" t="str">
        <f>'2020_1-2-5_Download'!B106</f>
        <v>Russische Föderation</v>
      </c>
      <c r="C618" t="s">
        <v>599</v>
      </c>
      <c r="D618" s="125">
        <f>'2020_1-2-5_Download'!F106</f>
        <v>62.813011935408383</v>
      </c>
    </row>
    <row r="619" spans="1:4" x14ac:dyDescent="0.25">
      <c r="A619">
        <f>'2020_1-2-5_Download'!C107</f>
        <v>2017</v>
      </c>
      <c r="B619" t="str">
        <f>'2020_1-2-5_Download'!B107</f>
        <v>Griechenland</v>
      </c>
      <c r="C619" t="s">
        <v>599</v>
      </c>
      <c r="D619" s="125">
        <f>'2020_1-2-5_Download'!F107</f>
        <v>43.137782561894511</v>
      </c>
    </row>
    <row r="620" spans="1:4" x14ac:dyDescent="0.25">
      <c r="A620">
        <f>'2020_1-2-5_Download'!C108</f>
        <v>2017</v>
      </c>
      <c r="B620" t="str">
        <f>'2020_1-2-5_Download'!B108</f>
        <v>Bulgarien</v>
      </c>
      <c r="C620" t="s">
        <v>599</v>
      </c>
      <c r="D620" s="125">
        <f>'2020_1-2-5_Download'!F108</f>
        <v>44.112591319295227</v>
      </c>
    </row>
    <row r="621" spans="1:4" x14ac:dyDescent="0.25">
      <c r="A621">
        <f>'2020_1-2-5_Download'!C109</f>
        <v>2017</v>
      </c>
      <c r="B621" t="str">
        <f>'2020_1-2-5_Download'!B109</f>
        <v>Spanien</v>
      </c>
      <c r="C621" t="s">
        <v>599</v>
      </c>
      <c r="D621" s="125">
        <f>'2020_1-2-5_Download'!F109</f>
        <v>47.093763258379298</v>
      </c>
    </row>
    <row r="622" spans="1:4" x14ac:dyDescent="0.25">
      <c r="A622">
        <f>'2020_1-2-5_Download'!C110</f>
        <v>2017</v>
      </c>
      <c r="B622" t="str">
        <f>'2020_1-2-5_Download'!B110</f>
        <v>Ukraine</v>
      </c>
      <c r="C622" t="s">
        <v>599</v>
      </c>
      <c r="D622" s="125">
        <f>'2020_1-2-5_Download'!F110</f>
        <v>63.378952336007558</v>
      </c>
    </row>
    <row r="623" spans="1:4" x14ac:dyDescent="0.25">
      <c r="A623">
        <f>'2020_1-2-5_Download'!C111</f>
        <v>2017</v>
      </c>
      <c r="B623" t="str">
        <f>'2020_1-2-5_Download'!B111</f>
        <v>Vereinigtes Königreich</v>
      </c>
      <c r="C623" t="s">
        <v>599</v>
      </c>
      <c r="D623" s="125">
        <f>'2020_1-2-5_Download'!F111</f>
        <v>30.875331564986734</v>
      </c>
    </row>
    <row r="624" spans="1:4" x14ac:dyDescent="0.25">
      <c r="A624">
        <f>'2020_1-2-5_Download'!C112</f>
        <v>2017</v>
      </c>
      <c r="B624" t="str">
        <f>'2020_1-2-5_Download'!B112</f>
        <v>Portugal</v>
      </c>
      <c r="C624" t="s">
        <v>599</v>
      </c>
      <c r="D624" s="125">
        <f>'2020_1-2-5_Download'!F112</f>
        <v>46.026300743281872</v>
      </c>
    </row>
    <row r="625" spans="1:4" x14ac:dyDescent="0.25">
      <c r="A625">
        <f>'2020_1-2-5_Download'!C113</f>
        <v>2017</v>
      </c>
      <c r="B625" t="str">
        <f>'2020_1-2-5_Download'!B113</f>
        <v>Kroatien</v>
      </c>
      <c r="C625" t="s">
        <v>599</v>
      </c>
      <c r="D625" s="125">
        <f>'2020_1-2-5_Download'!F113</f>
        <v>43.663318986131038</v>
      </c>
    </row>
    <row r="626" spans="1:4" x14ac:dyDescent="0.25">
      <c r="A626">
        <f>'2020_1-2-5_Download'!C114</f>
        <v>2017</v>
      </c>
      <c r="B626" t="str">
        <f>'2020_1-2-5_Download'!B114</f>
        <v>Ungarn</v>
      </c>
      <c r="C626" t="s">
        <v>599</v>
      </c>
      <c r="D626" s="125">
        <f>'2020_1-2-5_Download'!F114</f>
        <v>37.62322015334064</v>
      </c>
    </row>
    <row r="627" spans="1:4" x14ac:dyDescent="0.25">
      <c r="A627">
        <f>'2020_1-2-5_Download'!C115</f>
        <v>2017</v>
      </c>
      <c r="B627" t="str">
        <f>'2020_1-2-5_Download'!B115</f>
        <v>EU Staaten</v>
      </c>
      <c r="C627" t="s">
        <v>599</v>
      </c>
      <c r="D627" s="125">
        <f>'2020_1-2-5_Download'!F115</f>
        <v>44.139247717439837</v>
      </c>
    </row>
    <row r="628" spans="1:4" x14ac:dyDescent="0.25">
      <c r="A628">
        <f>'2020_1-2-5_Download'!C116</f>
        <v>2017</v>
      </c>
      <c r="B628" t="str">
        <f>'2020_1-2-5_Download'!B116</f>
        <v>Afrika</v>
      </c>
      <c r="C628" t="s">
        <v>599</v>
      </c>
      <c r="D628" s="125">
        <f>'2020_1-2-5_Download'!F116</f>
        <v>32.998071093965279</v>
      </c>
    </row>
    <row r="629" spans="1:4" x14ac:dyDescent="0.25">
      <c r="A629">
        <f>'2020_1-2-5_Download'!C117</f>
        <v>2017</v>
      </c>
      <c r="B629" t="str">
        <f>'2020_1-2-5_Download'!B117</f>
        <v>Amerika</v>
      </c>
      <c r="C629" t="s">
        <v>599</v>
      </c>
      <c r="D629" s="125">
        <f>'2020_1-2-5_Download'!F117</f>
        <v>55.173521850899746</v>
      </c>
    </row>
    <row r="630" spans="1:4" x14ac:dyDescent="0.25">
      <c r="A630">
        <f>'2020_1-2-5_Download'!C118</f>
        <v>2017</v>
      </c>
      <c r="B630" t="str">
        <f>'2020_1-2-5_Download'!B118</f>
        <v>Asien</v>
      </c>
      <c r="C630" t="s">
        <v>599</v>
      </c>
      <c r="D630" s="125">
        <f>'2020_1-2-5_Download'!F118</f>
        <v>44.202987719341422</v>
      </c>
    </row>
    <row r="631" spans="1:4" x14ac:dyDescent="0.25">
      <c r="A631">
        <f>'2020_1-2-5_Download'!C119</f>
        <v>2017</v>
      </c>
      <c r="B631" t="str">
        <f>'2020_1-2-5_Download'!B119</f>
        <v>Syrien</v>
      </c>
      <c r="C631" t="s">
        <v>599</v>
      </c>
      <c r="D631" s="125">
        <f>'2020_1-2-5_Download'!F119</f>
        <v>41.268142599157251</v>
      </c>
    </row>
    <row r="632" spans="1:4" x14ac:dyDescent="0.25">
      <c r="A632">
        <f>'2020_1-2-5_Download'!C120</f>
        <v>2017</v>
      </c>
      <c r="B632" t="str">
        <f>'2020_1-2-5_Download'!B120</f>
        <v xml:space="preserve">Irak </v>
      </c>
      <c r="C632" t="s">
        <v>599</v>
      </c>
      <c r="D632" s="125">
        <f>'2020_1-2-5_Download'!F120</f>
        <v>43.519537699504681</v>
      </c>
    </row>
    <row r="633" spans="1:4" x14ac:dyDescent="0.25">
      <c r="A633">
        <f>'2020_1-2-5_Download'!C121</f>
        <v>2017</v>
      </c>
      <c r="B633" t="str">
        <f>'2020_1-2-5_Download'!B121</f>
        <v>Afghanistan</v>
      </c>
      <c r="C633" t="s">
        <v>599</v>
      </c>
      <c r="D633" s="125">
        <f>'2020_1-2-5_Download'!F121</f>
        <v>35.433266932270918</v>
      </c>
    </row>
    <row r="634" spans="1:4" x14ac:dyDescent="0.25">
      <c r="A634">
        <f>'2020_1-2-5_Download'!C122</f>
        <v>2017</v>
      </c>
      <c r="B634" t="str">
        <f>'2020_1-2-5_Download'!B122</f>
        <v>China</v>
      </c>
      <c r="C634" t="s">
        <v>599</v>
      </c>
      <c r="D634" s="125">
        <f>'2020_1-2-5_Download'!F122</f>
        <v>50.155118924508791</v>
      </c>
    </row>
    <row r="635" spans="1:4" x14ac:dyDescent="0.25">
      <c r="A635">
        <f>'2020_1-2-5_Download'!C123</f>
        <v>2017</v>
      </c>
      <c r="B635" t="str">
        <f>'2020_1-2-5_Download'!B123</f>
        <v>Vietnam</v>
      </c>
      <c r="C635" t="s">
        <v>599</v>
      </c>
      <c r="D635" s="125">
        <f>'2020_1-2-5_Download'!F123</f>
        <v>54.205607476635507</v>
      </c>
    </row>
    <row r="636" spans="1:4" x14ac:dyDescent="0.25">
      <c r="A636">
        <f>'2020_1-2-5_Download'!C124</f>
        <v>2017</v>
      </c>
      <c r="B636" t="str">
        <f>'2020_1-2-5_Download'!B124</f>
        <v>Australien und Ozeanien</v>
      </c>
      <c r="C636" t="s">
        <v>599</v>
      </c>
      <c r="D636" s="125">
        <f>'2020_1-2-5_Download'!F124</f>
        <v>44.827586206896555</v>
      </c>
    </row>
    <row r="637" spans="1:4" x14ac:dyDescent="0.25">
      <c r="A637">
        <f>'2020_1-2-5_Download'!C125</f>
        <v>2017</v>
      </c>
      <c r="B637" t="str">
        <f>'2020_1-2-5_Download'!B125</f>
        <v>Staatenlos</v>
      </c>
      <c r="C637" t="s">
        <v>599</v>
      </c>
      <c r="D637" s="125">
        <f>'2020_1-2-5_Download'!F125</f>
        <v>43.161094224924014</v>
      </c>
    </row>
    <row r="638" spans="1:4" x14ac:dyDescent="0.25">
      <c r="A638">
        <f>'2020_1-2-5_Download'!C126</f>
        <v>2017</v>
      </c>
      <c r="B638" t="str">
        <f>'2020_1-2-5_Download'!B126</f>
        <v>Ungeklärt und ohne Angabe</v>
      </c>
      <c r="C638" t="s">
        <v>599</v>
      </c>
      <c r="D638" s="125">
        <f>'2020_1-2-5_Download'!F126</f>
        <v>40.465116279069768</v>
      </c>
    </row>
    <row r="639" spans="1:4" x14ac:dyDescent="0.25">
      <c r="A639">
        <f>'2020_1-2-5_Download'!C127</f>
        <v>2017</v>
      </c>
      <c r="B639" t="str">
        <f>'2020_1-2-5_Download'!B127</f>
        <v>Insgesamt</v>
      </c>
      <c r="C639" t="s">
        <v>599</v>
      </c>
      <c r="D639" s="125">
        <f>'2020_1-2-5_Download'!F127</f>
        <v>45.301815319525758</v>
      </c>
    </row>
    <row r="640" spans="1:4" x14ac:dyDescent="0.25">
      <c r="A640">
        <f>'2020_1-2-5_Download'!C128</f>
        <v>2016</v>
      </c>
      <c r="B640" t="str">
        <f>'2020_1-2-5_Download'!B128</f>
        <v>Europa</v>
      </c>
      <c r="C640" t="s">
        <v>599</v>
      </c>
      <c r="D640" s="125">
        <f>'2020_1-2-5_Download'!F128</f>
        <v>46.449596407112949</v>
      </c>
    </row>
    <row r="641" spans="1:4" x14ac:dyDescent="0.25">
      <c r="A641">
        <f>'2020_1-2-5_Download'!C129</f>
        <v>2016</v>
      </c>
      <c r="B641" t="str">
        <f>'2020_1-2-5_Download'!B129</f>
        <v>Türkei</v>
      </c>
      <c r="C641" t="s">
        <v>599</v>
      </c>
      <c r="D641" s="125">
        <f>'2020_1-2-5_Download'!F129</f>
        <v>48.905028552420028</v>
      </c>
    </row>
    <row r="642" spans="1:4" x14ac:dyDescent="0.25">
      <c r="A642">
        <f>'2020_1-2-5_Download'!C130</f>
        <v>2016</v>
      </c>
      <c r="B642" t="str">
        <f>'2020_1-2-5_Download'!B130</f>
        <v>Polen</v>
      </c>
      <c r="C642" t="s">
        <v>599</v>
      </c>
      <c r="D642" s="125">
        <f>'2020_1-2-5_Download'!F130</f>
        <v>44.823953423897976</v>
      </c>
    </row>
    <row r="643" spans="1:4" x14ac:dyDescent="0.25">
      <c r="A643">
        <f>'2020_1-2-5_Download'!C131</f>
        <v>2016</v>
      </c>
      <c r="B643" t="str">
        <f>'2020_1-2-5_Download'!B131</f>
        <v>Serbien</v>
      </c>
      <c r="C643" t="s">
        <v>599</v>
      </c>
      <c r="D643" s="125">
        <f>'2020_1-2-5_Download'!F131</f>
        <v>50.05370569280344</v>
      </c>
    </row>
    <row r="644" spans="1:4" x14ac:dyDescent="0.25">
      <c r="A644">
        <f>'2020_1-2-5_Download'!C132</f>
        <v>2016</v>
      </c>
      <c r="B644" t="str">
        <f>'2020_1-2-5_Download'!B132</f>
        <v>Niederlande</v>
      </c>
      <c r="C644" t="s">
        <v>599</v>
      </c>
      <c r="D644" s="125">
        <f>'2020_1-2-5_Download'!F132</f>
        <v>43.771541112752338</v>
      </c>
    </row>
    <row r="645" spans="1:4" x14ac:dyDescent="0.25">
      <c r="A645">
        <f>'2020_1-2-5_Download'!C133</f>
        <v>2016</v>
      </c>
      <c r="B645" t="str">
        <f>'2020_1-2-5_Download'!B133</f>
        <v>Rumänien</v>
      </c>
      <c r="C645" t="s">
        <v>599</v>
      </c>
      <c r="D645" s="125">
        <f>'2020_1-2-5_Download'!F133</f>
        <v>38.161073825503358</v>
      </c>
    </row>
    <row r="646" spans="1:4" x14ac:dyDescent="0.25">
      <c r="A646">
        <f>'2020_1-2-5_Download'!C134</f>
        <v>2016</v>
      </c>
      <c r="B646" t="str">
        <f>'2020_1-2-5_Download'!B134</f>
        <v>Italien</v>
      </c>
      <c r="C646" t="s">
        <v>599</v>
      </c>
      <c r="D646" s="125">
        <f>'2020_1-2-5_Download'!F134</f>
        <v>38.411669367909241</v>
      </c>
    </row>
    <row r="647" spans="1:4" x14ac:dyDescent="0.25">
      <c r="A647">
        <f>'2020_1-2-5_Download'!C135</f>
        <v>2016</v>
      </c>
      <c r="B647" t="str">
        <f>'2020_1-2-5_Download'!B135</f>
        <v>Russische Föderation</v>
      </c>
      <c r="C647" t="s">
        <v>599</v>
      </c>
      <c r="D647" s="125">
        <f>'2020_1-2-5_Download'!F135</f>
        <v>62.585193889541713</v>
      </c>
    </row>
    <row r="648" spans="1:4" x14ac:dyDescent="0.25">
      <c r="A648">
        <f>'2020_1-2-5_Download'!C136</f>
        <v>2016</v>
      </c>
      <c r="B648" t="str">
        <f>'2020_1-2-5_Download'!B136</f>
        <v>Griechenland</v>
      </c>
      <c r="C648" t="s">
        <v>599</v>
      </c>
      <c r="D648" s="125">
        <f>'2020_1-2-5_Download'!F136</f>
        <v>43.032786885245898</v>
      </c>
    </row>
    <row r="649" spans="1:4" x14ac:dyDescent="0.25">
      <c r="A649">
        <f>'2020_1-2-5_Download'!C137</f>
        <v>2016</v>
      </c>
      <c r="B649" t="str">
        <f>'2020_1-2-5_Download'!B137</f>
        <v>Bulgarien</v>
      </c>
      <c r="C649" t="s">
        <v>599</v>
      </c>
      <c r="D649" s="125">
        <f>'2020_1-2-5_Download'!F137</f>
        <v>44.146105466860185</v>
      </c>
    </row>
    <row r="650" spans="1:4" x14ac:dyDescent="0.25">
      <c r="A650">
        <f>'2020_1-2-5_Download'!C138</f>
        <v>2016</v>
      </c>
      <c r="B650" t="str">
        <f>'2020_1-2-5_Download'!B138</f>
        <v>Spanien</v>
      </c>
      <c r="C650" t="s">
        <v>599</v>
      </c>
      <c r="D650" s="125">
        <f>'2020_1-2-5_Download'!F138</f>
        <v>47.026338147833471</v>
      </c>
    </row>
    <row r="651" spans="1:4" x14ac:dyDescent="0.25">
      <c r="A651">
        <f>'2020_1-2-5_Download'!C139</f>
        <v>2016</v>
      </c>
      <c r="B651" t="str">
        <f>'2020_1-2-5_Download'!B139</f>
        <v>Ukraine</v>
      </c>
      <c r="C651" t="s">
        <v>599</v>
      </c>
      <c r="D651" s="125">
        <f>'2020_1-2-5_Download'!F139</f>
        <v>63.666987487969209</v>
      </c>
    </row>
    <row r="652" spans="1:4" x14ac:dyDescent="0.25">
      <c r="A652">
        <f>'2020_1-2-5_Download'!C140</f>
        <v>2016</v>
      </c>
      <c r="B652" t="str">
        <f>'2020_1-2-5_Download'!B140</f>
        <v>Vereinigtes Königreich</v>
      </c>
      <c r="C652" t="s">
        <v>599</v>
      </c>
      <c r="D652" s="125">
        <f>'2020_1-2-5_Download'!F140</f>
        <v>31.620947630922693</v>
      </c>
    </row>
    <row r="653" spans="1:4" x14ac:dyDescent="0.25">
      <c r="A653">
        <f>'2020_1-2-5_Download'!C141</f>
        <v>2016</v>
      </c>
      <c r="B653" t="str">
        <f>'2020_1-2-5_Download'!B141</f>
        <v>Portugal</v>
      </c>
      <c r="C653" t="s">
        <v>599</v>
      </c>
      <c r="D653" s="125">
        <f>'2020_1-2-5_Download'!F141</f>
        <v>45.246085011185684</v>
      </c>
    </row>
    <row r="654" spans="1:4" x14ac:dyDescent="0.25">
      <c r="A654">
        <f>'2020_1-2-5_Download'!C142</f>
        <v>2016</v>
      </c>
      <c r="B654" t="str">
        <f>'2020_1-2-5_Download'!B142</f>
        <v>Kroatien</v>
      </c>
      <c r="C654" t="s">
        <v>599</v>
      </c>
      <c r="D654" s="125">
        <f>'2020_1-2-5_Download'!F142</f>
        <v>44.976574700676728</v>
      </c>
    </row>
    <row r="655" spans="1:4" x14ac:dyDescent="0.25">
      <c r="A655">
        <f>'2020_1-2-5_Download'!C143</f>
        <v>2016</v>
      </c>
      <c r="B655" t="str">
        <f>'2020_1-2-5_Download'!B143</f>
        <v>Ungarn</v>
      </c>
      <c r="C655" t="s">
        <v>599</v>
      </c>
      <c r="D655" s="125">
        <f>'2020_1-2-5_Download'!F143</f>
        <v>36.795086543830266</v>
      </c>
    </row>
    <row r="656" spans="1:4" x14ac:dyDescent="0.25">
      <c r="A656">
        <f>'2020_1-2-5_Download'!C144</f>
        <v>2016</v>
      </c>
      <c r="B656" t="str">
        <f>'2020_1-2-5_Download'!B144</f>
        <v>EU Staaten</v>
      </c>
      <c r="C656" t="s">
        <v>599</v>
      </c>
      <c r="D656" s="125">
        <f>'2020_1-2-5_Download'!F144</f>
        <v>44.289585753000388</v>
      </c>
    </row>
    <row r="657" spans="1:4" x14ac:dyDescent="0.25">
      <c r="A657">
        <f>'2020_1-2-5_Download'!C145</f>
        <v>2016</v>
      </c>
      <c r="B657" t="str">
        <f>'2020_1-2-5_Download'!B145</f>
        <v>Afrika</v>
      </c>
      <c r="C657" t="s">
        <v>599</v>
      </c>
      <c r="D657" s="125">
        <f>'2020_1-2-5_Download'!F145</f>
        <v>30.847803881511748</v>
      </c>
    </row>
    <row r="658" spans="1:4" x14ac:dyDescent="0.25">
      <c r="A658">
        <f>'2020_1-2-5_Download'!C146</f>
        <v>2016</v>
      </c>
      <c r="B658" t="str">
        <f>'2020_1-2-5_Download'!B146</f>
        <v>Amerika</v>
      </c>
      <c r="C658" t="s">
        <v>599</v>
      </c>
      <c r="D658" s="125">
        <f>'2020_1-2-5_Download'!F146</f>
        <v>55.110817069136623</v>
      </c>
    </row>
    <row r="659" spans="1:4" x14ac:dyDescent="0.25">
      <c r="A659">
        <f>'2020_1-2-5_Download'!C147</f>
        <v>2016</v>
      </c>
      <c r="B659" t="str">
        <f>'2020_1-2-5_Download'!B147</f>
        <v>Asien</v>
      </c>
      <c r="C659" t="s">
        <v>599</v>
      </c>
      <c r="D659" s="125">
        <f>'2020_1-2-5_Download'!F147</f>
        <v>43.220204792568353</v>
      </c>
    </row>
    <row r="660" spans="1:4" x14ac:dyDescent="0.25">
      <c r="A660">
        <f>'2020_1-2-5_Download'!C148</f>
        <v>2016</v>
      </c>
      <c r="B660" t="str">
        <f>'2020_1-2-5_Download'!B148</f>
        <v>Syrien</v>
      </c>
      <c r="C660" t="s">
        <v>599</v>
      </c>
      <c r="D660" s="125">
        <f>'2020_1-2-5_Download'!F148</f>
        <v>39.585324608484669</v>
      </c>
    </row>
    <row r="661" spans="1:4" x14ac:dyDescent="0.25">
      <c r="A661">
        <f>'2020_1-2-5_Download'!C149</f>
        <v>2016</v>
      </c>
      <c r="B661" t="str">
        <f>'2020_1-2-5_Download'!B149</f>
        <v xml:space="preserve">Irak </v>
      </c>
      <c r="C661" t="s">
        <v>599</v>
      </c>
      <c r="D661" s="125">
        <f>'2020_1-2-5_Download'!F149</f>
        <v>41.978323920012208</v>
      </c>
    </row>
    <row r="662" spans="1:4" x14ac:dyDescent="0.25">
      <c r="A662">
        <f>'2020_1-2-5_Download'!C150</f>
        <v>2016</v>
      </c>
      <c r="B662" t="str">
        <f>'2020_1-2-5_Download'!B150</f>
        <v>Afghanistan</v>
      </c>
      <c r="C662" t="s">
        <v>599</v>
      </c>
      <c r="D662" s="125">
        <f>'2020_1-2-5_Download'!F150</f>
        <v>34.766118836915297</v>
      </c>
    </row>
    <row r="663" spans="1:4" x14ac:dyDescent="0.25">
      <c r="A663">
        <f>'2020_1-2-5_Download'!C151</f>
        <v>2016</v>
      </c>
      <c r="B663" t="str">
        <f>'2020_1-2-5_Download'!B151</f>
        <v>China</v>
      </c>
      <c r="C663" t="s">
        <v>599</v>
      </c>
      <c r="D663" s="125">
        <f>'2020_1-2-5_Download'!F151</f>
        <v>50.667408231368185</v>
      </c>
    </row>
    <row r="664" spans="1:4" x14ac:dyDescent="0.25">
      <c r="A664">
        <f>'2020_1-2-5_Download'!C152</f>
        <v>2016</v>
      </c>
      <c r="B664" t="str">
        <f>'2020_1-2-5_Download'!B152</f>
        <v>Vietnam</v>
      </c>
      <c r="C664" t="s">
        <v>599</v>
      </c>
      <c r="D664" s="125">
        <f>'2020_1-2-5_Download'!F152</f>
        <v>53.588516746411486</v>
      </c>
    </row>
    <row r="665" spans="1:4" x14ac:dyDescent="0.25">
      <c r="A665">
        <f>'2020_1-2-5_Download'!C153</f>
        <v>2016</v>
      </c>
      <c r="B665" t="str">
        <f>'2020_1-2-5_Download'!B153</f>
        <v>Australien und Ozeanien</v>
      </c>
      <c r="C665" t="s">
        <v>599</v>
      </c>
      <c r="D665" s="125">
        <f>'2020_1-2-5_Download'!F153</f>
        <v>44.973544973544968</v>
      </c>
    </row>
    <row r="666" spans="1:4" x14ac:dyDescent="0.25">
      <c r="A666">
        <f>'2020_1-2-5_Download'!C154</f>
        <v>2016</v>
      </c>
      <c r="B666" t="str">
        <f>'2020_1-2-5_Download'!B154</f>
        <v>Staatenlos</v>
      </c>
      <c r="C666" t="s">
        <v>599</v>
      </c>
      <c r="D666" s="125">
        <f>'2020_1-2-5_Download'!F154</f>
        <v>41.064638783269963</v>
      </c>
    </row>
    <row r="667" spans="1:4" x14ac:dyDescent="0.25">
      <c r="A667">
        <f>'2020_1-2-5_Download'!C155</f>
        <v>2016</v>
      </c>
      <c r="B667" t="str">
        <f>'2020_1-2-5_Download'!B155</f>
        <v>Ungeklärt und ohne Angabe</v>
      </c>
      <c r="C667" t="s">
        <v>599</v>
      </c>
      <c r="D667" s="125">
        <f>'2020_1-2-5_Download'!F155</f>
        <v>38.711583924349881</v>
      </c>
    </row>
    <row r="668" spans="1:4" x14ac:dyDescent="0.25">
      <c r="A668">
        <f>'2020_1-2-5_Download'!C156</f>
        <v>2016</v>
      </c>
      <c r="B668" t="str">
        <f>'2020_1-2-5_Download'!B156</f>
        <v>Insgesamt</v>
      </c>
      <c r="C668" t="s">
        <v>599</v>
      </c>
      <c r="D668" s="125">
        <f>'2020_1-2-5_Download'!F156</f>
        <v>44.978763662714627</v>
      </c>
    </row>
    <row r="669" spans="1:4" x14ac:dyDescent="0.25">
      <c r="A669">
        <f>'2020_1-2-5_Download'!C157</f>
        <v>2015</v>
      </c>
      <c r="B669" t="str">
        <f>'2020_1-2-5_Download'!B157</f>
        <v>Europa</v>
      </c>
      <c r="C669" t="s">
        <v>599</v>
      </c>
      <c r="D669" s="125">
        <f>'2020_1-2-5_Download'!F157</f>
        <v>46.620170888709097</v>
      </c>
    </row>
    <row r="670" spans="1:4" x14ac:dyDescent="0.25">
      <c r="A670">
        <f>'2020_1-2-5_Download'!C158</f>
        <v>2015</v>
      </c>
      <c r="B670" t="str">
        <f>'2020_1-2-5_Download'!B158</f>
        <v>Türkei</v>
      </c>
      <c r="C670" t="s">
        <v>599</v>
      </c>
      <c r="D670" s="125">
        <f>'2020_1-2-5_Download'!F158</f>
        <v>48.898959456189367</v>
      </c>
    </row>
    <row r="671" spans="1:4" x14ac:dyDescent="0.25">
      <c r="A671">
        <f>'2020_1-2-5_Download'!C159</f>
        <v>2015</v>
      </c>
      <c r="B671" t="str">
        <f>'2020_1-2-5_Download'!B159</f>
        <v>Polen</v>
      </c>
      <c r="C671" t="s">
        <v>599</v>
      </c>
      <c r="D671" s="125">
        <f>'2020_1-2-5_Download'!F159</f>
        <v>44.881477069684337</v>
      </c>
    </row>
    <row r="672" spans="1:4" x14ac:dyDescent="0.25">
      <c r="A672">
        <f>'2020_1-2-5_Download'!C160</f>
        <v>2015</v>
      </c>
      <c r="B672" t="str">
        <f>'2020_1-2-5_Download'!B160</f>
        <v>Serbien</v>
      </c>
      <c r="C672" t="s">
        <v>599</v>
      </c>
      <c r="D672" s="125">
        <f>'2020_1-2-5_Download'!F160</f>
        <v>48.980353418944134</v>
      </c>
    </row>
    <row r="673" spans="1:4" x14ac:dyDescent="0.25">
      <c r="A673">
        <f>'2020_1-2-5_Download'!C161</f>
        <v>2015</v>
      </c>
      <c r="B673" t="str">
        <f>'2020_1-2-5_Download'!B161</f>
        <v>Niederlande</v>
      </c>
      <c r="C673" t="s">
        <v>599</v>
      </c>
      <c r="D673" s="125">
        <f>'2020_1-2-5_Download'!F161</f>
        <v>43.674490568522238</v>
      </c>
    </row>
    <row r="674" spans="1:4" x14ac:dyDescent="0.25">
      <c r="A674">
        <f>'2020_1-2-5_Download'!C162</f>
        <v>2015</v>
      </c>
      <c r="B674" t="str">
        <f>'2020_1-2-5_Download'!B162</f>
        <v>Rumänien</v>
      </c>
      <c r="C674" t="s">
        <v>599</v>
      </c>
      <c r="D674" s="125">
        <f>'2020_1-2-5_Download'!F162</f>
        <v>38.506795114398763</v>
      </c>
    </row>
    <row r="675" spans="1:4" x14ac:dyDescent="0.25">
      <c r="A675">
        <f>'2020_1-2-5_Download'!C163</f>
        <v>2015</v>
      </c>
      <c r="B675" t="str">
        <f>'2020_1-2-5_Download'!B163</f>
        <v>Italien</v>
      </c>
      <c r="C675" t="s">
        <v>599</v>
      </c>
      <c r="D675" s="125">
        <f>'2020_1-2-5_Download'!F163</f>
        <v>38.147007532188042</v>
      </c>
    </row>
    <row r="676" spans="1:4" x14ac:dyDescent="0.25">
      <c r="A676">
        <f>'2020_1-2-5_Download'!C164</f>
        <v>2015</v>
      </c>
      <c r="B676" t="str">
        <f>'2020_1-2-5_Download'!B164</f>
        <v>Russische Föderation</v>
      </c>
      <c r="C676" t="s">
        <v>599</v>
      </c>
      <c r="D676" s="125">
        <f>'2020_1-2-5_Download'!F164</f>
        <v>62.683931724543854</v>
      </c>
    </row>
    <row r="677" spans="1:4" x14ac:dyDescent="0.25">
      <c r="A677">
        <f>'2020_1-2-5_Download'!C165</f>
        <v>2015</v>
      </c>
      <c r="B677" t="str">
        <f>'2020_1-2-5_Download'!B165</f>
        <v>Griechenland</v>
      </c>
      <c r="C677" t="s">
        <v>599</v>
      </c>
      <c r="D677" s="125">
        <f>'2020_1-2-5_Download'!F165</f>
        <v>42.911768063006505</v>
      </c>
    </row>
    <row r="678" spans="1:4" x14ac:dyDescent="0.25">
      <c r="A678">
        <f>'2020_1-2-5_Download'!C166</f>
        <v>2015</v>
      </c>
      <c r="B678" t="str">
        <f>'2020_1-2-5_Download'!B166</f>
        <v>Bulgarien</v>
      </c>
      <c r="C678" t="s">
        <v>599</v>
      </c>
      <c r="D678" s="125">
        <f>'2020_1-2-5_Download'!F166</f>
        <v>43.417706888580675</v>
      </c>
    </row>
    <row r="679" spans="1:4" x14ac:dyDescent="0.25">
      <c r="A679">
        <f>'2020_1-2-5_Download'!C167</f>
        <v>2015</v>
      </c>
      <c r="B679" t="str">
        <f>'2020_1-2-5_Download'!B167</f>
        <v>Spanien</v>
      </c>
      <c r="C679" t="s">
        <v>599</v>
      </c>
      <c r="D679" s="125">
        <f>'2020_1-2-5_Download'!F167</f>
        <v>47.329171002428026</v>
      </c>
    </row>
    <row r="680" spans="1:4" x14ac:dyDescent="0.25">
      <c r="A680">
        <f>'2020_1-2-5_Download'!C168</f>
        <v>2015</v>
      </c>
      <c r="B680" t="str">
        <f>'2020_1-2-5_Download'!B168</f>
        <v>Ukraine</v>
      </c>
      <c r="C680" t="s">
        <v>599</v>
      </c>
      <c r="D680" s="125">
        <f>'2020_1-2-5_Download'!F168</f>
        <v>63.720252549781442</v>
      </c>
    </row>
    <row r="681" spans="1:4" x14ac:dyDescent="0.25">
      <c r="A681">
        <f>'2020_1-2-5_Download'!C169</f>
        <v>2015</v>
      </c>
      <c r="B681" t="str">
        <f>'2020_1-2-5_Download'!B169</f>
        <v>Vereinigtes Königreich</v>
      </c>
      <c r="C681" t="s">
        <v>599</v>
      </c>
      <c r="D681" s="125">
        <f>'2020_1-2-5_Download'!F169</f>
        <v>31.951219512195124</v>
      </c>
    </row>
    <row r="682" spans="1:4" x14ac:dyDescent="0.25">
      <c r="A682">
        <f>'2020_1-2-5_Download'!C170</f>
        <v>2015</v>
      </c>
      <c r="B682" t="str">
        <f>'2020_1-2-5_Download'!B170</f>
        <v>Portugal</v>
      </c>
      <c r="C682" t="s">
        <v>599</v>
      </c>
      <c r="D682" s="125">
        <f>'2020_1-2-5_Download'!F170</f>
        <v>45.931034482758619</v>
      </c>
    </row>
    <row r="683" spans="1:4" x14ac:dyDescent="0.25">
      <c r="A683">
        <f>'2020_1-2-5_Download'!C171</f>
        <v>2015</v>
      </c>
      <c r="B683" t="str">
        <f>'2020_1-2-5_Download'!B171</f>
        <v>Kroatien</v>
      </c>
      <c r="C683" t="s">
        <v>599</v>
      </c>
      <c r="D683" s="125">
        <f>'2020_1-2-5_Download'!F171</f>
        <v>45.537918871252202</v>
      </c>
    </row>
    <row r="684" spans="1:4" x14ac:dyDescent="0.25">
      <c r="A684">
        <f>'2020_1-2-5_Download'!C172</f>
        <v>2015</v>
      </c>
      <c r="B684" t="str">
        <f>'2020_1-2-5_Download'!B172</f>
        <v>Ungarn</v>
      </c>
      <c r="C684" t="s">
        <v>599</v>
      </c>
      <c r="D684" s="125">
        <f>'2020_1-2-5_Download'!F172</f>
        <v>35.483106105512746</v>
      </c>
    </row>
    <row r="685" spans="1:4" x14ac:dyDescent="0.25">
      <c r="A685">
        <f>'2020_1-2-5_Download'!C173</f>
        <v>2015</v>
      </c>
      <c r="B685" t="str">
        <f>'2020_1-2-5_Download'!B173</f>
        <v>EU Staaten</v>
      </c>
      <c r="C685" t="s">
        <v>599</v>
      </c>
      <c r="D685" s="125">
        <f>'2020_1-2-5_Download'!F173</f>
        <v>43.531555987784103</v>
      </c>
    </row>
    <row r="686" spans="1:4" x14ac:dyDescent="0.25">
      <c r="A686">
        <f>'2020_1-2-5_Download'!C174</f>
        <v>2015</v>
      </c>
      <c r="B686" t="str">
        <f>'2020_1-2-5_Download'!B174</f>
        <v>Afrika</v>
      </c>
      <c r="C686" t="s">
        <v>599</v>
      </c>
      <c r="D686" s="125">
        <f>'2020_1-2-5_Download'!F174</f>
        <v>30.780514429965205</v>
      </c>
    </row>
    <row r="687" spans="1:4" x14ac:dyDescent="0.25">
      <c r="A687">
        <f>'2020_1-2-5_Download'!C175</f>
        <v>2015</v>
      </c>
      <c r="B687" t="str">
        <f>'2020_1-2-5_Download'!B175</f>
        <v>Amerika</v>
      </c>
      <c r="C687" t="s">
        <v>599</v>
      </c>
      <c r="D687" s="125">
        <f>'2020_1-2-5_Download'!F175</f>
        <v>54.97087904645808</v>
      </c>
    </row>
    <row r="688" spans="1:4" x14ac:dyDescent="0.25">
      <c r="A688">
        <f>'2020_1-2-5_Download'!C176</f>
        <v>2015</v>
      </c>
      <c r="B688" t="str">
        <f>'2020_1-2-5_Download'!B176</f>
        <v>Asien</v>
      </c>
      <c r="C688" t="s">
        <v>599</v>
      </c>
      <c r="D688" s="125">
        <f>'2020_1-2-5_Download'!F176</f>
        <v>44.573322920973254</v>
      </c>
    </row>
    <row r="689" spans="1:4" x14ac:dyDescent="0.25">
      <c r="A689">
        <f>'2020_1-2-5_Download'!C177</f>
        <v>2015</v>
      </c>
      <c r="B689" t="str">
        <f>'2020_1-2-5_Download'!B177</f>
        <v>Syrien</v>
      </c>
      <c r="C689" t="s">
        <v>599</v>
      </c>
      <c r="D689" s="125">
        <f>'2020_1-2-5_Download'!F177</f>
        <v>38.323976381763622</v>
      </c>
    </row>
    <row r="690" spans="1:4" x14ac:dyDescent="0.25">
      <c r="A690">
        <f>'2020_1-2-5_Download'!C178</f>
        <v>2015</v>
      </c>
      <c r="B690" t="str">
        <f>'2020_1-2-5_Download'!B178</f>
        <v xml:space="preserve">Irak </v>
      </c>
      <c r="C690" t="s">
        <v>599</v>
      </c>
      <c r="D690" s="125">
        <f>'2020_1-2-5_Download'!F178</f>
        <v>39.739040860707334</v>
      </c>
    </row>
    <row r="691" spans="1:4" x14ac:dyDescent="0.25">
      <c r="A691">
        <f>'2020_1-2-5_Download'!C179</f>
        <v>2015</v>
      </c>
      <c r="B691" t="str">
        <f>'2020_1-2-5_Download'!B179</f>
        <v>Afghanistan</v>
      </c>
      <c r="C691" t="s">
        <v>599</v>
      </c>
      <c r="D691" s="125">
        <f>'2020_1-2-5_Download'!F179</f>
        <v>35.894331315354982</v>
      </c>
    </row>
    <row r="692" spans="1:4" x14ac:dyDescent="0.25">
      <c r="A692">
        <f>'2020_1-2-5_Download'!C180</f>
        <v>2015</v>
      </c>
      <c r="B692" t="str">
        <f>'2020_1-2-5_Download'!B180</f>
        <v>China</v>
      </c>
      <c r="C692" t="s">
        <v>599</v>
      </c>
      <c r="D692" s="125">
        <f>'2020_1-2-5_Download'!F180</f>
        <v>50.598945855294687</v>
      </c>
    </row>
    <row r="693" spans="1:4" x14ac:dyDescent="0.25">
      <c r="A693">
        <f>'2020_1-2-5_Download'!C181</f>
        <v>2015</v>
      </c>
      <c r="B693" t="str">
        <f>'2020_1-2-5_Download'!B181</f>
        <v>Vietnam</v>
      </c>
      <c r="C693" t="s">
        <v>599</v>
      </c>
      <c r="D693" s="125">
        <f>'2020_1-2-5_Download'!F181</f>
        <v>53.067973055725659</v>
      </c>
    </row>
    <row r="694" spans="1:4" x14ac:dyDescent="0.25">
      <c r="A694">
        <f>'2020_1-2-5_Download'!C182</f>
        <v>2015</v>
      </c>
      <c r="B694" t="str">
        <f>'2020_1-2-5_Download'!B182</f>
        <v>Australien und Ozeanien</v>
      </c>
      <c r="C694" t="s">
        <v>599</v>
      </c>
      <c r="D694" s="125">
        <f>'2020_1-2-5_Download'!F182</f>
        <v>44.22268907563025</v>
      </c>
    </row>
    <row r="695" spans="1:4" x14ac:dyDescent="0.25">
      <c r="A695">
        <f>'2020_1-2-5_Download'!C183</f>
        <v>2015</v>
      </c>
      <c r="B695" t="str">
        <f>'2020_1-2-5_Download'!B183</f>
        <v>Staatenlos</v>
      </c>
      <c r="C695" t="s">
        <v>599</v>
      </c>
      <c r="D695" s="125">
        <f>'2020_1-2-5_Download'!F183</f>
        <v>41.642651296829968</v>
      </c>
    </row>
    <row r="696" spans="1:4" x14ac:dyDescent="0.25">
      <c r="A696">
        <f>'2020_1-2-5_Download'!C184</f>
        <v>2015</v>
      </c>
      <c r="B696" t="str">
        <f>'2020_1-2-5_Download'!B184</f>
        <v>Ungeklärt und ohne Angabe</v>
      </c>
      <c r="C696" t="s">
        <v>599</v>
      </c>
      <c r="D696" s="125">
        <f>'2020_1-2-5_Download'!F184</f>
        <v>39.454030388874585</v>
      </c>
    </row>
    <row r="697" spans="1:4" x14ac:dyDescent="0.25">
      <c r="A697">
        <f>'2020_1-2-5_Download'!C185</f>
        <v>2015</v>
      </c>
      <c r="B697" t="str">
        <f>'2020_1-2-5_Download'!B185</f>
        <v>Insgesamt</v>
      </c>
      <c r="C697" t="s">
        <v>599</v>
      </c>
      <c r="D697" s="125">
        <f>'2020_1-2-5_Download'!F185</f>
        <v>45.600820708116849</v>
      </c>
    </row>
    <row r="698" spans="1:4" x14ac:dyDescent="0.25">
      <c r="A698">
        <f>'2020_1-2-5_Download'!C186</f>
        <v>2014</v>
      </c>
      <c r="B698" t="str">
        <f>'2020_1-2-5_Download'!B186</f>
        <v>Europa</v>
      </c>
      <c r="C698" t="s">
        <v>599</v>
      </c>
      <c r="D698" s="125">
        <f>'2020_1-2-5_Download'!F186</f>
        <v>46.982710439208226</v>
      </c>
    </row>
    <row r="699" spans="1:4" x14ac:dyDescent="0.25">
      <c r="A699">
        <f>'2020_1-2-5_Download'!C187</f>
        <v>2014</v>
      </c>
      <c r="B699" t="str">
        <f>'2020_1-2-5_Download'!B187</f>
        <v>Türkei</v>
      </c>
      <c r="C699" t="s">
        <v>599</v>
      </c>
      <c r="D699" s="125">
        <f>'2020_1-2-5_Download'!F187</f>
        <v>48.888599885121003</v>
      </c>
    </row>
    <row r="700" spans="1:4" x14ac:dyDescent="0.25">
      <c r="A700">
        <f>'2020_1-2-5_Download'!C188</f>
        <v>2014</v>
      </c>
      <c r="B700" t="str">
        <f>'2020_1-2-5_Download'!B188</f>
        <v>Polen</v>
      </c>
      <c r="C700" t="s">
        <v>599</v>
      </c>
      <c r="D700" s="125">
        <f>'2020_1-2-5_Download'!F188</f>
        <v>45.139701969132517</v>
      </c>
    </row>
    <row r="701" spans="1:4" x14ac:dyDescent="0.25">
      <c r="A701">
        <f>'2020_1-2-5_Download'!C189</f>
        <v>2014</v>
      </c>
      <c r="B701" t="str">
        <f>'2020_1-2-5_Download'!B189</f>
        <v>Serbien</v>
      </c>
      <c r="C701" t="s">
        <v>599</v>
      </c>
      <c r="D701" s="125">
        <f>'2020_1-2-5_Download'!F189</f>
        <v>49.465585790261784</v>
      </c>
    </row>
    <row r="702" spans="1:4" x14ac:dyDescent="0.25">
      <c r="A702">
        <f>'2020_1-2-5_Download'!C190</f>
        <v>2014</v>
      </c>
      <c r="B702" t="str">
        <f>'2020_1-2-5_Download'!B190</f>
        <v>Niederlande</v>
      </c>
      <c r="C702" t="s">
        <v>599</v>
      </c>
      <c r="D702" s="125">
        <f>'2020_1-2-5_Download'!F190</f>
        <v>43.794654670547764</v>
      </c>
    </row>
    <row r="703" spans="1:4" x14ac:dyDescent="0.25">
      <c r="A703">
        <f>'2020_1-2-5_Download'!C191</f>
        <v>2014</v>
      </c>
      <c r="B703" t="str">
        <f>'2020_1-2-5_Download'!B191</f>
        <v>Italien</v>
      </c>
      <c r="C703" t="s">
        <v>599</v>
      </c>
      <c r="D703" s="125">
        <f>'2020_1-2-5_Download'!F191</f>
        <v>37.96996857176115</v>
      </c>
    </row>
    <row r="704" spans="1:4" x14ac:dyDescent="0.25">
      <c r="A704">
        <f>'2020_1-2-5_Download'!C192</f>
        <v>2014</v>
      </c>
      <c r="B704" t="str">
        <f>'2020_1-2-5_Download'!B192</f>
        <v>Rumänien</v>
      </c>
      <c r="C704" t="s">
        <v>599</v>
      </c>
      <c r="D704" s="125">
        <f>'2020_1-2-5_Download'!F192</f>
        <v>38.528296715845244</v>
      </c>
    </row>
    <row r="705" spans="1:4" x14ac:dyDescent="0.25">
      <c r="A705">
        <f>'2020_1-2-5_Download'!C193</f>
        <v>2014</v>
      </c>
      <c r="B705" t="str">
        <f>'2020_1-2-5_Download'!B193</f>
        <v>Russische Föderation</v>
      </c>
      <c r="C705" t="s">
        <v>599</v>
      </c>
      <c r="D705" s="125">
        <f>'2020_1-2-5_Download'!F193</f>
        <v>62.631417780953356</v>
      </c>
    </row>
    <row r="706" spans="1:4" x14ac:dyDescent="0.25">
      <c r="A706">
        <f>'2020_1-2-5_Download'!C194</f>
        <v>2014</v>
      </c>
      <c r="B706" t="str">
        <f>'2020_1-2-5_Download'!B194</f>
        <v>Griechenland</v>
      </c>
      <c r="C706" t="s">
        <v>599</v>
      </c>
      <c r="D706" s="125">
        <f>'2020_1-2-5_Download'!F194</f>
        <v>42.994968925717671</v>
      </c>
    </row>
    <row r="707" spans="1:4" x14ac:dyDescent="0.25">
      <c r="A707">
        <f>'2020_1-2-5_Download'!C195</f>
        <v>2014</v>
      </c>
      <c r="B707" t="str">
        <f>'2020_1-2-5_Download'!B195</f>
        <v>Bulgarien</v>
      </c>
      <c r="C707" t="s">
        <v>599</v>
      </c>
      <c r="D707" s="125">
        <f>'2020_1-2-5_Download'!F195</f>
        <v>43.633707519606332</v>
      </c>
    </row>
    <row r="708" spans="1:4" x14ac:dyDescent="0.25">
      <c r="A708">
        <f>'2020_1-2-5_Download'!C196</f>
        <v>2014</v>
      </c>
      <c r="B708" t="str">
        <f>'2020_1-2-5_Download'!B196</f>
        <v>Spanien</v>
      </c>
      <c r="C708" t="s">
        <v>599</v>
      </c>
      <c r="D708" s="125">
        <f>'2020_1-2-5_Download'!F196</f>
        <v>47.431913726923781</v>
      </c>
    </row>
    <row r="709" spans="1:4" x14ac:dyDescent="0.25">
      <c r="A709">
        <f>'2020_1-2-5_Download'!C197</f>
        <v>2014</v>
      </c>
      <c r="B709" t="str">
        <f>'2020_1-2-5_Download'!B197</f>
        <v>Ukraine</v>
      </c>
      <c r="C709" t="s">
        <v>599</v>
      </c>
      <c r="D709" s="125">
        <f>'2020_1-2-5_Download'!F197</f>
        <v>63.36274509803922</v>
      </c>
    </row>
    <row r="710" spans="1:4" x14ac:dyDescent="0.25">
      <c r="A710">
        <f>'2020_1-2-5_Download'!C198</f>
        <v>2014</v>
      </c>
      <c r="B710" t="str">
        <f>'2020_1-2-5_Download'!B198</f>
        <v>Vereinigtes Königreich</v>
      </c>
      <c r="C710" t="s">
        <v>599</v>
      </c>
      <c r="D710" s="125">
        <f>'2020_1-2-5_Download'!F198</f>
        <v>32.105936792359948</v>
      </c>
    </row>
    <row r="711" spans="1:4" x14ac:dyDescent="0.25">
      <c r="A711">
        <f>'2020_1-2-5_Download'!C199</f>
        <v>2014</v>
      </c>
      <c r="B711" t="str">
        <f>'2020_1-2-5_Download'!B199</f>
        <v>Portugal</v>
      </c>
      <c r="C711" t="s">
        <v>599</v>
      </c>
      <c r="D711" s="125">
        <f>'2020_1-2-5_Download'!F199</f>
        <v>45.257515730598932</v>
      </c>
    </row>
    <row r="712" spans="1:4" x14ac:dyDescent="0.25">
      <c r="A712">
        <f>'2020_1-2-5_Download'!C200</f>
        <v>2014</v>
      </c>
      <c r="B712" t="str">
        <f>'2020_1-2-5_Download'!B200</f>
        <v>Ungarn</v>
      </c>
      <c r="C712" t="s">
        <v>599</v>
      </c>
      <c r="D712" s="125">
        <f>'2020_1-2-5_Download'!F200</f>
        <v>34.586165533786485</v>
      </c>
    </row>
    <row r="713" spans="1:4" x14ac:dyDescent="0.25">
      <c r="A713">
        <f>'2020_1-2-5_Download'!C201</f>
        <v>2014</v>
      </c>
      <c r="B713" t="str">
        <f>'2020_1-2-5_Download'!B201</f>
        <v>Kroatien</v>
      </c>
      <c r="C713" t="s">
        <v>599</v>
      </c>
      <c r="D713" s="125">
        <f>'2020_1-2-5_Download'!F201</f>
        <v>46.103109435994078</v>
      </c>
    </row>
    <row r="714" spans="1:4" x14ac:dyDescent="0.25">
      <c r="A714">
        <f>'2020_1-2-5_Download'!C202</f>
        <v>2014</v>
      </c>
      <c r="B714" t="str">
        <f>'2020_1-2-5_Download'!B202</f>
        <v>Österreich</v>
      </c>
      <c r="C714" t="s">
        <v>599</v>
      </c>
      <c r="D714" s="125">
        <f>'2020_1-2-5_Download'!F202</f>
        <v>47.004608294930875</v>
      </c>
    </row>
    <row r="715" spans="1:4" x14ac:dyDescent="0.25">
      <c r="A715">
        <f>'2020_1-2-5_Download'!C203</f>
        <v>2014</v>
      </c>
      <c r="B715" t="str">
        <f>'2020_1-2-5_Download'!B203</f>
        <v>EU Staaten</v>
      </c>
      <c r="C715" t="s">
        <v>599</v>
      </c>
      <c r="D715" s="125">
        <f>'2020_1-2-5_Download'!F203</f>
        <v>43.782717958631359</v>
      </c>
    </row>
    <row r="716" spans="1:4" x14ac:dyDescent="0.25">
      <c r="A716">
        <f>'2020_1-2-5_Download'!C204</f>
        <v>2014</v>
      </c>
      <c r="B716" t="str">
        <f>'2020_1-2-5_Download'!B204</f>
        <v>Afrika</v>
      </c>
      <c r="C716" t="s">
        <v>599</v>
      </c>
      <c r="D716" s="125">
        <f>'2020_1-2-5_Download'!F204</f>
        <v>36.264845891234316</v>
      </c>
    </row>
    <row r="717" spans="1:4" x14ac:dyDescent="0.25">
      <c r="A717">
        <f>'2020_1-2-5_Download'!C205</f>
        <v>2014</v>
      </c>
      <c r="B717" t="str">
        <f>'2020_1-2-5_Download'!B205</f>
        <v>Amerika</v>
      </c>
      <c r="C717" t="s">
        <v>599</v>
      </c>
      <c r="D717" s="125">
        <f>'2020_1-2-5_Download'!F205</f>
        <v>55.661790938280411</v>
      </c>
    </row>
    <row r="718" spans="1:4" x14ac:dyDescent="0.25">
      <c r="A718">
        <f>'2020_1-2-5_Download'!C206</f>
        <v>2014</v>
      </c>
      <c r="B718" t="str">
        <f>'2020_1-2-5_Download'!B206</f>
        <v>Asien</v>
      </c>
      <c r="C718" t="s">
        <v>599</v>
      </c>
      <c r="D718" s="125">
        <f>'2020_1-2-5_Download'!F206</f>
        <v>48.946506305255127</v>
      </c>
    </row>
    <row r="719" spans="1:4" x14ac:dyDescent="0.25">
      <c r="A719">
        <f>'2020_1-2-5_Download'!C207</f>
        <v>2014</v>
      </c>
      <c r="B719" t="str">
        <f>'2020_1-2-5_Download'!B207</f>
        <v>Syrien</v>
      </c>
      <c r="C719" t="s">
        <v>599</v>
      </c>
      <c r="D719" s="125">
        <f>'2020_1-2-5_Download'!F207</f>
        <v>42.95302013422819</v>
      </c>
    </row>
    <row r="720" spans="1:4" x14ac:dyDescent="0.25">
      <c r="A720">
        <f>'2020_1-2-5_Download'!C208</f>
        <v>2014</v>
      </c>
      <c r="B720" t="str">
        <f>'2020_1-2-5_Download'!B208</f>
        <v>Irak</v>
      </c>
      <c r="C720" t="s">
        <v>599</v>
      </c>
      <c r="D720" s="125">
        <f>'2020_1-2-5_Download'!F208</f>
        <v>45.134061569016879</v>
      </c>
    </row>
    <row r="721" spans="1:4" x14ac:dyDescent="0.25">
      <c r="A721">
        <f>'2020_1-2-5_Download'!C209</f>
        <v>2014</v>
      </c>
      <c r="B721" t="str">
        <f>'2020_1-2-5_Download'!B209</f>
        <v>Vietnam</v>
      </c>
      <c r="C721" t="s">
        <v>599</v>
      </c>
      <c r="D721" s="125">
        <f>'2020_1-2-5_Download'!F209</f>
        <v>52.689106943236865</v>
      </c>
    </row>
    <row r="722" spans="1:4" x14ac:dyDescent="0.25">
      <c r="A722">
        <f>'2020_1-2-5_Download'!C210</f>
        <v>2014</v>
      </c>
      <c r="B722" t="str">
        <f>'2020_1-2-5_Download'!B210</f>
        <v>China</v>
      </c>
      <c r="C722" t="s">
        <v>599</v>
      </c>
      <c r="D722" s="125">
        <f>'2020_1-2-5_Download'!F210</f>
        <v>49.312141044477094</v>
      </c>
    </row>
    <row r="723" spans="1:4" x14ac:dyDescent="0.25">
      <c r="A723">
        <f>'2020_1-2-5_Download'!C211</f>
        <v>2014</v>
      </c>
      <c r="B723" t="str">
        <f>'2020_1-2-5_Download'!B211</f>
        <v xml:space="preserve">Australien und Ozeanien </v>
      </c>
      <c r="C723" t="s">
        <v>599</v>
      </c>
      <c r="D723" s="125">
        <f>'2020_1-2-5_Download'!F211</f>
        <v>43.859649122807014</v>
      </c>
    </row>
    <row r="724" spans="1:4" x14ac:dyDescent="0.25">
      <c r="A724">
        <f>'2020_1-2-5_Download'!C212</f>
        <v>2014</v>
      </c>
      <c r="B724" t="str">
        <f>'2020_1-2-5_Download'!B212</f>
        <v>Staatenlos</v>
      </c>
      <c r="C724" t="s">
        <v>599</v>
      </c>
      <c r="D724" s="125">
        <f>'2020_1-2-5_Download'!F212</f>
        <v>41.95148842337376</v>
      </c>
    </row>
    <row r="725" spans="1:4" x14ac:dyDescent="0.25">
      <c r="A725">
        <f>'2020_1-2-5_Download'!C213</f>
        <v>2014</v>
      </c>
      <c r="B725" t="str">
        <f>'2020_1-2-5_Download'!B213</f>
        <v>Ungeklärt und ohne Angabe</v>
      </c>
      <c r="C725" t="s">
        <v>599</v>
      </c>
      <c r="D725" s="125">
        <f>'2020_1-2-5_Download'!F213</f>
        <v>41.541645111226075</v>
      </c>
    </row>
    <row r="726" spans="1:4" x14ac:dyDescent="0.25">
      <c r="A726">
        <f>'2020_1-2-5_Download'!C214</f>
        <v>2014</v>
      </c>
      <c r="B726" t="str">
        <f>'2020_1-2-5_Download'!B214</f>
        <v>Insgesamt</v>
      </c>
      <c r="C726" t="s">
        <v>599</v>
      </c>
      <c r="D726" s="125">
        <f>'2020_1-2-5_Download'!F214</f>
        <v>47.035382030994093</v>
      </c>
    </row>
    <row r="727" spans="1:4" x14ac:dyDescent="0.25">
      <c r="A727">
        <f>'2020_1-2-5_Download'!C215</f>
        <v>2013</v>
      </c>
      <c r="B727" t="str">
        <f>'2020_1-2-5_Download'!B215</f>
        <v>Europa</v>
      </c>
      <c r="C727" t="s">
        <v>599</v>
      </c>
      <c r="D727" s="125">
        <f>'2020_1-2-5_Download'!F215</f>
        <v>47.280155384702056</v>
      </c>
    </row>
    <row r="728" spans="1:4" x14ac:dyDescent="0.25">
      <c r="A728">
        <f>'2020_1-2-5_Download'!C216</f>
        <v>2013</v>
      </c>
      <c r="B728" t="str">
        <f>'2020_1-2-5_Download'!B216</f>
        <v>Türkei</v>
      </c>
      <c r="C728" t="s">
        <v>599</v>
      </c>
      <c r="D728" s="125">
        <f>'2020_1-2-5_Download'!F216</f>
        <v>48.825299276614814</v>
      </c>
    </row>
    <row r="729" spans="1:4" x14ac:dyDescent="0.25">
      <c r="A729">
        <f>'2020_1-2-5_Download'!C217</f>
        <v>2013</v>
      </c>
      <c r="B729" t="str">
        <f>'2020_1-2-5_Download'!B217</f>
        <v>Polen</v>
      </c>
      <c r="C729" t="s">
        <v>599</v>
      </c>
      <c r="D729" s="125">
        <f>'2020_1-2-5_Download'!F217</f>
        <v>45.690205011389523</v>
      </c>
    </row>
    <row r="730" spans="1:4" x14ac:dyDescent="0.25">
      <c r="A730">
        <f>'2020_1-2-5_Download'!C218</f>
        <v>2013</v>
      </c>
      <c r="B730" t="str">
        <f>'2020_1-2-5_Download'!B218</f>
        <v>Serbien</v>
      </c>
      <c r="C730" t="s">
        <v>599</v>
      </c>
      <c r="D730" s="125">
        <f>'2020_1-2-5_Download'!F218</f>
        <v>49.309969650117388</v>
      </c>
    </row>
    <row r="731" spans="1:4" x14ac:dyDescent="0.25">
      <c r="A731">
        <f>'2020_1-2-5_Download'!C219</f>
        <v>2013</v>
      </c>
      <c r="B731" t="str">
        <f>'2020_1-2-5_Download'!B219</f>
        <v>Niederlande</v>
      </c>
      <c r="C731" t="s">
        <v>599</v>
      </c>
      <c r="D731" s="125">
        <f>'2020_1-2-5_Download'!F219</f>
        <v>43.754130865829474</v>
      </c>
    </row>
    <row r="732" spans="1:4" x14ac:dyDescent="0.25">
      <c r="A732">
        <f>'2020_1-2-5_Download'!C220</f>
        <v>2013</v>
      </c>
      <c r="B732" t="str">
        <f>'2020_1-2-5_Download'!B220</f>
        <v>Italien</v>
      </c>
      <c r="C732" t="s">
        <v>599</v>
      </c>
      <c r="D732" s="125">
        <f>'2020_1-2-5_Download'!F220</f>
        <v>37.647394834550575</v>
      </c>
    </row>
    <row r="733" spans="1:4" x14ac:dyDescent="0.25">
      <c r="A733">
        <f>'2020_1-2-5_Download'!C221</f>
        <v>2013</v>
      </c>
      <c r="B733" t="str">
        <f>'2020_1-2-5_Download'!B221</f>
        <v>Russische Föderation</v>
      </c>
      <c r="C733" t="s">
        <v>599</v>
      </c>
      <c r="D733" s="125">
        <f>'2020_1-2-5_Download'!F221</f>
        <v>62.472292386205474</v>
      </c>
    </row>
    <row r="734" spans="1:4" x14ac:dyDescent="0.25">
      <c r="A734">
        <f>'2020_1-2-5_Download'!C222</f>
        <v>2013</v>
      </c>
      <c r="B734" t="str">
        <f>'2020_1-2-5_Download'!B222</f>
        <v>Griechenland</v>
      </c>
      <c r="C734" t="s">
        <v>599</v>
      </c>
      <c r="D734" s="125">
        <f>'2020_1-2-5_Download'!F222</f>
        <v>43.304422710217139</v>
      </c>
    </row>
    <row r="735" spans="1:4" x14ac:dyDescent="0.25">
      <c r="A735">
        <f>'2020_1-2-5_Download'!C223</f>
        <v>2013</v>
      </c>
      <c r="B735" t="str">
        <f>'2020_1-2-5_Download'!B223</f>
        <v>Rumänien</v>
      </c>
      <c r="C735" t="s">
        <v>599</v>
      </c>
      <c r="D735" s="125">
        <f>'2020_1-2-5_Download'!F223</f>
        <v>39.16357115409248</v>
      </c>
    </row>
    <row r="736" spans="1:4" x14ac:dyDescent="0.25">
      <c r="A736">
        <f>'2020_1-2-5_Download'!C224</f>
        <v>2013</v>
      </c>
      <c r="B736" t="str">
        <f>'2020_1-2-5_Download'!B224</f>
        <v>Spanien</v>
      </c>
      <c r="C736" t="s">
        <v>599</v>
      </c>
      <c r="D736" s="125">
        <f>'2020_1-2-5_Download'!F224</f>
        <v>47.887188372316878</v>
      </c>
    </row>
    <row r="737" spans="1:4" x14ac:dyDescent="0.25">
      <c r="A737">
        <f>'2020_1-2-5_Download'!C225</f>
        <v>2013</v>
      </c>
      <c r="B737" t="str">
        <f>'2020_1-2-5_Download'!B225</f>
        <v>Vereinigtes Königreich</v>
      </c>
      <c r="C737" t="s">
        <v>599</v>
      </c>
      <c r="D737" s="125">
        <f>'2020_1-2-5_Download'!F225</f>
        <v>32.435071275141574</v>
      </c>
    </row>
    <row r="738" spans="1:4" x14ac:dyDescent="0.25">
      <c r="A738">
        <f>'2020_1-2-5_Download'!C226</f>
        <v>2013</v>
      </c>
      <c r="B738" t="str">
        <f>'2020_1-2-5_Download'!B226</f>
        <v>Ukraine</v>
      </c>
      <c r="C738" t="s">
        <v>599</v>
      </c>
      <c r="D738" s="125">
        <f>'2020_1-2-5_Download'!F226</f>
        <v>63.28409550789155</v>
      </c>
    </row>
    <row r="739" spans="1:4" x14ac:dyDescent="0.25">
      <c r="A739">
        <f>'2020_1-2-5_Download'!C227</f>
        <v>2013</v>
      </c>
      <c r="B739" t="str">
        <f>'2020_1-2-5_Download'!B227</f>
        <v>Bulgarien</v>
      </c>
      <c r="C739" t="s">
        <v>599</v>
      </c>
      <c r="D739" s="125">
        <f>'2020_1-2-5_Download'!F227</f>
        <v>43.40836012861736</v>
      </c>
    </row>
    <row r="740" spans="1:4" x14ac:dyDescent="0.25">
      <c r="A740">
        <f>'2020_1-2-5_Download'!C228</f>
        <v>2013</v>
      </c>
      <c r="B740" t="str">
        <f>'2020_1-2-5_Download'!B228</f>
        <v>Portugal</v>
      </c>
      <c r="C740" t="s">
        <v>599</v>
      </c>
      <c r="D740" s="125">
        <f>'2020_1-2-5_Download'!F228</f>
        <v>44.881889763779526</v>
      </c>
    </row>
    <row r="741" spans="1:4" x14ac:dyDescent="0.25">
      <c r="A741">
        <f>'2020_1-2-5_Download'!C229</f>
        <v>2013</v>
      </c>
      <c r="B741" t="str">
        <f>'2020_1-2-5_Download'!B229</f>
        <v>Kroatien</v>
      </c>
      <c r="C741" t="s">
        <v>599</v>
      </c>
      <c r="D741" s="125">
        <f>'2020_1-2-5_Download'!F229</f>
        <v>48.014070057159607</v>
      </c>
    </row>
    <row r="742" spans="1:4" x14ac:dyDescent="0.25">
      <c r="A742">
        <f>'2020_1-2-5_Download'!C230</f>
        <v>2013</v>
      </c>
      <c r="B742" t="str">
        <f>'2020_1-2-5_Download'!B230</f>
        <v>Ungarn</v>
      </c>
      <c r="C742" t="s">
        <v>599</v>
      </c>
      <c r="D742" s="125">
        <f>'2020_1-2-5_Download'!F230</f>
        <v>32.934131736526943</v>
      </c>
    </row>
    <row r="743" spans="1:4" x14ac:dyDescent="0.25">
      <c r="A743">
        <f>'2020_1-2-5_Download'!C231</f>
        <v>2013</v>
      </c>
      <c r="B743" t="str">
        <f>'2020_1-2-5_Download'!B231</f>
        <v>Österreich</v>
      </c>
      <c r="C743" t="s">
        <v>599</v>
      </c>
      <c r="D743" s="125">
        <f>'2020_1-2-5_Download'!F231</f>
        <v>47.483690587138859</v>
      </c>
    </row>
    <row r="744" spans="1:4" x14ac:dyDescent="0.25">
      <c r="A744">
        <f>'2020_1-2-5_Download'!C232</f>
        <v>2013</v>
      </c>
      <c r="B744" t="str">
        <f>'2020_1-2-5_Download'!B232</f>
        <v>EU-Staaten</v>
      </c>
      <c r="C744" t="s">
        <v>599</v>
      </c>
      <c r="D744" s="125">
        <f>'2020_1-2-5_Download'!F232</f>
        <v>44.091903719912473</v>
      </c>
    </row>
    <row r="745" spans="1:4" x14ac:dyDescent="0.25">
      <c r="A745">
        <f>'2020_1-2-5_Download'!C233</f>
        <v>2013</v>
      </c>
      <c r="B745" t="str">
        <f>'2020_1-2-5_Download'!B233</f>
        <v>Afrika</v>
      </c>
      <c r="C745" t="s">
        <v>599</v>
      </c>
      <c r="D745" s="125">
        <f>'2020_1-2-5_Download'!F233</f>
        <v>37.804457720588239</v>
      </c>
    </row>
    <row r="746" spans="1:4" x14ac:dyDescent="0.25">
      <c r="A746">
        <f>'2020_1-2-5_Download'!C234</f>
        <v>2013</v>
      </c>
      <c r="B746" t="str">
        <f>'2020_1-2-5_Download'!B234</f>
        <v>Amerika</v>
      </c>
      <c r="C746" t="s">
        <v>599</v>
      </c>
      <c r="D746" s="125">
        <f>'2020_1-2-5_Download'!F234</f>
        <v>55.883873827288177</v>
      </c>
    </row>
    <row r="747" spans="1:4" x14ac:dyDescent="0.25">
      <c r="A747">
        <f>'2020_1-2-5_Download'!C235</f>
        <v>2013</v>
      </c>
      <c r="B747" t="str">
        <f>'2020_1-2-5_Download'!B235</f>
        <v>Asien</v>
      </c>
      <c r="C747" t="s">
        <v>599</v>
      </c>
      <c r="D747" s="125">
        <f>'2020_1-2-5_Download'!F235</f>
        <v>50.010174233753027</v>
      </c>
    </row>
    <row r="748" spans="1:4" x14ac:dyDescent="0.25">
      <c r="A748">
        <f>'2020_1-2-5_Download'!C236</f>
        <v>2013</v>
      </c>
      <c r="B748" t="str">
        <f>'2020_1-2-5_Download'!B236</f>
        <v>Syrien</v>
      </c>
      <c r="C748" t="s">
        <v>599</v>
      </c>
      <c r="D748" s="125">
        <f>'2020_1-2-5_Download'!F236</f>
        <v>45.209768315591738</v>
      </c>
    </row>
    <row r="749" spans="1:4" x14ac:dyDescent="0.25">
      <c r="A749">
        <f>'2020_1-2-5_Download'!C237</f>
        <v>2013</v>
      </c>
      <c r="B749" t="str">
        <f>'2020_1-2-5_Download'!B237</f>
        <v>Irak</v>
      </c>
      <c r="C749" t="s">
        <v>599</v>
      </c>
      <c r="D749" s="125">
        <f>'2020_1-2-5_Download'!F237</f>
        <v>45.505029337803855</v>
      </c>
    </row>
    <row r="750" spans="1:4" x14ac:dyDescent="0.25">
      <c r="A750">
        <f>'2020_1-2-5_Download'!C238</f>
        <v>2013</v>
      </c>
      <c r="B750" t="str">
        <f>'2020_1-2-5_Download'!B238</f>
        <v>Vietnam</v>
      </c>
      <c r="C750" t="s">
        <v>599</v>
      </c>
      <c r="D750" s="125">
        <f>'2020_1-2-5_Download'!F238</f>
        <v>52.005943536404168</v>
      </c>
    </row>
    <row r="751" spans="1:4" x14ac:dyDescent="0.25">
      <c r="A751">
        <f>'2020_1-2-5_Download'!C239</f>
        <v>2013</v>
      </c>
      <c r="B751" t="str">
        <f>'2020_1-2-5_Download'!B239</f>
        <v>China</v>
      </c>
      <c r="C751" t="s">
        <v>599</v>
      </c>
      <c r="D751" s="125">
        <f>'2020_1-2-5_Download'!F239</f>
        <v>49.156976744186046</v>
      </c>
    </row>
    <row r="752" spans="1:4" x14ac:dyDescent="0.25">
      <c r="A752">
        <f>'2020_1-2-5_Download'!C240</f>
        <v>2013</v>
      </c>
      <c r="B752" t="str">
        <f>'2020_1-2-5_Download'!B240</f>
        <v xml:space="preserve">Australien und Ozeanien </v>
      </c>
      <c r="C752" t="s">
        <v>599</v>
      </c>
      <c r="D752" s="125">
        <f>'2020_1-2-5_Download'!F240</f>
        <v>44.29735234215886</v>
      </c>
    </row>
    <row r="753" spans="1:4" x14ac:dyDescent="0.25">
      <c r="A753">
        <f>'2020_1-2-5_Download'!C241</f>
        <v>2013</v>
      </c>
      <c r="B753" t="str">
        <f>'2020_1-2-5_Download'!B241</f>
        <v>Staatenlos</v>
      </c>
      <c r="C753" t="s">
        <v>599</v>
      </c>
      <c r="D753" s="125">
        <f>'2020_1-2-5_Download'!F241</f>
        <v>40.363210310486231</v>
      </c>
    </row>
    <row r="754" spans="1:4" x14ac:dyDescent="0.25">
      <c r="A754">
        <f>'2020_1-2-5_Download'!C242</f>
        <v>2013</v>
      </c>
      <c r="B754" t="str">
        <f>'2020_1-2-5_Download'!B242</f>
        <v>Ungeklärt und ohne Angabe</v>
      </c>
      <c r="C754" t="s">
        <v>599</v>
      </c>
      <c r="D754" s="125">
        <f>'2020_1-2-5_Download'!F242</f>
        <v>41.724941724941729</v>
      </c>
    </row>
    <row r="755" spans="1:4" x14ac:dyDescent="0.25">
      <c r="A755">
        <f>'2020_1-2-5_Download'!C243</f>
        <v>2013</v>
      </c>
      <c r="B755" t="str">
        <f>'2020_1-2-5_Download'!B243</f>
        <v>Insgesamt</v>
      </c>
      <c r="C755" t="s">
        <v>599</v>
      </c>
      <c r="D755" s="125">
        <f>'2020_1-2-5_Download'!F243</f>
        <v>47.513834225178762</v>
      </c>
    </row>
    <row r="756" spans="1:4" x14ac:dyDescent="0.25">
      <c r="A756">
        <f>'2020_1-2-5_Download'!C244</f>
        <v>2012</v>
      </c>
      <c r="B756" t="str">
        <f>'2020_1-2-5_Download'!B244</f>
        <v>Europa</v>
      </c>
      <c r="C756" t="s">
        <v>599</v>
      </c>
      <c r="D756" s="125">
        <f>'2020_1-2-5_Download'!F244</f>
        <v>47.666011090881582</v>
      </c>
    </row>
    <row r="757" spans="1:4" x14ac:dyDescent="0.25">
      <c r="A757">
        <f>'2020_1-2-5_Download'!C245</f>
        <v>2012</v>
      </c>
      <c r="B757" t="str">
        <f>'2020_1-2-5_Download'!B245</f>
        <v>Türkei</v>
      </c>
      <c r="C757" t="s">
        <v>599</v>
      </c>
      <c r="D757" s="125">
        <f>'2020_1-2-5_Download'!F245</f>
        <v>48.672881533466011</v>
      </c>
    </row>
    <row r="758" spans="1:4" x14ac:dyDescent="0.25">
      <c r="A758">
        <f>'2020_1-2-5_Download'!C246</f>
        <v>2012</v>
      </c>
      <c r="B758" t="str">
        <f>'2020_1-2-5_Download'!B246</f>
        <v>Polen</v>
      </c>
      <c r="C758" t="s">
        <v>599</v>
      </c>
      <c r="D758" s="125">
        <f>'2020_1-2-5_Download'!F246</f>
        <v>46.895850429942556</v>
      </c>
    </row>
    <row r="759" spans="1:4" x14ac:dyDescent="0.25">
      <c r="A759">
        <f>'2020_1-2-5_Download'!C247</f>
        <v>2012</v>
      </c>
      <c r="B759" t="str">
        <f>'2020_1-2-5_Download'!B247</f>
        <v>Serbien2)</v>
      </c>
      <c r="C759" t="s">
        <v>599</v>
      </c>
      <c r="D759" s="125">
        <f>'2020_1-2-5_Download'!F247</f>
        <v>49.318558900213318</v>
      </c>
    </row>
    <row r="760" spans="1:4" x14ac:dyDescent="0.25">
      <c r="A760">
        <f>'2020_1-2-5_Download'!C248</f>
        <v>2012</v>
      </c>
      <c r="B760" t="str">
        <f>'2020_1-2-5_Download'!B248</f>
        <v>Niederlande</v>
      </c>
      <c r="C760" t="s">
        <v>599</v>
      </c>
      <c r="D760" s="125">
        <f>'2020_1-2-5_Download'!F248</f>
        <v>43.730031948881788</v>
      </c>
    </row>
    <row r="761" spans="1:4" x14ac:dyDescent="0.25">
      <c r="A761">
        <f>'2020_1-2-5_Download'!C249</f>
        <v>2012</v>
      </c>
      <c r="B761" t="str">
        <f>'2020_1-2-5_Download'!B249</f>
        <v>Italien</v>
      </c>
      <c r="C761" t="s">
        <v>599</v>
      </c>
      <c r="D761" s="125">
        <f>'2020_1-2-5_Download'!F249</f>
        <v>37.435544860776901</v>
      </c>
    </row>
    <row r="762" spans="1:4" x14ac:dyDescent="0.25">
      <c r="A762">
        <f>'2020_1-2-5_Download'!C250</f>
        <v>2012</v>
      </c>
      <c r="B762" t="str">
        <f>'2020_1-2-5_Download'!B250</f>
        <v>Russische Föderation</v>
      </c>
      <c r="C762" t="s">
        <v>599</v>
      </c>
      <c r="D762" s="125">
        <f>'2020_1-2-5_Download'!F250</f>
        <v>62.827022850204216</v>
      </c>
    </row>
    <row r="763" spans="1:4" x14ac:dyDescent="0.25">
      <c r="A763">
        <f>'2020_1-2-5_Download'!C251</f>
        <v>2012</v>
      </c>
      <c r="B763" t="str">
        <f>'2020_1-2-5_Download'!B251</f>
        <v>Griechenland</v>
      </c>
      <c r="C763" t="s">
        <v>599</v>
      </c>
      <c r="D763" s="125">
        <f>'2020_1-2-5_Download'!F251</f>
        <v>43.365527970441434</v>
      </c>
    </row>
    <row r="764" spans="1:4" x14ac:dyDescent="0.25">
      <c r="A764">
        <f>'2020_1-2-5_Download'!C252</f>
        <v>2012</v>
      </c>
      <c r="B764" t="str">
        <f>'2020_1-2-5_Download'!B252</f>
        <v>Rumänien</v>
      </c>
      <c r="C764" t="s">
        <v>599</v>
      </c>
      <c r="D764" s="125">
        <f>'2020_1-2-5_Download'!F252</f>
        <v>40.148729263708425</v>
      </c>
    </row>
    <row r="765" spans="1:4" x14ac:dyDescent="0.25">
      <c r="A765">
        <f>'2020_1-2-5_Download'!C253</f>
        <v>2012</v>
      </c>
      <c r="B765" t="str">
        <f>'2020_1-2-5_Download'!B253</f>
        <v>Vereinigtes Königreich</v>
      </c>
      <c r="C765" t="s">
        <v>599</v>
      </c>
      <c r="D765" s="125">
        <f>'2020_1-2-5_Download'!F253</f>
        <v>32.600477516912058</v>
      </c>
    </row>
    <row r="766" spans="1:4" x14ac:dyDescent="0.25">
      <c r="A766">
        <f>'2020_1-2-5_Download'!C254</f>
        <v>2012</v>
      </c>
      <c r="B766" t="str">
        <f>'2020_1-2-5_Download'!B254</f>
        <v>Ukraine</v>
      </c>
      <c r="C766" t="s">
        <v>599</v>
      </c>
      <c r="D766" s="125">
        <f>'2020_1-2-5_Download'!F254</f>
        <v>62.733106075797075</v>
      </c>
    </row>
    <row r="767" spans="1:4" x14ac:dyDescent="0.25">
      <c r="A767">
        <f>'2020_1-2-5_Download'!C255</f>
        <v>2012</v>
      </c>
      <c r="B767" t="str">
        <f>'2020_1-2-5_Download'!B255</f>
        <v>Spanien</v>
      </c>
      <c r="C767" t="s">
        <v>599</v>
      </c>
      <c r="D767" s="125">
        <f>'2020_1-2-5_Download'!F255</f>
        <v>48.040701450530413</v>
      </c>
    </row>
    <row r="768" spans="1:4" x14ac:dyDescent="0.25">
      <c r="A768">
        <f>'2020_1-2-5_Download'!C256</f>
        <v>2012</v>
      </c>
      <c r="B768" t="str">
        <f>'2020_1-2-5_Download'!B256</f>
        <v>Bulgarien</v>
      </c>
      <c r="C768" t="s">
        <v>599</v>
      </c>
      <c r="D768" s="125">
        <f>'2020_1-2-5_Download'!F256</f>
        <v>43.881366860090267</v>
      </c>
    </row>
    <row r="769" spans="1:4" x14ac:dyDescent="0.25">
      <c r="A769">
        <f>'2020_1-2-5_Download'!C257</f>
        <v>2012</v>
      </c>
      <c r="B769" t="str">
        <f>'2020_1-2-5_Download'!B257</f>
        <v>Portugal</v>
      </c>
      <c r="C769" t="s">
        <v>599</v>
      </c>
      <c r="D769" s="125">
        <f>'2020_1-2-5_Download'!F257</f>
        <v>46.046261430876818</v>
      </c>
    </row>
    <row r="770" spans="1:4" x14ac:dyDescent="0.25">
      <c r="A770">
        <f>'2020_1-2-5_Download'!C258</f>
        <v>2012</v>
      </c>
      <c r="B770" t="str">
        <f>'2020_1-2-5_Download'!B258</f>
        <v>Kroatien</v>
      </c>
      <c r="C770" t="s">
        <v>599</v>
      </c>
      <c r="D770" s="125">
        <f>'2020_1-2-5_Download'!F258</f>
        <v>48.560431100846806</v>
      </c>
    </row>
    <row r="771" spans="1:4" x14ac:dyDescent="0.25">
      <c r="A771">
        <f>'2020_1-2-5_Download'!C259</f>
        <v>2012</v>
      </c>
      <c r="B771" t="str">
        <f>'2020_1-2-5_Download'!B259</f>
        <v>Österreich</v>
      </c>
      <c r="C771" t="s">
        <v>599</v>
      </c>
      <c r="D771" s="125">
        <f>'2020_1-2-5_Download'!F259</f>
        <v>47.202409256617528</v>
      </c>
    </row>
    <row r="772" spans="1:4" x14ac:dyDescent="0.25">
      <c r="A772">
        <f>'2020_1-2-5_Download'!C260</f>
        <v>2012</v>
      </c>
      <c r="B772" t="str">
        <f>'2020_1-2-5_Download'!B260</f>
        <v>Bosnien und Herzegowina</v>
      </c>
      <c r="C772" t="s">
        <v>599</v>
      </c>
      <c r="D772" s="125">
        <f>'2020_1-2-5_Download'!F260</f>
        <v>48.020219039595617</v>
      </c>
    </row>
    <row r="773" spans="1:4" x14ac:dyDescent="0.25">
      <c r="A773">
        <f>'2020_1-2-5_Download'!C261</f>
        <v>2012</v>
      </c>
      <c r="B773" t="str">
        <f>'2020_1-2-5_Download'!B261</f>
        <v>EU-Staaten</v>
      </c>
      <c r="C773" t="s">
        <v>599</v>
      </c>
      <c r="D773" s="125">
        <f>'2020_1-2-5_Download'!F261</f>
        <v>44.472466394064789</v>
      </c>
    </row>
    <row r="774" spans="1:4" x14ac:dyDescent="0.25">
      <c r="A774">
        <f>'2020_1-2-5_Download'!C262</f>
        <v>2012</v>
      </c>
      <c r="B774" t="str">
        <f>'2020_1-2-5_Download'!B262</f>
        <v>Afrika</v>
      </c>
      <c r="C774" t="s">
        <v>599</v>
      </c>
      <c r="D774" s="125">
        <f>'2020_1-2-5_Download'!F262</f>
        <v>39.297566371681413</v>
      </c>
    </row>
    <row r="775" spans="1:4" x14ac:dyDescent="0.25">
      <c r="A775">
        <f>'2020_1-2-5_Download'!C263</f>
        <v>2012</v>
      </c>
      <c r="B775" t="str">
        <f>'2020_1-2-5_Download'!B263</f>
        <v>Amerika</v>
      </c>
      <c r="C775" t="s">
        <v>599</v>
      </c>
      <c r="D775" s="125">
        <f>'2020_1-2-5_Download'!F263</f>
        <v>56.651234567901234</v>
      </c>
    </row>
    <row r="776" spans="1:4" x14ac:dyDescent="0.25">
      <c r="A776">
        <f>'2020_1-2-5_Download'!C264</f>
        <v>2012</v>
      </c>
      <c r="B776" t="str">
        <f>'2020_1-2-5_Download'!B264</f>
        <v>Asien</v>
      </c>
      <c r="C776" t="s">
        <v>599</v>
      </c>
      <c r="D776" s="125">
        <f>'2020_1-2-5_Download'!F264</f>
        <v>50.632790421450714</v>
      </c>
    </row>
    <row r="777" spans="1:4" x14ac:dyDescent="0.25">
      <c r="A777">
        <f>'2020_1-2-5_Download'!C265</f>
        <v>2012</v>
      </c>
      <c r="B777" t="str">
        <f>'2020_1-2-5_Download'!B265</f>
        <v>Irak</v>
      </c>
      <c r="C777" t="s">
        <v>599</v>
      </c>
      <c r="D777" s="125">
        <f>'2020_1-2-5_Download'!F265</f>
        <v>45.036784305363042</v>
      </c>
    </row>
    <row r="778" spans="1:4" x14ac:dyDescent="0.25">
      <c r="A778">
        <f>'2020_1-2-5_Download'!C266</f>
        <v>2012</v>
      </c>
      <c r="B778" t="str">
        <f>'2020_1-2-5_Download'!B266</f>
        <v>Vietnam</v>
      </c>
      <c r="C778" t="s">
        <v>599</v>
      </c>
      <c r="D778" s="125">
        <f>'2020_1-2-5_Download'!F266</f>
        <v>51.656027941707819</v>
      </c>
    </row>
    <row r="779" spans="1:4" x14ac:dyDescent="0.25">
      <c r="A779">
        <f>'2020_1-2-5_Download'!C267</f>
        <v>2012</v>
      </c>
      <c r="B779" t="str">
        <f>'2020_1-2-5_Download'!B267</f>
        <v>Syrien</v>
      </c>
      <c r="C779" t="s">
        <v>599</v>
      </c>
      <c r="D779" s="125">
        <f>'2020_1-2-5_Download'!F267</f>
        <v>45.875</v>
      </c>
    </row>
    <row r="780" spans="1:4" x14ac:dyDescent="0.25">
      <c r="A780">
        <f>'2020_1-2-5_Download'!C268</f>
        <v>2012</v>
      </c>
      <c r="B780" t="str">
        <f>'2020_1-2-5_Download'!B268</f>
        <v>China</v>
      </c>
      <c r="C780" t="s">
        <v>599</v>
      </c>
      <c r="D780" s="125">
        <f>'2020_1-2-5_Download'!F268</f>
        <v>49.245252394091871</v>
      </c>
    </row>
    <row r="781" spans="1:4" x14ac:dyDescent="0.25">
      <c r="A781">
        <f>'2020_1-2-5_Download'!C269</f>
        <v>2012</v>
      </c>
      <c r="B781" t="str">
        <f>'2020_1-2-5_Download'!B269</f>
        <v xml:space="preserve">Australien und Ozeanien </v>
      </c>
      <c r="C781" t="s">
        <v>599</v>
      </c>
      <c r="D781" s="125">
        <f>'2020_1-2-5_Download'!F269</f>
        <v>43.939393939393938</v>
      </c>
    </row>
    <row r="782" spans="1:4" x14ac:dyDescent="0.25">
      <c r="A782">
        <f>'2020_1-2-5_Download'!C270</f>
        <v>2012</v>
      </c>
      <c r="B782" t="str">
        <f>'2020_1-2-5_Download'!B270</f>
        <v>Staatenlos</v>
      </c>
      <c r="C782" t="s">
        <v>599</v>
      </c>
      <c r="D782" s="125">
        <f>'2020_1-2-5_Download'!F270</f>
        <v>41.617473435655256</v>
      </c>
    </row>
    <row r="783" spans="1:4" x14ac:dyDescent="0.25">
      <c r="A783">
        <f>'2020_1-2-5_Download'!C271</f>
        <v>2012</v>
      </c>
      <c r="B783" t="str">
        <f>'2020_1-2-5_Download'!B271</f>
        <v>Ungeklärt und ohne Angabe</v>
      </c>
      <c r="C783" t="s">
        <v>599</v>
      </c>
      <c r="D783" s="125">
        <f>'2020_1-2-5_Download'!F271</f>
        <v>41.665124884366328</v>
      </c>
    </row>
    <row r="784" spans="1:4" x14ac:dyDescent="0.25">
      <c r="A784">
        <f>'2020_1-2-5_Download'!C272</f>
        <v>2012</v>
      </c>
      <c r="B784" t="str">
        <f>'2020_1-2-5_Download'!B272</f>
        <v>Insgesamt</v>
      </c>
      <c r="C784" t="s">
        <v>599</v>
      </c>
      <c r="D784" s="125">
        <f>'2020_1-2-5_Download'!F272</f>
        <v>48.004560308247576</v>
      </c>
    </row>
    <row r="785" spans="1:5" x14ac:dyDescent="0.25">
      <c r="A785">
        <f>'2020_1-2-5_Download'!C12</f>
        <v>2020</v>
      </c>
      <c r="B785" t="str">
        <f>'2020_1-2-5_Download'!B12</f>
        <v>Europa</v>
      </c>
      <c r="C785" t="s">
        <v>600</v>
      </c>
      <c r="D785" s="125" t="str">
        <f>IF(E785&gt;0,"+"&amp;E785,E785)</f>
        <v>+56,5751203388197</v>
      </c>
      <c r="E785" s="125">
        <f>'2020_1-2-5_Download'!G12</f>
        <v>56.575120338819687</v>
      </c>
    </row>
    <row r="786" spans="1:5" x14ac:dyDescent="0.25">
      <c r="A786">
        <f>'2020_1-2-5_Download'!C13</f>
        <v>2020</v>
      </c>
      <c r="B786" t="str">
        <f>'2020_1-2-5_Download'!B13</f>
        <v>Türkei</v>
      </c>
      <c r="C786" t="s">
        <v>601</v>
      </c>
      <c r="D786" s="125">
        <f t="shared" ref="D786:D849" si="0">IF(E786&gt;0,"+"&amp;E786,E786)</f>
        <v>-21.069374003118334</v>
      </c>
      <c r="E786" s="125">
        <f>'2020_1-2-5_Download'!G13</f>
        <v>-21.069374003118334</v>
      </c>
    </row>
    <row r="787" spans="1:5" x14ac:dyDescent="0.25">
      <c r="A787">
        <f>'2020_1-2-5_Download'!C14</f>
        <v>2020</v>
      </c>
      <c r="B787" t="str">
        <f>'2020_1-2-5_Download'!B14</f>
        <v>Polen</v>
      </c>
      <c r="C787" t="s">
        <v>602</v>
      </c>
      <c r="D787" s="125" t="str">
        <f t="shared" si="0"/>
        <v>+203,443062968562</v>
      </c>
      <c r="E787" s="125">
        <f>'2020_1-2-5_Download'!G14</f>
        <v>203.443062968562</v>
      </c>
    </row>
    <row r="788" spans="1:5" x14ac:dyDescent="0.25">
      <c r="A788">
        <f>'2020_1-2-5_Download'!C15</f>
        <v>2020</v>
      </c>
      <c r="B788" t="str">
        <f>'2020_1-2-5_Download'!B15</f>
        <v>Serbien</v>
      </c>
      <c r="C788" t="s">
        <v>603</v>
      </c>
      <c r="D788" s="125">
        <f t="shared" si="0"/>
        <v>0</v>
      </c>
      <c r="E788" s="125">
        <f>'2020_1-2-5_Download'!G15</f>
        <v>0</v>
      </c>
    </row>
    <row r="789" spans="1:5" x14ac:dyDescent="0.25">
      <c r="A789">
        <f>'2020_1-2-5_Download'!C16</f>
        <v>2020</v>
      </c>
      <c r="B789" t="str">
        <f>'2020_1-2-5_Download'!B16</f>
        <v>Niederlande</v>
      </c>
      <c r="C789" t="s">
        <v>604</v>
      </c>
      <c r="D789" s="125" t="str">
        <f t="shared" si="0"/>
        <v>+33,0930419987463</v>
      </c>
      <c r="E789" s="125">
        <f>'2020_1-2-5_Download'!G16</f>
        <v>33.093041998746308</v>
      </c>
    </row>
    <row r="790" spans="1:5" x14ac:dyDescent="0.25">
      <c r="A790">
        <f>'2020_1-2-5_Download'!C17</f>
        <v>2020</v>
      </c>
      <c r="B790" t="str">
        <f>'2020_1-2-5_Download'!B17</f>
        <v>Rumänien</v>
      </c>
      <c r="C790" t="s">
        <v>605</v>
      </c>
      <c r="D790" s="125" t="str">
        <f t="shared" si="0"/>
        <v>+1812,32998225902</v>
      </c>
      <c r="E790" s="125">
        <f>'2020_1-2-5_Download'!G17</f>
        <v>1812.3299822590184</v>
      </c>
    </row>
    <row r="791" spans="1:5" x14ac:dyDescent="0.25">
      <c r="A791">
        <f>'2020_1-2-5_Download'!C18</f>
        <v>2020</v>
      </c>
      <c r="B791" t="str">
        <f>'2020_1-2-5_Download'!B18</f>
        <v>Italien</v>
      </c>
      <c r="C791" t="s">
        <v>606</v>
      </c>
      <c r="D791" s="125" t="str">
        <f t="shared" si="0"/>
        <v>+20,9121663951886</v>
      </c>
      <c r="E791" s="125">
        <f>'2020_1-2-5_Download'!G18</f>
        <v>20.912166395188574</v>
      </c>
    </row>
    <row r="792" spans="1:5" x14ac:dyDescent="0.25">
      <c r="A792">
        <f>'2020_1-2-5_Download'!C19</f>
        <v>2020</v>
      </c>
      <c r="B792" t="str">
        <f>'2020_1-2-5_Download'!B19</f>
        <v>Russische Föderation</v>
      </c>
      <c r="C792" t="s">
        <v>607</v>
      </c>
      <c r="D792" s="125" t="str">
        <f t="shared" si="0"/>
        <v>+22,2295189624035</v>
      </c>
      <c r="E792" s="125">
        <f>'2020_1-2-5_Download'!G19</f>
        <v>22.229518962403546</v>
      </c>
    </row>
    <row r="793" spans="1:5" x14ac:dyDescent="0.25">
      <c r="A793">
        <f>'2020_1-2-5_Download'!C20</f>
        <v>2020</v>
      </c>
      <c r="B793" t="str">
        <f>'2020_1-2-5_Download'!B20</f>
        <v>Griechenland</v>
      </c>
      <c r="C793" t="s">
        <v>608</v>
      </c>
      <c r="D793" s="125" t="str">
        <f t="shared" si="0"/>
        <v>+16,0675482709381</v>
      </c>
      <c r="E793" s="125">
        <f>'2020_1-2-5_Download'!G20</f>
        <v>16.067548270938101</v>
      </c>
    </row>
    <row r="794" spans="1:5" x14ac:dyDescent="0.25">
      <c r="A794">
        <f>'2020_1-2-5_Download'!C21</f>
        <v>2020</v>
      </c>
      <c r="B794" t="str">
        <f>'2020_1-2-5_Download'!B21</f>
        <v>Bulgarien</v>
      </c>
      <c r="C794" t="s">
        <v>609</v>
      </c>
      <c r="D794" s="125" t="str">
        <f t="shared" si="0"/>
        <v>+1534,57502623295</v>
      </c>
      <c r="E794" s="125">
        <f>'2020_1-2-5_Download'!G21</f>
        <v>1534.5750262329486</v>
      </c>
    </row>
    <row r="795" spans="1:5" x14ac:dyDescent="0.25">
      <c r="A795">
        <f>'2020_1-2-5_Download'!C22</f>
        <v>2020</v>
      </c>
      <c r="B795" t="str">
        <f>'2020_1-2-5_Download'!B22</f>
        <v>Spanien</v>
      </c>
      <c r="C795" t="s">
        <v>610</v>
      </c>
      <c r="D795" s="125" t="str">
        <f t="shared" si="0"/>
        <v>+26,4398464163823</v>
      </c>
      <c r="E795" s="125">
        <f>'2020_1-2-5_Download'!G22</f>
        <v>26.439846416382252</v>
      </c>
    </row>
    <row r="796" spans="1:5" x14ac:dyDescent="0.25">
      <c r="A796">
        <f>'2020_1-2-5_Download'!C23</f>
        <v>2020</v>
      </c>
      <c r="B796" t="str">
        <f>'2020_1-2-5_Download'!B23</f>
        <v>Ukraine</v>
      </c>
      <c r="C796" t="s">
        <v>611</v>
      </c>
      <c r="D796" s="125">
        <f t="shared" si="0"/>
        <v>-1.7395797450912849</v>
      </c>
      <c r="E796" s="125">
        <f>'2020_1-2-5_Download'!G23</f>
        <v>-1.7395797450912849</v>
      </c>
    </row>
    <row r="797" spans="1:5" x14ac:dyDescent="0.25">
      <c r="A797">
        <f>'2020_1-2-5_Download'!C24</f>
        <v>2020</v>
      </c>
      <c r="B797" t="str">
        <f>'2020_1-2-5_Download'!B24</f>
        <v>Vereinigtes Königreich</v>
      </c>
      <c r="C797" t="s">
        <v>612</v>
      </c>
      <c r="D797" s="125">
        <f t="shared" si="0"/>
        <v>-40.359004053271569</v>
      </c>
      <c r="E797" s="125">
        <f>'2020_1-2-5_Download'!G24</f>
        <v>-40.359004053271569</v>
      </c>
    </row>
    <row r="798" spans="1:5" x14ac:dyDescent="0.25">
      <c r="A798">
        <f>'2020_1-2-5_Download'!C25</f>
        <v>2020</v>
      </c>
      <c r="B798" t="str">
        <f>'2020_1-2-5_Download'!B25</f>
        <v>Portugal</v>
      </c>
      <c r="C798" t="s">
        <v>613</v>
      </c>
      <c r="D798" s="125" t="str">
        <f t="shared" si="0"/>
        <v>+20,0331125827815</v>
      </c>
      <c r="E798" s="125">
        <f>'2020_1-2-5_Download'!G25</f>
        <v>20.033112582781456</v>
      </c>
    </row>
    <row r="799" spans="1:5" x14ac:dyDescent="0.25">
      <c r="A799">
        <f>'2020_1-2-5_Download'!C26</f>
        <v>2020</v>
      </c>
      <c r="B799" t="str">
        <f>'2020_1-2-5_Download'!B26</f>
        <v>Kroatien</v>
      </c>
      <c r="C799" t="s">
        <v>614</v>
      </c>
      <c r="D799" s="125" t="str">
        <f t="shared" si="0"/>
        <v>+84,2715743891123</v>
      </c>
      <c r="E799" s="125">
        <f>'2020_1-2-5_Download'!G26</f>
        <v>84.271574389112274</v>
      </c>
    </row>
    <row r="800" spans="1:5" x14ac:dyDescent="0.25">
      <c r="A800">
        <f>'2020_1-2-5_Download'!C27</f>
        <v>2020</v>
      </c>
      <c r="B800" t="str">
        <f>'2020_1-2-5_Download'!B27</f>
        <v>Ungarn</v>
      </c>
      <c r="C800" t="s">
        <v>615</v>
      </c>
      <c r="D800" s="125" t="str">
        <f t="shared" si="0"/>
        <v>+310,144293834718</v>
      </c>
      <c r="E800" s="125">
        <f>'2020_1-2-5_Download'!G27</f>
        <v>310.14429383471798</v>
      </c>
    </row>
    <row r="801" spans="1:5" x14ac:dyDescent="0.25">
      <c r="A801">
        <f>'2020_1-2-5_Download'!C28</f>
        <v>2020</v>
      </c>
      <c r="B801" t="str">
        <f>'2020_1-2-5_Download'!B28</f>
        <v>EU Staaten</v>
      </c>
      <c r="C801" t="s">
        <v>616</v>
      </c>
      <c r="D801" s="125" t="str">
        <f t="shared" si="0"/>
        <v>+138,488852076148</v>
      </c>
      <c r="E801" s="125">
        <f>'2020_1-2-5_Download'!G28</f>
        <v>138.48885207614805</v>
      </c>
    </row>
    <row r="802" spans="1:5" x14ac:dyDescent="0.25">
      <c r="A802">
        <f>'2020_1-2-5_Download'!C29</f>
        <v>2020</v>
      </c>
      <c r="B802" t="str">
        <f>'2020_1-2-5_Download'!B29</f>
        <v>Afrika</v>
      </c>
      <c r="C802" t="s">
        <v>617</v>
      </c>
      <c r="D802" s="125" t="str">
        <f t="shared" si="0"/>
        <v>+202,298689466676</v>
      </c>
      <c r="E802" s="125">
        <f>'2020_1-2-5_Download'!G29</f>
        <v>202.29868946667602</v>
      </c>
    </row>
    <row r="803" spans="1:5" x14ac:dyDescent="0.25">
      <c r="A803">
        <f>'2020_1-2-5_Download'!C30</f>
        <v>2020</v>
      </c>
      <c r="B803" t="str">
        <f>'2020_1-2-5_Download'!B30</f>
        <v>Amerika</v>
      </c>
      <c r="C803" t="s">
        <v>618</v>
      </c>
      <c r="D803" s="125" t="str">
        <f t="shared" si="0"/>
        <v>+46,2659998304654</v>
      </c>
      <c r="E803" s="125">
        <f>'2020_1-2-5_Download'!G30</f>
        <v>46.265999830465375</v>
      </c>
    </row>
    <row r="804" spans="1:5" x14ac:dyDescent="0.25">
      <c r="A804">
        <f>'2020_1-2-5_Download'!C31</f>
        <v>2020</v>
      </c>
      <c r="B804" t="str">
        <f>'2020_1-2-5_Download'!B31</f>
        <v>Asien</v>
      </c>
      <c r="C804" t="s">
        <v>619</v>
      </c>
      <c r="D804" s="125" t="str">
        <f t="shared" si="0"/>
        <v>+214,901950118313</v>
      </c>
      <c r="E804" s="125">
        <f>'2020_1-2-5_Download'!G31</f>
        <v>214.90195011831261</v>
      </c>
    </row>
    <row r="805" spans="1:5" x14ac:dyDescent="0.25">
      <c r="A805">
        <f>'2020_1-2-5_Download'!C32</f>
        <v>2020</v>
      </c>
      <c r="B805" t="str">
        <f>'2020_1-2-5_Download'!B32</f>
        <v>Syrien</v>
      </c>
      <c r="C805" t="s">
        <v>620</v>
      </c>
      <c r="D805" s="125" t="str">
        <f t="shared" si="0"/>
        <v>+1506,44924880909</v>
      </c>
      <c r="E805" s="125">
        <f>'2020_1-2-5_Download'!G32</f>
        <v>1506.4492488090875</v>
      </c>
    </row>
    <row r="806" spans="1:5" x14ac:dyDescent="0.25">
      <c r="A806">
        <f>'2020_1-2-5_Download'!C33</f>
        <v>2020</v>
      </c>
      <c r="B806" t="str">
        <f>'2020_1-2-5_Download'!B33</f>
        <v xml:space="preserve">Irak </v>
      </c>
      <c r="C806" t="s">
        <v>621</v>
      </c>
      <c r="D806" s="125" t="str">
        <f t="shared" si="0"/>
        <v>+475,456498388829</v>
      </c>
      <c r="E806" s="125">
        <f>'2020_1-2-5_Download'!G33</f>
        <v>475.45649838882923</v>
      </c>
    </row>
    <row r="807" spans="1:5" x14ac:dyDescent="0.25">
      <c r="A807">
        <f>'2020_1-2-5_Download'!C34</f>
        <v>2020</v>
      </c>
      <c r="B807" t="str">
        <f>'2020_1-2-5_Download'!B34</f>
        <v>Afghanistan</v>
      </c>
      <c r="C807" t="s">
        <v>622</v>
      </c>
      <c r="D807" s="125" t="str">
        <f t="shared" si="0"/>
        <v>+555,358751125788</v>
      </c>
      <c r="E807" s="125">
        <f>'2020_1-2-5_Download'!G34</f>
        <v>555.3587511257881</v>
      </c>
    </row>
    <row r="808" spans="1:5" x14ac:dyDescent="0.25">
      <c r="A808">
        <f>'2020_1-2-5_Download'!C35</f>
        <v>2020</v>
      </c>
      <c r="B808" t="str">
        <f>'2020_1-2-5_Download'!B35</f>
        <v>China</v>
      </c>
      <c r="C808" t="s">
        <v>623</v>
      </c>
      <c r="D808" s="125" t="str">
        <f t="shared" si="0"/>
        <v>+83,6163294797688</v>
      </c>
      <c r="E808" s="125">
        <f>'2020_1-2-5_Download'!G35</f>
        <v>83.61632947976878</v>
      </c>
    </row>
    <row r="809" spans="1:5" x14ac:dyDescent="0.25">
      <c r="A809">
        <f>'2020_1-2-5_Download'!C36</f>
        <v>2020</v>
      </c>
      <c r="B809" t="str">
        <f>'2020_1-2-5_Download'!B36</f>
        <v>Vietnam</v>
      </c>
      <c r="C809" t="s">
        <v>624</v>
      </c>
      <c r="D809" s="125">
        <f t="shared" si="0"/>
        <v>-9.1144216842540864</v>
      </c>
      <c r="E809" s="125">
        <f>'2020_1-2-5_Download'!G36</f>
        <v>-9.1144216842540864</v>
      </c>
    </row>
    <row r="810" spans="1:5" x14ac:dyDescent="0.25">
      <c r="A810">
        <f>'2020_1-2-5_Download'!C37</f>
        <v>2020</v>
      </c>
      <c r="B810" t="str">
        <f>'2020_1-2-5_Download'!B37</f>
        <v>Australien und Ozeanien</v>
      </c>
      <c r="C810" t="s">
        <v>625</v>
      </c>
      <c r="D810" s="125" t="str">
        <f t="shared" si="0"/>
        <v>+54,4227886056971</v>
      </c>
      <c r="E810" s="125">
        <f>'2020_1-2-5_Download'!G37</f>
        <v>54.42278860569715</v>
      </c>
    </row>
    <row r="811" spans="1:5" x14ac:dyDescent="0.25">
      <c r="A811">
        <f>'2020_1-2-5_Download'!C38</f>
        <v>2020</v>
      </c>
      <c r="B811" t="str">
        <f>'2020_1-2-5_Download'!B38</f>
        <v>Staatenlos</v>
      </c>
      <c r="C811" t="s">
        <v>626</v>
      </c>
      <c r="D811" s="125" t="str">
        <f t="shared" si="0"/>
        <v>+113,888888888889</v>
      </c>
      <c r="E811" s="125">
        <f>'2020_1-2-5_Download'!G38</f>
        <v>113.88888888888889</v>
      </c>
    </row>
    <row r="812" spans="1:5" x14ac:dyDescent="0.25">
      <c r="A812">
        <f>'2020_1-2-5_Download'!C39</f>
        <v>2020</v>
      </c>
      <c r="B812" t="str">
        <f>'2020_1-2-5_Download'!B39</f>
        <v>Ungeklärt und ohne Angabe</v>
      </c>
      <c r="C812" t="s">
        <v>627</v>
      </c>
      <c r="D812" s="125" t="str">
        <f t="shared" si="0"/>
        <v>+32,7976625273923</v>
      </c>
      <c r="E812" s="125">
        <f>'2020_1-2-5_Download'!G39</f>
        <v>32.797662527392255</v>
      </c>
    </row>
    <row r="813" spans="1:5" x14ac:dyDescent="0.25">
      <c r="A813">
        <f>'2020_1-2-5_Download'!C40</f>
        <v>2020</v>
      </c>
      <c r="B813" t="str">
        <f>'2020_1-2-5_Download'!B40</f>
        <v>Insgesamt</v>
      </c>
      <c r="C813" t="s">
        <v>628</v>
      </c>
      <c r="D813" s="125" t="str">
        <f t="shared" si="0"/>
        <v>+85,8983804492444</v>
      </c>
      <c r="E813" s="125">
        <f>'2020_1-2-5_Download'!G40</f>
        <v>85.898380449244399</v>
      </c>
    </row>
    <row r="814" spans="1:5" x14ac:dyDescent="0.25">
      <c r="A814">
        <f>'2020_1-2-5_Download'!C41</f>
        <v>2019</v>
      </c>
      <c r="B814" t="str">
        <f>'2020_1-2-5_Download'!B41</f>
        <v>Europa</v>
      </c>
      <c r="C814" t="s">
        <v>629</v>
      </c>
      <c r="D814" s="125" t="str">
        <f t="shared" si="0"/>
        <v>+53,6920913724579</v>
      </c>
      <c r="E814" s="125">
        <f>'2020_1-2-5_Download'!G41</f>
        <v>53.69209137245786</v>
      </c>
    </row>
    <row r="815" spans="1:5" x14ac:dyDescent="0.25">
      <c r="A815">
        <f>'2020_1-2-5_Download'!C42</f>
        <v>2019</v>
      </c>
      <c r="B815" t="str">
        <f>'2020_1-2-5_Download'!B42</f>
        <v>Türkei</v>
      </c>
      <c r="C815" t="s">
        <v>630</v>
      </c>
      <c r="D815" s="125">
        <f t="shared" si="0"/>
        <v>-20.486926289001595</v>
      </c>
      <c r="E815" s="125">
        <f>'2020_1-2-5_Download'!G42</f>
        <v>-20.486926289001595</v>
      </c>
    </row>
    <row r="816" spans="1:5" x14ac:dyDescent="0.25">
      <c r="A816">
        <f>'2020_1-2-5_Download'!C43</f>
        <v>2019</v>
      </c>
      <c r="B816" t="str">
        <f>'2020_1-2-5_Download'!B43</f>
        <v>Polen</v>
      </c>
      <c r="C816" t="s">
        <v>631</v>
      </c>
      <c r="D816" s="125" t="str">
        <f t="shared" si="0"/>
        <v>+202,394101132262</v>
      </c>
      <c r="E816" s="125">
        <f>'2020_1-2-5_Download'!G43</f>
        <v>202.39410113226174</v>
      </c>
    </row>
    <row r="817" spans="1:5" x14ac:dyDescent="0.25">
      <c r="A817">
        <f>'2020_1-2-5_Download'!C44</f>
        <v>2019</v>
      </c>
      <c r="B817" t="str">
        <f>'2020_1-2-5_Download'!B44</f>
        <v>Serbien</v>
      </c>
      <c r="C817" t="s">
        <v>632</v>
      </c>
      <c r="D817" s="125">
        <f t="shared" si="0"/>
        <v>0</v>
      </c>
      <c r="E817" s="125">
        <f>'2020_1-2-5_Download'!G44</f>
        <v>0</v>
      </c>
    </row>
    <row r="818" spans="1:5" x14ac:dyDescent="0.25">
      <c r="A818">
        <f>'2020_1-2-5_Download'!C45</f>
        <v>2019</v>
      </c>
      <c r="B818" t="str">
        <f>'2020_1-2-5_Download'!B45</f>
        <v>Niederlande</v>
      </c>
      <c r="C818" t="s">
        <v>633</v>
      </c>
      <c r="D818" s="125" t="str">
        <f t="shared" si="0"/>
        <v>+33,7198889585386</v>
      </c>
      <c r="E818" s="125">
        <f>'2020_1-2-5_Download'!G45</f>
        <v>33.719888958538554</v>
      </c>
    </row>
    <row r="819" spans="1:5" x14ac:dyDescent="0.25">
      <c r="A819">
        <f>'2020_1-2-5_Download'!C46</f>
        <v>2019</v>
      </c>
      <c r="B819" t="str">
        <f>'2020_1-2-5_Download'!B46</f>
        <v>Rumänien</v>
      </c>
      <c r="C819" t="s">
        <v>634</v>
      </c>
      <c r="D819" s="125" t="str">
        <f t="shared" si="0"/>
        <v>+1643,93849793022</v>
      </c>
      <c r="E819" s="125">
        <f>'2020_1-2-5_Download'!G46</f>
        <v>1643.9384979302188</v>
      </c>
    </row>
    <row r="820" spans="1:5" x14ac:dyDescent="0.25">
      <c r="A820">
        <f>'2020_1-2-5_Download'!C47</f>
        <v>2019</v>
      </c>
      <c r="B820" t="str">
        <f>'2020_1-2-5_Download'!B47</f>
        <v>Italien</v>
      </c>
      <c r="C820" t="s">
        <v>635</v>
      </c>
      <c r="D820" s="125" t="str">
        <f t="shared" si="0"/>
        <v>+20,3900931378691</v>
      </c>
      <c r="E820" s="125">
        <f>'2020_1-2-5_Download'!G47</f>
        <v>20.390093137869105</v>
      </c>
    </row>
    <row r="821" spans="1:5" x14ac:dyDescent="0.25">
      <c r="A821">
        <f>'2020_1-2-5_Download'!C48</f>
        <v>2019</v>
      </c>
      <c r="B821" t="str">
        <f>'2020_1-2-5_Download'!B48</f>
        <v>Russische Föderation</v>
      </c>
      <c r="C821" t="s">
        <v>636</v>
      </c>
      <c r="D821" s="125" t="str">
        <f t="shared" si="0"/>
        <v>+21,8190773272041</v>
      </c>
      <c r="E821" s="125">
        <f>'2020_1-2-5_Download'!G48</f>
        <v>21.81907732720407</v>
      </c>
    </row>
    <row r="822" spans="1:5" x14ac:dyDescent="0.25">
      <c r="A822">
        <f>'2020_1-2-5_Download'!C49</f>
        <v>2019</v>
      </c>
      <c r="B822" t="str">
        <f>'2020_1-2-5_Download'!B49</f>
        <v>Griechenland</v>
      </c>
      <c r="C822" t="s">
        <v>637</v>
      </c>
      <c r="D822" s="125" t="str">
        <f t="shared" si="0"/>
        <v>+16,8125659651083</v>
      </c>
      <c r="E822" s="125">
        <f>'2020_1-2-5_Download'!G49</f>
        <v>16.812565965108337</v>
      </c>
    </row>
    <row r="823" spans="1:5" x14ac:dyDescent="0.25">
      <c r="A823">
        <f>'2020_1-2-5_Download'!C50</f>
        <v>2019</v>
      </c>
      <c r="B823" t="str">
        <f>'2020_1-2-5_Download'!B50</f>
        <v>Bulgarien</v>
      </c>
      <c r="C823" t="s">
        <v>638</v>
      </c>
      <c r="D823" s="125" t="str">
        <f t="shared" si="0"/>
        <v>+1387,93284365163</v>
      </c>
      <c r="E823" s="125">
        <f>'2020_1-2-5_Download'!G50</f>
        <v>1387.9328436516264</v>
      </c>
    </row>
    <row r="824" spans="1:5" x14ac:dyDescent="0.25">
      <c r="A824">
        <f>'2020_1-2-5_Download'!C51</f>
        <v>2019</v>
      </c>
      <c r="B824" t="str">
        <f>'2020_1-2-5_Download'!B51</f>
        <v>Spanien</v>
      </c>
      <c r="C824" t="s">
        <v>639</v>
      </c>
      <c r="D824" s="125" t="str">
        <f t="shared" si="0"/>
        <v>+27,6663822525597</v>
      </c>
      <c r="E824" s="125">
        <f>'2020_1-2-5_Download'!G51</f>
        <v>27.666382252559728</v>
      </c>
    </row>
    <row r="825" spans="1:5" x14ac:dyDescent="0.25">
      <c r="A825">
        <f>'2020_1-2-5_Download'!C52</f>
        <v>2019</v>
      </c>
      <c r="B825" t="str">
        <f>'2020_1-2-5_Download'!B52</f>
        <v>Ukraine</v>
      </c>
      <c r="C825" t="s">
        <v>640</v>
      </c>
      <c r="D825" s="125">
        <f t="shared" si="0"/>
        <v>-2.2993455046503617</v>
      </c>
      <c r="E825" s="125">
        <f>'2020_1-2-5_Download'!G52</f>
        <v>-2.2993455046503617</v>
      </c>
    </row>
    <row r="826" spans="1:5" x14ac:dyDescent="0.25">
      <c r="A826">
        <f>'2020_1-2-5_Download'!C53</f>
        <v>2019</v>
      </c>
      <c r="B826" t="str">
        <f>'2020_1-2-5_Download'!B53</f>
        <v>Vereinigtes Königreich</v>
      </c>
      <c r="C826" t="s">
        <v>641</v>
      </c>
      <c r="D826" s="125">
        <f t="shared" si="0"/>
        <v>-34.858135495078173</v>
      </c>
      <c r="E826" s="125">
        <f>'2020_1-2-5_Download'!G53</f>
        <v>-34.858135495078173</v>
      </c>
    </row>
    <row r="827" spans="1:5" x14ac:dyDescent="0.25">
      <c r="A827">
        <f>'2020_1-2-5_Download'!C54</f>
        <v>2019</v>
      </c>
      <c r="B827" t="str">
        <f>'2020_1-2-5_Download'!B54</f>
        <v>Portugal</v>
      </c>
      <c r="C827" t="s">
        <v>642</v>
      </c>
      <c r="D827" s="125" t="str">
        <f t="shared" si="0"/>
        <v>+20,5849889624724</v>
      </c>
      <c r="E827" s="125">
        <f>'2020_1-2-5_Download'!G54</f>
        <v>20.584988962472405</v>
      </c>
    </row>
    <row r="828" spans="1:5" x14ac:dyDescent="0.25">
      <c r="A828">
        <f>'2020_1-2-5_Download'!C55</f>
        <v>2019</v>
      </c>
      <c r="B828" t="str">
        <f>'2020_1-2-5_Download'!B55</f>
        <v>Kroatien</v>
      </c>
      <c r="C828" t="s">
        <v>643</v>
      </c>
      <c r="D828" s="125" t="str">
        <f t="shared" si="0"/>
        <v>+84,2715743891123</v>
      </c>
      <c r="E828" s="125">
        <f>'2020_1-2-5_Download'!G55</f>
        <v>84.271574389112274</v>
      </c>
    </row>
    <row r="829" spans="1:5" x14ac:dyDescent="0.25">
      <c r="A829">
        <f>'2020_1-2-5_Download'!C56</f>
        <v>2019</v>
      </c>
      <c r="B829" t="str">
        <f>'2020_1-2-5_Download'!B56</f>
        <v>Ungarn</v>
      </c>
      <c r="C829" t="s">
        <v>644</v>
      </c>
      <c r="D829" s="125" t="str">
        <f t="shared" si="0"/>
        <v>+313,860953213817</v>
      </c>
      <c r="E829" s="125">
        <f>'2020_1-2-5_Download'!G56</f>
        <v>313.86095321381725</v>
      </c>
    </row>
    <row r="830" spans="1:5" x14ac:dyDescent="0.25">
      <c r="A830">
        <f>'2020_1-2-5_Download'!C57</f>
        <v>2019</v>
      </c>
      <c r="B830" t="str">
        <f>'2020_1-2-5_Download'!B57</f>
        <v>EU Staaten</v>
      </c>
      <c r="C830" t="s">
        <v>645</v>
      </c>
      <c r="D830" s="125" t="str">
        <f t="shared" si="0"/>
        <v>+194,021981882347</v>
      </c>
      <c r="E830" s="125">
        <f>'2020_1-2-5_Download'!G57</f>
        <v>194.02198188234675</v>
      </c>
    </row>
    <row r="831" spans="1:5" x14ac:dyDescent="0.25">
      <c r="A831">
        <f>'2020_1-2-5_Download'!C58</f>
        <v>2019</v>
      </c>
      <c r="B831" t="str">
        <f>'2020_1-2-5_Download'!B58</f>
        <v>Afrika</v>
      </c>
      <c r="C831" t="s">
        <v>646</v>
      </c>
      <c r="D831" s="125" t="str">
        <f t="shared" si="0"/>
        <v>+194,449505921929</v>
      </c>
      <c r="E831" s="125">
        <f>'2020_1-2-5_Download'!G58</f>
        <v>194.44950592192865</v>
      </c>
    </row>
    <row r="832" spans="1:5" x14ac:dyDescent="0.25">
      <c r="A832">
        <f>'2020_1-2-5_Download'!C59</f>
        <v>2019</v>
      </c>
      <c r="B832" t="str">
        <f>'2020_1-2-5_Download'!B59</f>
        <v>Amerika</v>
      </c>
      <c r="C832" t="s">
        <v>647</v>
      </c>
      <c r="D832" s="125" t="str">
        <f t="shared" si="0"/>
        <v>+49,0209375264898</v>
      </c>
      <c r="E832" s="125">
        <f>'2020_1-2-5_Download'!G59</f>
        <v>49.020937526489789</v>
      </c>
    </row>
    <row r="833" spans="1:5" x14ac:dyDescent="0.25">
      <c r="A833">
        <f>'2020_1-2-5_Download'!C60</f>
        <v>2019</v>
      </c>
      <c r="B833" t="str">
        <f>'2020_1-2-5_Download'!B60</f>
        <v>Asien</v>
      </c>
      <c r="C833" t="s">
        <v>648</v>
      </c>
      <c r="D833" s="125" t="str">
        <f t="shared" si="0"/>
        <v>+207,40201811407</v>
      </c>
      <c r="E833" s="125">
        <f>'2020_1-2-5_Download'!G60</f>
        <v>207.40201811406968</v>
      </c>
    </row>
    <row r="834" spans="1:5" x14ac:dyDescent="0.25">
      <c r="A834">
        <f>'2020_1-2-5_Download'!C61</f>
        <v>2019</v>
      </c>
      <c r="B834" t="str">
        <f>'2020_1-2-5_Download'!B61</f>
        <v>Syrien</v>
      </c>
      <c r="C834" t="s">
        <v>649</v>
      </c>
      <c r="D834" s="125" t="str">
        <f t="shared" si="0"/>
        <v>+1453,77427629168</v>
      </c>
      <c r="E834" s="125">
        <f>'2020_1-2-5_Download'!G61</f>
        <v>1453.7742762916819</v>
      </c>
    </row>
    <row r="835" spans="1:5" x14ac:dyDescent="0.25">
      <c r="A835">
        <f>'2020_1-2-5_Download'!C62</f>
        <v>2019</v>
      </c>
      <c r="B835" t="str">
        <f>'2020_1-2-5_Download'!B62</f>
        <v xml:space="preserve">Irak </v>
      </c>
      <c r="C835" t="s">
        <v>650</v>
      </c>
      <c r="D835" s="125" t="str">
        <f t="shared" si="0"/>
        <v>+450,953276047261</v>
      </c>
      <c r="E835" s="125">
        <f>'2020_1-2-5_Download'!G62</f>
        <v>450.953276047261</v>
      </c>
    </row>
    <row r="836" spans="1:5" x14ac:dyDescent="0.25">
      <c r="A836">
        <f>'2020_1-2-5_Download'!C63</f>
        <v>2019</v>
      </c>
      <c r="B836" t="str">
        <f>'2020_1-2-5_Download'!B63</f>
        <v>Afghanistan</v>
      </c>
      <c r="C836" t="s">
        <v>651</v>
      </c>
      <c r="D836" s="125" t="str">
        <f t="shared" si="0"/>
        <v>+536,145301711198</v>
      </c>
      <c r="E836" s="125">
        <f>'2020_1-2-5_Download'!G63</f>
        <v>536.14530171119782</v>
      </c>
    </row>
    <row r="837" spans="1:5" x14ac:dyDescent="0.25">
      <c r="A837">
        <f>'2020_1-2-5_Download'!C64</f>
        <v>2019</v>
      </c>
      <c r="B837" t="str">
        <f>'2020_1-2-5_Download'!B64</f>
        <v>China</v>
      </c>
      <c r="C837" t="s">
        <v>652</v>
      </c>
      <c r="D837" s="125" t="str">
        <f t="shared" si="0"/>
        <v>+89,4869942196532</v>
      </c>
      <c r="E837" s="125">
        <f>'2020_1-2-5_Download'!G64</f>
        <v>89.486994219653184</v>
      </c>
    </row>
    <row r="838" spans="1:5" x14ac:dyDescent="0.25">
      <c r="A838">
        <f>'2020_1-2-5_Download'!C65</f>
        <v>2019</v>
      </c>
      <c r="B838" t="str">
        <f>'2020_1-2-5_Download'!B65</f>
        <v>Vietnam</v>
      </c>
      <c r="C838" t="s">
        <v>653</v>
      </c>
      <c r="D838" s="125">
        <f t="shared" si="0"/>
        <v>-9.3730602110490384</v>
      </c>
      <c r="E838" s="125">
        <f>'2020_1-2-5_Download'!G65</f>
        <v>-9.3730602110490384</v>
      </c>
    </row>
    <row r="839" spans="1:5" x14ac:dyDescent="0.25">
      <c r="A839">
        <f>'2020_1-2-5_Download'!C66</f>
        <v>2019</v>
      </c>
      <c r="B839" t="str">
        <f>'2020_1-2-5_Download'!B66</f>
        <v>Australien und Ozeanien</v>
      </c>
      <c r="C839" t="s">
        <v>654</v>
      </c>
      <c r="D839" s="125" t="str">
        <f t="shared" si="0"/>
        <v>+59,6701649175412</v>
      </c>
      <c r="E839" s="125">
        <f>'2020_1-2-5_Download'!G66</f>
        <v>59.670164917541229</v>
      </c>
    </row>
    <row r="840" spans="1:5" x14ac:dyDescent="0.25">
      <c r="A840">
        <f>'2020_1-2-5_Download'!C67</f>
        <v>2019</v>
      </c>
      <c r="B840" t="str">
        <f>'2020_1-2-5_Download'!B67</f>
        <v>Staatenlos</v>
      </c>
      <c r="C840" t="s">
        <v>655</v>
      </c>
      <c r="D840" s="125" t="str">
        <f t="shared" si="0"/>
        <v>+118,518518518519</v>
      </c>
      <c r="E840" s="125">
        <f>'2020_1-2-5_Download'!G67</f>
        <v>118.51851851851852</v>
      </c>
    </row>
    <row r="841" spans="1:5" x14ac:dyDescent="0.25">
      <c r="A841">
        <f>'2020_1-2-5_Download'!C68</f>
        <v>2019</v>
      </c>
      <c r="B841" t="str">
        <f>'2020_1-2-5_Download'!B68</f>
        <v>Ungeklärt und ohne Angabe</v>
      </c>
      <c r="C841" t="s">
        <v>656</v>
      </c>
      <c r="D841" s="125" t="str">
        <f t="shared" si="0"/>
        <v>+27,5383491599708</v>
      </c>
      <c r="E841" s="125">
        <f>'2020_1-2-5_Download'!G68</f>
        <v>27.538349159970782</v>
      </c>
    </row>
    <row r="842" spans="1:5" x14ac:dyDescent="0.25">
      <c r="A842">
        <f>'2020_1-2-5_Download'!C69</f>
        <v>2019</v>
      </c>
      <c r="B842" t="str">
        <f>'2020_1-2-5_Download'!B69</f>
        <v>Insgesamt</v>
      </c>
      <c r="C842" t="s">
        <v>657</v>
      </c>
      <c r="D842" s="125" t="str">
        <f t="shared" si="0"/>
        <v>+82,2731350463503</v>
      </c>
      <c r="E842" s="125">
        <f>'2020_1-2-5_Download'!G69</f>
        <v>82.273135046350262</v>
      </c>
    </row>
    <row r="843" spans="1:5" x14ac:dyDescent="0.25">
      <c r="A843">
        <f>'2020_1-2-5_Download'!C70</f>
        <v>2018</v>
      </c>
      <c r="B843" t="str">
        <f>'2020_1-2-5_Download'!B70</f>
        <v>Europa</v>
      </c>
      <c r="C843" t="s">
        <v>658</v>
      </c>
      <c r="D843" s="125" t="str">
        <f t="shared" si="0"/>
        <v>+49,9345152712655</v>
      </c>
      <c r="E843" s="125">
        <f>'2020_1-2-5_Download'!G70</f>
        <v>49.934515271265525</v>
      </c>
    </row>
    <row r="844" spans="1:5" x14ac:dyDescent="0.25">
      <c r="A844">
        <f>'2020_1-2-5_Download'!C71</f>
        <v>2018</v>
      </c>
      <c r="B844" t="str">
        <f>'2020_1-2-5_Download'!B71</f>
        <v>Türkei</v>
      </c>
      <c r="C844" t="s">
        <v>659</v>
      </c>
      <c r="D844" s="125">
        <f t="shared" si="0"/>
        <v>-20.003046649581535</v>
      </c>
      <c r="E844" s="125">
        <f>'2020_1-2-5_Download'!G71</f>
        <v>-20.003046649581535</v>
      </c>
    </row>
    <row r="845" spans="1:5" x14ac:dyDescent="0.25">
      <c r="A845">
        <f>'2020_1-2-5_Download'!C72</f>
        <v>2018</v>
      </c>
      <c r="B845" t="str">
        <f>'2020_1-2-5_Download'!B72</f>
        <v>Polen</v>
      </c>
      <c r="C845" t="s">
        <v>660</v>
      </c>
      <c r="D845" s="125" t="str">
        <f t="shared" si="0"/>
        <v>+199,709992904082</v>
      </c>
      <c r="E845" s="125">
        <f>'2020_1-2-5_Download'!G72</f>
        <v>199.70999290408173</v>
      </c>
    </row>
    <row r="846" spans="1:5" x14ac:dyDescent="0.25">
      <c r="A846">
        <f>'2020_1-2-5_Download'!C73</f>
        <v>2018</v>
      </c>
      <c r="B846" t="str">
        <f>'2020_1-2-5_Download'!B73</f>
        <v>Serbien</v>
      </c>
      <c r="C846" t="s">
        <v>661</v>
      </c>
      <c r="D846" s="125">
        <f t="shared" si="0"/>
        <v>-49.647021071772379</v>
      </c>
      <c r="E846" s="125">
        <f>'2020_1-2-5_Download'!G73</f>
        <v>-49.647021071772379</v>
      </c>
    </row>
    <row r="847" spans="1:5" x14ac:dyDescent="0.25">
      <c r="A847">
        <f>'2020_1-2-5_Download'!C74</f>
        <v>2018</v>
      </c>
      <c r="B847" t="str">
        <f>'2020_1-2-5_Download'!B74</f>
        <v>Niederlande</v>
      </c>
      <c r="C847" t="s">
        <v>662</v>
      </c>
      <c r="D847" s="125" t="str">
        <f t="shared" si="0"/>
        <v>+33,9213754813289</v>
      </c>
      <c r="E847" s="125">
        <f>'2020_1-2-5_Download'!G74</f>
        <v>33.921375481328909</v>
      </c>
    </row>
    <row r="848" spans="1:5" x14ac:dyDescent="0.25">
      <c r="A848">
        <f>'2020_1-2-5_Download'!C75</f>
        <v>2018</v>
      </c>
      <c r="B848" t="str">
        <f>'2020_1-2-5_Download'!B75</f>
        <v>Rumänien</v>
      </c>
      <c r="C848" t="s">
        <v>663</v>
      </c>
      <c r="D848" s="125" t="str">
        <f t="shared" si="0"/>
        <v>+1456,3276167948</v>
      </c>
      <c r="E848" s="125">
        <f>'2020_1-2-5_Download'!G75</f>
        <v>1456.3276167947959</v>
      </c>
    </row>
    <row r="849" spans="1:5" x14ac:dyDescent="0.25">
      <c r="A849">
        <f>'2020_1-2-5_Download'!C76</f>
        <v>2018</v>
      </c>
      <c r="B849" t="str">
        <f>'2020_1-2-5_Download'!B76</f>
        <v>Italien</v>
      </c>
      <c r="C849" t="s">
        <v>664</v>
      </c>
      <c r="D849" s="125" t="str">
        <f t="shared" si="0"/>
        <v>+19,1788831808879</v>
      </c>
      <c r="E849" s="125">
        <f>'2020_1-2-5_Download'!G76</f>
        <v>19.178883180887937</v>
      </c>
    </row>
    <row r="850" spans="1:5" x14ac:dyDescent="0.25">
      <c r="A850">
        <f>'2020_1-2-5_Download'!C77</f>
        <v>2018</v>
      </c>
      <c r="B850" t="str">
        <f>'2020_1-2-5_Download'!B77</f>
        <v>Russische Föderation</v>
      </c>
      <c r="C850" t="s">
        <v>665</v>
      </c>
      <c r="D850" s="125" t="str">
        <f t="shared" ref="D850:D861" si="1">IF(E850&gt;0,"+"&amp;E850,E850)</f>
        <v>+19,4111530673672</v>
      </c>
      <c r="E850" s="125">
        <f>'2020_1-2-5_Download'!G77</f>
        <v>19.411153067367167</v>
      </c>
    </row>
    <row r="851" spans="1:5" x14ac:dyDescent="0.25">
      <c r="A851">
        <f>'2020_1-2-5_Download'!C78</f>
        <v>2018</v>
      </c>
      <c r="B851" t="str">
        <f>'2020_1-2-5_Download'!B78</f>
        <v>Griechenland</v>
      </c>
      <c r="C851" t="s">
        <v>666</v>
      </c>
      <c r="D851" s="125" t="str">
        <f t="shared" si="1"/>
        <v>+16,6573539454895</v>
      </c>
      <c r="E851" s="125">
        <f>'2020_1-2-5_Download'!G78</f>
        <v>16.657353945489533</v>
      </c>
    </row>
    <row r="852" spans="1:5" x14ac:dyDescent="0.25">
      <c r="A852">
        <f>'2020_1-2-5_Download'!C79</f>
        <v>2018</v>
      </c>
      <c r="B852" t="str">
        <f>'2020_1-2-5_Download'!B79</f>
        <v>Bulgarien</v>
      </c>
      <c r="C852" t="s">
        <v>667</v>
      </c>
      <c r="D852" s="125" t="str">
        <f t="shared" si="1"/>
        <v>+1263,58866736621</v>
      </c>
      <c r="E852" s="125">
        <f>'2020_1-2-5_Download'!G79</f>
        <v>1263.5886673662119</v>
      </c>
    </row>
    <row r="853" spans="1:5" x14ac:dyDescent="0.25">
      <c r="A853">
        <f>'2020_1-2-5_Download'!C80</f>
        <v>2018</v>
      </c>
      <c r="B853" t="str">
        <f>'2020_1-2-5_Download'!B80</f>
        <v>Spanien</v>
      </c>
      <c r="C853" t="s">
        <v>668</v>
      </c>
      <c r="D853" s="125" t="str">
        <f t="shared" si="1"/>
        <v>+26,3331911262799</v>
      </c>
      <c r="E853" s="125">
        <f>'2020_1-2-5_Download'!G80</f>
        <v>26.333191126279857</v>
      </c>
    </row>
    <row r="854" spans="1:5" x14ac:dyDescent="0.25">
      <c r="A854">
        <f>'2020_1-2-5_Download'!C81</f>
        <v>2018</v>
      </c>
      <c r="B854" t="str">
        <f>'2020_1-2-5_Download'!B81</f>
        <v>Ukraine</v>
      </c>
      <c r="C854" t="s">
        <v>669</v>
      </c>
      <c r="D854" s="125">
        <f t="shared" si="1"/>
        <v>-5.0120564932828131</v>
      </c>
      <c r="E854" s="125">
        <f>'2020_1-2-5_Download'!G81</f>
        <v>-5.0120564932828131</v>
      </c>
    </row>
    <row r="855" spans="1:5" x14ac:dyDescent="0.25">
      <c r="A855">
        <f>'2020_1-2-5_Download'!C82</f>
        <v>2018</v>
      </c>
      <c r="B855" t="str">
        <f>'2020_1-2-5_Download'!B82</f>
        <v>Vereinigtes Königreich</v>
      </c>
      <c r="C855" t="s">
        <v>670</v>
      </c>
      <c r="D855" s="125">
        <f t="shared" si="1"/>
        <v>-13.964485620536564</v>
      </c>
      <c r="E855" s="125">
        <f>'2020_1-2-5_Download'!G82</f>
        <v>-13.964485620536564</v>
      </c>
    </row>
    <row r="856" spans="1:5" x14ac:dyDescent="0.25">
      <c r="A856">
        <f>'2020_1-2-5_Download'!C83</f>
        <v>2018</v>
      </c>
      <c r="B856" t="str">
        <f>'2020_1-2-5_Download'!B83</f>
        <v>Portugal</v>
      </c>
      <c r="C856" t="s">
        <v>671</v>
      </c>
      <c r="D856" s="125" t="str">
        <f t="shared" si="1"/>
        <v>+20,3780353200883</v>
      </c>
      <c r="E856" s="125">
        <f>'2020_1-2-5_Download'!G83</f>
        <v>20.378035320088301</v>
      </c>
    </row>
    <row r="857" spans="1:5" x14ac:dyDescent="0.25">
      <c r="A857">
        <f>'2020_1-2-5_Download'!C84</f>
        <v>2018</v>
      </c>
      <c r="B857" t="str">
        <f>'2020_1-2-5_Download'!B84</f>
        <v>Kroatien</v>
      </c>
      <c r="C857" t="s">
        <v>672</v>
      </c>
      <c r="D857" s="125" t="str">
        <f t="shared" si="1"/>
        <v>+76,3841633158058</v>
      </c>
      <c r="E857" s="125">
        <f>'2020_1-2-5_Download'!G84</f>
        <v>76.38416331580575</v>
      </c>
    </row>
    <row r="858" spans="1:5" x14ac:dyDescent="0.25">
      <c r="A858">
        <f>'2020_1-2-5_Download'!C85</f>
        <v>2018</v>
      </c>
      <c r="B858" t="str">
        <f>'2020_1-2-5_Download'!B85</f>
        <v>Ungarn</v>
      </c>
      <c r="C858" t="s">
        <v>673</v>
      </c>
      <c r="D858" s="125" t="str">
        <f t="shared" si="1"/>
        <v>+312,330564057718</v>
      </c>
      <c r="E858" s="125">
        <f>'2020_1-2-5_Download'!G85</f>
        <v>312.33056405771754</v>
      </c>
    </row>
    <row r="859" spans="1:5" x14ac:dyDescent="0.25">
      <c r="A859">
        <f>'2020_1-2-5_Download'!C86</f>
        <v>2018</v>
      </c>
      <c r="B859" t="str">
        <f>'2020_1-2-5_Download'!B86</f>
        <v>EU Staaten</v>
      </c>
      <c r="C859" t="s">
        <v>674</v>
      </c>
      <c r="D859" s="125" t="str">
        <f t="shared" si="1"/>
        <v>+95,3278237573554</v>
      </c>
      <c r="E859" s="125">
        <f>'2020_1-2-5_Download'!G86</f>
        <v>95.327823757355389</v>
      </c>
    </row>
    <row r="860" spans="1:5" x14ac:dyDescent="0.25">
      <c r="A860">
        <f>'2020_1-2-5_Download'!C87</f>
        <v>2018</v>
      </c>
      <c r="B860" t="str">
        <f>'2020_1-2-5_Download'!B87</f>
        <v>Afrika</v>
      </c>
      <c r="C860" t="s">
        <v>675</v>
      </c>
      <c r="D860" s="125" t="str">
        <f t="shared" si="1"/>
        <v>+173,705235125096</v>
      </c>
      <c r="E860" s="125">
        <f>'2020_1-2-5_Download'!G87</f>
        <v>173.70523512509635</v>
      </c>
    </row>
    <row r="861" spans="1:5" x14ac:dyDescent="0.25">
      <c r="A861">
        <f>'2020_1-2-5_Download'!C88</f>
        <v>2018</v>
      </c>
      <c r="B861" t="str">
        <f>'2020_1-2-5_Download'!B88</f>
        <v>Amerika</v>
      </c>
      <c r="C861" t="s">
        <v>676</v>
      </c>
      <c r="D861" s="125" t="str">
        <f t="shared" si="1"/>
        <v>+39,9932186149021</v>
      </c>
      <c r="E861" s="125">
        <f>'2020_1-2-5_Download'!G88</f>
        <v>39.993218614902105</v>
      </c>
    </row>
    <row r="862" spans="1:5" x14ac:dyDescent="0.25">
      <c r="A862">
        <f>'2020_1-2-5_Download'!C89</f>
        <v>2018</v>
      </c>
      <c r="B862" t="str">
        <f>'2020_1-2-5_Download'!B89</f>
        <v>Asien</v>
      </c>
      <c r="C862" t="s">
        <v>677</v>
      </c>
      <c r="D862" s="125" t="str">
        <f>IF(E862&gt;0,"+"&amp;E862,E862)</f>
        <v>+193,340495553077</v>
      </c>
      <c r="E862" s="125">
        <f>'2020_1-2-5_Download'!G89</f>
        <v>193.34049555307746</v>
      </c>
    </row>
    <row r="863" spans="1:5" x14ac:dyDescent="0.25">
      <c r="A863">
        <f>'2020_1-2-5_Download'!C90</f>
        <v>2018</v>
      </c>
      <c r="B863" t="str">
        <f>'2020_1-2-5_Download'!B90</f>
        <v>Syrien</v>
      </c>
      <c r="C863" t="s">
        <v>678</v>
      </c>
      <c r="D863" s="125" t="str">
        <f t="shared" ref="D863:D923" si="2">IF(E863&gt;0,"+"&amp;E863,E863)</f>
        <v>+1364,45584463173</v>
      </c>
      <c r="E863" s="125">
        <f>'2020_1-2-5_Download'!G90</f>
        <v>1364.455844631733</v>
      </c>
    </row>
    <row r="864" spans="1:5" x14ac:dyDescent="0.25">
      <c r="A864">
        <f>'2020_1-2-5_Download'!C91</f>
        <v>2018</v>
      </c>
      <c r="B864" t="str">
        <f>'2020_1-2-5_Download'!B91</f>
        <v xml:space="preserve">Irak </v>
      </c>
      <c r="C864" t="s">
        <v>679</v>
      </c>
      <c r="D864" s="125" t="str">
        <f t="shared" si="2"/>
        <v>+425,711600429646</v>
      </c>
      <c r="E864" s="125">
        <f>'2020_1-2-5_Download'!G91</f>
        <v>425.7116004296455</v>
      </c>
    </row>
    <row r="865" spans="1:5" x14ac:dyDescent="0.25">
      <c r="A865">
        <f>'2020_1-2-5_Download'!C92</f>
        <v>2018</v>
      </c>
      <c r="B865" t="str">
        <f>'2020_1-2-5_Download'!B92</f>
        <v>Afghanistan</v>
      </c>
      <c r="C865" t="s">
        <v>680</v>
      </c>
      <c r="D865" s="125" t="str">
        <f t="shared" si="2"/>
        <v>+521,284899429601</v>
      </c>
      <c r="E865" s="125">
        <f>'2020_1-2-5_Download'!G92</f>
        <v>521.28489942960073</v>
      </c>
    </row>
    <row r="866" spans="1:5" x14ac:dyDescent="0.25">
      <c r="A866">
        <f>'2020_1-2-5_Download'!C93</f>
        <v>2018</v>
      </c>
      <c r="B866" t="str">
        <f>'2020_1-2-5_Download'!B93</f>
        <v>China</v>
      </c>
      <c r="C866" t="s">
        <v>681</v>
      </c>
      <c r="D866" s="125" t="str">
        <f t="shared" si="2"/>
        <v>+83,3453757225433</v>
      </c>
      <c r="E866" s="125">
        <f>'2020_1-2-5_Download'!G93</f>
        <v>83.345375722543338</v>
      </c>
    </row>
    <row r="867" spans="1:5" x14ac:dyDescent="0.25">
      <c r="A867">
        <f>'2020_1-2-5_Download'!C94</f>
        <v>2018</v>
      </c>
      <c r="B867" t="str">
        <f>'2020_1-2-5_Download'!B94</f>
        <v>Vietnam</v>
      </c>
      <c r="C867" t="s">
        <v>682</v>
      </c>
      <c r="D867" s="125">
        <f t="shared" si="2"/>
        <v>-10.459342023587837</v>
      </c>
      <c r="E867" s="125">
        <f>'2020_1-2-5_Download'!G94</f>
        <v>-10.459342023587837</v>
      </c>
    </row>
    <row r="868" spans="1:5" x14ac:dyDescent="0.25">
      <c r="A868">
        <f>'2020_1-2-5_Download'!C95</f>
        <v>2018</v>
      </c>
      <c r="B868" t="str">
        <f>'2020_1-2-5_Download'!B95</f>
        <v>Australien und Ozeanien</v>
      </c>
      <c r="C868" t="s">
        <v>683</v>
      </c>
      <c r="D868" s="125" t="str">
        <f t="shared" si="2"/>
        <v>+52,1739130434783</v>
      </c>
      <c r="E868" s="125">
        <f>'2020_1-2-5_Download'!G95</f>
        <v>52.173913043478279</v>
      </c>
    </row>
    <row r="869" spans="1:5" x14ac:dyDescent="0.25">
      <c r="A869">
        <f>'2020_1-2-5_Download'!C96</f>
        <v>2018</v>
      </c>
      <c r="B869" t="str">
        <f>'2020_1-2-5_Download'!B96</f>
        <v>Staatenlos</v>
      </c>
      <c r="C869" t="s">
        <v>684</v>
      </c>
      <c r="D869" s="125" t="str">
        <f t="shared" si="2"/>
        <v>+103,086419753086</v>
      </c>
      <c r="E869" s="125">
        <f>'2020_1-2-5_Download'!G96</f>
        <v>103.08641975308643</v>
      </c>
    </row>
    <row r="870" spans="1:5" x14ac:dyDescent="0.25">
      <c r="A870">
        <f>'2020_1-2-5_Download'!C97</f>
        <v>2018</v>
      </c>
      <c r="B870" t="str">
        <f>'2020_1-2-5_Download'!B97</f>
        <v>Ungeklärt und ohne Angabe</v>
      </c>
      <c r="C870" t="s">
        <v>685</v>
      </c>
      <c r="D870" s="125" t="str">
        <f t="shared" si="2"/>
        <v>+25,6391526661797</v>
      </c>
      <c r="E870" s="125">
        <f>'2020_1-2-5_Download'!G97</f>
        <v>25.639152666179683</v>
      </c>
    </row>
    <row r="871" spans="1:5" x14ac:dyDescent="0.25">
      <c r="A871">
        <f>'2020_1-2-5_Download'!C98</f>
        <v>2018</v>
      </c>
      <c r="B871" t="str">
        <f>'2020_1-2-5_Download'!B98</f>
        <v>Insgesamt</v>
      </c>
      <c r="C871" t="s">
        <v>686</v>
      </c>
      <c r="D871" s="125" t="str">
        <f t="shared" si="2"/>
        <v>+76,1873599632492</v>
      </c>
      <c r="E871" s="125">
        <f>'2020_1-2-5_Download'!G98</f>
        <v>76.18735996324915</v>
      </c>
    </row>
    <row r="872" spans="1:5" x14ac:dyDescent="0.25">
      <c r="A872">
        <f>'2020_1-2-5_Download'!C99</f>
        <v>2017</v>
      </c>
      <c r="B872" t="str">
        <f>'2020_1-2-5_Download'!B99</f>
        <v>Europa</v>
      </c>
      <c r="C872" t="s">
        <v>687</v>
      </c>
      <c r="D872" s="125" t="str">
        <f t="shared" si="2"/>
        <v>+44,4165055534452</v>
      </c>
      <c r="E872" s="125">
        <f>'2020_1-2-5_Download'!G99</f>
        <v>44.416505553445177</v>
      </c>
    </row>
    <row r="873" spans="1:5" x14ac:dyDescent="0.25">
      <c r="A873">
        <f>'2020_1-2-5_Download'!C100</f>
        <v>2017</v>
      </c>
      <c r="B873" t="str">
        <f>'2020_1-2-5_Download'!B100</f>
        <v>Türkei</v>
      </c>
      <c r="C873" t="s">
        <v>688</v>
      </c>
      <c r="D873" s="125">
        <f t="shared" si="2"/>
        <v>-19.644617287048149</v>
      </c>
      <c r="E873" s="125">
        <f>'2020_1-2-5_Download'!G100</f>
        <v>-19.644617287048149</v>
      </c>
    </row>
    <row r="874" spans="1:5" x14ac:dyDescent="0.25">
      <c r="A874">
        <f>'2020_1-2-5_Download'!C101</f>
        <v>2017</v>
      </c>
      <c r="B874" t="str">
        <f>'2020_1-2-5_Download'!B101</f>
        <v>Polen</v>
      </c>
      <c r="C874" t="s">
        <v>689</v>
      </c>
      <c r="D874" s="125" t="str">
        <f t="shared" si="2"/>
        <v>+190,654984111313</v>
      </c>
      <c r="E874" s="125">
        <f>'2020_1-2-5_Download'!G101</f>
        <v>190.65498411131335</v>
      </c>
    </row>
    <row r="875" spans="1:5" x14ac:dyDescent="0.25">
      <c r="A875">
        <f>'2020_1-2-5_Download'!C102</f>
        <v>2017</v>
      </c>
      <c r="B875" t="str">
        <f>'2020_1-2-5_Download'!B102</f>
        <v>Serbien</v>
      </c>
      <c r="C875" t="s">
        <v>690</v>
      </c>
      <c r="D875" s="125">
        <f t="shared" si="2"/>
        <v>-49.807466039148572</v>
      </c>
      <c r="E875" s="125">
        <f>'2020_1-2-5_Download'!G102</f>
        <v>-49.807466039148572</v>
      </c>
    </row>
    <row r="876" spans="1:5" x14ac:dyDescent="0.25">
      <c r="A876">
        <f>'2020_1-2-5_Download'!C103</f>
        <v>2017</v>
      </c>
      <c r="B876" t="str">
        <f>'2020_1-2-5_Download'!B103</f>
        <v>Niederlande</v>
      </c>
      <c r="C876" t="s">
        <v>691</v>
      </c>
      <c r="D876" s="125" t="str">
        <f t="shared" si="2"/>
        <v>+35,3541685322826</v>
      </c>
      <c r="E876" s="125">
        <f>'2020_1-2-5_Download'!G103</f>
        <v>35.354168532282614</v>
      </c>
    </row>
    <row r="877" spans="1:5" x14ac:dyDescent="0.25">
      <c r="A877">
        <f>'2020_1-2-5_Download'!C104</f>
        <v>2017</v>
      </c>
      <c r="B877" t="str">
        <f>'2020_1-2-5_Download'!B104</f>
        <v>Rumänien</v>
      </c>
      <c r="C877" t="s">
        <v>692</v>
      </c>
      <c r="D877" s="125" t="str">
        <f t="shared" si="2"/>
        <v>+1196,86575990538</v>
      </c>
      <c r="E877" s="125">
        <f>'2020_1-2-5_Download'!G104</f>
        <v>1196.8657599053815</v>
      </c>
    </row>
    <row r="878" spans="1:5" x14ac:dyDescent="0.25">
      <c r="A878">
        <f>'2020_1-2-5_Download'!C105</f>
        <v>2017</v>
      </c>
      <c r="B878" t="str">
        <f>'2020_1-2-5_Download'!B105</f>
        <v>Italien</v>
      </c>
      <c r="C878" t="s">
        <v>693</v>
      </c>
      <c r="D878" s="125" t="str">
        <f t="shared" si="2"/>
        <v>+17,3203023848306</v>
      </c>
      <c r="E878" s="125">
        <f>'2020_1-2-5_Download'!G105</f>
        <v>17.32030238483064</v>
      </c>
    </row>
    <row r="879" spans="1:5" x14ac:dyDescent="0.25">
      <c r="A879">
        <f>'2020_1-2-5_Download'!C106</f>
        <v>2017</v>
      </c>
      <c r="B879" t="str">
        <f>'2020_1-2-5_Download'!B106</f>
        <v>Russische Föderation</v>
      </c>
      <c r="C879" t="s">
        <v>694</v>
      </c>
      <c r="D879" s="125" t="str">
        <f t="shared" si="2"/>
        <v>+16,9211404804903</v>
      </c>
      <c r="E879" s="125">
        <f>'2020_1-2-5_Download'!G106</f>
        <v>16.921140480490337</v>
      </c>
    </row>
    <row r="880" spans="1:5" x14ac:dyDescent="0.25">
      <c r="A880">
        <f>'2020_1-2-5_Download'!C107</f>
        <v>2017</v>
      </c>
      <c r="B880" t="str">
        <f>'2020_1-2-5_Download'!B107</f>
        <v>Griechenland</v>
      </c>
      <c r="C880" t="s">
        <v>695</v>
      </c>
      <c r="D880" s="125" t="str">
        <f t="shared" si="2"/>
        <v>+15,3535729806916</v>
      </c>
      <c r="E880" s="125">
        <f>'2020_1-2-5_Download'!G107</f>
        <v>15.353572980691624</v>
      </c>
    </row>
    <row r="881" spans="1:5" x14ac:dyDescent="0.25">
      <c r="A881">
        <f>'2020_1-2-5_Download'!C108</f>
        <v>2017</v>
      </c>
      <c r="B881" t="str">
        <f>'2020_1-2-5_Download'!B108</f>
        <v>Bulgarien</v>
      </c>
      <c r="C881" t="s">
        <v>696</v>
      </c>
      <c r="D881" s="125" t="str">
        <f t="shared" si="2"/>
        <v>+1120,8814270724</v>
      </c>
      <c r="E881" s="125">
        <f>'2020_1-2-5_Download'!G108</f>
        <v>1120.8814270724031</v>
      </c>
    </row>
    <row r="882" spans="1:5" x14ac:dyDescent="0.25">
      <c r="A882">
        <f>'2020_1-2-5_Download'!C109</f>
        <v>2017</v>
      </c>
      <c r="B882" t="str">
        <f>'2020_1-2-5_Download'!B109</f>
        <v>Spanien</v>
      </c>
      <c r="C882" t="s">
        <v>697</v>
      </c>
      <c r="D882" s="125" t="str">
        <f t="shared" si="2"/>
        <v>+25,6932593856655</v>
      </c>
      <c r="E882" s="125">
        <f>'2020_1-2-5_Download'!G109</f>
        <v>25.693259385665527</v>
      </c>
    </row>
    <row r="883" spans="1:5" x14ac:dyDescent="0.25">
      <c r="A883">
        <f>'2020_1-2-5_Download'!C110</f>
        <v>2017</v>
      </c>
      <c r="B883" t="str">
        <f>'2020_1-2-5_Download'!B110</f>
        <v>Ukraine</v>
      </c>
      <c r="C883" t="s">
        <v>698</v>
      </c>
      <c r="D883" s="125">
        <f t="shared" si="2"/>
        <v>-8.7581811918704773</v>
      </c>
      <c r="E883" s="125">
        <f>'2020_1-2-5_Download'!G110</f>
        <v>-8.7581811918704773</v>
      </c>
    </row>
    <row r="884" spans="1:5" x14ac:dyDescent="0.25">
      <c r="A884">
        <f>'2020_1-2-5_Download'!C111</f>
        <v>2017</v>
      </c>
      <c r="B884" t="str">
        <f>'2020_1-2-5_Download'!B111</f>
        <v>Vereinigtes Königreich</v>
      </c>
      <c r="C884" t="s">
        <v>699</v>
      </c>
      <c r="D884" s="125">
        <f t="shared" si="2"/>
        <v>-9.0426558579424778</v>
      </c>
      <c r="E884" s="125">
        <f>'2020_1-2-5_Download'!G111</f>
        <v>-9.0426558579424778</v>
      </c>
    </row>
    <row r="885" spans="1:5" x14ac:dyDescent="0.25">
      <c r="A885">
        <f>'2020_1-2-5_Download'!C112</f>
        <v>2017</v>
      </c>
      <c r="B885" t="str">
        <f>'2020_1-2-5_Download'!B112</f>
        <v>Portugal</v>
      </c>
      <c r="C885" t="s">
        <v>700</v>
      </c>
      <c r="D885" s="125" t="str">
        <f t="shared" si="2"/>
        <v>+20,6539735099338</v>
      </c>
      <c r="E885" s="125">
        <f>'2020_1-2-5_Download'!G112</f>
        <v>20.653973509933763</v>
      </c>
    </row>
    <row r="886" spans="1:5" x14ac:dyDescent="0.25">
      <c r="A886">
        <f>'2020_1-2-5_Download'!C113</f>
        <v>2017</v>
      </c>
      <c r="B886" t="str">
        <f>'2020_1-2-5_Download'!B113</f>
        <v>Kroatien</v>
      </c>
      <c r="C886" t="s">
        <v>701</v>
      </c>
      <c r="D886" s="125" t="str">
        <f t="shared" si="2"/>
        <v>+61,6919270027838</v>
      </c>
      <c r="E886" s="125">
        <f>'2020_1-2-5_Download'!G113</f>
        <v>61.691927002783785</v>
      </c>
    </row>
    <row r="887" spans="1:5" x14ac:dyDescent="0.25">
      <c r="A887">
        <f>'2020_1-2-5_Download'!C114</f>
        <v>2017</v>
      </c>
      <c r="B887" t="str">
        <f>'2020_1-2-5_Download'!B114</f>
        <v>Ungarn</v>
      </c>
      <c r="C887" t="s">
        <v>702</v>
      </c>
      <c r="D887" s="125" t="str">
        <f t="shared" si="2"/>
        <v>+299,21294271972</v>
      </c>
      <c r="E887" s="125">
        <f>'2020_1-2-5_Download'!G114</f>
        <v>299.21294271972016</v>
      </c>
    </row>
    <row r="888" spans="1:5" x14ac:dyDescent="0.25">
      <c r="A888">
        <f>'2020_1-2-5_Download'!C115</f>
        <v>2017</v>
      </c>
      <c r="B888" t="str">
        <f>'2020_1-2-5_Download'!B115</f>
        <v>EU Staaten</v>
      </c>
      <c r="C888" t="s">
        <v>703</v>
      </c>
      <c r="D888" s="125" t="str">
        <f t="shared" si="2"/>
        <v>+94,1976032148495</v>
      </c>
      <c r="E888" s="125">
        <f>'2020_1-2-5_Download'!G115</f>
        <v>94.197603214849522</v>
      </c>
    </row>
    <row r="889" spans="1:5" x14ac:dyDescent="0.25">
      <c r="A889">
        <f>'2020_1-2-5_Download'!C116</f>
        <v>2017</v>
      </c>
      <c r="B889" t="str">
        <f>'2020_1-2-5_Download'!B116</f>
        <v>Afrika</v>
      </c>
      <c r="C889" t="s">
        <v>704</v>
      </c>
      <c r="D889" s="125" t="str">
        <f t="shared" si="2"/>
        <v>+154,327563249001</v>
      </c>
      <c r="E889" s="125">
        <f>'2020_1-2-5_Download'!G116</f>
        <v>154.32756324900132</v>
      </c>
    </row>
    <row r="890" spans="1:5" x14ac:dyDescent="0.25">
      <c r="A890">
        <f>'2020_1-2-5_Download'!C117</f>
        <v>2017</v>
      </c>
      <c r="B890" t="str">
        <f>'2020_1-2-5_Download'!B117</f>
        <v>Amerika</v>
      </c>
      <c r="C890" t="s">
        <v>705</v>
      </c>
      <c r="D890" s="125" t="str">
        <f t="shared" si="2"/>
        <v>+31,8979401542765</v>
      </c>
      <c r="E890" s="125">
        <f>'2020_1-2-5_Download'!G117</f>
        <v>31.897940154276512</v>
      </c>
    </row>
    <row r="891" spans="1:5" x14ac:dyDescent="0.25">
      <c r="A891">
        <f>'2020_1-2-5_Download'!C118</f>
        <v>2017</v>
      </c>
      <c r="B891" t="str">
        <f>'2020_1-2-5_Download'!B118</f>
        <v>Asien</v>
      </c>
      <c r="C891" t="s">
        <v>706</v>
      </c>
      <c r="D891" s="125" t="str">
        <f t="shared" si="2"/>
        <v>+176,287159681236</v>
      </c>
      <c r="E891" s="125">
        <f>'2020_1-2-5_Download'!G118</f>
        <v>176.28715968123589</v>
      </c>
    </row>
    <row r="892" spans="1:5" x14ac:dyDescent="0.25">
      <c r="A892">
        <f>'2020_1-2-5_Download'!C119</f>
        <v>2017</v>
      </c>
      <c r="B892" t="str">
        <f>'2020_1-2-5_Download'!B119</f>
        <v>Syrien</v>
      </c>
      <c r="C892" t="s">
        <v>707</v>
      </c>
      <c r="D892" s="125" t="str">
        <f t="shared" si="2"/>
        <v>+1269,6408941004</v>
      </c>
      <c r="E892" s="125">
        <f>'2020_1-2-5_Download'!G119</f>
        <v>1269.6408941004031</v>
      </c>
    </row>
    <row r="893" spans="1:5" x14ac:dyDescent="0.25">
      <c r="A893">
        <f>'2020_1-2-5_Download'!C120</f>
        <v>2017</v>
      </c>
      <c r="B893" t="str">
        <f>'2020_1-2-5_Download'!B120</f>
        <v xml:space="preserve">Irak </v>
      </c>
      <c r="C893" t="s">
        <v>708</v>
      </c>
      <c r="D893" s="125" t="str">
        <f t="shared" si="2"/>
        <v>+387,916219119227</v>
      </c>
      <c r="E893" s="125">
        <f>'2020_1-2-5_Download'!G120</f>
        <v>387.91621911922664</v>
      </c>
    </row>
    <row r="894" spans="1:5" x14ac:dyDescent="0.25">
      <c r="A894">
        <f>'2020_1-2-5_Download'!C121</f>
        <v>2017</v>
      </c>
      <c r="B894" t="str">
        <f>'2020_1-2-5_Download'!B121</f>
        <v>Afghanistan</v>
      </c>
      <c r="C894" t="s">
        <v>709</v>
      </c>
      <c r="D894" s="125" t="str">
        <f t="shared" si="2"/>
        <v>+502,821975382768</v>
      </c>
      <c r="E894" s="125">
        <f>'2020_1-2-5_Download'!G121</f>
        <v>502.82197538276796</v>
      </c>
    </row>
    <row r="895" spans="1:5" x14ac:dyDescent="0.25">
      <c r="A895">
        <f>'2020_1-2-5_Download'!C122</f>
        <v>2017</v>
      </c>
      <c r="B895" t="str">
        <f>'2020_1-2-5_Download'!B122</f>
        <v>China</v>
      </c>
      <c r="C895" t="s">
        <v>710</v>
      </c>
      <c r="D895" s="125" t="str">
        <f t="shared" si="2"/>
        <v>+74,6748554913295</v>
      </c>
      <c r="E895" s="125">
        <f>'2020_1-2-5_Download'!G122</f>
        <v>74.674855491329481</v>
      </c>
    </row>
    <row r="896" spans="1:5" x14ac:dyDescent="0.25">
      <c r="A896">
        <f>'2020_1-2-5_Download'!C123</f>
        <v>2017</v>
      </c>
      <c r="B896" t="str">
        <f>'2020_1-2-5_Download'!B123</f>
        <v>Vietnam</v>
      </c>
      <c r="C896" t="s">
        <v>711</v>
      </c>
      <c r="D896" s="125">
        <f t="shared" si="2"/>
        <v>-11.442168425408653</v>
      </c>
      <c r="E896" s="125">
        <f>'2020_1-2-5_Download'!G123</f>
        <v>-11.442168425408653</v>
      </c>
    </row>
    <row r="897" spans="1:5" x14ac:dyDescent="0.25">
      <c r="A897">
        <f>'2020_1-2-5_Download'!C124</f>
        <v>2017</v>
      </c>
      <c r="B897" t="str">
        <f>'2020_1-2-5_Download'!B124</f>
        <v>Australien und Ozeanien</v>
      </c>
      <c r="C897" t="s">
        <v>712</v>
      </c>
      <c r="D897" s="125" t="str">
        <f t="shared" si="2"/>
        <v>+52,1739130434783</v>
      </c>
      <c r="E897" s="125">
        <f>'2020_1-2-5_Download'!G124</f>
        <v>52.173913043478279</v>
      </c>
    </row>
    <row r="898" spans="1:5" x14ac:dyDescent="0.25">
      <c r="A898">
        <f>'2020_1-2-5_Download'!C125</f>
        <v>2017</v>
      </c>
      <c r="B898" t="str">
        <f>'2020_1-2-5_Download'!B125</f>
        <v>Staatenlos</v>
      </c>
      <c r="C898" t="s">
        <v>713</v>
      </c>
      <c r="D898" s="125" t="str">
        <f t="shared" si="2"/>
        <v>+103,086419753086</v>
      </c>
      <c r="E898" s="125">
        <f>'2020_1-2-5_Download'!G125</f>
        <v>103.08641975308643</v>
      </c>
    </row>
    <row r="899" spans="1:5" x14ac:dyDescent="0.25">
      <c r="A899">
        <f>'2020_1-2-5_Download'!C126</f>
        <v>2017</v>
      </c>
      <c r="B899" t="str">
        <f>'2020_1-2-5_Download'!B126</f>
        <v>Ungeklärt und ohne Angabe</v>
      </c>
      <c r="C899" t="s">
        <v>714</v>
      </c>
      <c r="D899" s="125" t="str">
        <f t="shared" si="2"/>
        <v>+25,6391526661797</v>
      </c>
      <c r="E899" s="125">
        <f>'2020_1-2-5_Download'!G126</f>
        <v>25.639152666179683</v>
      </c>
    </row>
    <row r="900" spans="1:5" x14ac:dyDescent="0.25">
      <c r="A900">
        <f>'2020_1-2-5_Download'!C127</f>
        <v>2017</v>
      </c>
      <c r="B900" t="str">
        <f>'2020_1-2-5_Download'!B127</f>
        <v>Insgesamt</v>
      </c>
      <c r="C900" t="s">
        <v>715</v>
      </c>
      <c r="D900" s="125" t="str">
        <f t="shared" si="2"/>
        <v>+76,1873599632492</v>
      </c>
      <c r="E900" s="125">
        <f>'2020_1-2-5_Download'!G127</f>
        <v>76.18735996324915</v>
      </c>
    </row>
    <row r="901" spans="1:5" x14ac:dyDescent="0.25">
      <c r="A901">
        <f>'2020_1-2-5_Download'!C128</f>
        <v>2016</v>
      </c>
      <c r="B901" t="str">
        <f>'2020_1-2-5_Download'!B128</f>
        <v>Europa</v>
      </c>
      <c r="C901" t="s">
        <v>716</v>
      </c>
      <c r="D901" s="125" t="str">
        <f t="shared" si="2"/>
        <v>+40,1288149815452</v>
      </c>
      <c r="E901" s="125">
        <f>'2020_1-2-5_Download'!G128</f>
        <v>40.128814981545219</v>
      </c>
    </row>
    <row r="902" spans="1:5" x14ac:dyDescent="0.25">
      <c r="A902">
        <f>'2020_1-2-5_Download'!C129</f>
        <v>2016</v>
      </c>
      <c r="B902" t="str">
        <f>'2020_1-2-5_Download'!B129</f>
        <v>Türkei</v>
      </c>
      <c r="C902" t="s">
        <v>717</v>
      </c>
      <c r="D902" s="125">
        <f t="shared" si="2"/>
        <v>-19.187619849818091</v>
      </c>
      <c r="E902" s="125">
        <f>'2020_1-2-5_Download'!G129</f>
        <v>-19.187619849818091</v>
      </c>
    </row>
    <row r="903" spans="1:5" x14ac:dyDescent="0.25">
      <c r="A903">
        <f>'2020_1-2-5_Download'!C130</f>
        <v>2016</v>
      </c>
      <c r="B903" t="str">
        <f>'2020_1-2-5_Download'!B130</f>
        <v>Polen</v>
      </c>
      <c r="C903" t="s">
        <v>718</v>
      </c>
      <c r="D903" s="125" t="str">
        <f t="shared" si="2"/>
        <v>+178,206275259927</v>
      </c>
      <c r="E903" s="125">
        <f>'2020_1-2-5_Download'!G130</f>
        <v>178.2062752599266</v>
      </c>
    </row>
    <row r="904" spans="1:5" x14ac:dyDescent="0.25">
      <c r="A904">
        <f>'2020_1-2-5_Download'!C131</f>
        <v>2016</v>
      </c>
      <c r="B904" t="str">
        <f>'2020_1-2-5_Download'!B131</f>
        <v>Serbien</v>
      </c>
      <c r="C904" t="s">
        <v>719</v>
      </c>
      <c r="D904" s="125">
        <f t="shared" si="2"/>
        <v>-50.208578457589049</v>
      </c>
      <c r="E904" s="125">
        <f>'2020_1-2-5_Download'!G131</f>
        <v>-50.208578457589049</v>
      </c>
    </row>
    <row r="905" spans="1:5" x14ac:dyDescent="0.25">
      <c r="A905">
        <f>'2020_1-2-5_Download'!C132</f>
        <v>2016</v>
      </c>
      <c r="B905" t="str">
        <f>'2020_1-2-5_Download'!B132</f>
        <v>Niederlande</v>
      </c>
      <c r="C905" t="s">
        <v>720</v>
      </c>
      <c r="D905" s="125" t="str">
        <f t="shared" si="2"/>
        <v>+36,4063759290767</v>
      </c>
      <c r="E905" s="125">
        <f>'2020_1-2-5_Download'!G132</f>
        <v>36.406375929076745</v>
      </c>
    </row>
    <row r="906" spans="1:5" x14ac:dyDescent="0.25">
      <c r="A906">
        <f>'2020_1-2-5_Download'!C133</f>
        <v>2016</v>
      </c>
      <c r="B906" t="str">
        <f>'2020_1-2-5_Download'!B133</f>
        <v>Rumänien</v>
      </c>
      <c r="C906" t="s">
        <v>721</v>
      </c>
      <c r="D906" s="125" t="str">
        <f t="shared" si="2"/>
        <v>+1001,41927853341</v>
      </c>
      <c r="E906" s="125">
        <f>'2020_1-2-5_Download'!G133</f>
        <v>1001.4192785334124</v>
      </c>
    </row>
    <row r="907" spans="1:5" x14ac:dyDescent="0.25">
      <c r="A907">
        <f>'2020_1-2-5_Download'!C134</f>
        <v>2016</v>
      </c>
      <c r="B907" t="str">
        <f>'2020_1-2-5_Download'!B134</f>
        <v>Italien</v>
      </c>
      <c r="C907" t="s">
        <v>722</v>
      </c>
      <c r="D907" s="125" t="str">
        <f t="shared" si="2"/>
        <v>+15,9629119158</v>
      </c>
      <c r="E907" s="125">
        <f>'2020_1-2-5_Download'!G134</f>
        <v>15.962911915800021</v>
      </c>
    </row>
    <row r="908" spans="1:5" x14ac:dyDescent="0.25">
      <c r="A908">
        <f>'2020_1-2-5_Download'!C135</f>
        <v>2016</v>
      </c>
      <c r="B908" t="str">
        <f>'2020_1-2-5_Download'!B135</f>
        <v>Russische Föderation</v>
      </c>
      <c r="C908" t="s">
        <v>723</v>
      </c>
      <c r="D908" s="125" t="str">
        <f t="shared" si="2"/>
        <v>+16,428610518251</v>
      </c>
      <c r="E908" s="125">
        <f>'2020_1-2-5_Download'!G135</f>
        <v>16.428610518250977</v>
      </c>
    </row>
    <row r="909" spans="1:5" x14ac:dyDescent="0.25">
      <c r="A909">
        <f>'2020_1-2-5_Download'!C136</f>
        <v>2016</v>
      </c>
      <c r="B909" t="str">
        <f>'2020_1-2-5_Download'!B136</f>
        <v>Griechenland</v>
      </c>
      <c r="C909" t="s">
        <v>724</v>
      </c>
      <c r="D909" s="125" t="str">
        <f t="shared" si="2"/>
        <v>+13,6151983609611</v>
      </c>
      <c r="E909" s="125">
        <f>'2020_1-2-5_Download'!G136</f>
        <v>13.615198360961074</v>
      </c>
    </row>
    <row r="910" spans="1:5" x14ac:dyDescent="0.25">
      <c r="A910">
        <f>'2020_1-2-5_Download'!C137</f>
        <v>2016</v>
      </c>
      <c r="B910" t="str">
        <f>'2020_1-2-5_Download'!B137</f>
        <v>Bulgarien</v>
      </c>
      <c r="C910" t="s">
        <v>725</v>
      </c>
      <c r="D910" s="125" t="str">
        <f t="shared" si="2"/>
        <v>+984,470094438615</v>
      </c>
      <c r="E910" s="125">
        <f>'2020_1-2-5_Download'!G137</f>
        <v>984.47009443861498</v>
      </c>
    </row>
    <row r="911" spans="1:5" x14ac:dyDescent="0.25">
      <c r="A911">
        <f>'2020_1-2-5_Download'!C138</f>
        <v>2016</v>
      </c>
      <c r="B911" t="str">
        <f>'2020_1-2-5_Download'!B138</f>
        <v>Spanien</v>
      </c>
      <c r="C911" t="s">
        <v>726</v>
      </c>
      <c r="D911" s="125" t="str">
        <f t="shared" si="2"/>
        <v>+25,5332764505119</v>
      </c>
      <c r="E911" s="125">
        <f>'2020_1-2-5_Download'!G138</f>
        <v>25.533276450511948</v>
      </c>
    </row>
    <row r="912" spans="1:5" x14ac:dyDescent="0.25">
      <c r="A912">
        <f>'2020_1-2-5_Download'!C139</f>
        <v>2016</v>
      </c>
      <c r="B912" t="str">
        <f>'2020_1-2-5_Download'!B139</f>
        <v>Ukraine</v>
      </c>
      <c r="C912" t="s">
        <v>727</v>
      </c>
      <c r="D912" s="125">
        <f t="shared" si="2"/>
        <v>-10.523596279710645</v>
      </c>
      <c r="E912" s="125">
        <f>'2020_1-2-5_Download'!G139</f>
        <v>-10.523596279710645</v>
      </c>
    </row>
    <row r="913" spans="1:5" x14ac:dyDescent="0.25">
      <c r="A913">
        <f>'2020_1-2-5_Download'!C140</f>
        <v>2016</v>
      </c>
      <c r="B913" t="str">
        <f>'2020_1-2-5_Download'!B140</f>
        <v>Vereinigtes Königreich</v>
      </c>
      <c r="C913" t="s">
        <v>728</v>
      </c>
      <c r="D913" s="125">
        <f t="shared" si="2"/>
        <v>-3.2522679019494376</v>
      </c>
      <c r="E913" s="125">
        <f>'2020_1-2-5_Download'!G140</f>
        <v>-3.2522679019494376</v>
      </c>
    </row>
    <row r="914" spans="1:5" x14ac:dyDescent="0.25">
      <c r="A914">
        <f>'2020_1-2-5_Download'!C141</f>
        <v>2016</v>
      </c>
      <c r="B914" t="str">
        <f>'2020_1-2-5_Download'!B141</f>
        <v>Portugal</v>
      </c>
      <c r="C914" t="s">
        <v>729</v>
      </c>
      <c r="D914" s="125" t="str">
        <f t="shared" si="2"/>
        <v>+23,3443708609272</v>
      </c>
      <c r="E914" s="125">
        <f>'2020_1-2-5_Download'!G141</f>
        <v>23.344370860927157</v>
      </c>
    </row>
    <row r="915" spans="1:5" x14ac:dyDescent="0.25">
      <c r="A915">
        <f>'2020_1-2-5_Download'!C142</f>
        <v>2016</v>
      </c>
      <c r="B915" t="str">
        <f>'2020_1-2-5_Download'!B142</f>
        <v>Kroatien</v>
      </c>
      <c r="C915" t="s">
        <v>730</v>
      </c>
      <c r="D915" s="125" t="str">
        <f t="shared" si="2"/>
        <v>+48,5462418806063</v>
      </c>
      <c r="E915" s="125">
        <f>'2020_1-2-5_Download'!G142</f>
        <v>48.54624188060626</v>
      </c>
    </row>
    <row r="916" spans="1:5" x14ac:dyDescent="0.25">
      <c r="A916">
        <f>'2020_1-2-5_Download'!C143</f>
        <v>2016</v>
      </c>
      <c r="B916" t="str">
        <f>'2020_1-2-5_Download'!B143</f>
        <v>Ungarn</v>
      </c>
      <c r="C916" t="s">
        <v>731</v>
      </c>
      <c r="D916" s="125" t="str">
        <f t="shared" si="2"/>
        <v>+291,560996939222</v>
      </c>
      <c r="E916" s="125">
        <f>'2020_1-2-5_Download'!G143</f>
        <v>291.5609969392217</v>
      </c>
    </row>
    <row r="917" spans="1:5" x14ac:dyDescent="0.25">
      <c r="A917">
        <f>'2020_1-2-5_Download'!C144</f>
        <v>2016</v>
      </c>
      <c r="B917" t="str">
        <f>'2020_1-2-5_Download'!B144</f>
        <v>EU Staaten</v>
      </c>
      <c r="C917" t="s">
        <v>732</v>
      </c>
      <c r="D917" s="125" t="str">
        <f t="shared" si="2"/>
        <v>+85,3561689709611</v>
      </c>
      <c r="E917" s="125">
        <f>'2020_1-2-5_Download'!G144</f>
        <v>85.356168970961107</v>
      </c>
    </row>
    <row r="918" spans="1:5" x14ac:dyDescent="0.25">
      <c r="A918">
        <f>'2020_1-2-5_Download'!C145</f>
        <v>2016</v>
      </c>
      <c r="B918" t="str">
        <f>'2020_1-2-5_Download'!B145</f>
        <v>Afrika</v>
      </c>
      <c r="C918" t="s">
        <v>733</v>
      </c>
      <c r="D918" s="125" t="str">
        <f t="shared" si="2"/>
        <v>+140,135959072114</v>
      </c>
      <c r="E918" s="125">
        <f>'2020_1-2-5_Download'!G145</f>
        <v>140.13595907211439</v>
      </c>
    </row>
    <row r="919" spans="1:5" x14ac:dyDescent="0.25">
      <c r="A919">
        <f>'2020_1-2-5_Download'!C146</f>
        <v>2016</v>
      </c>
      <c r="B919" t="str">
        <f>'2020_1-2-5_Download'!B146</f>
        <v>Amerika</v>
      </c>
      <c r="C919" t="s">
        <v>734</v>
      </c>
      <c r="D919" s="125" t="str">
        <f t="shared" si="2"/>
        <v>+28,1257946935661</v>
      </c>
      <c r="E919" s="125">
        <f>'2020_1-2-5_Download'!G146</f>
        <v>28.125794693566149</v>
      </c>
    </row>
    <row r="920" spans="1:5" x14ac:dyDescent="0.25">
      <c r="A920">
        <f>'2020_1-2-5_Download'!C147</f>
        <v>2016</v>
      </c>
      <c r="B920" t="str">
        <f>'2020_1-2-5_Download'!B147</f>
        <v>Asien</v>
      </c>
      <c r="C920" t="s">
        <v>735</v>
      </c>
      <c r="D920" s="125" t="str">
        <f t="shared" si="2"/>
        <v>+157,649522669785</v>
      </c>
      <c r="E920" s="125">
        <f>'2020_1-2-5_Download'!G147</f>
        <v>157.64952266978543</v>
      </c>
    </row>
    <row r="921" spans="1:5" x14ac:dyDescent="0.25">
      <c r="A921">
        <f>'2020_1-2-5_Download'!C148</f>
        <v>2016</v>
      </c>
      <c r="B921" t="str">
        <f>'2020_1-2-5_Download'!B148</f>
        <v>Syrien</v>
      </c>
      <c r="C921" t="s">
        <v>736</v>
      </c>
      <c r="D921" s="125" t="str">
        <f t="shared" si="2"/>
        <v>+1145,96921949432</v>
      </c>
      <c r="E921" s="125">
        <f>'2020_1-2-5_Download'!G148</f>
        <v>1145.9692194943204</v>
      </c>
    </row>
    <row r="922" spans="1:5" x14ac:dyDescent="0.25">
      <c r="A922">
        <f>'2020_1-2-5_Download'!C149</f>
        <v>2016</v>
      </c>
      <c r="B922" t="str">
        <f>'2020_1-2-5_Download'!B149</f>
        <v xml:space="preserve">Irak </v>
      </c>
      <c r="C922" t="s">
        <v>737</v>
      </c>
      <c r="D922" s="125" t="str">
        <f t="shared" si="2"/>
        <v>+339,782491944146</v>
      </c>
      <c r="E922" s="125">
        <f>'2020_1-2-5_Download'!G149</f>
        <v>339.78249194414605</v>
      </c>
    </row>
    <row r="923" spans="1:5" x14ac:dyDescent="0.25">
      <c r="A923">
        <f>'2020_1-2-5_Download'!C150</f>
        <v>2016</v>
      </c>
      <c r="B923" t="str">
        <f>'2020_1-2-5_Download'!B150</f>
        <v>Afghanistan</v>
      </c>
      <c r="C923" t="s">
        <v>738</v>
      </c>
      <c r="D923" s="125" t="str">
        <f t="shared" si="2"/>
        <v>+493,665565896127</v>
      </c>
      <c r="E923" s="125">
        <f>'2020_1-2-5_Download'!G150</f>
        <v>493.6655658961273</v>
      </c>
    </row>
    <row r="924" spans="1:5" x14ac:dyDescent="0.25">
      <c r="A924">
        <f>'2020_1-2-5_Download'!C151</f>
        <v>2016</v>
      </c>
      <c r="B924" t="str">
        <f>'2020_1-2-5_Download'!B151</f>
        <v>China</v>
      </c>
      <c r="C924" t="s">
        <v>739</v>
      </c>
      <c r="D924" s="125" t="str">
        <f>IF(E924&gt;0,"+"&amp;E924,E924)</f>
        <v>+62,3916184971098</v>
      </c>
      <c r="E924" s="125">
        <f>'2020_1-2-5_Download'!G151</f>
        <v>62.391618497109846</v>
      </c>
    </row>
    <row r="925" spans="1:5" x14ac:dyDescent="0.25">
      <c r="A925">
        <f>'2020_1-2-5_Download'!C152</f>
        <v>2016</v>
      </c>
      <c r="B925" t="str">
        <f>'2020_1-2-5_Download'!B152</f>
        <v>Vietnam</v>
      </c>
      <c r="C925" t="s">
        <v>740</v>
      </c>
      <c r="D925" s="125">
        <f t="shared" ref="D925:D988" si="3">IF(E925&gt;0,"+"&amp;E925,E925)</f>
        <v>-13.511276639768255</v>
      </c>
      <c r="E925" s="125">
        <f>'2020_1-2-5_Download'!G152</f>
        <v>-13.511276639768255</v>
      </c>
    </row>
    <row r="926" spans="1:5" x14ac:dyDescent="0.25">
      <c r="A926">
        <f>'2020_1-2-5_Download'!C153</f>
        <v>2016</v>
      </c>
      <c r="B926" t="str">
        <f>'2020_1-2-5_Download'!B153</f>
        <v>Australien und Ozeanien</v>
      </c>
      <c r="C926" t="s">
        <v>741</v>
      </c>
      <c r="D926" s="125" t="str">
        <f t="shared" si="3"/>
        <v>+41,6791604197901</v>
      </c>
      <c r="E926" s="125">
        <f>'2020_1-2-5_Download'!G153</f>
        <v>41.679160419790094</v>
      </c>
    </row>
    <row r="927" spans="1:5" x14ac:dyDescent="0.25">
      <c r="A927">
        <f>'2020_1-2-5_Download'!C154</f>
        <v>2016</v>
      </c>
      <c r="B927" t="str">
        <f>'2020_1-2-5_Download'!B154</f>
        <v>Staatenlos</v>
      </c>
      <c r="C927" t="s">
        <v>742</v>
      </c>
      <c r="D927" s="125" t="str">
        <f t="shared" si="3"/>
        <v>+62,3456790123457</v>
      </c>
      <c r="E927" s="125">
        <f>'2020_1-2-5_Download'!G154</f>
        <v>62.345679012345698</v>
      </c>
    </row>
    <row r="928" spans="1:5" x14ac:dyDescent="0.25">
      <c r="A928">
        <f>'2020_1-2-5_Download'!C155</f>
        <v>2016</v>
      </c>
      <c r="B928" t="str">
        <f>'2020_1-2-5_Download'!B155</f>
        <v>Ungeklärt und ohne Angabe</v>
      </c>
      <c r="C928" t="s">
        <v>743</v>
      </c>
      <c r="D928" s="125" t="str">
        <f t="shared" si="3"/>
        <v>+23,5938641344047</v>
      </c>
      <c r="E928" s="125">
        <f>'2020_1-2-5_Download'!G155</f>
        <v>23.593864134404669</v>
      </c>
    </row>
    <row r="929" spans="1:5" x14ac:dyDescent="0.25">
      <c r="A929">
        <f>'2020_1-2-5_Download'!C156</f>
        <v>2016</v>
      </c>
      <c r="B929" t="str">
        <f>'2020_1-2-5_Download'!B156</f>
        <v>Insgesamt</v>
      </c>
      <c r="C929" t="s">
        <v>744</v>
      </c>
      <c r="D929" s="125" t="str">
        <f t="shared" si="3"/>
        <v>+61,4751043368596</v>
      </c>
      <c r="E929" s="125">
        <f>'2020_1-2-5_Download'!G156</f>
        <v>61.47510433685963</v>
      </c>
    </row>
    <row r="930" spans="1:5" x14ac:dyDescent="0.25">
      <c r="A930">
        <f>'2020_1-2-5_Download'!C157</f>
        <v>2015</v>
      </c>
      <c r="B930" t="str">
        <f>'2020_1-2-5_Download'!B157</f>
        <v>Europa</v>
      </c>
      <c r="C930" t="s">
        <v>745</v>
      </c>
      <c r="D930" s="125" t="str">
        <f t="shared" si="3"/>
        <v>+35,5967614825062</v>
      </c>
      <c r="E930" s="125">
        <f>'2020_1-2-5_Download'!G157</f>
        <v>35.596761482506224</v>
      </c>
    </row>
    <row r="931" spans="1:5" x14ac:dyDescent="0.25">
      <c r="A931">
        <f>'2020_1-2-5_Download'!C158</f>
        <v>2015</v>
      </c>
      <c r="B931" t="str">
        <f>'2020_1-2-5_Download'!B158</f>
        <v>Türkei</v>
      </c>
      <c r="C931" t="s">
        <v>746</v>
      </c>
      <c r="D931" s="125">
        <f t="shared" si="3"/>
        <v>-18.534382336601013</v>
      </c>
      <c r="E931" s="125">
        <f>'2020_1-2-5_Download'!G158</f>
        <v>-18.534382336601013</v>
      </c>
    </row>
    <row r="932" spans="1:5" x14ac:dyDescent="0.25">
      <c r="A932">
        <f>'2020_1-2-5_Download'!C159</f>
        <v>2015</v>
      </c>
      <c r="B932" t="str">
        <f>'2020_1-2-5_Download'!B159</f>
        <v>Polen</v>
      </c>
      <c r="C932" t="s">
        <v>747</v>
      </c>
      <c r="D932" s="125" t="str">
        <f t="shared" si="3"/>
        <v>+159,001018110018</v>
      </c>
      <c r="E932" s="125">
        <f>'2020_1-2-5_Download'!G159</f>
        <v>159.00101811001758</v>
      </c>
    </row>
    <row r="933" spans="1:5" x14ac:dyDescent="0.25">
      <c r="A933">
        <f>'2020_1-2-5_Download'!C160</f>
        <v>2015</v>
      </c>
      <c r="B933" t="str">
        <f>'2020_1-2-5_Download'!B160</f>
        <v>Serbien</v>
      </c>
      <c r="C933" t="s">
        <v>748</v>
      </c>
      <c r="D933" s="125" t="str">
        <f t="shared" si="3"/>
        <v>+21,8178414803722</v>
      </c>
      <c r="E933" s="125">
        <f>'2020_1-2-5_Download'!G160</f>
        <v>21.817841480372234</v>
      </c>
    </row>
    <row r="934" spans="1:5" x14ac:dyDescent="0.25">
      <c r="A934">
        <f>'2020_1-2-5_Download'!C161</f>
        <v>2015</v>
      </c>
      <c r="B934" t="str">
        <f>'2020_1-2-5_Download'!B161</f>
        <v>Niederlande</v>
      </c>
      <c r="C934" t="s">
        <v>749</v>
      </c>
      <c r="D934" s="125" t="str">
        <f t="shared" si="3"/>
        <v>+36,0123578400645</v>
      </c>
      <c r="E934" s="125">
        <f>'2020_1-2-5_Download'!G161</f>
        <v>36.012357840064475</v>
      </c>
    </row>
    <row r="935" spans="1:5" x14ac:dyDescent="0.25">
      <c r="A935">
        <f>'2020_1-2-5_Download'!C162</f>
        <v>2015</v>
      </c>
      <c r="B935" t="str">
        <f>'2020_1-2-5_Download'!B162</f>
        <v>Rumänien</v>
      </c>
      <c r="C935" t="s">
        <v>750</v>
      </c>
      <c r="D935" s="125" t="str">
        <f t="shared" si="3"/>
        <v>+759,402720283856</v>
      </c>
      <c r="E935" s="125">
        <f>'2020_1-2-5_Download'!G162</f>
        <v>759.40272028385573</v>
      </c>
    </row>
    <row r="936" spans="1:5" x14ac:dyDescent="0.25">
      <c r="A936">
        <f>'2020_1-2-5_Download'!C163</f>
        <v>2015</v>
      </c>
      <c r="B936" t="str">
        <f>'2020_1-2-5_Download'!B163</f>
        <v>Italien</v>
      </c>
      <c r="C936" t="s">
        <v>751</v>
      </c>
      <c r="D936" s="125" t="str">
        <f t="shared" si="3"/>
        <v>+12,5631708641357</v>
      </c>
      <c r="E936" s="125">
        <f>'2020_1-2-5_Download'!G163</f>
        <v>12.563170864135655</v>
      </c>
    </row>
    <row r="937" spans="1:5" x14ac:dyDescent="0.25">
      <c r="A937">
        <f>'2020_1-2-5_Download'!C164</f>
        <v>2015</v>
      </c>
      <c r="B937" t="str">
        <f>'2020_1-2-5_Download'!B164</f>
        <v>Russische Föderation</v>
      </c>
      <c r="C937" t="s">
        <v>752</v>
      </c>
      <c r="D937" s="125" t="str">
        <f t="shared" si="3"/>
        <v>+11,5744541126252</v>
      </c>
      <c r="E937" s="125">
        <f>'2020_1-2-5_Download'!G164</f>
        <v>11.574454112625185</v>
      </c>
    </row>
    <row r="938" spans="1:5" x14ac:dyDescent="0.25">
      <c r="A938">
        <f>'2020_1-2-5_Download'!C165</f>
        <v>2015</v>
      </c>
      <c r="B938" t="str">
        <f>'2020_1-2-5_Download'!B165</f>
        <v>Griechenland</v>
      </c>
      <c r="C938" t="s">
        <v>753</v>
      </c>
      <c r="D938" s="125" t="str">
        <f t="shared" si="3"/>
        <v>+8,78500031042404</v>
      </c>
      <c r="E938" s="125">
        <f>'2020_1-2-5_Download'!G165</f>
        <v>8.7850003104240386</v>
      </c>
    </row>
    <row r="939" spans="1:5" x14ac:dyDescent="0.25">
      <c r="A939">
        <f>'2020_1-2-5_Download'!C166</f>
        <v>2015</v>
      </c>
      <c r="B939" t="str">
        <f>'2020_1-2-5_Download'!B166</f>
        <v>Bulgarien</v>
      </c>
      <c r="C939" t="s">
        <v>754</v>
      </c>
      <c r="D939" s="125" t="str">
        <f t="shared" si="3"/>
        <v>+807,869884575026</v>
      </c>
      <c r="E939" s="125">
        <f>'2020_1-2-5_Download'!G166</f>
        <v>807.86988457502628</v>
      </c>
    </row>
    <row r="940" spans="1:5" x14ac:dyDescent="0.25">
      <c r="A940">
        <f>'2020_1-2-5_Download'!C167</f>
        <v>2015</v>
      </c>
      <c r="B940" t="str">
        <f>'2020_1-2-5_Download'!B167</f>
        <v>Spanien</v>
      </c>
      <c r="C940" t="s">
        <v>755</v>
      </c>
      <c r="D940" s="125" t="str">
        <f t="shared" si="3"/>
        <v>+22,9948805460751</v>
      </c>
      <c r="E940" s="125">
        <f>'2020_1-2-5_Download'!G167</f>
        <v>22.994880546075084</v>
      </c>
    </row>
    <row r="941" spans="1:5" x14ac:dyDescent="0.25">
      <c r="A941">
        <f>'2020_1-2-5_Download'!C168</f>
        <v>2015</v>
      </c>
      <c r="B941" t="str">
        <f>'2020_1-2-5_Download'!B168</f>
        <v>Ukraine</v>
      </c>
      <c r="C941" t="s">
        <v>756</v>
      </c>
      <c r="D941" s="125">
        <f t="shared" si="3"/>
        <v>-11.341715466758526</v>
      </c>
      <c r="E941" s="125">
        <f>'2020_1-2-5_Download'!G168</f>
        <v>-11.341715466758526</v>
      </c>
    </row>
    <row r="942" spans="1:5" x14ac:dyDescent="0.25">
      <c r="A942">
        <f>'2020_1-2-5_Download'!C169</f>
        <v>2015</v>
      </c>
      <c r="B942" t="str">
        <f>'2020_1-2-5_Download'!B169</f>
        <v>Vereinigtes Königreich</v>
      </c>
      <c r="C942" t="s">
        <v>757</v>
      </c>
      <c r="D942" s="125">
        <f t="shared" si="3"/>
        <v>-1.0808724184520362</v>
      </c>
      <c r="E942" s="125">
        <f>'2020_1-2-5_Download'!G169</f>
        <v>-1.0808724184520362</v>
      </c>
    </row>
    <row r="943" spans="1:5" x14ac:dyDescent="0.25">
      <c r="A943">
        <f>'2020_1-2-5_Download'!C170</f>
        <v>2015</v>
      </c>
      <c r="B943" t="str">
        <f>'2020_1-2-5_Download'!B170</f>
        <v>Portugal</v>
      </c>
      <c r="C943" t="s">
        <v>758</v>
      </c>
      <c r="D943" s="125" t="str">
        <f t="shared" si="3"/>
        <v>+20,0331125827815</v>
      </c>
      <c r="E943" s="125">
        <f>'2020_1-2-5_Download'!G170</f>
        <v>20.033112582781456</v>
      </c>
    </row>
    <row r="944" spans="1:5" x14ac:dyDescent="0.25">
      <c r="A944">
        <f>'2020_1-2-5_Download'!C171</f>
        <v>2015</v>
      </c>
      <c r="B944" t="str">
        <f>'2020_1-2-5_Download'!B171</f>
        <v>Kroatien</v>
      </c>
      <c r="C944" t="s">
        <v>759</v>
      </c>
      <c r="D944" s="125" t="str">
        <f t="shared" si="3"/>
        <v>+31,5341787813177</v>
      </c>
      <c r="E944" s="125">
        <f>'2020_1-2-5_Download'!G171</f>
        <v>31.53417878131766</v>
      </c>
    </row>
    <row r="945" spans="1:5" x14ac:dyDescent="0.25">
      <c r="A945">
        <f>'2020_1-2-5_Download'!C172</f>
        <v>2015</v>
      </c>
      <c r="B945" t="str">
        <f>'2020_1-2-5_Download'!B172</f>
        <v>Ungarn</v>
      </c>
      <c r="C945" t="s">
        <v>760</v>
      </c>
      <c r="D945" s="125" t="str">
        <f t="shared" si="3"/>
        <v>+268,823786620026</v>
      </c>
      <c r="E945" s="125">
        <f>'2020_1-2-5_Download'!G172</f>
        <v>268.82378662002623</v>
      </c>
    </row>
    <row r="946" spans="1:5" x14ac:dyDescent="0.25">
      <c r="A946">
        <f>'2020_1-2-5_Download'!C173</f>
        <v>2015</v>
      </c>
      <c r="B946" t="str">
        <f>'2020_1-2-5_Download'!B173</f>
        <v>EU Staaten</v>
      </c>
      <c r="C946" t="s">
        <v>761</v>
      </c>
      <c r="D946" s="125" t="str">
        <f t="shared" si="3"/>
        <v>+95,5580639644262</v>
      </c>
      <c r="E946" s="125">
        <f>'2020_1-2-5_Download'!G173</f>
        <v>95.558063964426211</v>
      </c>
    </row>
    <row r="947" spans="1:5" x14ac:dyDescent="0.25">
      <c r="A947">
        <f>'2020_1-2-5_Download'!C174</f>
        <v>2015</v>
      </c>
      <c r="B947" t="str">
        <f>'2020_1-2-5_Download'!B174</f>
        <v>Afrika</v>
      </c>
      <c r="C947" t="s">
        <v>762</v>
      </c>
      <c r="D947" s="125" t="str">
        <f t="shared" si="3"/>
        <v>+105,438362884575</v>
      </c>
      <c r="E947" s="125">
        <f>'2020_1-2-5_Download'!G174</f>
        <v>105.43836288457493</v>
      </c>
    </row>
    <row r="948" spans="1:5" x14ac:dyDescent="0.25">
      <c r="A948">
        <f>'2020_1-2-5_Download'!C175</f>
        <v>2015</v>
      </c>
      <c r="B948" t="str">
        <f>'2020_1-2-5_Download'!B175</f>
        <v>Amerika</v>
      </c>
      <c r="C948" t="s">
        <v>763</v>
      </c>
      <c r="D948" s="125" t="str">
        <f t="shared" si="3"/>
        <v>+25,1674154446046</v>
      </c>
      <c r="E948" s="125">
        <f>'2020_1-2-5_Download'!G175</f>
        <v>25.167415444604568</v>
      </c>
    </row>
    <row r="949" spans="1:5" x14ac:dyDescent="0.25">
      <c r="A949">
        <f>'2020_1-2-5_Download'!C176</f>
        <v>2015</v>
      </c>
      <c r="B949" t="str">
        <f>'2020_1-2-5_Download'!B176</f>
        <v>Asien</v>
      </c>
      <c r="C949" t="s">
        <v>764</v>
      </c>
      <c r="D949" s="125" t="str">
        <f t="shared" si="3"/>
        <v>+77,6239562651291</v>
      </c>
      <c r="E949" s="125">
        <f>'2020_1-2-5_Download'!G176</f>
        <v>77.623956265129053</v>
      </c>
    </row>
    <row r="950" spans="1:5" x14ac:dyDescent="0.25">
      <c r="A950">
        <f>'2020_1-2-5_Download'!C177</f>
        <v>2015</v>
      </c>
      <c r="B950" t="str">
        <f>'2020_1-2-5_Download'!B177</f>
        <v>Syrien</v>
      </c>
      <c r="C950" t="s">
        <v>765</v>
      </c>
      <c r="D950" s="125" t="str">
        <f t="shared" si="3"/>
        <v>+657,127152803225</v>
      </c>
      <c r="E950" s="125">
        <f>'2020_1-2-5_Download'!G177</f>
        <v>657.1271528032247</v>
      </c>
    </row>
    <row r="951" spans="1:5" x14ac:dyDescent="0.25">
      <c r="A951">
        <f>'2020_1-2-5_Download'!C178</f>
        <v>2015</v>
      </c>
      <c r="B951" t="str">
        <f>'2020_1-2-5_Download'!B178</f>
        <v xml:space="preserve">Irak </v>
      </c>
      <c r="C951" t="s">
        <v>766</v>
      </c>
      <c r="D951" s="125" t="str">
        <f t="shared" si="3"/>
        <v>+134,613319011815</v>
      </c>
      <c r="E951" s="125">
        <f>'2020_1-2-5_Download'!G178</f>
        <v>134.61331901181524</v>
      </c>
    </row>
    <row r="952" spans="1:5" x14ac:dyDescent="0.25">
      <c r="A952">
        <f>'2020_1-2-5_Download'!C179</f>
        <v>2015</v>
      </c>
      <c r="B952" t="str">
        <f>'2020_1-2-5_Download'!B179</f>
        <v>Afghanistan</v>
      </c>
      <c r="C952" t="s">
        <v>767</v>
      </c>
      <c r="D952" s="125" t="str">
        <f t="shared" si="3"/>
        <v>+172,74091864305</v>
      </c>
      <c r="E952" s="125">
        <f>'2020_1-2-5_Download'!G179</f>
        <v>172.74091864305015</v>
      </c>
    </row>
    <row r="953" spans="1:5" x14ac:dyDescent="0.25">
      <c r="A953">
        <f>'2020_1-2-5_Download'!C180</f>
        <v>2015</v>
      </c>
      <c r="B953" t="str">
        <f>'2020_1-2-5_Download'!B180</f>
        <v>China</v>
      </c>
      <c r="C953" t="s">
        <v>768</v>
      </c>
      <c r="D953" s="125" t="str">
        <f t="shared" si="3"/>
        <v>+50,7947976878613</v>
      </c>
      <c r="E953" s="125">
        <f>'2020_1-2-5_Download'!G180</f>
        <v>50.794797687861283</v>
      </c>
    </row>
    <row r="954" spans="1:5" x14ac:dyDescent="0.25">
      <c r="A954">
        <f>'2020_1-2-5_Download'!C181</f>
        <v>2015</v>
      </c>
      <c r="B954" t="str">
        <f>'2020_1-2-5_Download'!B181</f>
        <v>Vietnam</v>
      </c>
      <c r="C954" t="s">
        <v>769</v>
      </c>
      <c r="D954" s="125">
        <f t="shared" si="3"/>
        <v>-15.528657148768875</v>
      </c>
      <c r="E954" s="125">
        <f>'2020_1-2-5_Download'!G181</f>
        <v>-15.528657148768875</v>
      </c>
    </row>
    <row r="955" spans="1:5" x14ac:dyDescent="0.25">
      <c r="A955">
        <f>'2020_1-2-5_Download'!C182</f>
        <v>2015</v>
      </c>
      <c r="B955" t="str">
        <f>'2020_1-2-5_Download'!B182</f>
        <v>Australien und Ozeanien</v>
      </c>
      <c r="C955" t="s">
        <v>770</v>
      </c>
      <c r="D955" s="125" t="str">
        <f t="shared" si="3"/>
        <v>+42,7286356821589</v>
      </c>
      <c r="E955" s="125">
        <f>'2020_1-2-5_Download'!G182</f>
        <v>42.728635682158924</v>
      </c>
    </row>
    <row r="956" spans="1:5" x14ac:dyDescent="0.25">
      <c r="A956">
        <f>'2020_1-2-5_Download'!C183</f>
        <v>2015</v>
      </c>
      <c r="B956" t="str">
        <f>'2020_1-2-5_Download'!B183</f>
        <v>Staatenlos</v>
      </c>
      <c r="C956" t="s">
        <v>771</v>
      </c>
      <c r="D956" s="125" t="str">
        <f t="shared" si="3"/>
        <v>+28,5185185185185</v>
      </c>
      <c r="E956" s="125">
        <f>'2020_1-2-5_Download'!G183</f>
        <v>28.518518518518519</v>
      </c>
    </row>
    <row r="957" spans="1:5" x14ac:dyDescent="0.25">
      <c r="A957">
        <f>'2020_1-2-5_Download'!C184</f>
        <v>2015</v>
      </c>
      <c r="B957" t="str">
        <f>'2020_1-2-5_Download'!B184</f>
        <v>Ungeklärt und ohne Angabe</v>
      </c>
      <c r="C957" t="s">
        <v>772</v>
      </c>
      <c r="D957" s="125" t="str">
        <f t="shared" si="3"/>
        <v>+13,4550766983199</v>
      </c>
      <c r="E957" s="125">
        <f>'2020_1-2-5_Download'!G184</f>
        <v>13.455076698319935</v>
      </c>
    </row>
    <row r="958" spans="1:5" x14ac:dyDescent="0.25">
      <c r="A958">
        <f>'2020_1-2-5_Download'!C185</f>
        <v>2015</v>
      </c>
      <c r="B958" t="str">
        <f>'2020_1-2-5_Download'!B185</f>
        <v>Insgesamt</v>
      </c>
      <c r="C958" t="s">
        <v>773</v>
      </c>
      <c r="D958" s="125" t="str">
        <f t="shared" si="3"/>
        <v>+43,8433668627001</v>
      </c>
      <c r="E958" s="125">
        <f>'2020_1-2-5_Download'!G185</f>
        <v>43.843366862700051</v>
      </c>
    </row>
    <row r="959" spans="1:5" x14ac:dyDescent="0.25">
      <c r="A959">
        <f>'2020_1-2-5_Download'!C186</f>
        <v>2014</v>
      </c>
      <c r="B959" t="str">
        <f>'2020_1-2-5_Download'!B186</f>
        <v>Europa</v>
      </c>
      <c r="C959" t="s">
        <v>774</v>
      </c>
      <c r="D959" s="125" t="str">
        <f t="shared" si="3"/>
        <v>+24,26705296042</v>
      </c>
      <c r="E959" s="125">
        <f>'2020_1-2-5_Download'!G186</f>
        <v>24.267052960420003</v>
      </c>
    </row>
    <row r="960" spans="1:5" x14ac:dyDescent="0.25">
      <c r="A960">
        <f>'2020_1-2-5_Download'!C187</f>
        <v>2014</v>
      </c>
      <c r="B960" t="str">
        <f>'2020_1-2-5_Download'!B187</f>
        <v>Türkei</v>
      </c>
      <c r="C960" t="s">
        <v>775</v>
      </c>
      <c r="D960" s="125">
        <f t="shared" si="3"/>
        <v>-17.318410724206529</v>
      </c>
      <c r="E960" s="125">
        <f>'2020_1-2-5_Download'!G187</f>
        <v>-17.318410724206529</v>
      </c>
    </row>
    <row r="961" spans="1:5" x14ac:dyDescent="0.25">
      <c r="A961">
        <f>'2020_1-2-5_Download'!C188</f>
        <v>2014</v>
      </c>
      <c r="B961" t="str">
        <f>'2020_1-2-5_Download'!B188</f>
        <v>Polen</v>
      </c>
      <c r="C961" t="s">
        <v>776</v>
      </c>
      <c r="D961" s="125" t="str">
        <f t="shared" si="3"/>
        <v>+131,882269459785</v>
      </c>
      <c r="E961" s="125">
        <f>'2020_1-2-5_Download'!G188</f>
        <v>131.88226945978468</v>
      </c>
    </row>
    <row r="962" spans="1:5" x14ac:dyDescent="0.25">
      <c r="A962">
        <f>'2020_1-2-5_Download'!C189</f>
        <v>2014</v>
      </c>
      <c r="B962" t="str">
        <f>'2020_1-2-5_Download'!B189</f>
        <v>Serbien</v>
      </c>
      <c r="C962" t="s">
        <v>777</v>
      </c>
      <c r="D962" s="125" t="str">
        <f t="shared" si="3"/>
        <v>+3,57792277248903</v>
      </c>
      <c r="E962" s="125">
        <f>'2020_1-2-5_Download'!G189</f>
        <v>3.5779227724890319</v>
      </c>
    </row>
    <row r="963" spans="1:5" x14ac:dyDescent="0.25">
      <c r="A963">
        <f>'2020_1-2-5_Download'!C190</f>
        <v>2014</v>
      </c>
      <c r="B963" t="str">
        <f>'2020_1-2-5_Download'!B190</f>
        <v>Niederlande</v>
      </c>
      <c r="C963" t="s">
        <v>778</v>
      </c>
      <c r="D963" s="125" t="str">
        <f t="shared" si="3"/>
        <v>+35,3631234888511</v>
      </c>
      <c r="E963" s="125">
        <f>'2020_1-2-5_Download'!G190</f>
        <v>35.363123488851102</v>
      </c>
    </row>
    <row r="964" spans="1:5" x14ac:dyDescent="0.25">
      <c r="A964">
        <f>'2020_1-2-5_Download'!C191</f>
        <v>2014</v>
      </c>
      <c r="B964" t="str">
        <f>'2020_1-2-5_Download'!B191</f>
        <v>Italien</v>
      </c>
      <c r="C964" t="s">
        <v>779</v>
      </c>
      <c r="D964" s="125" t="str">
        <f t="shared" si="3"/>
        <v>+7,643152487157</v>
      </c>
      <c r="E964" s="125">
        <f>'2020_1-2-5_Download'!G191</f>
        <v>7.6431524871569962</v>
      </c>
    </row>
    <row r="965" spans="1:5" x14ac:dyDescent="0.25">
      <c r="A965">
        <f>'2020_1-2-5_Download'!C192</f>
        <v>2014</v>
      </c>
      <c r="B965" t="str">
        <f>'2020_1-2-5_Download'!B192</f>
        <v>Rumänien</v>
      </c>
      <c r="C965" t="s">
        <v>780</v>
      </c>
      <c r="D965" s="125" t="str">
        <f t="shared" si="3"/>
        <v>+547,338852749852</v>
      </c>
      <c r="E965" s="125">
        <f>'2020_1-2-5_Download'!G192</f>
        <v>547.33885274985209</v>
      </c>
    </row>
    <row r="966" spans="1:5" x14ac:dyDescent="0.25">
      <c r="A966">
        <f>'2020_1-2-5_Download'!C193</f>
        <v>2014</v>
      </c>
      <c r="B966" t="str">
        <f>'2020_1-2-5_Download'!B193</f>
        <v>Russische Föderation</v>
      </c>
      <c r="C966" t="s">
        <v>781</v>
      </c>
      <c r="D966" s="125" t="str">
        <f t="shared" si="3"/>
        <v>+7,22924533464675</v>
      </c>
      <c r="E966" s="125">
        <f>'2020_1-2-5_Download'!G193</f>
        <v>7.2292453346467482</v>
      </c>
    </row>
    <row r="967" spans="1:5" x14ac:dyDescent="0.25">
      <c r="A967">
        <f>'2020_1-2-5_Download'!C194</f>
        <v>2014</v>
      </c>
      <c r="B967" t="str">
        <f>'2020_1-2-5_Download'!B194</f>
        <v>Griechenland</v>
      </c>
      <c r="C967" t="s">
        <v>782</v>
      </c>
      <c r="D967" s="125" t="str">
        <f t="shared" si="3"/>
        <v>+4,89228285838455</v>
      </c>
      <c r="E967" s="125">
        <f>'2020_1-2-5_Download'!G194</f>
        <v>4.8922828583845472</v>
      </c>
    </row>
    <row r="968" spans="1:5" x14ac:dyDescent="0.25">
      <c r="A968">
        <f>'2020_1-2-5_Download'!C195</f>
        <v>2014</v>
      </c>
      <c r="B968" t="str">
        <f>'2020_1-2-5_Download'!B195</f>
        <v>Bulgarien</v>
      </c>
      <c r="C968" t="s">
        <v>783</v>
      </c>
      <c r="D968" s="125" t="str">
        <f t="shared" si="3"/>
        <v>+582,371458551941</v>
      </c>
      <c r="E968" s="125">
        <f>'2020_1-2-5_Download'!G195</f>
        <v>582.37145855194126</v>
      </c>
    </row>
    <row r="969" spans="1:5" x14ac:dyDescent="0.25">
      <c r="A969">
        <f>'2020_1-2-5_Download'!C196</f>
        <v>2014</v>
      </c>
      <c r="B969" t="str">
        <f>'2020_1-2-5_Download'!B196</f>
        <v>Spanien</v>
      </c>
      <c r="C969" t="s">
        <v>784</v>
      </c>
      <c r="D969" s="125" t="str">
        <f t="shared" si="3"/>
        <v>+16,7022184300341</v>
      </c>
      <c r="E969" s="125">
        <f>'2020_1-2-5_Download'!G196</f>
        <v>16.702218430034122</v>
      </c>
    </row>
    <row r="970" spans="1:5" x14ac:dyDescent="0.25">
      <c r="A970">
        <f>'2020_1-2-5_Download'!C197</f>
        <v>2014</v>
      </c>
      <c r="B970" t="str">
        <f>'2020_1-2-5_Download'!B197</f>
        <v>Ukraine</v>
      </c>
      <c r="C970" t="s">
        <v>785</v>
      </c>
      <c r="D970" s="125">
        <f t="shared" si="3"/>
        <v>-12.159834653806413</v>
      </c>
      <c r="E970" s="125">
        <f>'2020_1-2-5_Download'!G197</f>
        <v>-12.159834653806413</v>
      </c>
    </row>
    <row r="971" spans="1:5" x14ac:dyDescent="0.25">
      <c r="A971">
        <f>'2020_1-2-5_Download'!C198</f>
        <v>2014</v>
      </c>
      <c r="B971" t="str">
        <f>'2020_1-2-5_Download'!B198</f>
        <v>Vereinigtes Königreich</v>
      </c>
      <c r="C971" t="s">
        <v>786</v>
      </c>
      <c r="D971" s="125">
        <f t="shared" si="3"/>
        <v>-1.9783825516309577</v>
      </c>
      <c r="E971" s="125">
        <f>'2020_1-2-5_Download'!G198</f>
        <v>-1.9783825516309577</v>
      </c>
    </row>
    <row r="972" spans="1:5" x14ac:dyDescent="0.25">
      <c r="A972">
        <f>'2020_1-2-5_Download'!C199</f>
        <v>2014</v>
      </c>
      <c r="B972" t="str">
        <f>'2020_1-2-5_Download'!B199</f>
        <v>Portugal</v>
      </c>
      <c r="C972" t="s">
        <v>787</v>
      </c>
      <c r="D972" s="125" t="str">
        <f t="shared" si="3"/>
        <v>+18,4050772626932</v>
      </c>
      <c r="E972" s="125">
        <f>'2020_1-2-5_Download'!G199</f>
        <v>18.405077262693155</v>
      </c>
    </row>
    <row r="973" spans="1:5" x14ac:dyDescent="0.25">
      <c r="A973">
        <f>'2020_1-2-5_Download'!C200</f>
        <v>2014</v>
      </c>
      <c r="B973" t="str">
        <f>'2020_1-2-5_Download'!B200</f>
        <v>Ungarn</v>
      </c>
      <c r="C973" t="s">
        <v>788</v>
      </c>
      <c r="D973" s="125" t="str">
        <f t="shared" si="3"/>
        <v>+228,071709663314</v>
      </c>
      <c r="E973" s="125">
        <f>'2020_1-2-5_Download'!G200</f>
        <v>228.07170966331438</v>
      </c>
    </row>
    <row r="974" spans="1:5" x14ac:dyDescent="0.25">
      <c r="A974">
        <f>'2020_1-2-5_Download'!C201</f>
        <v>2014</v>
      </c>
      <c r="B974" t="str">
        <f>'2020_1-2-5_Download'!B201</f>
        <v>Kroatien</v>
      </c>
      <c r="C974" t="s">
        <v>789</v>
      </c>
      <c r="D974" s="125" t="str">
        <f t="shared" si="3"/>
        <v>+14,8932879678317</v>
      </c>
      <c r="E974" s="125">
        <f>'2020_1-2-5_Download'!G201</f>
        <v>14.893287967831739</v>
      </c>
    </row>
    <row r="975" spans="1:5" x14ac:dyDescent="0.25">
      <c r="A975">
        <f>'2020_1-2-5_Download'!C202</f>
        <v>2014</v>
      </c>
      <c r="B975" t="str">
        <f>'2020_1-2-5_Download'!B202</f>
        <v>Österreich</v>
      </c>
      <c r="C975" t="s">
        <v>790</v>
      </c>
      <c r="D975" s="125" t="str">
        <f t="shared" si="3"/>
        <v>+4,62873674059787</v>
      </c>
      <c r="E975" s="125">
        <f>'2020_1-2-5_Download'!G202</f>
        <v>4.6287367405978728</v>
      </c>
    </row>
    <row r="976" spans="1:5" x14ac:dyDescent="0.25">
      <c r="A976">
        <f>'2020_1-2-5_Download'!C203</f>
        <v>2014</v>
      </c>
      <c r="B976" t="str">
        <f>'2020_1-2-5_Download'!B203</f>
        <v>EU Staaten</v>
      </c>
      <c r="C976" t="s">
        <v>791</v>
      </c>
      <c r="D976" s="125" t="str">
        <f t="shared" si="3"/>
        <v>+76,9454421070635</v>
      </c>
      <c r="E976" s="125">
        <f>'2020_1-2-5_Download'!G203</f>
        <v>76.945442107063457</v>
      </c>
    </row>
    <row r="977" spans="1:5" x14ac:dyDescent="0.25">
      <c r="A977">
        <f>'2020_1-2-5_Download'!C204</f>
        <v>2014</v>
      </c>
      <c r="B977" t="str">
        <f>'2020_1-2-5_Download'!B204</f>
        <v>Afrika</v>
      </c>
      <c r="C977" t="s">
        <v>792</v>
      </c>
      <c r="D977" s="125" t="str">
        <f t="shared" si="3"/>
        <v>+45,7495269465274</v>
      </c>
      <c r="E977" s="125">
        <f>'2020_1-2-5_Download'!G204</f>
        <v>45.749526946527425</v>
      </c>
    </row>
    <row r="978" spans="1:5" x14ac:dyDescent="0.25">
      <c r="A978">
        <f>'2020_1-2-5_Download'!C205</f>
        <v>2014</v>
      </c>
      <c r="B978" t="str">
        <f>'2020_1-2-5_Download'!B205</f>
        <v>Amerika</v>
      </c>
      <c r="C978" t="s">
        <v>793</v>
      </c>
      <c r="D978" s="125" t="str">
        <f t="shared" si="3"/>
        <v>+18,8013901839451</v>
      </c>
      <c r="E978" s="125">
        <f>'2020_1-2-5_Download'!G205</f>
        <v>18.80139018394506</v>
      </c>
    </row>
    <row r="979" spans="1:5" x14ac:dyDescent="0.25">
      <c r="A979">
        <f>'2020_1-2-5_Download'!C206</f>
        <v>2014</v>
      </c>
      <c r="B979" t="str">
        <f>'2020_1-2-5_Download'!B206</f>
        <v>Asien</v>
      </c>
      <c r="C979" t="s">
        <v>794</v>
      </c>
      <c r="D979" s="125" t="str">
        <f t="shared" si="3"/>
        <v>+21,2119563739223</v>
      </c>
      <c r="E979" s="125">
        <f>'2020_1-2-5_Download'!G206</f>
        <v>21.211956373922263</v>
      </c>
    </row>
    <row r="980" spans="1:5" x14ac:dyDescent="0.25">
      <c r="A980">
        <f>'2020_1-2-5_Download'!C207</f>
        <v>2014</v>
      </c>
      <c r="B980" t="str">
        <f>'2020_1-2-5_Download'!B207</f>
        <v>Syrien</v>
      </c>
      <c r="C980" t="s">
        <v>795</v>
      </c>
      <c r="D980" s="125" t="str">
        <f t="shared" si="3"/>
        <v>+211,212898497618</v>
      </c>
      <c r="E980" s="125">
        <f>'2020_1-2-5_Download'!G207</f>
        <v>211.2128984976182</v>
      </c>
    </row>
    <row r="981" spans="1:5" x14ac:dyDescent="0.25">
      <c r="A981">
        <f>'2020_1-2-5_Download'!C208</f>
        <v>2014</v>
      </c>
      <c r="B981" t="str">
        <f>'2020_1-2-5_Download'!B208</f>
        <v>Irak</v>
      </c>
      <c r="C981" t="s">
        <v>796</v>
      </c>
      <c r="D981" s="125" t="str">
        <f t="shared" si="3"/>
        <v>+35,204081632653</v>
      </c>
      <c r="E981" s="125">
        <f>'2020_1-2-5_Download'!G208</f>
        <v>35.204081632653043</v>
      </c>
    </row>
    <row r="982" spans="1:5" x14ac:dyDescent="0.25">
      <c r="A982">
        <f>'2020_1-2-5_Download'!C209</f>
        <v>2014</v>
      </c>
      <c r="B982" t="str">
        <f>'2020_1-2-5_Download'!B209</f>
        <v>Vietnam</v>
      </c>
      <c r="C982" t="s">
        <v>797</v>
      </c>
      <c r="D982" s="125">
        <f t="shared" si="3"/>
        <v>-16.708048830953857</v>
      </c>
      <c r="E982" s="125">
        <f>'2020_1-2-5_Download'!G209</f>
        <v>-16.708048830953857</v>
      </c>
    </row>
    <row r="983" spans="1:5" x14ac:dyDescent="0.25">
      <c r="A983">
        <f>'2020_1-2-5_Download'!C210</f>
        <v>2014</v>
      </c>
      <c r="B983" t="str">
        <f>'2020_1-2-5_Download'!B210</f>
        <v>China</v>
      </c>
      <c r="C983" t="s">
        <v>798</v>
      </c>
      <c r="D983" s="125" t="str">
        <f t="shared" si="3"/>
        <v>+35,2420520231214</v>
      </c>
      <c r="E983" s="125">
        <f>'2020_1-2-5_Download'!G210</f>
        <v>35.242052023121374</v>
      </c>
    </row>
    <row r="984" spans="1:5" x14ac:dyDescent="0.25">
      <c r="A984">
        <f>'2020_1-2-5_Download'!C211</f>
        <v>2014</v>
      </c>
      <c r="B984" t="str">
        <f>'2020_1-2-5_Download'!B211</f>
        <v xml:space="preserve">Australien und Ozeanien </v>
      </c>
      <c r="C984" t="s">
        <v>799</v>
      </c>
      <c r="D984" s="125" t="str">
        <f t="shared" si="3"/>
        <v>+45,2773613193403</v>
      </c>
      <c r="E984" s="125">
        <f>'2020_1-2-5_Download'!G211</f>
        <v>45.277361319340315</v>
      </c>
    </row>
    <row r="985" spans="1:5" x14ac:dyDescent="0.25">
      <c r="A985">
        <f>'2020_1-2-5_Download'!C212</f>
        <v>2014</v>
      </c>
      <c r="B985" t="str">
        <f>'2020_1-2-5_Download'!B212</f>
        <v>Staatenlos</v>
      </c>
      <c r="C985" t="s">
        <v>800</v>
      </c>
      <c r="D985" s="125" t="str">
        <f t="shared" si="3"/>
        <v>+11,9753086419753</v>
      </c>
      <c r="E985" s="125">
        <f>'2020_1-2-5_Download'!G212</f>
        <v>11.975308641975317</v>
      </c>
    </row>
    <row r="986" spans="1:5" x14ac:dyDescent="0.25">
      <c r="A986">
        <f>'2020_1-2-5_Download'!C213</f>
        <v>2014</v>
      </c>
      <c r="B986" t="str">
        <f>'2020_1-2-5_Download'!B213</f>
        <v>Ungeklärt und ohne Angabe</v>
      </c>
      <c r="C986" t="s">
        <v>801</v>
      </c>
      <c r="D986" s="125">
        <f t="shared" si="3"/>
        <v>-15.281227173119063</v>
      </c>
      <c r="E986" s="125">
        <f>'2020_1-2-5_Download'!G213</f>
        <v>-15.281227173119063</v>
      </c>
    </row>
    <row r="987" spans="1:5" x14ac:dyDescent="0.25">
      <c r="A987">
        <f>'2020_1-2-5_Download'!C214</f>
        <v>2014</v>
      </c>
      <c r="B987" t="str">
        <f>'2020_1-2-5_Download'!B214</f>
        <v>Insgesamt</v>
      </c>
      <c r="C987" t="s">
        <v>802</v>
      </c>
      <c r="D987" s="125" t="str">
        <f t="shared" si="3"/>
        <v>+23,705377844615</v>
      </c>
      <c r="E987" s="125">
        <f>'2020_1-2-5_Download'!G214</f>
        <v>23.705377844615001</v>
      </c>
    </row>
    <row r="988" spans="1:5" x14ac:dyDescent="0.25">
      <c r="A988">
        <f>'2020_1-2-5_Download'!C215</f>
        <v>2013</v>
      </c>
      <c r="B988" t="str">
        <f>'2020_1-2-5_Download'!B215</f>
        <v>Europa</v>
      </c>
      <c r="C988" t="s">
        <v>803</v>
      </c>
      <c r="D988" s="125" t="str">
        <f t="shared" si="3"/>
        <v>+15,7398640412299</v>
      </c>
      <c r="E988" s="125">
        <f>'2020_1-2-5_Download'!G215</f>
        <v>15.739864041229865</v>
      </c>
    </row>
    <row r="989" spans="1:5" x14ac:dyDescent="0.25">
      <c r="A989">
        <f>'2020_1-2-5_Download'!C216</f>
        <v>2013</v>
      </c>
      <c r="B989" t="str">
        <f>'2020_1-2-5_Download'!B216</f>
        <v>Türkei</v>
      </c>
      <c r="C989" t="s">
        <v>804</v>
      </c>
      <c r="D989" s="125">
        <f t="shared" ref="D989:D1000" si="4">IF(E989&gt;0,"+"&amp;E989,E989)</f>
        <v>-16.014623917991372</v>
      </c>
      <c r="E989" s="125">
        <f>'2020_1-2-5_Download'!G216</f>
        <v>-16.014623917991372</v>
      </c>
    </row>
    <row r="990" spans="1:5" x14ac:dyDescent="0.25">
      <c r="A990">
        <f>'2020_1-2-5_Download'!C217</f>
        <v>2013</v>
      </c>
      <c r="B990" t="str">
        <f>'2020_1-2-5_Download'!B217</f>
        <v>Polen</v>
      </c>
      <c r="C990" t="s">
        <v>805</v>
      </c>
      <c r="D990" s="125" t="str">
        <f t="shared" si="4"/>
        <v>+103,159226236387</v>
      </c>
      <c r="E990" s="125">
        <f>'2020_1-2-5_Download'!G217</f>
        <v>103.15922623638664</v>
      </c>
    </row>
    <row r="991" spans="1:5" x14ac:dyDescent="0.25">
      <c r="A991">
        <f>'2020_1-2-5_Download'!C218</f>
        <v>2013</v>
      </c>
      <c r="B991" t="str">
        <f>'2020_1-2-5_Download'!B218</f>
        <v>Serbien</v>
      </c>
      <c r="C991" t="s">
        <v>806</v>
      </c>
      <c r="D991" s="125">
        <f t="shared" si="4"/>
        <v>-6.604984490319822</v>
      </c>
      <c r="E991" s="125">
        <f>'2020_1-2-5_Download'!G218</f>
        <v>-6.604984490319822</v>
      </c>
    </row>
    <row r="992" spans="1:5" x14ac:dyDescent="0.25">
      <c r="A992">
        <f>'2020_1-2-5_Download'!C219</f>
        <v>2013</v>
      </c>
      <c r="B992" t="str">
        <f>'2020_1-2-5_Download'!B219</f>
        <v>Niederlande</v>
      </c>
      <c r="C992" t="s">
        <v>807</v>
      </c>
      <c r="D992" s="125" t="str">
        <f t="shared" si="4"/>
        <v>+35,4884928808095</v>
      </c>
      <c r="E992" s="125">
        <f>'2020_1-2-5_Download'!G219</f>
        <v>35.488492880809531</v>
      </c>
    </row>
    <row r="993" spans="1:5" x14ac:dyDescent="0.25">
      <c r="A993">
        <f>'2020_1-2-5_Download'!C220</f>
        <v>2013</v>
      </c>
      <c r="B993" t="str">
        <f>'2020_1-2-5_Download'!B220</f>
        <v>Italien</v>
      </c>
      <c r="C993" t="s">
        <v>808</v>
      </c>
      <c r="D993" s="125" t="str">
        <f t="shared" si="4"/>
        <v>+2,36394770914255</v>
      </c>
      <c r="E993" s="125">
        <f>'2020_1-2-5_Download'!G220</f>
        <v>2.3639477091425505</v>
      </c>
    </row>
    <row r="994" spans="1:5" x14ac:dyDescent="0.25">
      <c r="A994">
        <f>'2020_1-2-5_Download'!C221</f>
        <v>2013</v>
      </c>
      <c r="B994" t="str">
        <f>'2020_1-2-5_Download'!B221</f>
        <v>Russische Föderation</v>
      </c>
      <c r="C994" t="s">
        <v>809</v>
      </c>
      <c r="D994" s="125" t="str">
        <f t="shared" si="4"/>
        <v>+6,16209708312812</v>
      </c>
      <c r="E994" s="125">
        <f>'2020_1-2-5_Download'!G221</f>
        <v>6.162097083128117</v>
      </c>
    </row>
    <row r="995" spans="1:5" x14ac:dyDescent="0.25">
      <c r="A995">
        <f>'2020_1-2-5_Download'!C222</f>
        <v>2013</v>
      </c>
      <c r="B995" t="str">
        <f>'2020_1-2-5_Download'!B222</f>
        <v>Griechenland</v>
      </c>
      <c r="C995" t="s">
        <v>810</v>
      </c>
      <c r="D995" s="125" t="str">
        <f t="shared" si="4"/>
        <v>+0,931272117712794</v>
      </c>
      <c r="E995" s="125">
        <f>'2020_1-2-5_Download'!G222</f>
        <v>0.93127211771279406</v>
      </c>
    </row>
    <row r="996" spans="1:5" x14ac:dyDescent="0.25">
      <c r="A996">
        <f>'2020_1-2-5_Download'!C223</f>
        <v>2013</v>
      </c>
      <c r="B996" t="str">
        <f>'2020_1-2-5_Download'!B223</f>
        <v>Rumänien</v>
      </c>
      <c r="C996" t="s">
        <v>811</v>
      </c>
      <c r="D996" s="125" t="str">
        <f t="shared" si="4"/>
        <v>+361,679479597871</v>
      </c>
      <c r="E996" s="125">
        <f>'2020_1-2-5_Download'!G223</f>
        <v>361.67947959787108</v>
      </c>
    </row>
    <row r="997" spans="1:5" x14ac:dyDescent="0.25">
      <c r="A997">
        <f>'2020_1-2-5_Download'!C224</f>
        <v>2013</v>
      </c>
      <c r="B997" t="str">
        <f>'2020_1-2-5_Download'!B224</f>
        <v>Spanien</v>
      </c>
      <c r="C997" t="s">
        <v>812</v>
      </c>
      <c r="D997" s="125" t="str">
        <f t="shared" si="4"/>
        <v>+10,804180887372</v>
      </c>
      <c r="E997" s="125">
        <f>'2020_1-2-5_Download'!G224</f>
        <v>10.804180887372013</v>
      </c>
    </row>
    <row r="998" spans="1:5" x14ac:dyDescent="0.25">
      <c r="A998">
        <f>'2020_1-2-5_Download'!C225</f>
        <v>2013</v>
      </c>
      <c r="B998" t="str">
        <f>'2020_1-2-5_Download'!B225</f>
        <v>Vereinigtes Königreich</v>
      </c>
      <c r="C998" t="s">
        <v>813</v>
      </c>
      <c r="D998" s="125">
        <f t="shared" si="4"/>
        <v>-1.1580775911986194</v>
      </c>
      <c r="E998" s="125">
        <f>'2020_1-2-5_Download'!G225</f>
        <v>-1.1580775911986194</v>
      </c>
    </row>
    <row r="999" spans="1:5" x14ac:dyDescent="0.25">
      <c r="A999">
        <f>'2020_1-2-5_Download'!C226</f>
        <v>2013</v>
      </c>
      <c r="B999" t="str">
        <f>'2020_1-2-5_Download'!B226</f>
        <v>Ukraine</v>
      </c>
      <c r="C999" t="s">
        <v>814</v>
      </c>
      <c r="D999" s="125">
        <f t="shared" si="4"/>
        <v>-14.881157423355148</v>
      </c>
      <c r="E999" s="125">
        <f>'2020_1-2-5_Download'!G226</f>
        <v>-14.881157423355148</v>
      </c>
    </row>
    <row r="1000" spans="1:5" x14ac:dyDescent="0.25">
      <c r="A1000">
        <f>'2020_1-2-5_Download'!C227</f>
        <v>2013</v>
      </c>
      <c r="B1000" t="str">
        <f>'2020_1-2-5_Download'!B227</f>
        <v>Bulgarien</v>
      </c>
      <c r="C1000" t="s">
        <v>815</v>
      </c>
      <c r="D1000" s="125" t="str">
        <f t="shared" si="4"/>
        <v>+405,823714585519</v>
      </c>
      <c r="E1000" s="125">
        <f>'2020_1-2-5_Download'!G227</f>
        <v>405.82371458551938</v>
      </c>
    </row>
    <row r="1001" spans="1:5" x14ac:dyDescent="0.25">
      <c r="A1001">
        <f>'2020_1-2-5_Download'!C228</f>
        <v>2013</v>
      </c>
      <c r="B1001" t="str">
        <f>'2020_1-2-5_Download'!B228</f>
        <v>Portugal</v>
      </c>
      <c r="C1001" t="s">
        <v>816</v>
      </c>
      <c r="D1001" s="125" t="str">
        <f>IF(E1001&gt;0,"+"&amp;E1001,E1001)</f>
        <v>+13,8934878587196</v>
      </c>
      <c r="E1001" s="125">
        <f>'2020_1-2-5_Download'!G228</f>
        <v>13.893487858719638</v>
      </c>
    </row>
    <row r="1002" spans="1:5" x14ac:dyDescent="0.25">
      <c r="A1002">
        <f>'2020_1-2-5_Download'!C229</f>
        <v>2013</v>
      </c>
      <c r="B1002" t="str">
        <f>'2020_1-2-5_Download'!B229</f>
        <v>Kroatien</v>
      </c>
      <c r="C1002" t="s">
        <v>817</v>
      </c>
      <c r="D1002" s="125" t="str">
        <f t="shared" ref="D1002:D1045" si="5">IF(E1002&gt;0,"+"&amp;E1002,E1002)</f>
        <v>+5,52118775131456</v>
      </c>
      <c r="E1002" s="125">
        <f>'2020_1-2-5_Download'!G229</f>
        <v>5.5211877513145566</v>
      </c>
    </row>
    <row r="1003" spans="1:5" x14ac:dyDescent="0.25">
      <c r="A1003">
        <f>'2020_1-2-5_Download'!C230</f>
        <v>2013</v>
      </c>
      <c r="B1003" t="str">
        <f>'2020_1-2-5_Download'!B230</f>
        <v>Ungarn</v>
      </c>
      <c r="C1003" t="s">
        <v>818</v>
      </c>
      <c r="D1003" s="125" t="str">
        <f t="shared" si="5"/>
        <v>+192,085701792742</v>
      </c>
      <c r="E1003" s="125">
        <f>'2020_1-2-5_Download'!G230</f>
        <v>192.08570179274159</v>
      </c>
    </row>
    <row r="1004" spans="1:5" x14ac:dyDescent="0.25">
      <c r="A1004">
        <f>'2020_1-2-5_Download'!C231</f>
        <v>2013</v>
      </c>
      <c r="B1004" t="str">
        <f>'2020_1-2-5_Download'!B231</f>
        <v>Österreich</v>
      </c>
      <c r="C1004" t="s">
        <v>819</v>
      </c>
      <c r="D1004" s="125" t="str">
        <f t="shared" si="5"/>
        <v>+3,4715525554484</v>
      </c>
      <c r="E1004" s="125">
        <f>'2020_1-2-5_Download'!G231</f>
        <v>3.4715525554483975</v>
      </c>
    </row>
    <row r="1005" spans="1:5" x14ac:dyDescent="0.25">
      <c r="A1005">
        <f>'2020_1-2-5_Download'!C232</f>
        <v>2013</v>
      </c>
      <c r="B1005" t="str">
        <f>'2020_1-2-5_Download'!B232</f>
        <v>EU-Staaten</v>
      </c>
      <c r="C1005" t="s">
        <v>820</v>
      </c>
      <c r="D1005" s="125" t="str">
        <f t="shared" si="5"/>
        <v>+60,0711475970583</v>
      </c>
      <c r="E1005" s="125">
        <f>'2020_1-2-5_Download'!G232</f>
        <v>60.071147597058314</v>
      </c>
    </row>
    <row r="1006" spans="1:5" x14ac:dyDescent="0.25">
      <c r="A1006">
        <f>'2020_1-2-5_Download'!C233</f>
        <v>2013</v>
      </c>
      <c r="B1006" t="str">
        <f>'2020_1-2-5_Download'!B233</f>
        <v>Afrika</v>
      </c>
      <c r="C1006" t="s">
        <v>821</v>
      </c>
      <c r="D1006" s="125" t="str">
        <f t="shared" si="5"/>
        <v>+21,9987385240732</v>
      </c>
      <c r="E1006" s="125">
        <f>'2020_1-2-5_Download'!G233</f>
        <v>21.998738524073175</v>
      </c>
    </row>
    <row r="1007" spans="1:5" x14ac:dyDescent="0.25">
      <c r="A1007">
        <f>'2020_1-2-5_Download'!C234</f>
        <v>2013</v>
      </c>
      <c r="B1007" t="str">
        <f>'2020_1-2-5_Download'!B234</f>
        <v>Amerika</v>
      </c>
      <c r="C1007" t="s">
        <v>822</v>
      </c>
      <c r="D1007" s="125" t="str">
        <f t="shared" si="5"/>
        <v>+14,7495125879461</v>
      </c>
      <c r="E1007" s="125">
        <f>'2020_1-2-5_Download'!G234</f>
        <v>14.749512587946072</v>
      </c>
    </row>
    <row r="1008" spans="1:5" x14ac:dyDescent="0.25">
      <c r="A1008">
        <f>'2020_1-2-5_Download'!C235</f>
        <v>2013</v>
      </c>
      <c r="B1008" t="str">
        <f>'2020_1-2-5_Download'!B235</f>
        <v>Asien</v>
      </c>
      <c r="C1008" t="s">
        <v>823</v>
      </c>
      <c r="D1008" s="125" t="str">
        <f t="shared" si="5"/>
        <v>+6,93012756004026</v>
      </c>
      <c r="E1008" s="125">
        <f>'2020_1-2-5_Download'!G235</f>
        <v>6.9301275600402619</v>
      </c>
    </row>
    <row r="1009" spans="1:5" x14ac:dyDescent="0.25">
      <c r="A1009">
        <f>'2020_1-2-5_Download'!C236</f>
        <v>2013</v>
      </c>
      <c r="B1009" t="str">
        <f>'2020_1-2-5_Download'!B236</f>
        <v>Syrien</v>
      </c>
      <c r="C1009" t="s">
        <v>824</v>
      </c>
      <c r="D1009" s="125" t="str">
        <f t="shared" si="5"/>
        <v>+75,5588127519238</v>
      </c>
      <c r="E1009" s="125">
        <f>'2020_1-2-5_Download'!G236</f>
        <v>75.558812751923767</v>
      </c>
    </row>
    <row r="1010" spans="1:5" x14ac:dyDescent="0.25">
      <c r="A1010">
        <f>'2020_1-2-5_Download'!C237</f>
        <v>2013</v>
      </c>
      <c r="B1010" t="str">
        <f>'2020_1-2-5_Download'!B237</f>
        <v>Irak</v>
      </c>
      <c r="C1010" t="s">
        <v>825</v>
      </c>
      <c r="D1010" s="125" t="str">
        <f t="shared" si="5"/>
        <v>+28,1417830290011</v>
      </c>
      <c r="E1010" s="125">
        <f>'2020_1-2-5_Download'!G237</f>
        <v>28.14178302900109</v>
      </c>
    </row>
    <row r="1011" spans="1:5" x14ac:dyDescent="0.25">
      <c r="A1011">
        <f>'2020_1-2-5_Download'!C238</f>
        <v>2013</v>
      </c>
      <c r="B1011" t="str">
        <f>'2020_1-2-5_Download'!B238</f>
        <v>Vietnam</v>
      </c>
      <c r="C1011" t="s">
        <v>826</v>
      </c>
      <c r="D1011" s="125">
        <f t="shared" si="5"/>
        <v>-16.449410304158903</v>
      </c>
      <c r="E1011" s="125">
        <f>'2020_1-2-5_Download'!G238</f>
        <v>-16.449410304158903</v>
      </c>
    </row>
    <row r="1012" spans="1:5" x14ac:dyDescent="0.25">
      <c r="A1012">
        <f>'2020_1-2-5_Download'!C239</f>
        <v>2013</v>
      </c>
      <c r="B1012" t="str">
        <f>'2020_1-2-5_Download'!B239</f>
        <v>China</v>
      </c>
      <c r="C1012" t="s">
        <v>827</v>
      </c>
      <c r="D1012" s="125" t="str">
        <f t="shared" si="5"/>
        <v>+24,2774566473989</v>
      </c>
      <c r="E1012" s="125">
        <f>'2020_1-2-5_Download'!G239</f>
        <v>24.27745664739885</v>
      </c>
    </row>
    <row r="1013" spans="1:5" x14ac:dyDescent="0.25">
      <c r="A1013">
        <f>'2020_1-2-5_Download'!C240</f>
        <v>2013</v>
      </c>
      <c r="B1013" t="str">
        <f>'2020_1-2-5_Download'!B240</f>
        <v xml:space="preserve">Australien und Ozeanien </v>
      </c>
      <c r="C1013" t="s">
        <v>828</v>
      </c>
      <c r="D1013" s="125" t="str">
        <f t="shared" si="5"/>
        <v>+47,2263868065967</v>
      </c>
      <c r="E1013" s="125">
        <f>'2020_1-2-5_Download'!G240</f>
        <v>47.226386806596707</v>
      </c>
    </row>
    <row r="1014" spans="1:5" x14ac:dyDescent="0.25">
      <c r="A1014">
        <f>'2020_1-2-5_Download'!C241</f>
        <v>2013</v>
      </c>
      <c r="B1014" t="str">
        <f>'2020_1-2-5_Download'!B241</f>
        <v>Staatenlos</v>
      </c>
      <c r="C1014" t="s">
        <v>829</v>
      </c>
      <c r="D1014" s="125" t="str">
        <f t="shared" si="5"/>
        <v>+5,37037037037038</v>
      </c>
      <c r="E1014" s="125">
        <f>'2020_1-2-5_Download'!G241</f>
        <v>5.3703703703703809</v>
      </c>
    </row>
    <row r="1015" spans="1:5" x14ac:dyDescent="0.25">
      <c r="A1015">
        <f>'2020_1-2-5_Download'!C242</f>
        <v>2013</v>
      </c>
      <c r="B1015" t="str">
        <f>'2020_1-2-5_Download'!B242</f>
        <v>Ungeklärt und ohne Angabe</v>
      </c>
      <c r="C1015" t="s">
        <v>830</v>
      </c>
      <c r="D1015" s="125">
        <f t="shared" si="5"/>
        <v>-24.791818845872911</v>
      </c>
      <c r="E1015" s="125">
        <f>'2020_1-2-5_Download'!G242</f>
        <v>-24.791818845872911</v>
      </c>
    </row>
    <row r="1016" spans="1:5" x14ac:dyDescent="0.25">
      <c r="A1016">
        <f>'2020_1-2-5_Download'!C243</f>
        <v>2013</v>
      </c>
      <c r="B1016" t="str">
        <f>'2020_1-2-5_Download'!B243</f>
        <v>Insgesamt</v>
      </c>
      <c r="C1016" t="s">
        <v>831</v>
      </c>
      <c r="D1016" s="125" t="str">
        <f t="shared" si="5"/>
        <v>+13,9122313569642</v>
      </c>
      <c r="E1016" s="125">
        <f>'2020_1-2-5_Download'!G243</f>
        <v>13.912231356964242</v>
      </c>
    </row>
    <row r="1017" spans="1:5" x14ac:dyDescent="0.25">
      <c r="A1017">
        <f>'2020_1-2-5_Download'!C244</f>
        <v>2012</v>
      </c>
      <c r="B1017" t="str">
        <f>'2020_1-2-5_Download'!B244</f>
        <v>Europa</v>
      </c>
      <c r="C1017" t="s">
        <v>832</v>
      </c>
      <c r="D1017" s="125" t="str">
        <f t="shared" si="5"/>
        <v>+8,68140403794146</v>
      </c>
      <c r="E1017" s="125">
        <f>'2020_1-2-5_Download'!G244</f>
        <v>8.6814040379414621</v>
      </c>
    </row>
    <row r="1018" spans="1:5" x14ac:dyDescent="0.25">
      <c r="A1018">
        <f>'2020_1-2-5_Download'!C245</f>
        <v>2012</v>
      </c>
      <c r="B1018" t="str">
        <f>'2020_1-2-5_Download'!B245</f>
        <v>Türkei</v>
      </c>
      <c r="C1018" t="s">
        <v>833</v>
      </c>
      <c r="D1018" s="125">
        <f t="shared" si="5"/>
        <v>-14.451871897345839</v>
      </c>
      <c r="E1018" s="125">
        <f>'2020_1-2-5_Download'!G245</f>
        <v>-14.451871897345839</v>
      </c>
    </row>
    <row r="1019" spans="1:5" x14ac:dyDescent="0.25">
      <c r="A1019">
        <f>'2020_1-2-5_Download'!C246</f>
        <v>2012</v>
      </c>
      <c r="B1019" t="str">
        <f>'2020_1-2-5_Download'!B246</f>
        <v>Polen</v>
      </c>
      <c r="C1019" t="s">
        <v>834</v>
      </c>
      <c r="D1019" s="125" t="str">
        <f t="shared" si="5"/>
        <v>+72,9367846234535</v>
      </c>
      <c r="E1019" s="125">
        <f>'2020_1-2-5_Download'!G246</f>
        <v>72.936784623453548</v>
      </c>
    </row>
    <row r="1020" spans="1:5" x14ac:dyDescent="0.25">
      <c r="A1020">
        <f>'2020_1-2-5_Download'!C247</f>
        <v>2012</v>
      </c>
      <c r="B1020" t="str">
        <f>'2020_1-2-5_Download'!B247</f>
        <v>Serbien2)</v>
      </c>
      <c r="C1020" t="s">
        <v>835</v>
      </c>
      <c r="D1020" s="125">
        <f t="shared" si="5"/>
        <v>-9.7443576853139433</v>
      </c>
      <c r="E1020" s="125">
        <f>'2020_1-2-5_Download'!G247</f>
        <v>-9.7443576853139433</v>
      </c>
    </row>
    <row r="1021" spans="1:5" x14ac:dyDescent="0.25">
      <c r="A1021">
        <f>'2020_1-2-5_Download'!C248</f>
        <v>2012</v>
      </c>
      <c r="B1021" t="str">
        <f>'2020_1-2-5_Download'!B248</f>
        <v>Niederlande</v>
      </c>
      <c r="C1021" t="s">
        <v>836</v>
      </c>
      <c r="D1021" s="125" t="str">
        <f t="shared" si="5"/>
        <v>+34,5392674845527</v>
      </c>
      <c r="E1021" s="125">
        <f>'2020_1-2-5_Download'!G248</f>
        <v>34.539267484552681</v>
      </c>
    </row>
    <row r="1022" spans="1:5" x14ac:dyDescent="0.25">
      <c r="A1022">
        <f>'2020_1-2-5_Download'!C249</f>
        <v>2012</v>
      </c>
      <c r="B1022" t="str">
        <f>'2020_1-2-5_Download'!B249</f>
        <v>Italien</v>
      </c>
      <c r="C1022" t="s">
        <v>837</v>
      </c>
      <c r="D1022" s="125">
        <f t="shared" si="5"/>
        <v>-2.8024892452909</v>
      </c>
      <c r="E1022" s="125">
        <f>'2020_1-2-5_Download'!G249</f>
        <v>-2.8024892452909</v>
      </c>
    </row>
    <row r="1023" spans="1:5" x14ac:dyDescent="0.25">
      <c r="A1023">
        <f>'2020_1-2-5_Download'!C250</f>
        <v>2012</v>
      </c>
      <c r="B1023" t="str">
        <f>'2020_1-2-5_Download'!B250</f>
        <v>Russische Föderation</v>
      </c>
      <c r="C1023" t="s">
        <v>838</v>
      </c>
      <c r="D1023" s="125">
        <f t="shared" si="5"/>
        <v>-0.84824604607891274</v>
      </c>
      <c r="E1023" s="125">
        <f>'2020_1-2-5_Download'!G250</f>
        <v>-0.84824604607891274</v>
      </c>
    </row>
    <row r="1024" spans="1:5" x14ac:dyDescent="0.25">
      <c r="A1024">
        <f>'2020_1-2-5_Download'!C251</f>
        <v>2012</v>
      </c>
      <c r="B1024" t="str">
        <f>'2020_1-2-5_Download'!B251</f>
        <v>Griechenland</v>
      </c>
      <c r="C1024" t="s">
        <v>839</v>
      </c>
      <c r="D1024" s="125">
        <f t="shared" si="5"/>
        <v>-4.2217669336313435</v>
      </c>
      <c r="E1024" s="125">
        <f>'2020_1-2-5_Download'!G251</f>
        <v>-4.2217669336313435</v>
      </c>
    </row>
    <row r="1025" spans="1:5" x14ac:dyDescent="0.25">
      <c r="A1025">
        <f>'2020_1-2-5_Download'!C252</f>
        <v>2012</v>
      </c>
      <c r="B1025" t="str">
        <f>'2020_1-2-5_Download'!B252</f>
        <v>Rumänien</v>
      </c>
      <c r="C1025" t="s">
        <v>840</v>
      </c>
      <c r="D1025" s="125" t="str">
        <f t="shared" si="5"/>
        <v>+261,827321111768</v>
      </c>
      <c r="E1025" s="125">
        <f>'2020_1-2-5_Download'!G252</f>
        <v>261.82732111176819</v>
      </c>
    </row>
    <row r="1026" spans="1:5" x14ac:dyDescent="0.25">
      <c r="A1026">
        <f>'2020_1-2-5_Download'!C253</f>
        <v>2012</v>
      </c>
      <c r="B1026" t="str">
        <f>'2020_1-2-5_Download'!B253</f>
        <v>Vereinigtes Königreich</v>
      </c>
      <c r="C1026" t="s">
        <v>841</v>
      </c>
      <c r="D1026" s="125">
        <f t="shared" si="5"/>
        <v>-2.9917004439297443</v>
      </c>
      <c r="E1026" s="125">
        <f>'2020_1-2-5_Download'!G253</f>
        <v>-2.9917004439297443</v>
      </c>
    </row>
    <row r="1027" spans="1:5" x14ac:dyDescent="0.25">
      <c r="A1027">
        <f>'2020_1-2-5_Download'!C254</f>
        <v>2012</v>
      </c>
      <c r="B1027" t="str">
        <f>'2020_1-2-5_Download'!B254</f>
        <v>Ukraine</v>
      </c>
      <c r="C1027" t="s">
        <v>842</v>
      </c>
      <c r="D1027" s="125">
        <f t="shared" si="5"/>
        <v>-14.106097140888735</v>
      </c>
      <c r="E1027" s="125">
        <f>'2020_1-2-5_Download'!G254</f>
        <v>-14.106097140888735</v>
      </c>
    </row>
    <row r="1028" spans="1:5" x14ac:dyDescent="0.25">
      <c r="A1028">
        <f>'2020_1-2-5_Download'!C255</f>
        <v>2012</v>
      </c>
      <c r="B1028" t="str">
        <f>'2020_1-2-5_Download'!B255</f>
        <v>Spanien</v>
      </c>
      <c r="C1028" t="s">
        <v>843</v>
      </c>
      <c r="D1028" s="125">
        <f t="shared" si="5"/>
        <v>-1.471843003412971</v>
      </c>
      <c r="E1028" s="125">
        <f>'2020_1-2-5_Download'!G255</f>
        <v>-1.471843003412971</v>
      </c>
    </row>
    <row r="1029" spans="1:5" x14ac:dyDescent="0.25">
      <c r="A1029">
        <f>'2020_1-2-5_Download'!C256</f>
        <v>2012</v>
      </c>
      <c r="B1029" t="str">
        <f>'2020_1-2-5_Download'!B256</f>
        <v>Bulgarien</v>
      </c>
      <c r="C1029" t="s">
        <v>844</v>
      </c>
      <c r="D1029" s="125" t="str">
        <f t="shared" si="5"/>
        <v>+306,873032528856</v>
      </c>
      <c r="E1029" s="125">
        <f>'2020_1-2-5_Download'!G256</f>
        <v>306.87303252885624</v>
      </c>
    </row>
    <row r="1030" spans="1:5" x14ac:dyDescent="0.25">
      <c r="A1030">
        <f>'2020_1-2-5_Download'!C257</f>
        <v>2012</v>
      </c>
      <c r="B1030" t="str">
        <f>'2020_1-2-5_Download'!B257</f>
        <v>Portugal</v>
      </c>
      <c r="C1030" t="s">
        <v>845</v>
      </c>
      <c r="D1030" s="125" t="str">
        <f t="shared" si="5"/>
        <v>+2,59381898454747</v>
      </c>
      <c r="E1030" s="125">
        <f>'2020_1-2-5_Download'!G257</f>
        <v>2.5938189845474682</v>
      </c>
    </row>
    <row r="1031" spans="1:5" x14ac:dyDescent="0.25">
      <c r="A1031">
        <f>'2020_1-2-5_Download'!C258</f>
        <v>2012</v>
      </c>
      <c r="B1031" t="str">
        <f>'2020_1-2-5_Download'!B258</f>
        <v>Kroatien</v>
      </c>
      <c r="C1031" t="s">
        <v>846</v>
      </c>
      <c r="D1031" s="125" t="str">
        <f t="shared" si="5"/>
        <v>+0,44849984534487</v>
      </c>
      <c r="E1031" s="125">
        <f>'2020_1-2-5_Download'!G258</f>
        <v>0.44849984534486964</v>
      </c>
    </row>
    <row r="1032" spans="1:5" x14ac:dyDescent="0.25">
      <c r="A1032">
        <f>'2020_1-2-5_Download'!C259</f>
        <v>2012</v>
      </c>
      <c r="B1032" t="str">
        <f>'2020_1-2-5_Download'!B259</f>
        <v>Österreich</v>
      </c>
      <c r="C1032" t="s">
        <v>847</v>
      </c>
      <c r="D1032" s="125" t="str">
        <f t="shared" si="5"/>
        <v>+1,39826422372226</v>
      </c>
      <c r="E1032" s="125">
        <f>'2020_1-2-5_Download'!G259</f>
        <v>1.3982642237222649</v>
      </c>
    </row>
    <row r="1033" spans="1:5" x14ac:dyDescent="0.25">
      <c r="A1033">
        <f>'2020_1-2-5_Download'!C260</f>
        <v>2012</v>
      </c>
      <c r="B1033" t="str">
        <f>'2020_1-2-5_Download'!B260</f>
        <v>Bosnien und Herzegowina</v>
      </c>
      <c r="C1033" t="s">
        <v>848</v>
      </c>
      <c r="D1033" s="125">
        <f t="shared" si="5"/>
        <v>-8.1695806900820003</v>
      </c>
      <c r="E1033" s="125">
        <f>'2020_1-2-5_Download'!G260</f>
        <v>-8.1695806900820003</v>
      </c>
    </row>
    <row r="1034" spans="1:5" x14ac:dyDescent="0.25">
      <c r="A1034">
        <f>'2020_1-2-5_Download'!C261</f>
        <v>2012</v>
      </c>
      <c r="B1034" t="str">
        <f>'2020_1-2-5_Download'!B261</f>
        <v>EU-Staaten</v>
      </c>
      <c r="C1034" t="s">
        <v>849</v>
      </c>
      <c r="D1034" s="125" t="str">
        <f t="shared" si="5"/>
        <v>+39,6989909355225</v>
      </c>
      <c r="E1034" s="125">
        <f>'2020_1-2-5_Download'!G261</f>
        <v>39.698990935522488</v>
      </c>
    </row>
    <row r="1035" spans="1:5" x14ac:dyDescent="0.25">
      <c r="A1035">
        <f>'2020_1-2-5_Download'!C262</f>
        <v>2012</v>
      </c>
      <c r="B1035" t="str">
        <f>'2020_1-2-5_Download'!B262</f>
        <v>Afrika</v>
      </c>
      <c r="C1035" t="s">
        <v>850</v>
      </c>
      <c r="D1035" s="125" t="str">
        <f t="shared" si="5"/>
        <v>+1,36659892073727</v>
      </c>
      <c r="E1035" s="125">
        <f>'2020_1-2-5_Download'!G262</f>
        <v>1.3665989207372746</v>
      </c>
    </row>
    <row r="1036" spans="1:5" x14ac:dyDescent="0.25">
      <c r="A1036">
        <f>'2020_1-2-5_Download'!C263</f>
        <v>2012</v>
      </c>
      <c r="B1036" t="str">
        <f>'2020_1-2-5_Download'!B263</f>
        <v>Amerika</v>
      </c>
      <c r="C1036" t="s">
        <v>851</v>
      </c>
      <c r="D1036" s="125" t="str">
        <f t="shared" si="5"/>
        <v>+9,85843858608119</v>
      </c>
      <c r="E1036" s="125">
        <f>'2020_1-2-5_Download'!G263</f>
        <v>9.8584385860811921</v>
      </c>
    </row>
    <row r="1037" spans="1:5" x14ac:dyDescent="0.25">
      <c r="A1037">
        <f>'2020_1-2-5_Download'!C264</f>
        <v>2012</v>
      </c>
      <c r="B1037" t="str">
        <f>'2020_1-2-5_Download'!B264</f>
        <v>Asien</v>
      </c>
      <c r="C1037" t="s">
        <v>852</v>
      </c>
      <c r="D1037" s="125">
        <f t="shared" si="5"/>
        <v>-0.39029564555171703</v>
      </c>
      <c r="E1037" s="125">
        <f>'2020_1-2-5_Download'!G264</f>
        <v>-0.39029564555171703</v>
      </c>
    </row>
    <row r="1038" spans="1:5" x14ac:dyDescent="0.25">
      <c r="A1038">
        <f>'2020_1-2-5_Download'!C265</f>
        <v>2012</v>
      </c>
      <c r="B1038" t="str">
        <f>'2020_1-2-5_Download'!B265</f>
        <v>Irak</v>
      </c>
      <c r="C1038" t="s">
        <v>853</v>
      </c>
      <c r="D1038" s="125" t="str">
        <f t="shared" si="5"/>
        <v>+25,9264232008593</v>
      </c>
      <c r="E1038" s="125">
        <f>'2020_1-2-5_Download'!G265</f>
        <v>25.92642320085929</v>
      </c>
    </row>
    <row r="1039" spans="1:5" x14ac:dyDescent="0.25">
      <c r="A1039">
        <f>'2020_1-2-5_Download'!C266</f>
        <v>2012</v>
      </c>
      <c r="B1039" t="str">
        <f>'2020_1-2-5_Download'!B266</f>
        <v>Vietnam</v>
      </c>
      <c r="C1039" t="s">
        <v>854</v>
      </c>
      <c r="D1039" s="125">
        <f t="shared" si="5"/>
        <v>-14.100972480860747</v>
      </c>
      <c r="E1039" s="125">
        <f>'2020_1-2-5_Download'!G266</f>
        <v>-14.100972480860747</v>
      </c>
    </row>
    <row r="1040" spans="1:5" x14ac:dyDescent="0.25">
      <c r="A1040">
        <f>'2020_1-2-5_Download'!C267</f>
        <v>2012</v>
      </c>
      <c r="B1040" t="str">
        <f>'2020_1-2-5_Download'!B267</f>
        <v>Syrien</v>
      </c>
      <c r="C1040" t="s">
        <v>855</v>
      </c>
      <c r="D1040" s="125" t="str">
        <f t="shared" si="5"/>
        <v>+31,916452913155</v>
      </c>
      <c r="E1040" s="125">
        <f>'2020_1-2-5_Download'!G267</f>
        <v>31.916452913154984</v>
      </c>
    </row>
    <row r="1041" spans="1:5" x14ac:dyDescent="0.25">
      <c r="A1041">
        <f>'2020_1-2-5_Download'!C268</f>
        <v>2012</v>
      </c>
      <c r="B1041" t="str">
        <f>'2020_1-2-5_Download'!B268</f>
        <v>China</v>
      </c>
      <c r="C1041" t="s">
        <v>856</v>
      </c>
      <c r="D1041" s="125" t="str">
        <f t="shared" si="5"/>
        <v>+11,2897398843931</v>
      </c>
      <c r="E1041" s="125">
        <f>'2020_1-2-5_Download'!G268</f>
        <v>11.289739884393057</v>
      </c>
    </row>
    <row r="1042" spans="1:5" x14ac:dyDescent="0.25">
      <c r="A1042">
        <f>'2020_1-2-5_Download'!C269</f>
        <v>2012</v>
      </c>
      <c r="B1042" t="str">
        <f>'2020_1-2-5_Download'!B269</f>
        <v xml:space="preserve">Australien und Ozeanien </v>
      </c>
      <c r="C1042" t="s">
        <v>857</v>
      </c>
      <c r="D1042" s="125" t="str">
        <f t="shared" si="5"/>
        <v>+38,5307346326837</v>
      </c>
      <c r="E1042" s="125">
        <f>'2020_1-2-5_Download'!G269</f>
        <v>38.530734632683675</v>
      </c>
    </row>
    <row r="1043" spans="1:5" x14ac:dyDescent="0.25">
      <c r="A1043">
        <f>'2020_1-2-5_Download'!C270</f>
        <v>2012</v>
      </c>
      <c r="B1043" t="str">
        <f>'2020_1-2-5_Download'!B270</f>
        <v>Staatenlos</v>
      </c>
      <c r="C1043" t="s">
        <v>858</v>
      </c>
      <c r="D1043" s="125" t="str">
        <f t="shared" si="5"/>
        <v>+4,5679012345679</v>
      </c>
      <c r="E1043" s="125">
        <f>'2020_1-2-5_Download'!G270</f>
        <v>4.5679012345678984</v>
      </c>
    </row>
    <row r="1044" spans="1:5" x14ac:dyDescent="0.25">
      <c r="A1044">
        <f>'2020_1-2-5_Download'!C271</f>
        <v>2012</v>
      </c>
      <c r="B1044" t="str">
        <f>'2020_1-2-5_Download'!B271</f>
        <v>Ungeklärt und ohne Angabe</v>
      </c>
      <c r="C1044" t="s">
        <v>859</v>
      </c>
      <c r="D1044" s="125">
        <f t="shared" si="5"/>
        <v>-21.037253469685908</v>
      </c>
      <c r="E1044" s="125">
        <f>'2020_1-2-5_Download'!G271</f>
        <v>-21.037253469685908</v>
      </c>
    </row>
    <row r="1045" spans="1:5" x14ac:dyDescent="0.25">
      <c r="A1045">
        <f>'2020_1-2-5_Download'!C272</f>
        <v>2012</v>
      </c>
      <c r="B1045" t="str">
        <f>'2020_1-2-5_Download'!B272</f>
        <v>Insgesamt</v>
      </c>
      <c r="C1045" t="s">
        <v>860</v>
      </c>
      <c r="D1045" s="125" t="str">
        <f t="shared" si="5"/>
        <v>+6,62772001750866</v>
      </c>
      <c r="E1045" s="125">
        <f>'2020_1-2-5_Download'!G272</f>
        <v>6.6277200175086648</v>
      </c>
    </row>
    <row r="1046" spans="1:5" x14ac:dyDescent="0.25">
      <c r="D1046" s="125"/>
      <c r="E1046" s="125"/>
    </row>
    <row r="1047" spans="1:5" x14ac:dyDescent="0.25">
      <c r="D1047" s="125"/>
      <c r="E1047" s="125"/>
    </row>
    <row r="1048" spans="1:5" x14ac:dyDescent="0.25">
      <c r="D1048" s="125"/>
      <c r="E1048" s="125"/>
    </row>
    <row r="1049" spans="1:5" x14ac:dyDescent="0.25">
      <c r="D1049" s="125"/>
      <c r="E1049" s="125"/>
    </row>
    <row r="1050" spans="1:5" x14ac:dyDescent="0.25">
      <c r="D1050" s="125"/>
      <c r="E1050" s="125"/>
    </row>
    <row r="1051" spans="1:5" x14ac:dyDescent="0.25">
      <c r="D1051" s="125"/>
      <c r="E1051" s="125"/>
    </row>
  </sheetData>
  <autoFilter ref="A1:G1045" xr:uid="{A4199301-1491-44B0-8D94-6EF3095DC48D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3B07-1D50-41F0-89D3-E5B60235A6EA}">
  <sheetPr codeName="Tabelle19"/>
  <dimension ref="A1:E1047"/>
  <sheetViews>
    <sheetView tabSelected="1" topLeftCell="A280" workbookViewId="0">
      <selection sqref="A1:D1045"/>
    </sheetView>
  </sheetViews>
  <sheetFormatPr baseColWidth="10" defaultRowHeight="15" x14ac:dyDescent="0.25"/>
  <cols>
    <col min="3" max="3" width="31.140625" customWidth="1"/>
    <col min="5" max="5" width="18.7109375" bestFit="1" customWidth="1"/>
  </cols>
  <sheetData>
    <row r="1" spans="1:5" x14ac:dyDescent="0.25">
      <c r="A1" t="s">
        <v>593</v>
      </c>
      <c r="B1" t="s">
        <v>180</v>
      </c>
      <c r="C1" t="s">
        <v>3</v>
      </c>
      <c r="D1" t="s">
        <v>595</v>
      </c>
    </row>
    <row r="2" spans="1:5" x14ac:dyDescent="0.25">
      <c r="A2">
        <v>2020</v>
      </c>
      <c r="B2" t="s">
        <v>152</v>
      </c>
      <c r="C2" t="s">
        <v>164</v>
      </c>
      <c r="D2" s="101" t="s">
        <v>861</v>
      </c>
      <c r="E2" s="101"/>
    </row>
    <row r="3" spans="1:5" x14ac:dyDescent="0.25">
      <c r="A3">
        <v>2020</v>
      </c>
      <c r="B3" t="s">
        <v>59</v>
      </c>
      <c r="C3" t="s">
        <v>164</v>
      </c>
      <c r="D3" s="101" t="s">
        <v>862</v>
      </c>
      <c r="E3" s="101"/>
    </row>
    <row r="4" spans="1:5" x14ac:dyDescent="0.25">
      <c r="A4">
        <v>2020</v>
      </c>
      <c r="B4" t="s">
        <v>49</v>
      </c>
      <c r="C4" t="s">
        <v>164</v>
      </c>
      <c r="D4" s="101" t="s">
        <v>863</v>
      </c>
      <c r="E4" s="101"/>
    </row>
    <row r="5" spans="1:5" x14ac:dyDescent="0.25">
      <c r="A5">
        <v>2020</v>
      </c>
      <c r="B5" t="s">
        <v>153</v>
      </c>
      <c r="C5" t="s">
        <v>164</v>
      </c>
      <c r="D5" s="101" t="s">
        <v>864</v>
      </c>
      <c r="E5" s="101"/>
    </row>
    <row r="6" spans="1:5" x14ac:dyDescent="0.25">
      <c r="A6">
        <v>2020</v>
      </c>
      <c r="B6" t="s">
        <v>46</v>
      </c>
      <c r="C6" t="s">
        <v>164</v>
      </c>
      <c r="D6" s="101" t="s">
        <v>865</v>
      </c>
      <c r="E6" s="101"/>
    </row>
    <row r="7" spans="1:5" x14ac:dyDescent="0.25">
      <c r="A7">
        <v>2020</v>
      </c>
      <c r="B7" t="s">
        <v>51</v>
      </c>
      <c r="C7" t="s">
        <v>164</v>
      </c>
      <c r="D7" s="101" t="s">
        <v>866</v>
      </c>
      <c r="E7" s="101"/>
    </row>
    <row r="8" spans="1:5" x14ac:dyDescent="0.25">
      <c r="A8">
        <v>2020</v>
      </c>
      <c r="B8" t="s">
        <v>37</v>
      </c>
      <c r="C8" t="s">
        <v>164</v>
      </c>
      <c r="D8" s="101" t="s">
        <v>867</v>
      </c>
      <c r="E8" s="101"/>
    </row>
    <row r="9" spans="1:5" x14ac:dyDescent="0.25">
      <c r="A9">
        <v>2020</v>
      </c>
      <c r="B9" t="s">
        <v>56</v>
      </c>
      <c r="C9" t="s">
        <v>164</v>
      </c>
      <c r="D9" s="101" t="s">
        <v>868</v>
      </c>
      <c r="E9" s="101"/>
    </row>
    <row r="10" spans="1:5" x14ac:dyDescent="0.25">
      <c r="A10">
        <v>2020</v>
      </c>
      <c r="B10" t="s">
        <v>34</v>
      </c>
      <c r="C10" t="s">
        <v>164</v>
      </c>
      <c r="D10" s="101" t="s">
        <v>869</v>
      </c>
      <c r="E10" s="101"/>
    </row>
    <row r="11" spans="1:5" x14ac:dyDescent="0.25">
      <c r="A11">
        <v>2020</v>
      </c>
      <c r="B11" t="s">
        <v>27</v>
      </c>
      <c r="C11" t="s">
        <v>164</v>
      </c>
      <c r="D11" s="101" t="s">
        <v>870</v>
      </c>
      <c r="E11" s="101"/>
    </row>
    <row r="12" spans="1:5" x14ac:dyDescent="0.25">
      <c r="A12">
        <v>2020</v>
      </c>
      <c r="B12" t="s">
        <v>57</v>
      </c>
      <c r="C12" t="s">
        <v>164</v>
      </c>
      <c r="D12" s="101" t="s">
        <v>871</v>
      </c>
      <c r="E12" s="101"/>
    </row>
    <row r="13" spans="1:5" x14ac:dyDescent="0.25">
      <c r="A13">
        <v>2020</v>
      </c>
      <c r="B13" t="s">
        <v>62</v>
      </c>
      <c r="C13" t="s">
        <v>164</v>
      </c>
      <c r="D13" s="101" t="s">
        <v>872</v>
      </c>
      <c r="E13" s="101"/>
    </row>
    <row r="14" spans="1:5" x14ac:dyDescent="0.25">
      <c r="A14">
        <v>2020</v>
      </c>
      <c r="B14" t="s">
        <v>154</v>
      </c>
      <c r="C14" t="s">
        <v>164</v>
      </c>
      <c r="D14" s="101" t="s">
        <v>873</v>
      </c>
      <c r="E14" s="101"/>
    </row>
    <row r="15" spans="1:5" x14ac:dyDescent="0.25">
      <c r="A15">
        <v>2020</v>
      </c>
      <c r="B15" t="s">
        <v>50</v>
      </c>
      <c r="C15" t="s">
        <v>164</v>
      </c>
      <c r="D15" s="101" t="s">
        <v>874</v>
      </c>
      <c r="E15" s="101"/>
    </row>
    <row r="16" spans="1:5" x14ac:dyDescent="0.25">
      <c r="A16">
        <v>2020</v>
      </c>
      <c r="B16" t="s">
        <v>32</v>
      </c>
      <c r="C16" t="s">
        <v>164</v>
      </c>
      <c r="D16" s="101" t="s">
        <v>875</v>
      </c>
      <c r="E16" s="101"/>
    </row>
    <row r="17" spans="1:5" x14ac:dyDescent="0.25">
      <c r="A17">
        <v>2020</v>
      </c>
      <c r="B17" t="s">
        <v>61</v>
      </c>
      <c r="C17" t="s">
        <v>164</v>
      </c>
      <c r="D17" s="101" t="s">
        <v>876</v>
      </c>
      <c r="E17" s="101"/>
    </row>
    <row r="18" spans="1:5" x14ac:dyDescent="0.25">
      <c r="A18">
        <v>2020</v>
      </c>
      <c r="B18" t="s">
        <v>155</v>
      </c>
      <c r="C18" t="s">
        <v>164</v>
      </c>
      <c r="D18" s="101" t="s">
        <v>1888</v>
      </c>
      <c r="E18" s="101"/>
    </row>
    <row r="19" spans="1:5" x14ac:dyDescent="0.25">
      <c r="A19">
        <v>2020</v>
      </c>
      <c r="B19" t="s">
        <v>156</v>
      </c>
      <c r="C19" t="s">
        <v>164</v>
      </c>
      <c r="D19" s="101" t="s">
        <v>878</v>
      </c>
      <c r="E19" s="101"/>
    </row>
    <row r="20" spans="1:5" x14ac:dyDescent="0.25">
      <c r="A20">
        <v>2020</v>
      </c>
      <c r="B20" t="s">
        <v>157</v>
      </c>
      <c r="C20" t="s">
        <v>164</v>
      </c>
      <c r="D20" s="101" t="s">
        <v>879</v>
      </c>
      <c r="E20" s="101"/>
    </row>
    <row r="21" spans="1:5" x14ac:dyDescent="0.25">
      <c r="A21">
        <v>2020</v>
      </c>
      <c r="B21" t="s">
        <v>158</v>
      </c>
      <c r="C21" t="s">
        <v>164</v>
      </c>
      <c r="D21" s="101" t="s">
        <v>880</v>
      </c>
      <c r="E21" s="101"/>
    </row>
    <row r="22" spans="1:5" x14ac:dyDescent="0.25">
      <c r="A22">
        <v>2020</v>
      </c>
      <c r="B22" t="s">
        <v>159</v>
      </c>
      <c r="C22" t="s">
        <v>164</v>
      </c>
      <c r="D22" s="101" t="s">
        <v>881</v>
      </c>
      <c r="E22" s="101"/>
    </row>
    <row r="23" spans="1:5" x14ac:dyDescent="0.25">
      <c r="A23">
        <v>2020</v>
      </c>
      <c r="B23" t="s">
        <v>160</v>
      </c>
      <c r="C23" t="s">
        <v>164</v>
      </c>
      <c r="D23" s="101" t="s">
        <v>882</v>
      </c>
      <c r="E23" s="101"/>
    </row>
    <row r="24" spans="1:5" x14ac:dyDescent="0.25">
      <c r="A24">
        <v>2020</v>
      </c>
      <c r="B24" t="s">
        <v>112</v>
      </c>
      <c r="C24" t="s">
        <v>164</v>
      </c>
      <c r="D24" s="101" t="s">
        <v>883</v>
      </c>
      <c r="E24" s="101"/>
    </row>
    <row r="25" spans="1:5" x14ac:dyDescent="0.25">
      <c r="A25">
        <v>2020</v>
      </c>
      <c r="B25" t="s">
        <v>134</v>
      </c>
      <c r="C25" t="s">
        <v>164</v>
      </c>
      <c r="D25" s="101" t="s">
        <v>884</v>
      </c>
      <c r="E25" s="101"/>
    </row>
    <row r="26" spans="1:5" x14ac:dyDescent="0.25">
      <c r="A26">
        <v>2020</v>
      </c>
      <c r="B26" t="s">
        <v>116</v>
      </c>
      <c r="C26" t="s">
        <v>164</v>
      </c>
      <c r="D26" s="101" t="s">
        <v>885</v>
      </c>
      <c r="E26" s="101"/>
    </row>
    <row r="27" spans="1:5" x14ac:dyDescent="0.25">
      <c r="A27">
        <v>2020</v>
      </c>
      <c r="B27" t="s">
        <v>137</v>
      </c>
      <c r="C27" t="s">
        <v>164</v>
      </c>
      <c r="D27" s="101" t="s">
        <v>886</v>
      </c>
      <c r="E27" s="101"/>
    </row>
    <row r="28" spans="1:5" x14ac:dyDescent="0.25">
      <c r="A28">
        <v>2020</v>
      </c>
      <c r="B28" t="s">
        <v>162</v>
      </c>
      <c r="C28" t="s">
        <v>164</v>
      </c>
      <c r="D28" s="101" t="s">
        <v>887</v>
      </c>
      <c r="E28" s="101"/>
    </row>
    <row r="29" spans="1:5" x14ac:dyDescent="0.25">
      <c r="A29">
        <v>2020</v>
      </c>
      <c r="B29" t="s">
        <v>163</v>
      </c>
      <c r="C29" t="s">
        <v>164</v>
      </c>
      <c r="D29" s="101" t="s">
        <v>888</v>
      </c>
      <c r="E29" s="101"/>
    </row>
    <row r="30" spans="1:5" x14ac:dyDescent="0.25">
      <c r="A30">
        <v>2020</v>
      </c>
      <c r="B30" t="s">
        <v>164</v>
      </c>
      <c r="C30" t="s">
        <v>164</v>
      </c>
      <c r="D30" s="101" t="s">
        <v>889</v>
      </c>
      <c r="E30" s="101"/>
    </row>
    <row r="31" spans="1:5" x14ac:dyDescent="0.25">
      <c r="A31">
        <v>2019</v>
      </c>
      <c r="B31" t="s">
        <v>152</v>
      </c>
      <c r="C31" t="s">
        <v>164</v>
      </c>
      <c r="D31" s="101" t="s">
        <v>890</v>
      </c>
      <c r="E31" s="101"/>
    </row>
    <row r="32" spans="1:5" x14ac:dyDescent="0.25">
      <c r="A32">
        <v>2019</v>
      </c>
      <c r="B32" t="s">
        <v>59</v>
      </c>
      <c r="C32" t="s">
        <v>164</v>
      </c>
      <c r="D32" s="101" t="s">
        <v>891</v>
      </c>
      <c r="E32" s="101"/>
    </row>
    <row r="33" spans="1:5" x14ac:dyDescent="0.25">
      <c r="A33">
        <v>2019</v>
      </c>
      <c r="B33" t="s">
        <v>49</v>
      </c>
      <c r="C33" t="s">
        <v>164</v>
      </c>
      <c r="D33" s="101" t="s">
        <v>892</v>
      </c>
      <c r="E33" s="101"/>
    </row>
    <row r="34" spans="1:5" x14ac:dyDescent="0.25">
      <c r="A34">
        <v>2019</v>
      </c>
      <c r="B34" t="s">
        <v>153</v>
      </c>
      <c r="C34" t="s">
        <v>164</v>
      </c>
      <c r="D34" s="101" t="s">
        <v>893</v>
      </c>
      <c r="E34" s="101"/>
    </row>
    <row r="35" spans="1:5" x14ac:dyDescent="0.25">
      <c r="A35">
        <v>2019</v>
      </c>
      <c r="B35" t="s">
        <v>46</v>
      </c>
      <c r="C35" t="s">
        <v>164</v>
      </c>
      <c r="D35" s="101" t="s">
        <v>894</v>
      </c>
      <c r="E35" s="101"/>
    </row>
    <row r="36" spans="1:5" x14ac:dyDescent="0.25">
      <c r="A36">
        <v>2019</v>
      </c>
      <c r="B36" t="s">
        <v>51</v>
      </c>
      <c r="C36" t="s">
        <v>164</v>
      </c>
      <c r="D36" s="101" t="s">
        <v>895</v>
      </c>
      <c r="E36" s="101"/>
    </row>
    <row r="37" spans="1:5" x14ac:dyDescent="0.25">
      <c r="A37">
        <v>2019</v>
      </c>
      <c r="B37" t="s">
        <v>37</v>
      </c>
      <c r="C37" t="s">
        <v>164</v>
      </c>
      <c r="D37" s="101" t="s">
        <v>896</v>
      </c>
      <c r="E37" s="101"/>
    </row>
    <row r="38" spans="1:5" x14ac:dyDescent="0.25">
      <c r="A38">
        <v>2019</v>
      </c>
      <c r="B38" t="s">
        <v>56</v>
      </c>
      <c r="C38" t="s">
        <v>164</v>
      </c>
      <c r="D38" s="101" t="s">
        <v>897</v>
      </c>
      <c r="E38" s="101"/>
    </row>
    <row r="39" spans="1:5" x14ac:dyDescent="0.25">
      <c r="A39">
        <v>2019</v>
      </c>
      <c r="B39" t="s">
        <v>34</v>
      </c>
      <c r="C39" t="s">
        <v>164</v>
      </c>
      <c r="D39" s="101" t="s">
        <v>898</v>
      </c>
      <c r="E39" s="101"/>
    </row>
    <row r="40" spans="1:5" x14ac:dyDescent="0.25">
      <c r="A40">
        <v>2019</v>
      </c>
      <c r="B40" t="s">
        <v>27</v>
      </c>
      <c r="C40" t="s">
        <v>164</v>
      </c>
      <c r="D40" s="101" t="s">
        <v>899</v>
      </c>
      <c r="E40" s="101"/>
    </row>
    <row r="41" spans="1:5" x14ac:dyDescent="0.25">
      <c r="A41">
        <v>2019</v>
      </c>
      <c r="B41" t="s">
        <v>57</v>
      </c>
      <c r="C41" t="s">
        <v>164</v>
      </c>
      <c r="D41" s="101" t="s">
        <v>900</v>
      </c>
      <c r="E41" s="101"/>
    </row>
    <row r="42" spans="1:5" x14ac:dyDescent="0.25">
      <c r="A42">
        <v>2019</v>
      </c>
      <c r="B42" t="s">
        <v>62</v>
      </c>
      <c r="C42" t="s">
        <v>164</v>
      </c>
      <c r="D42" s="101" t="s">
        <v>901</v>
      </c>
      <c r="E42" s="101"/>
    </row>
    <row r="43" spans="1:5" x14ac:dyDescent="0.25">
      <c r="A43">
        <v>2019</v>
      </c>
      <c r="B43" t="s">
        <v>154</v>
      </c>
      <c r="C43" t="s">
        <v>164</v>
      </c>
      <c r="D43" s="101" t="s">
        <v>902</v>
      </c>
      <c r="E43" s="101"/>
    </row>
    <row r="44" spans="1:5" x14ac:dyDescent="0.25">
      <c r="A44">
        <v>2019</v>
      </c>
      <c r="B44" t="s">
        <v>50</v>
      </c>
      <c r="C44" t="s">
        <v>164</v>
      </c>
      <c r="D44" s="101" t="s">
        <v>903</v>
      </c>
      <c r="E44" s="101"/>
    </row>
    <row r="45" spans="1:5" x14ac:dyDescent="0.25">
      <c r="A45">
        <v>2019</v>
      </c>
      <c r="B45" t="s">
        <v>32</v>
      </c>
      <c r="C45" t="s">
        <v>164</v>
      </c>
      <c r="D45" s="101" t="s">
        <v>875</v>
      </c>
      <c r="E45" s="101"/>
    </row>
    <row r="46" spans="1:5" x14ac:dyDescent="0.25">
      <c r="A46">
        <v>2019</v>
      </c>
      <c r="B46" t="s">
        <v>61</v>
      </c>
      <c r="C46" t="s">
        <v>164</v>
      </c>
      <c r="D46" s="101" t="s">
        <v>904</v>
      </c>
      <c r="E46" s="101"/>
    </row>
    <row r="47" spans="1:5" x14ac:dyDescent="0.25">
      <c r="A47">
        <v>2019</v>
      </c>
      <c r="B47" t="s">
        <v>155</v>
      </c>
      <c r="C47" t="s">
        <v>164</v>
      </c>
      <c r="D47" s="101" t="s">
        <v>905</v>
      </c>
      <c r="E47" s="101"/>
    </row>
    <row r="48" spans="1:5" x14ac:dyDescent="0.25">
      <c r="A48">
        <v>2019</v>
      </c>
      <c r="B48" t="s">
        <v>156</v>
      </c>
      <c r="C48" t="s">
        <v>164</v>
      </c>
      <c r="D48" s="101" t="s">
        <v>906</v>
      </c>
      <c r="E48" s="101"/>
    </row>
    <row r="49" spans="1:5" x14ac:dyDescent="0.25">
      <c r="A49">
        <v>2019</v>
      </c>
      <c r="B49" t="s">
        <v>157</v>
      </c>
      <c r="C49" t="s">
        <v>164</v>
      </c>
      <c r="D49" s="101" t="s">
        <v>907</v>
      </c>
      <c r="E49" s="101"/>
    </row>
    <row r="50" spans="1:5" x14ac:dyDescent="0.25">
      <c r="A50">
        <v>2019</v>
      </c>
      <c r="B50" t="s">
        <v>158</v>
      </c>
      <c r="C50" t="s">
        <v>164</v>
      </c>
      <c r="D50" s="101" t="s">
        <v>908</v>
      </c>
      <c r="E50" s="101"/>
    </row>
    <row r="51" spans="1:5" x14ac:dyDescent="0.25">
      <c r="A51">
        <v>2019</v>
      </c>
      <c r="B51" t="s">
        <v>159</v>
      </c>
      <c r="C51" t="s">
        <v>164</v>
      </c>
      <c r="D51" s="101" t="s">
        <v>909</v>
      </c>
      <c r="E51" s="101"/>
    </row>
    <row r="52" spans="1:5" x14ac:dyDescent="0.25">
      <c r="A52">
        <v>2019</v>
      </c>
      <c r="B52" t="s">
        <v>160</v>
      </c>
      <c r="C52" t="s">
        <v>164</v>
      </c>
      <c r="D52" s="101" t="s">
        <v>910</v>
      </c>
      <c r="E52" s="101"/>
    </row>
    <row r="53" spans="1:5" x14ac:dyDescent="0.25">
      <c r="A53">
        <v>2019</v>
      </c>
      <c r="B53" t="s">
        <v>112</v>
      </c>
      <c r="C53" t="s">
        <v>164</v>
      </c>
      <c r="D53" s="101" t="s">
        <v>911</v>
      </c>
      <c r="E53" s="101"/>
    </row>
    <row r="54" spans="1:5" x14ac:dyDescent="0.25">
      <c r="A54">
        <v>2019</v>
      </c>
      <c r="B54" t="s">
        <v>134</v>
      </c>
      <c r="C54" t="s">
        <v>164</v>
      </c>
      <c r="D54" s="101" t="s">
        <v>912</v>
      </c>
      <c r="E54" s="101"/>
    </row>
    <row r="55" spans="1:5" x14ac:dyDescent="0.25">
      <c r="A55">
        <v>2019</v>
      </c>
      <c r="B55" t="s">
        <v>116</v>
      </c>
      <c r="C55" t="s">
        <v>164</v>
      </c>
      <c r="D55" s="101" t="s">
        <v>913</v>
      </c>
      <c r="E55" s="101"/>
    </row>
    <row r="56" spans="1:5" x14ac:dyDescent="0.25">
      <c r="A56">
        <v>2019</v>
      </c>
      <c r="B56" t="s">
        <v>137</v>
      </c>
      <c r="C56" t="s">
        <v>164</v>
      </c>
      <c r="D56" s="101" t="s">
        <v>914</v>
      </c>
      <c r="E56" s="101"/>
    </row>
    <row r="57" spans="1:5" x14ac:dyDescent="0.25">
      <c r="A57">
        <v>2019</v>
      </c>
      <c r="B57" t="s">
        <v>162</v>
      </c>
      <c r="C57" t="s">
        <v>164</v>
      </c>
      <c r="D57" s="101" t="s">
        <v>915</v>
      </c>
      <c r="E57" s="101"/>
    </row>
    <row r="58" spans="1:5" x14ac:dyDescent="0.25">
      <c r="A58">
        <v>2019</v>
      </c>
      <c r="B58" t="s">
        <v>163</v>
      </c>
      <c r="C58" t="s">
        <v>164</v>
      </c>
      <c r="D58" s="101" t="s">
        <v>916</v>
      </c>
      <c r="E58" s="101"/>
    </row>
    <row r="59" spans="1:5" x14ac:dyDescent="0.25">
      <c r="A59">
        <v>2019</v>
      </c>
      <c r="B59" t="s">
        <v>164</v>
      </c>
      <c r="C59" t="s">
        <v>164</v>
      </c>
      <c r="D59" s="101" t="s">
        <v>917</v>
      </c>
      <c r="E59" s="101"/>
    </row>
    <row r="60" spans="1:5" x14ac:dyDescent="0.25">
      <c r="A60">
        <v>2018</v>
      </c>
      <c r="B60" t="s">
        <v>152</v>
      </c>
      <c r="C60" t="s">
        <v>164</v>
      </c>
      <c r="D60" s="101" t="s">
        <v>918</v>
      </c>
      <c r="E60" s="101"/>
    </row>
    <row r="61" spans="1:5" x14ac:dyDescent="0.25">
      <c r="A61">
        <v>2018</v>
      </c>
      <c r="B61" t="s">
        <v>59</v>
      </c>
      <c r="C61" t="s">
        <v>164</v>
      </c>
      <c r="D61" s="101" t="s">
        <v>919</v>
      </c>
      <c r="E61" s="101"/>
    </row>
    <row r="62" spans="1:5" x14ac:dyDescent="0.25">
      <c r="A62">
        <v>2018</v>
      </c>
      <c r="B62" t="s">
        <v>49</v>
      </c>
      <c r="C62" t="s">
        <v>164</v>
      </c>
      <c r="D62" s="101" t="s">
        <v>920</v>
      </c>
      <c r="E62" s="101"/>
    </row>
    <row r="63" spans="1:5" x14ac:dyDescent="0.25">
      <c r="A63">
        <v>2018</v>
      </c>
      <c r="B63" t="s">
        <v>153</v>
      </c>
      <c r="C63" t="s">
        <v>164</v>
      </c>
      <c r="D63" s="101" t="s">
        <v>921</v>
      </c>
      <c r="E63" s="101"/>
    </row>
    <row r="64" spans="1:5" x14ac:dyDescent="0.25">
      <c r="A64">
        <v>2018</v>
      </c>
      <c r="B64" t="s">
        <v>46</v>
      </c>
      <c r="C64" t="s">
        <v>164</v>
      </c>
      <c r="D64" s="101" t="s">
        <v>922</v>
      </c>
      <c r="E64" s="101"/>
    </row>
    <row r="65" spans="1:5" x14ac:dyDescent="0.25">
      <c r="A65">
        <v>2018</v>
      </c>
      <c r="B65" t="s">
        <v>51</v>
      </c>
      <c r="C65" t="s">
        <v>164</v>
      </c>
      <c r="D65" s="101" t="s">
        <v>923</v>
      </c>
      <c r="E65" s="101"/>
    </row>
    <row r="66" spans="1:5" x14ac:dyDescent="0.25">
      <c r="A66">
        <v>2018</v>
      </c>
      <c r="B66" t="s">
        <v>37</v>
      </c>
      <c r="C66" t="s">
        <v>164</v>
      </c>
      <c r="D66" s="101" t="s">
        <v>924</v>
      </c>
      <c r="E66" s="101"/>
    </row>
    <row r="67" spans="1:5" x14ac:dyDescent="0.25">
      <c r="A67">
        <v>2018</v>
      </c>
      <c r="B67" t="s">
        <v>56</v>
      </c>
      <c r="C67" t="s">
        <v>164</v>
      </c>
      <c r="D67" s="101" t="s">
        <v>925</v>
      </c>
      <c r="E67" s="101"/>
    </row>
    <row r="68" spans="1:5" x14ac:dyDescent="0.25">
      <c r="A68">
        <v>2018</v>
      </c>
      <c r="B68" t="s">
        <v>34</v>
      </c>
      <c r="C68" t="s">
        <v>164</v>
      </c>
      <c r="D68" s="101" t="s">
        <v>926</v>
      </c>
      <c r="E68" s="101"/>
    </row>
    <row r="69" spans="1:5" x14ac:dyDescent="0.25">
      <c r="A69">
        <v>2018</v>
      </c>
      <c r="B69" t="s">
        <v>27</v>
      </c>
      <c r="C69" t="s">
        <v>164</v>
      </c>
      <c r="D69" s="101" t="s">
        <v>927</v>
      </c>
      <c r="E69" s="101"/>
    </row>
    <row r="70" spans="1:5" x14ac:dyDescent="0.25">
      <c r="A70">
        <v>2018</v>
      </c>
      <c r="B70" t="s">
        <v>57</v>
      </c>
      <c r="C70" t="s">
        <v>164</v>
      </c>
      <c r="D70" s="101" t="s">
        <v>928</v>
      </c>
      <c r="E70" s="101"/>
    </row>
    <row r="71" spans="1:5" x14ac:dyDescent="0.25">
      <c r="A71">
        <v>2018</v>
      </c>
      <c r="B71" t="s">
        <v>62</v>
      </c>
      <c r="C71" t="s">
        <v>164</v>
      </c>
      <c r="D71" s="101" t="s">
        <v>929</v>
      </c>
      <c r="E71" s="101"/>
    </row>
    <row r="72" spans="1:5" x14ac:dyDescent="0.25">
      <c r="A72">
        <v>2018</v>
      </c>
      <c r="B72" t="s">
        <v>154</v>
      </c>
      <c r="C72" t="s">
        <v>164</v>
      </c>
      <c r="D72" s="101" t="s">
        <v>930</v>
      </c>
      <c r="E72" s="101"/>
    </row>
    <row r="73" spans="1:5" x14ac:dyDescent="0.25">
      <c r="A73">
        <v>2018</v>
      </c>
      <c r="B73" t="s">
        <v>50</v>
      </c>
      <c r="C73" t="s">
        <v>164</v>
      </c>
      <c r="D73" s="101" t="s">
        <v>931</v>
      </c>
      <c r="E73" s="101"/>
    </row>
    <row r="74" spans="1:5" x14ac:dyDescent="0.25">
      <c r="A74">
        <v>2018</v>
      </c>
      <c r="B74" t="s">
        <v>32</v>
      </c>
      <c r="C74" t="s">
        <v>164</v>
      </c>
      <c r="D74" s="101" t="s">
        <v>932</v>
      </c>
      <c r="E74" s="101"/>
    </row>
    <row r="75" spans="1:5" x14ac:dyDescent="0.25">
      <c r="A75">
        <v>2018</v>
      </c>
      <c r="B75" t="s">
        <v>61</v>
      </c>
      <c r="C75" t="s">
        <v>164</v>
      </c>
      <c r="D75" s="101" t="s">
        <v>933</v>
      </c>
      <c r="E75" s="101"/>
    </row>
    <row r="76" spans="1:5" x14ac:dyDescent="0.25">
      <c r="A76">
        <v>2018</v>
      </c>
      <c r="B76" t="s">
        <v>155</v>
      </c>
      <c r="C76" t="s">
        <v>164</v>
      </c>
      <c r="D76" s="101" t="s">
        <v>934</v>
      </c>
      <c r="E76" s="101"/>
    </row>
    <row r="77" spans="1:5" x14ac:dyDescent="0.25">
      <c r="A77">
        <v>2018</v>
      </c>
      <c r="B77" t="s">
        <v>156</v>
      </c>
      <c r="C77" t="s">
        <v>164</v>
      </c>
      <c r="D77" s="101" t="s">
        <v>935</v>
      </c>
      <c r="E77" s="101"/>
    </row>
    <row r="78" spans="1:5" x14ac:dyDescent="0.25">
      <c r="A78">
        <v>2018</v>
      </c>
      <c r="B78" t="s">
        <v>157</v>
      </c>
      <c r="C78" t="s">
        <v>164</v>
      </c>
      <c r="D78" s="101" t="s">
        <v>936</v>
      </c>
      <c r="E78" s="101"/>
    </row>
    <row r="79" spans="1:5" x14ac:dyDescent="0.25">
      <c r="A79">
        <v>2018</v>
      </c>
      <c r="B79" t="s">
        <v>158</v>
      </c>
      <c r="C79" t="s">
        <v>164</v>
      </c>
      <c r="D79" s="101" t="s">
        <v>937</v>
      </c>
      <c r="E79" s="101"/>
    </row>
    <row r="80" spans="1:5" x14ac:dyDescent="0.25">
      <c r="A80">
        <v>2018</v>
      </c>
      <c r="B80" t="s">
        <v>159</v>
      </c>
      <c r="C80" t="s">
        <v>164</v>
      </c>
      <c r="D80" s="101" t="s">
        <v>938</v>
      </c>
      <c r="E80" s="101"/>
    </row>
    <row r="81" spans="1:5" x14ac:dyDescent="0.25">
      <c r="A81">
        <v>2018</v>
      </c>
      <c r="B81" t="s">
        <v>160</v>
      </c>
      <c r="C81" t="s">
        <v>164</v>
      </c>
      <c r="D81" s="101" t="s">
        <v>939</v>
      </c>
      <c r="E81" s="101"/>
    </row>
    <row r="82" spans="1:5" x14ac:dyDescent="0.25">
      <c r="A82">
        <v>2018</v>
      </c>
      <c r="B82" t="s">
        <v>112</v>
      </c>
      <c r="C82" t="s">
        <v>164</v>
      </c>
      <c r="D82" s="101" t="s">
        <v>940</v>
      </c>
      <c r="E82" s="101"/>
    </row>
    <row r="83" spans="1:5" x14ac:dyDescent="0.25">
      <c r="A83">
        <v>2018</v>
      </c>
      <c r="B83" t="s">
        <v>134</v>
      </c>
      <c r="C83" t="s">
        <v>164</v>
      </c>
      <c r="D83" s="101" t="s">
        <v>941</v>
      </c>
      <c r="E83" s="101"/>
    </row>
    <row r="84" spans="1:5" x14ac:dyDescent="0.25">
      <c r="A84">
        <v>2018</v>
      </c>
      <c r="B84" t="s">
        <v>116</v>
      </c>
      <c r="C84" t="s">
        <v>164</v>
      </c>
      <c r="D84" s="101" t="s">
        <v>942</v>
      </c>
      <c r="E84" s="101"/>
    </row>
    <row r="85" spans="1:5" x14ac:dyDescent="0.25">
      <c r="A85">
        <v>2018</v>
      </c>
      <c r="B85" t="s">
        <v>137</v>
      </c>
      <c r="C85" t="s">
        <v>164</v>
      </c>
      <c r="D85" s="101" t="s">
        <v>943</v>
      </c>
      <c r="E85" s="101"/>
    </row>
    <row r="86" spans="1:5" x14ac:dyDescent="0.25">
      <c r="A86">
        <v>2018</v>
      </c>
      <c r="B86" t="s">
        <v>162</v>
      </c>
      <c r="C86" t="s">
        <v>164</v>
      </c>
      <c r="D86" s="101" t="s">
        <v>944</v>
      </c>
      <c r="E86" s="101"/>
    </row>
    <row r="87" spans="1:5" x14ac:dyDescent="0.25">
      <c r="A87">
        <v>2018</v>
      </c>
      <c r="B87" t="s">
        <v>163</v>
      </c>
      <c r="C87" t="s">
        <v>164</v>
      </c>
      <c r="D87" s="101" t="s">
        <v>945</v>
      </c>
      <c r="E87" s="101"/>
    </row>
    <row r="88" spans="1:5" x14ac:dyDescent="0.25">
      <c r="A88">
        <v>2018</v>
      </c>
      <c r="B88" t="s">
        <v>164</v>
      </c>
      <c r="C88" t="s">
        <v>164</v>
      </c>
      <c r="D88" s="101" t="s">
        <v>946</v>
      </c>
      <c r="E88" s="101"/>
    </row>
    <row r="89" spans="1:5" x14ac:dyDescent="0.25">
      <c r="A89">
        <v>2017</v>
      </c>
      <c r="B89" t="s">
        <v>152</v>
      </c>
      <c r="C89" t="s">
        <v>164</v>
      </c>
      <c r="D89" s="101" t="s">
        <v>947</v>
      </c>
      <c r="E89" s="101"/>
    </row>
    <row r="90" spans="1:5" x14ac:dyDescent="0.25">
      <c r="A90">
        <v>2017</v>
      </c>
      <c r="B90" t="s">
        <v>59</v>
      </c>
      <c r="C90" t="s">
        <v>164</v>
      </c>
      <c r="D90" s="101" t="s">
        <v>948</v>
      </c>
      <c r="E90" s="101"/>
    </row>
    <row r="91" spans="1:5" x14ac:dyDescent="0.25">
      <c r="A91">
        <v>2017</v>
      </c>
      <c r="B91" t="s">
        <v>49</v>
      </c>
      <c r="C91" t="s">
        <v>164</v>
      </c>
      <c r="D91" s="101" t="s">
        <v>949</v>
      </c>
      <c r="E91" s="101"/>
    </row>
    <row r="92" spans="1:5" x14ac:dyDescent="0.25">
      <c r="A92">
        <v>2017</v>
      </c>
      <c r="B92" t="s">
        <v>153</v>
      </c>
      <c r="C92" t="s">
        <v>164</v>
      </c>
      <c r="D92" s="101" t="s">
        <v>950</v>
      </c>
      <c r="E92" s="101"/>
    </row>
    <row r="93" spans="1:5" x14ac:dyDescent="0.25">
      <c r="A93">
        <v>2017</v>
      </c>
      <c r="B93" t="s">
        <v>46</v>
      </c>
      <c r="C93" t="s">
        <v>164</v>
      </c>
      <c r="D93" s="101" t="s">
        <v>951</v>
      </c>
      <c r="E93" s="101"/>
    </row>
    <row r="94" spans="1:5" x14ac:dyDescent="0.25">
      <c r="A94">
        <v>2017</v>
      </c>
      <c r="B94" t="s">
        <v>51</v>
      </c>
      <c r="C94" t="s">
        <v>164</v>
      </c>
      <c r="D94" s="101" t="s">
        <v>952</v>
      </c>
      <c r="E94" s="101"/>
    </row>
    <row r="95" spans="1:5" x14ac:dyDescent="0.25">
      <c r="A95">
        <v>2017</v>
      </c>
      <c r="B95" t="s">
        <v>37</v>
      </c>
      <c r="C95" t="s">
        <v>164</v>
      </c>
      <c r="D95" s="101" t="s">
        <v>953</v>
      </c>
      <c r="E95" s="101"/>
    </row>
    <row r="96" spans="1:5" x14ac:dyDescent="0.25">
      <c r="A96">
        <v>2017</v>
      </c>
      <c r="B96" t="s">
        <v>56</v>
      </c>
      <c r="C96" t="s">
        <v>164</v>
      </c>
      <c r="D96" s="101" t="s">
        <v>954</v>
      </c>
      <c r="E96" s="101"/>
    </row>
    <row r="97" spans="1:5" x14ac:dyDescent="0.25">
      <c r="A97">
        <v>2017</v>
      </c>
      <c r="B97" t="s">
        <v>34</v>
      </c>
      <c r="C97" t="s">
        <v>164</v>
      </c>
      <c r="D97" s="101" t="s">
        <v>955</v>
      </c>
      <c r="E97" s="101"/>
    </row>
    <row r="98" spans="1:5" x14ac:dyDescent="0.25">
      <c r="A98">
        <v>2017</v>
      </c>
      <c r="B98" t="s">
        <v>27</v>
      </c>
      <c r="C98" t="s">
        <v>164</v>
      </c>
      <c r="D98" s="101" t="s">
        <v>956</v>
      </c>
      <c r="E98" s="101"/>
    </row>
    <row r="99" spans="1:5" x14ac:dyDescent="0.25">
      <c r="A99">
        <v>2017</v>
      </c>
      <c r="B99" t="s">
        <v>57</v>
      </c>
      <c r="C99" t="s">
        <v>164</v>
      </c>
      <c r="D99" s="101" t="s">
        <v>957</v>
      </c>
      <c r="E99" s="101"/>
    </row>
    <row r="100" spans="1:5" x14ac:dyDescent="0.25">
      <c r="A100">
        <v>2017</v>
      </c>
      <c r="B100" t="s">
        <v>62</v>
      </c>
      <c r="C100" t="s">
        <v>164</v>
      </c>
      <c r="D100" s="101" t="s">
        <v>958</v>
      </c>
      <c r="E100" s="101"/>
    </row>
    <row r="101" spans="1:5" x14ac:dyDescent="0.25">
      <c r="A101">
        <v>2017</v>
      </c>
      <c r="B101" t="s">
        <v>154</v>
      </c>
      <c r="C101" t="s">
        <v>164</v>
      </c>
      <c r="D101" s="101" t="s">
        <v>959</v>
      </c>
      <c r="E101" s="101"/>
    </row>
    <row r="102" spans="1:5" x14ac:dyDescent="0.25">
      <c r="A102">
        <v>2017</v>
      </c>
      <c r="B102" t="s">
        <v>50</v>
      </c>
      <c r="C102" t="s">
        <v>164</v>
      </c>
      <c r="D102" s="101" t="s">
        <v>960</v>
      </c>
      <c r="E102" s="101"/>
    </row>
    <row r="103" spans="1:5" x14ac:dyDescent="0.25">
      <c r="A103">
        <v>2017</v>
      </c>
      <c r="B103" t="s">
        <v>32</v>
      </c>
      <c r="C103" t="s">
        <v>164</v>
      </c>
      <c r="D103" s="101" t="s">
        <v>961</v>
      </c>
      <c r="E103" s="101"/>
    </row>
    <row r="104" spans="1:5" x14ac:dyDescent="0.25">
      <c r="A104">
        <v>2017</v>
      </c>
      <c r="B104" t="s">
        <v>61</v>
      </c>
      <c r="C104" t="s">
        <v>164</v>
      </c>
      <c r="D104" s="101" t="s">
        <v>962</v>
      </c>
      <c r="E104" s="101"/>
    </row>
    <row r="105" spans="1:5" x14ac:dyDescent="0.25">
      <c r="A105">
        <v>2017</v>
      </c>
      <c r="B105" t="s">
        <v>155</v>
      </c>
      <c r="C105" t="s">
        <v>164</v>
      </c>
      <c r="D105" s="101" t="s">
        <v>963</v>
      </c>
      <c r="E105" s="101"/>
    </row>
    <row r="106" spans="1:5" x14ac:dyDescent="0.25">
      <c r="A106">
        <v>2017</v>
      </c>
      <c r="B106" t="s">
        <v>156</v>
      </c>
      <c r="C106" t="s">
        <v>164</v>
      </c>
      <c r="D106" s="101" t="s">
        <v>964</v>
      </c>
      <c r="E106" s="101"/>
    </row>
    <row r="107" spans="1:5" x14ac:dyDescent="0.25">
      <c r="A107">
        <v>2017</v>
      </c>
      <c r="B107" t="s">
        <v>157</v>
      </c>
      <c r="C107" t="s">
        <v>164</v>
      </c>
      <c r="D107" s="101" t="s">
        <v>965</v>
      </c>
      <c r="E107" s="101"/>
    </row>
    <row r="108" spans="1:5" x14ac:dyDescent="0.25">
      <c r="A108">
        <v>2017</v>
      </c>
      <c r="B108" t="s">
        <v>158</v>
      </c>
      <c r="C108" t="s">
        <v>164</v>
      </c>
      <c r="D108" s="101" t="s">
        <v>966</v>
      </c>
      <c r="E108" s="101"/>
    </row>
    <row r="109" spans="1:5" x14ac:dyDescent="0.25">
      <c r="A109">
        <v>2017</v>
      </c>
      <c r="B109" t="s">
        <v>159</v>
      </c>
      <c r="C109" t="s">
        <v>164</v>
      </c>
      <c r="D109" s="101" t="s">
        <v>967</v>
      </c>
      <c r="E109" s="101"/>
    </row>
    <row r="110" spans="1:5" x14ac:dyDescent="0.25">
      <c r="A110">
        <v>2017</v>
      </c>
      <c r="B110" t="s">
        <v>160</v>
      </c>
      <c r="C110" t="s">
        <v>164</v>
      </c>
      <c r="D110" s="101" t="s">
        <v>968</v>
      </c>
      <c r="E110" s="101"/>
    </row>
    <row r="111" spans="1:5" x14ac:dyDescent="0.25">
      <c r="A111">
        <v>2017</v>
      </c>
      <c r="B111" t="s">
        <v>112</v>
      </c>
      <c r="C111" t="s">
        <v>164</v>
      </c>
      <c r="D111" s="101" t="s">
        <v>969</v>
      </c>
      <c r="E111" s="101"/>
    </row>
    <row r="112" spans="1:5" x14ac:dyDescent="0.25">
      <c r="A112">
        <v>2017</v>
      </c>
      <c r="B112" t="s">
        <v>134</v>
      </c>
      <c r="C112" t="s">
        <v>164</v>
      </c>
      <c r="D112" s="101" t="s">
        <v>970</v>
      </c>
      <c r="E112" s="101"/>
    </row>
    <row r="113" spans="1:5" x14ac:dyDescent="0.25">
      <c r="A113">
        <v>2017</v>
      </c>
      <c r="B113" t="s">
        <v>116</v>
      </c>
      <c r="C113" t="s">
        <v>164</v>
      </c>
      <c r="D113" s="101" t="s">
        <v>971</v>
      </c>
      <c r="E113" s="101"/>
    </row>
    <row r="114" spans="1:5" x14ac:dyDescent="0.25">
      <c r="A114">
        <v>2017</v>
      </c>
      <c r="B114" t="s">
        <v>137</v>
      </c>
      <c r="C114" t="s">
        <v>164</v>
      </c>
      <c r="D114" s="101" t="s">
        <v>943</v>
      </c>
      <c r="E114" s="101"/>
    </row>
    <row r="115" spans="1:5" x14ac:dyDescent="0.25">
      <c r="A115">
        <v>2017</v>
      </c>
      <c r="B115" t="s">
        <v>162</v>
      </c>
      <c r="C115" t="s">
        <v>164</v>
      </c>
      <c r="D115" s="101" t="s">
        <v>944</v>
      </c>
      <c r="E115" s="101"/>
    </row>
    <row r="116" spans="1:5" x14ac:dyDescent="0.25">
      <c r="A116">
        <v>2017</v>
      </c>
      <c r="B116" t="s">
        <v>163</v>
      </c>
      <c r="C116" t="s">
        <v>164</v>
      </c>
      <c r="D116" s="101" t="s">
        <v>945</v>
      </c>
      <c r="E116" s="101"/>
    </row>
    <row r="117" spans="1:5" x14ac:dyDescent="0.25">
      <c r="A117">
        <v>2017</v>
      </c>
      <c r="B117" t="s">
        <v>164</v>
      </c>
      <c r="C117" t="s">
        <v>164</v>
      </c>
      <c r="D117" s="101" t="s">
        <v>946</v>
      </c>
      <c r="E117" s="101"/>
    </row>
    <row r="118" spans="1:5" x14ac:dyDescent="0.25">
      <c r="A118">
        <v>2016</v>
      </c>
      <c r="B118" t="s">
        <v>152</v>
      </c>
      <c r="C118" t="s">
        <v>164</v>
      </c>
      <c r="D118" s="101" t="s">
        <v>972</v>
      </c>
      <c r="E118" s="101"/>
    </row>
    <row r="119" spans="1:5" x14ac:dyDescent="0.25">
      <c r="A119">
        <v>2016</v>
      </c>
      <c r="B119" t="s">
        <v>59</v>
      </c>
      <c r="C119" t="s">
        <v>164</v>
      </c>
      <c r="D119" s="101" t="s">
        <v>973</v>
      </c>
      <c r="E119" s="101"/>
    </row>
    <row r="120" spans="1:5" x14ac:dyDescent="0.25">
      <c r="A120">
        <v>2016</v>
      </c>
      <c r="B120" t="s">
        <v>49</v>
      </c>
      <c r="C120" t="s">
        <v>164</v>
      </c>
      <c r="D120" s="101" t="s">
        <v>974</v>
      </c>
      <c r="E120" s="101"/>
    </row>
    <row r="121" spans="1:5" x14ac:dyDescent="0.25">
      <c r="A121">
        <v>2016</v>
      </c>
      <c r="B121" t="s">
        <v>153</v>
      </c>
      <c r="C121" t="s">
        <v>164</v>
      </c>
      <c r="D121" s="101" t="s">
        <v>975</v>
      </c>
      <c r="E121" s="101"/>
    </row>
    <row r="122" spans="1:5" x14ac:dyDescent="0.25">
      <c r="A122">
        <v>2016</v>
      </c>
      <c r="B122" t="s">
        <v>46</v>
      </c>
      <c r="C122" t="s">
        <v>164</v>
      </c>
      <c r="D122" s="101" t="s">
        <v>976</v>
      </c>
      <c r="E122" s="101"/>
    </row>
    <row r="123" spans="1:5" x14ac:dyDescent="0.25">
      <c r="A123">
        <v>2016</v>
      </c>
      <c r="B123" t="s">
        <v>51</v>
      </c>
      <c r="C123" t="s">
        <v>164</v>
      </c>
      <c r="D123" s="101" t="s">
        <v>977</v>
      </c>
      <c r="E123" s="101"/>
    </row>
    <row r="124" spans="1:5" x14ac:dyDescent="0.25">
      <c r="A124">
        <v>2016</v>
      </c>
      <c r="B124" t="s">
        <v>37</v>
      </c>
      <c r="C124" t="s">
        <v>164</v>
      </c>
      <c r="D124" s="101" t="s">
        <v>978</v>
      </c>
      <c r="E124" s="101"/>
    </row>
    <row r="125" spans="1:5" x14ac:dyDescent="0.25">
      <c r="A125">
        <v>2016</v>
      </c>
      <c r="B125" t="s">
        <v>56</v>
      </c>
      <c r="C125" t="s">
        <v>164</v>
      </c>
      <c r="D125" s="101" t="s">
        <v>979</v>
      </c>
      <c r="E125" s="101"/>
    </row>
    <row r="126" spans="1:5" x14ac:dyDescent="0.25">
      <c r="A126">
        <v>2016</v>
      </c>
      <c r="B126" t="s">
        <v>34</v>
      </c>
      <c r="C126" t="s">
        <v>164</v>
      </c>
      <c r="D126" s="101" t="s">
        <v>980</v>
      </c>
      <c r="E126" s="101"/>
    </row>
    <row r="127" spans="1:5" x14ac:dyDescent="0.25">
      <c r="A127">
        <v>2016</v>
      </c>
      <c r="B127" t="s">
        <v>27</v>
      </c>
      <c r="C127" t="s">
        <v>164</v>
      </c>
      <c r="D127" s="101" t="s">
        <v>981</v>
      </c>
      <c r="E127" s="101"/>
    </row>
    <row r="128" spans="1:5" x14ac:dyDescent="0.25">
      <c r="A128">
        <v>2016</v>
      </c>
      <c r="B128" t="s">
        <v>57</v>
      </c>
      <c r="C128" t="s">
        <v>164</v>
      </c>
      <c r="D128" s="101" t="s">
        <v>982</v>
      </c>
      <c r="E128" s="101"/>
    </row>
    <row r="129" spans="1:5" x14ac:dyDescent="0.25">
      <c r="A129">
        <v>2016</v>
      </c>
      <c r="B129" t="s">
        <v>62</v>
      </c>
      <c r="C129" t="s">
        <v>164</v>
      </c>
      <c r="D129" s="101" t="s">
        <v>983</v>
      </c>
      <c r="E129" s="101"/>
    </row>
    <row r="130" spans="1:5" x14ac:dyDescent="0.25">
      <c r="A130">
        <v>2016</v>
      </c>
      <c r="B130" t="s">
        <v>154</v>
      </c>
      <c r="C130" t="s">
        <v>164</v>
      </c>
      <c r="D130" s="101" t="s">
        <v>984</v>
      </c>
      <c r="E130" s="101"/>
    </row>
    <row r="131" spans="1:5" x14ac:dyDescent="0.25">
      <c r="A131">
        <v>2016</v>
      </c>
      <c r="B131" t="s">
        <v>50</v>
      </c>
      <c r="C131" t="s">
        <v>164</v>
      </c>
      <c r="D131" s="101" t="s">
        <v>985</v>
      </c>
      <c r="E131" s="101"/>
    </row>
    <row r="132" spans="1:5" x14ac:dyDescent="0.25">
      <c r="A132">
        <v>2016</v>
      </c>
      <c r="B132" t="s">
        <v>32</v>
      </c>
      <c r="C132" t="s">
        <v>164</v>
      </c>
      <c r="D132" s="101" t="s">
        <v>986</v>
      </c>
      <c r="E132" s="101"/>
    </row>
    <row r="133" spans="1:5" x14ac:dyDescent="0.25">
      <c r="A133">
        <v>2016</v>
      </c>
      <c r="B133" t="s">
        <v>61</v>
      </c>
      <c r="C133" t="s">
        <v>164</v>
      </c>
      <c r="D133" s="101" t="s">
        <v>987</v>
      </c>
      <c r="E133" s="101"/>
    </row>
    <row r="134" spans="1:5" x14ac:dyDescent="0.25">
      <c r="A134">
        <v>2016</v>
      </c>
      <c r="B134" t="s">
        <v>155</v>
      </c>
      <c r="C134" t="s">
        <v>164</v>
      </c>
      <c r="D134" s="101" t="s">
        <v>988</v>
      </c>
      <c r="E134" s="101"/>
    </row>
    <row r="135" spans="1:5" x14ac:dyDescent="0.25">
      <c r="A135">
        <v>2016</v>
      </c>
      <c r="B135" t="s">
        <v>156</v>
      </c>
      <c r="C135" t="s">
        <v>164</v>
      </c>
      <c r="D135" s="101" t="s">
        <v>989</v>
      </c>
      <c r="E135" s="101"/>
    </row>
    <row r="136" spans="1:5" x14ac:dyDescent="0.25">
      <c r="A136">
        <v>2016</v>
      </c>
      <c r="B136" t="s">
        <v>157</v>
      </c>
      <c r="C136" t="s">
        <v>164</v>
      </c>
      <c r="D136" s="101" t="s">
        <v>990</v>
      </c>
      <c r="E136" s="101"/>
    </row>
    <row r="137" spans="1:5" x14ac:dyDescent="0.25">
      <c r="A137">
        <v>2016</v>
      </c>
      <c r="B137" t="s">
        <v>158</v>
      </c>
      <c r="C137" t="s">
        <v>164</v>
      </c>
      <c r="D137" s="101" t="s">
        <v>991</v>
      </c>
      <c r="E137" s="101"/>
    </row>
    <row r="138" spans="1:5" x14ac:dyDescent="0.25">
      <c r="A138">
        <v>2016</v>
      </c>
      <c r="B138" t="s">
        <v>159</v>
      </c>
      <c r="C138" t="s">
        <v>164</v>
      </c>
      <c r="D138" s="101" t="s">
        <v>992</v>
      </c>
      <c r="E138" s="101"/>
    </row>
    <row r="139" spans="1:5" x14ac:dyDescent="0.25">
      <c r="A139">
        <v>2016</v>
      </c>
      <c r="B139" t="s">
        <v>160</v>
      </c>
      <c r="C139" t="s">
        <v>164</v>
      </c>
      <c r="D139" s="101" t="s">
        <v>993</v>
      </c>
      <c r="E139" s="101"/>
    </row>
    <row r="140" spans="1:5" x14ac:dyDescent="0.25">
      <c r="A140">
        <v>2016</v>
      </c>
      <c r="B140" t="s">
        <v>112</v>
      </c>
      <c r="C140" t="s">
        <v>164</v>
      </c>
      <c r="D140" s="101" t="s">
        <v>994</v>
      </c>
      <c r="E140" s="101"/>
    </row>
    <row r="141" spans="1:5" x14ac:dyDescent="0.25">
      <c r="A141">
        <v>2016</v>
      </c>
      <c r="B141" t="s">
        <v>134</v>
      </c>
      <c r="C141" t="s">
        <v>164</v>
      </c>
      <c r="D141" s="101" t="s">
        <v>995</v>
      </c>
      <c r="E141" s="101"/>
    </row>
    <row r="142" spans="1:5" x14ac:dyDescent="0.25">
      <c r="A142">
        <v>2016</v>
      </c>
      <c r="B142" t="s">
        <v>116</v>
      </c>
      <c r="C142" t="s">
        <v>164</v>
      </c>
      <c r="D142" s="101" t="s">
        <v>996</v>
      </c>
      <c r="E142" s="101"/>
    </row>
    <row r="143" spans="1:5" x14ac:dyDescent="0.25">
      <c r="A143">
        <v>2016</v>
      </c>
      <c r="B143" t="s">
        <v>137</v>
      </c>
      <c r="C143" t="s">
        <v>164</v>
      </c>
      <c r="D143" s="101" t="s">
        <v>997</v>
      </c>
      <c r="E143" s="101"/>
    </row>
    <row r="144" spans="1:5" x14ac:dyDescent="0.25">
      <c r="A144">
        <v>2016</v>
      </c>
      <c r="B144" t="s">
        <v>162</v>
      </c>
      <c r="C144" t="s">
        <v>164</v>
      </c>
      <c r="D144" s="101" t="s">
        <v>998</v>
      </c>
      <c r="E144" s="101"/>
    </row>
    <row r="145" spans="1:5" x14ac:dyDescent="0.25">
      <c r="A145">
        <v>2016</v>
      </c>
      <c r="B145" t="s">
        <v>163</v>
      </c>
      <c r="C145" t="s">
        <v>164</v>
      </c>
      <c r="D145" s="101" t="s">
        <v>999</v>
      </c>
      <c r="E145" s="101"/>
    </row>
    <row r="146" spans="1:5" x14ac:dyDescent="0.25">
      <c r="A146">
        <v>2016</v>
      </c>
      <c r="B146" t="s">
        <v>164</v>
      </c>
      <c r="C146" t="s">
        <v>164</v>
      </c>
      <c r="D146" s="101" t="s">
        <v>1000</v>
      </c>
      <c r="E146" s="101"/>
    </row>
    <row r="147" spans="1:5" x14ac:dyDescent="0.25">
      <c r="A147">
        <v>2015</v>
      </c>
      <c r="B147" t="s">
        <v>152</v>
      </c>
      <c r="C147" t="s">
        <v>164</v>
      </c>
      <c r="D147" s="101" t="s">
        <v>1001</v>
      </c>
      <c r="E147" s="101"/>
    </row>
    <row r="148" spans="1:5" x14ac:dyDescent="0.25">
      <c r="A148">
        <v>2015</v>
      </c>
      <c r="B148" t="s">
        <v>59</v>
      </c>
      <c r="C148" t="s">
        <v>164</v>
      </c>
      <c r="D148" s="101" t="s">
        <v>1002</v>
      </c>
      <c r="E148" s="101"/>
    </row>
    <row r="149" spans="1:5" x14ac:dyDescent="0.25">
      <c r="A149">
        <v>2015</v>
      </c>
      <c r="B149" t="s">
        <v>49</v>
      </c>
      <c r="C149" t="s">
        <v>164</v>
      </c>
      <c r="D149" s="101" t="s">
        <v>1003</v>
      </c>
      <c r="E149" s="101"/>
    </row>
    <row r="150" spans="1:5" x14ac:dyDescent="0.25">
      <c r="A150">
        <v>2015</v>
      </c>
      <c r="B150" t="s">
        <v>153</v>
      </c>
      <c r="C150" t="s">
        <v>164</v>
      </c>
      <c r="D150" s="101" t="s">
        <v>1004</v>
      </c>
      <c r="E150" s="101"/>
    </row>
    <row r="151" spans="1:5" x14ac:dyDescent="0.25">
      <c r="A151">
        <v>2015</v>
      </c>
      <c r="B151" t="s">
        <v>46</v>
      </c>
      <c r="C151" t="s">
        <v>164</v>
      </c>
      <c r="D151" s="101" t="s">
        <v>1005</v>
      </c>
      <c r="E151" s="101"/>
    </row>
    <row r="152" spans="1:5" x14ac:dyDescent="0.25">
      <c r="A152">
        <v>2015</v>
      </c>
      <c r="B152" t="s">
        <v>51</v>
      </c>
      <c r="C152" t="s">
        <v>164</v>
      </c>
      <c r="D152" s="101" t="s">
        <v>1006</v>
      </c>
      <c r="E152" s="101"/>
    </row>
    <row r="153" spans="1:5" x14ac:dyDescent="0.25">
      <c r="A153">
        <v>2015</v>
      </c>
      <c r="B153" t="s">
        <v>37</v>
      </c>
      <c r="C153" t="s">
        <v>164</v>
      </c>
      <c r="D153" s="101" t="s">
        <v>1007</v>
      </c>
      <c r="E153" s="101"/>
    </row>
    <row r="154" spans="1:5" x14ac:dyDescent="0.25">
      <c r="A154">
        <v>2015</v>
      </c>
      <c r="B154" t="s">
        <v>56</v>
      </c>
      <c r="C154" t="s">
        <v>164</v>
      </c>
      <c r="D154" s="101" t="s">
        <v>1008</v>
      </c>
      <c r="E154" s="101"/>
    </row>
    <row r="155" spans="1:5" x14ac:dyDescent="0.25">
      <c r="A155">
        <v>2015</v>
      </c>
      <c r="B155" t="s">
        <v>34</v>
      </c>
      <c r="C155" t="s">
        <v>164</v>
      </c>
      <c r="D155" s="101" t="s">
        <v>1009</v>
      </c>
      <c r="E155" s="101"/>
    </row>
    <row r="156" spans="1:5" x14ac:dyDescent="0.25">
      <c r="A156">
        <v>2015</v>
      </c>
      <c r="B156" t="s">
        <v>27</v>
      </c>
      <c r="C156" t="s">
        <v>164</v>
      </c>
      <c r="D156" s="101" t="s">
        <v>1010</v>
      </c>
      <c r="E156" s="101"/>
    </row>
    <row r="157" spans="1:5" x14ac:dyDescent="0.25">
      <c r="A157">
        <v>2015</v>
      </c>
      <c r="B157" t="s">
        <v>57</v>
      </c>
      <c r="C157" t="s">
        <v>164</v>
      </c>
      <c r="D157" s="101" t="s">
        <v>1011</v>
      </c>
      <c r="E157" s="101"/>
    </row>
    <row r="158" spans="1:5" x14ac:dyDescent="0.25">
      <c r="A158">
        <v>2015</v>
      </c>
      <c r="B158" t="s">
        <v>62</v>
      </c>
      <c r="C158" t="s">
        <v>164</v>
      </c>
      <c r="D158" s="101" t="s">
        <v>1012</v>
      </c>
      <c r="E158" s="101"/>
    </row>
    <row r="159" spans="1:5" x14ac:dyDescent="0.25">
      <c r="A159">
        <v>2015</v>
      </c>
      <c r="B159" t="s">
        <v>154</v>
      </c>
      <c r="C159" t="s">
        <v>164</v>
      </c>
      <c r="D159" s="101" t="s">
        <v>1013</v>
      </c>
      <c r="E159" s="101"/>
    </row>
    <row r="160" spans="1:5" x14ac:dyDescent="0.25">
      <c r="A160">
        <v>2015</v>
      </c>
      <c r="B160" t="s">
        <v>50</v>
      </c>
      <c r="C160" t="s">
        <v>164</v>
      </c>
      <c r="D160" s="101" t="s">
        <v>874</v>
      </c>
      <c r="E160" s="101"/>
    </row>
    <row r="161" spans="1:5" x14ac:dyDescent="0.25">
      <c r="A161">
        <v>2015</v>
      </c>
      <c r="B161" t="s">
        <v>32</v>
      </c>
      <c r="C161" t="s">
        <v>164</v>
      </c>
      <c r="D161" s="101" t="s">
        <v>1014</v>
      </c>
      <c r="E161" s="101"/>
    </row>
    <row r="162" spans="1:5" x14ac:dyDescent="0.25">
      <c r="A162">
        <v>2015</v>
      </c>
      <c r="B162" t="s">
        <v>61</v>
      </c>
      <c r="C162" t="s">
        <v>164</v>
      </c>
      <c r="D162" s="101" t="s">
        <v>1015</v>
      </c>
      <c r="E162" s="101"/>
    </row>
    <row r="163" spans="1:5" x14ac:dyDescent="0.25">
      <c r="A163">
        <v>2015</v>
      </c>
      <c r="B163" t="s">
        <v>155</v>
      </c>
      <c r="C163" t="s">
        <v>164</v>
      </c>
      <c r="D163" s="101" t="s">
        <v>1016</v>
      </c>
      <c r="E163" s="101"/>
    </row>
    <row r="164" spans="1:5" x14ac:dyDescent="0.25">
      <c r="A164">
        <v>2015</v>
      </c>
      <c r="B164" t="s">
        <v>156</v>
      </c>
      <c r="C164" t="s">
        <v>164</v>
      </c>
      <c r="D164" s="101" t="s">
        <v>1017</v>
      </c>
      <c r="E164" s="101"/>
    </row>
    <row r="165" spans="1:5" x14ac:dyDescent="0.25">
      <c r="A165">
        <v>2015</v>
      </c>
      <c r="B165" t="s">
        <v>157</v>
      </c>
      <c r="C165" t="s">
        <v>164</v>
      </c>
      <c r="D165" s="101" t="s">
        <v>1018</v>
      </c>
      <c r="E165" s="101"/>
    </row>
    <row r="166" spans="1:5" x14ac:dyDescent="0.25">
      <c r="A166">
        <v>2015</v>
      </c>
      <c r="B166" t="s">
        <v>158</v>
      </c>
      <c r="C166" t="s">
        <v>164</v>
      </c>
      <c r="D166" s="101" t="s">
        <v>1019</v>
      </c>
      <c r="E166" s="101"/>
    </row>
    <row r="167" spans="1:5" x14ac:dyDescent="0.25">
      <c r="A167">
        <v>2015</v>
      </c>
      <c r="B167" t="s">
        <v>159</v>
      </c>
      <c r="C167" t="s">
        <v>164</v>
      </c>
      <c r="D167" s="101" t="s">
        <v>1020</v>
      </c>
      <c r="E167" s="101"/>
    </row>
    <row r="168" spans="1:5" x14ac:dyDescent="0.25">
      <c r="A168">
        <v>2015</v>
      </c>
      <c r="B168" t="s">
        <v>160</v>
      </c>
      <c r="C168" t="s">
        <v>164</v>
      </c>
      <c r="D168" s="101" t="s">
        <v>1021</v>
      </c>
      <c r="E168" s="101"/>
    </row>
    <row r="169" spans="1:5" x14ac:dyDescent="0.25">
      <c r="A169">
        <v>2015</v>
      </c>
      <c r="B169" t="s">
        <v>112</v>
      </c>
      <c r="C169" t="s">
        <v>164</v>
      </c>
      <c r="D169" s="101" t="s">
        <v>1022</v>
      </c>
      <c r="E169" s="101"/>
    </row>
    <row r="170" spans="1:5" x14ac:dyDescent="0.25">
      <c r="A170">
        <v>2015</v>
      </c>
      <c r="B170" t="s">
        <v>134</v>
      </c>
      <c r="C170" t="s">
        <v>164</v>
      </c>
      <c r="D170" s="101" t="s">
        <v>1023</v>
      </c>
      <c r="E170" s="101"/>
    </row>
    <row r="171" spans="1:5" x14ac:dyDescent="0.25">
      <c r="A171">
        <v>2015</v>
      </c>
      <c r="B171" t="s">
        <v>116</v>
      </c>
      <c r="C171" t="s">
        <v>164</v>
      </c>
      <c r="D171" s="101" t="s">
        <v>1024</v>
      </c>
      <c r="E171" s="101"/>
    </row>
    <row r="172" spans="1:5" x14ac:dyDescent="0.25">
      <c r="A172">
        <v>2015</v>
      </c>
      <c r="B172" t="s">
        <v>137</v>
      </c>
      <c r="C172" t="s">
        <v>164</v>
      </c>
      <c r="D172" s="101" t="s">
        <v>1025</v>
      </c>
      <c r="E172" s="101"/>
    </row>
    <row r="173" spans="1:5" x14ac:dyDescent="0.25">
      <c r="A173">
        <v>2015</v>
      </c>
      <c r="B173" t="s">
        <v>162</v>
      </c>
      <c r="C173" t="s">
        <v>164</v>
      </c>
      <c r="D173" s="101" t="s">
        <v>1026</v>
      </c>
      <c r="E173" s="101"/>
    </row>
    <row r="174" spans="1:5" x14ac:dyDescent="0.25">
      <c r="A174">
        <v>2015</v>
      </c>
      <c r="B174" t="s">
        <v>163</v>
      </c>
      <c r="C174" t="s">
        <v>164</v>
      </c>
      <c r="D174" s="101" t="s">
        <v>1027</v>
      </c>
      <c r="E174" s="101"/>
    </row>
    <row r="175" spans="1:5" x14ac:dyDescent="0.25">
      <c r="A175">
        <v>2015</v>
      </c>
      <c r="B175" t="s">
        <v>164</v>
      </c>
      <c r="C175" t="s">
        <v>164</v>
      </c>
      <c r="D175" s="101" t="s">
        <v>1028</v>
      </c>
      <c r="E175" s="101"/>
    </row>
    <row r="176" spans="1:5" x14ac:dyDescent="0.25">
      <c r="A176">
        <v>2014</v>
      </c>
      <c r="B176" t="s">
        <v>152</v>
      </c>
      <c r="C176" t="s">
        <v>164</v>
      </c>
      <c r="D176" s="101" t="s">
        <v>1029</v>
      </c>
      <c r="E176" s="101"/>
    </row>
    <row r="177" spans="1:5" x14ac:dyDescent="0.25">
      <c r="A177">
        <v>2014</v>
      </c>
      <c r="B177" t="s">
        <v>59</v>
      </c>
      <c r="C177" t="s">
        <v>164</v>
      </c>
      <c r="D177" s="101" t="s">
        <v>1030</v>
      </c>
      <c r="E177" s="101"/>
    </row>
    <row r="178" spans="1:5" x14ac:dyDescent="0.25">
      <c r="A178">
        <v>2014</v>
      </c>
      <c r="B178" t="s">
        <v>49</v>
      </c>
      <c r="C178" t="s">
        <v>164</v>
      </c>
      <c r="D178" s="101" t="s">
        <v>1031</v>
      </c>
      <c r="E178" s="101"/>
    </row>
    <row r="179" spans="1:5" x14ac:dyDescent="0.25">
      <c r="A179">
        <v>2014</v>
      </c>
      <c r="B179" t="s">
        <v>153</v>
      </c>
      <c r="C179" t="s">
        <v>164</v>
      </c>
      <c r="D179" s="101" t="s">
        <v>1032</v>
      </c>
      <c r="E179" s="101"/>
    </row>
    <row r="180" spans="1:5" x14ac:dyDescent="0.25">
      <c r="A180">
        <v>2014</v>
      </c>
      <c r="B180" t="s">
        <v>46</v>
      </c>
      <c r="C180" t="s">
        <v>164</v>
      </c>
      <c r="D180" s="101" t="s">
        <v>1033</v>
      </c>
      <c r="E180" s="101"/>
    </row>
    <row r="181" spans="1:5" x14ac:dyDescent="0.25">
      <c r="A181">
        <v>2014</v>
      </c>
      <c r="B181" t="s">
        <v>37</v>
      </c>
      <c r="C181" t="s">
        <v>164</v>
      </c>
      <c r="D181" s="101" t="s">
        <v>1034</v>
      </c>
      <c r="E181" s="101"/>
    </row>
    <row r="182" spans="1:5" x14ac:dyDescent="0.25">
      <c r="A182">
        <v>2014</v>
      </c>
      <c r="B182" t="s">
        <v>51</v>
      </c>
      <c r="C182" t="s">
        <v>164</v>
      </c>
      <c r="D182" s="101" t="s">
        <v>1035</v>
      </c>
      <c r="E182" s="101"/>
    </row>
    <row r="183" spans="1:5" x14ac:dyDescent="0.25">
      <c r="A183">
        <v>2014</v>
      </c>
      <c r="B183" t="s">
        <v>56</v>
      </c>
      <c r="C183" t="s">
        <v>164</v>
      </c>
      <c r="D183" s="101" t="s">
        <v>1036</v>
      </c>
      <c r="E183" s="101"/>
    </row>
    <row r="184" spans="1:5" x14ac:dyDescent="0.25">
      <c r="A184">
        <v>2014</v>
      </c>
      <c r="B184" t="s">
        <v>34</v>
      </c>
      <c r="C184" t="s">
        <v>164</v>
      </c>
      <c r="D184" s="101" t="s">
        <v>1037</v>
      </c>
      <c r="E184" s="101"/>
    </row>
    <row r="185" spans="1:5" x14ac:dyDescent="0.25">
      <c r="A185">
        <v>2014</v>
      </c>
      <c r="B185" t="s">
        <v>27</v>
      </c>
      <c r="C185" t="s">
        <v>164</v>
      </c>
      <c r="D185" s="101" t="s">
        <v>1038</v>
      </c>
      <c r="E185" s="101"/>
    </row>
    <row r="186" spans="1:5" x14ac:dyDescent="0.25">
      <c r="A186">
        <v>2014</v>
      </c>
      <c r="B186" t="s">
        <v>57</v>
      </c>
      <c r="C186" t="s">
        <v>164</v>
      </c>
      <c r="D186" s="101" t="s">
        <v>1039</v>
      </c>
      <c r="E186" s="101"/>
    </row>
    <row r="187" spans="1:5" x14ac:dyDescent="0.25">
      <c r="A187">
        <v>2014</v>
      </c>
      <c r="B187" t="s">
        <v>62</v>
      </c>
      <c r="C187" t="s">
        <v>164</v>
      </c>
      <c r="D187" s="101" t="s">
        <v>1040</v>
      </c>
      <c r="E187" s="101"/>
    </row>
    <row r="188" spans="1:5" x14ac:dyDescent="0.25">
      <c r="A188">
        <v>2014</v>
      </c>
      <c r="B188" t="s">
        <v>154</v>
      </c>
      <c r="C188" t="s">
        <v>164</v>
      </c>
      <c r="D188" s="101" t="s">
        <v>1041</v>
      </c>
      <c r="E188" s="101"/>
    </row>
    <row r="189" spans="1:5" x14ac:dyDescent="0.25">
      <c r="A189">
        <v>2014</v>
      </c>
      <c r="B189" t="s">
        <v>50</v>
      </c>
      <c r="C189" t="s">
        <v>164</v>
      </c>
      <c r="D189" s="101" t="s">
        <v>1042</v>
      </c>
      <c r="E189" s="101"/>
    </row>
    <row r="190" spans="1:5" x14ac:dyDescent="0.25">
      <c r="A190">
        <v>2014</v>
      </c>
      <c r="B190" t="s">
        <v>61</v>
      </c>
      <c r="C190" t="s">
        <v>164</v>
      </c>
      <c r="D190" s="101" t="s">
        <v>1043</v>
      </c>
      <c r="E190" s="101"/>
    </row>
    <row r="191" spans="1:5" x14ac:dyDescent="0.25">
      <c r="A191">
        <v>2014</v>
      </c>
      <c r="B191" t="s">
        <v>32</v>
      </c>
      <c r="C191" t="s">
        <v>164</v>
      </c>
      <c r="D191" s="101" t="s">
        <v>1044</v>
      </c>
      <c r="E191" s="101"/>
    </row>
    <row r="192" spans="1:5" x14ac:dyDescent="0.25">
      <c r="A192">
        <v>2014</v>
      </c>
      <c r="B192" t="s">
        <v>48</v>
      </c>
      <c r="C192" t="s">
        <v>164</v>
      </c>
      <c r="D192" s="101" t="s">
        <v>1045</v>
      </c>
      <c r="E192" s="101"/>
    </row>
    <row r="193" spans="1:5" x14ac:dyDescent="0.25">
      <c r="A193">
        <v>2014</v>
      </c>
      <c r="B193" t="s">
        <v>155</v>
      </c>
      <c r="C193" t="s">
        <v>164</v>
      </c>
      <c r="D193" s="101" t="s">
        <v>1046</v>
      </c>
      <c r="E193" s="101"/>
    </row>
    <row r="194" spans="1:5" x14ac:dyDescent="0.25">
      <c r="A194">
        <v>2014</v>
      </c>
      <c r="B194" t="s">
        <v>156</v>
      </c>
      <c r="C194" t="s">
        <v>164</v>
      </c>
      <c r="D194" s="101" t="s">
        <v>1047</v>
      </c>
      <c r="E194" s="101"/>
    </row>
    <row r="195" spans="1:5" x14ac:dyDescent="0.25">
      <c r="A195">
        <v>2014</v>
      </c>
      <c r="B195" t="s">
        <v>157</v>
      </c>
      <c r="C195" t="s">
        <v>164</v>
      </c>
      <c r="D195" s="101" t="s">
        <v>1048</v>
      </c>
      <c r="E195" s="101"/>
    </row>
    <row r="196" spans="1:5" x14ac:dyDescent="0.25">
      <c r="A196">
        <v>2014</v>
      </c>
      <c r="B196" t="s">
        <v>158</v>
      </c>
      <c r="C196" t="s">
        <v>164</v>
      </c>
      <c r="D196" s="101" t="s">
        <v>1049</v>
      </c>
      <c r="E196" s="101"/>
    </row>
    <row r="197" spans="1:5" x14ac:dyDescent="0.25">
      <c r="A197">
        <v>2014</v>
      </c>
      <c r="B197" t="s">
        <v>159</v>
      </c>
      <c r="C197" t="s">
        <v>164</v>
      </c>
      <c r="D197" s="101" t="s">
        <v>1050</v>
      </c>
      <c r="E197" s="101"/>
    </row>
    <row r="198" spans="1:5" x14ac:dyDescent="0.25">
      <c r="A198">
        <v>2014</v>
      </c>
      <c r="B198" t="s">
        <v>119</v>
      </c>
      <c r="C198" t="s">
        <v>164</v>
      </c>
      <c r="D198" s="101" t="s">
        <v>1051</v>
      </c>
      <c r="E198" s="101"/>
    </row>
    <row r="199" spans="1:5" x14ac:dyDescent="0.25">
      <c r="A199">
        <v>2014</v>
      </c>
      <c r="B199" t="s">
        <v>116</v>
      </c>
      <c r="C199" t="s">
        <v>164</v>
      </c>
      <c r="D199" s="101" t="s">
        <v>1052</v>
      </c>
      <c r="E199" s="101"/>
    </row>
    <row r="200" spans="1:5" x14ac:dyDescent="0.25">
      <c r="A200">
        <v>2014</v>
      </c>
      <c r="B200" t="s">
        <v>134</v>
      </c>
      <c r="C200" t="s">
        <v>164</v>
      </c>
      <c r="D200" s="101" t="s">
        <v>1053</v>
      </c>
      <c r="E200" s="101"/>
    </row>
    <row r="201" spans="1:5" x14ac:dyDescent="0.25">
      <c r="A201">
        <v>2014</v>
      </c>
      <c r="B201" t="s">
        <v>166</v>
      </c>
      <c r="C201" t="s">
        <v>164</v>
      </c>
      <c r="D201" s="101" t="s">
        <v>1054</v>
      </c>
      <c r="E201" s="101"/>
    </row>
    <row r="202" spans="1:5" x14ac:dyDescent="0.25">
      <c r="A202">
        <v>2014</v>
      </c>
      <c r="B202" t="s">
        <v>162</v>
      </c>
      <c r="C202" t="s">
        <v>164</v>
      </c>
      <c r="D202" s="101" t="s">
        <v>1055</v>
      </c>
      <c r="E202" s="101"/>
    </row>
    <row r="203" spans="1:5" x14ac:dyDescent="0.25">
      <c r="A203">
        <v>2014</v>
      </c>
      <c r="B203" t="s">
        <v>163</v>
      </c>
      <c r="C203" t="s">
        <v>164</v>
      </c>
      <c r="D203" s="101" t="s">
        <v>1056</v>
      </c>
      <c r="E203" s="101"/>
    </row>
    <row r="204" spans="1:5" x14ac:dyDescent="0.25">
      <c r="A204">
        <v>2014</v>
      </c>
      <c r="B204" t="s">
        <v>164</v>
      </c>
      <c r="C204" t="s">
        <v>164</v>
      </c>
      <c r="D204" s="101" t="s">
        <v>1057</v>
      </c>
      <c r="E204" s="101"/>
    </row>
    <row r="205" spans="1:5" x14ac:dyDescent="0.25">
      <c r="A205">
        <v>2013</v>
      </c>
      <c r="B205" t="s">
        <v>152</v>
      </c>
      <c r="C205" t="s">
        <v>164</v>
      </c>
      <c r="D205" s="101" t="s">
        <v>1058</v>
      </c>
      <c r="E205" s="101"/>
    </row>
    <row r="206" spans="1:5" x14ac:dyDescent="0.25">
      <c r="A206">
        <v>2013</v>
      </c>
      <c r="B206" t="s">
        <v>59</v>
      </c>
      <c r="C206" t="s">
        <v>164</v>
      </c>
      <c r="D206" s="101" t="s">
        <v>1059</v>
      </c>
      <c r="E206" s="101"/>
    </row>
    <row r="207" spans="1:5" x14ac:dyDescent="0.25">
      <c r="A207">
        <v>2013</v>
      </c>
      <c r="B207" t="s">
        <v>49</v>
      </c>
      <c r="C207" t="s">
        <v>164</v>
      </c>
      <c r="D207" s="101" t="s">
        <v>1060</v>
      </c>
      <c r="E207" s="101"/>
    </row>
    <row r="208" spans="1:5" x14ac:dyDescent="0.25">
      <c r="A208">
        <v>2013</v>
      </c>
      <c r="B208" t="s">
        <v>153</v>
      </c>
      <c r="C208" t="s">
        <v>164</v>
      </c>
      <c r="D208" s="101" t="s">
        <v>1061</v>
      </c>
      <c r="E208" s="101"/>
    </row>
    <row r="209" spans="1:5" x14ac:dyDescent="0.25">
      <c r="A209">
        <v>2013</v>
      </c>
      <c r="B209" t="s">
        <v>46</v>
      </c>
      <c r="C209" t="s">
        <v>164</v>
      </c>
      <c r="D209" s="101" t="s">
        <v>1062</v>
      </c>
      <c r="E209" s="101"/>
    </row>
    <row r="210" spans="1:5" x14ac:dyDescent="0.25">
      <c r="A210">
        <v>2013</v>
      </c>
      <c r="B210" t="s">
        <v>37</v>
      </c>
      <c r="C210" t="s">
        <v>164</v>
      </c>
      <c r="D210" s="101" t="s">
        <v>1063</v>
      </c>
      <c r="E210" s="101"/>
    </row>
    <row r="211" spans="1:5" x14ac:dyDescent="0.25">
      <c r="A211">
        <v>2013</v>
      </c>
      <c r="B211" t="s">
        <v>56</v>
      </c>
      <c r="C211" t="s">
        <v>164</v>
      </c>
      <c r="D211" s="101" t="s">
        <v>1064</v>
      </c>
      <c r="E211" s="101"/>
    </row>
    <row r="212" spans="1:5" x14ac:dyDescent="0.25">
      <c r="A212">
        <v>2013</v>
      </c>
      <c r="B212" t="s">
        <v>34</v>
      </c>
      <c r="C212" t="s">
        <v>164</v>
      </c>
      <c r="D212" s="101" t="s">
        <v>1065</v>
      </c>
      <c r="E212" s="101"/>
    </row>
    <row r="213" spans="1:5" x14ac:dyDescent="0.25">
      <c r="A213">
        <v>2013</v>
      </c>
      <c r="B213" t="s">
        <v>51</v>
      </c>
      <c r="C213" t="s">
        <v>164</v>
      </c>
      <c r="D213" s="101" t="s">
        <v>1066</v>
      </c>
      <c r="E213" s="101"/>
    </row>
    <row r="214" spans="1:5" x14ac:dyDescent="0.25">
      <c r="A214">
        <v>2013</v>
      </c>
      <c r="B214" t="s">
        <v>57</v>
      </c>
      <c r="C214" t="s">
        <v>164</v>
      </c>
      <c r="D214" s="101" t="s">
        <v>1067</v>
      </c>
      <c r="E214" s="101"/>
    </row>
    <row r="215" spans="1:5" x14ac:dyDescent="0.25">
      <c r="A215">
        <v>2013</v>
      </c>
      <c r="B215" t="s">
        <v>154</v>
      </c>
      <c r="C215" t="s">
        <v>164</v>
      </c>
      <c r="D215" s="101" t="s">
        <v>1068</v>
      </c>
      <c r="E215" s="101"/>
    </row>
    <row r="216" spans="1:5" x14ac:dyDescent="0.25">
      <c r="A216">
        <v>2013</v>
      </c>
      <c r="B216" t="s">
        <v>62</v>
      </c>
      <c r="C216" t="s">
        <v>164</v>
      </c>
      <c r="D216" s="101" t="s">
        <v>1069</v>
      </c>
      <c r="E216" s="101"/>
    </row>
    <row r="217" spans="1:5" x14ac:dyDescent="0.25">
      <c r="A217">
        <v>2013</v>
      </c>
      <c r="B217" t="s">
        <v>27</v>
      </c>
      <c r="C217" t="s">
        <v>164</v>
      </c>
      <c r="D217" s="101" t="s">
        <v>1070</v>
      </c>
      <c r="E217" s="101"/>
    </row>
    <row r="218" spans="1:5" x14ac:dyDescent="0.25">
      <c r="A218">
        <v>2013</v>
      </c>
      <c r="B218" t="s">
        <v>50</v>
      </c>
      <c r="C218" t="s">
        <v>164</v>
      </c>
      <c r="D218" s="101" t="s">
        <v>1071</v>
      </c>
      <c r="E218" s="101"/>
    </row>
    <row r="219" spans="1:5" x14ac:dyDescent="0.25">
      <c r="A219">
        <v>2013</v>
      </c>
      <c r="B219" t="s">
        <v>32</v>
      </c>
      <c r="C219" t="s">
        <v>164</v>
      </c>
      <c r="D219" s="101" t="s">
        <v>1072</v>
      </c>
      <c r="E219" s="101"/>
    </row>
    <row r="220" spans="1:5" x14ac:dyDescent="0.25">
      <c r="A220">
        <v>2013</v>
      </c>
      <c r="B220" t="s">
        <v>61</v>
      </c>
      <c r="C220" t="s">
        <v>164</v>
      </c>
      <c r="D220" s="101" t="s">
        <v>1073</v>
      </c>
      <c r="E220" s="101"/>
    </row>
    <row r="221" spans="1:5" x14ac:dyDescent="0.25">
      <c r="A221">
        <v>2013</v>
      </c>
      <c r="B221" t="s">
        <v>48</v>
      </c>
      <c r="C221" t="s">
        <v>164</v>
      </c>
      <c r="D221" s="101" t="s">
        <v>1074</v>
      </c>
      <c r="E221" s="101"/>
    </row>
    <row r="222" spans="1:5" x14ac:dyDescent="0.25">
      <c r="A222">
        <v>2013</v>
      </c>
      <c r="B222" t="s">
        <v>155</v>
      </c>
      <c r="C222" t="s">
        <v>164</v>
      </c>
      <c r="D222" s="101" t="s">
        <v>1075</v>
      </c>
      <c r="E222" s="101"/>
    </row>
    <row r="223" spans="1:5" x14ac:dyDescent="0.25">
      <c r="A223">
        <v>2013</v>
      </c>
      <c r="B223" t="s">
        <v>156</v>
      </c>
      <c r="C223" t="s">
        <v>164</v>
      </c>
      <c r="D223" s="101" t="s">
        <v>1076</v>
      </c>
      <c r="E223" s="101"/>
    </row>
    <row r="224" spans="1:5" x14ac:dyDescent="0.25">
      <c r="A224">
        <v>2013</v>
      </c>
      <c r="B224" t="s">
        <v>157</v>
      </c>
      <c r="C224" t="s">
        <v>164</v>
      </c>
      <c r="D224" s="101" t="s">
        <v>1077</v>
      </c>
      <c r="E224" s="101"/>
    </row>
    <row r="225" spans="1:5" x14ac:dyDescent="0.25">
      <c r="A225">
        <v>2013</v>
      </c>
      <c r="B225" t="s">
        <v>158</v>
      </c>
      <c r="C225" t="s">
        <v>164</v>
      </c>
      <c r="D225" s="101" t="s">
        <v>1078</v>
      </c>
      <c r="E225" s="101"/>
    </row>
    <row r="226" spans="1:5" x14ac:dyDescent="0.25">
      <c r="A226">
        <v>2013</v>
      </c>
      <c r="B226" t="s">
        <v>159</v>
      </c>
      <c r="C226" t="s">
        <v>164</v>
      </c>
      <c r="D226" s="101" t="s">
        <v>1079</v>
      </c>
      <c r="E226" s="101"/>
    </row>
    <row r="227" spans="1:5" x14ac:dyDescent="0.25">
      <c r="A227">
        <v>2013</v>
      </c>
      <c r="B227" t="s">
        <v>119</v>
      </c>
      <c r="C227" t="s">
        <v>164</v>
      </c>
      <c r="D227" s="101" t="s">
        <v>1080</v>
      </c>
      <c r="E227" s="101"/>
    </row>
    <row r="228" spans="1:5" x14ac:dyDescent="0.25">
      <c r="A228">
        <v>2013</v>
      </c>
      <c r="B228" t="s">
        <v>116</v>
      </c>
      <c r="C228" t="s">
        <v>164</v>
      </c>
      <c r="D228" s="101" t="s">
        <v>1081</v>
      </c>
      <c r="E228" s="101"/>
    </row>
    <row r="229" spans="1:5" x14ac:dyDescent="0.25">
      <c r="A229">
        <v>2013</v>
      </c>
      <c r="B229" t="s">
        <v>134</v>
      </c>
      <c r="C229" t="s">
        <v>164</v>
      </c>
      <c r="D229" s="101" t="s">
        <v>1082</v>
      </c>
      <c r="E229" s="101"/>
    </row>
    <row r="230" spans="1:5" x14ac:dyDescent="0.25">
      <c r="A230">
        <v>2013</v>
      </c>
      <c r="B230" t="s">
        <v>166</v>
      </c>
      <c r="C230" t="s">
        <v>164</v>
      </c>
      <c r="D230" s="101" t="s">
        <v>1083</v>
      </c>
      <c r="E230" s="101"/>
    </row>
    <row r="231" spans="1:5" x14ac:dyDescent="0.25">
      <c r="A231">
        <v>2013</v>
      </c>
      <c r="B231" t="s">
        <v>162</v>
      </c>
      <c r="C231" t="s">
        <v>164</v>
      </c>
      <c r="D231" s="101" t="s">
        <v>1084</v>
      </c>
      <c r="E231" s="101"/>
    </row>
    <row r="232" spans="1:5" x14ac:dyDescent="0.25">
      <c r="A232">
        <v>2013</v>
      </c>
      <c r="B232" t="s">
        <v>163</v>
      </c>
      <c r="C232" t="s">
        <v>164</v>
      </c>
      <c r="D232" s="101" t="s">
        <v>1085</v>
      </c>
      <c r="E232" s="101"/>
    </row>
    <row r="233" spans="1:5" x14ac:dyDescent="0.25">
      <c r="A233">
        <v>2013</v>
      </c>
      <c r="B233" t="s">
        <v>164</v>
      </c>
      <c r="C233" t="s">
        <v>164</v>
      </c>
      <c r="D233" s="101" t="s">
        <v>1086</v>
      </c>
      <c r="E233" s="101"/>
    </row>
    <row r="234" spans="1:5" x14ac:dyDescent="0.25">
      <c r="A234">
        <v>2012</v>
      </c>
      <c r="B234" t="s">
        <v>152</v>
      </c>
      <c r="C234" t="s">
        <v>164</v>
      </c>
      <c r="D234" s="101" t="s">
        <v>1087</v>
      </c>
      <c r="E234" s="101"/>
    </row>
    <row r="235" spans="1:5" x14ac:dyDescent="0.25">
      <c r="A235">
        <v>2012</v>
      </c>
      <c r="B235" t="s">
        <v>59</v>
      </c>
      <c r="C235" t="s">
        <v>164</v>
      </c>
      <c r="D235" s="101" t="s">
        <v>1088</v>
      </c>
      <c r="E235" s="101"/>
    </row>
    <row r="236" spans="1:5" x14ac:dyDescent="0.25">
      <c r="A236">
        <v>2012</v>
      </c>
      <c r="B236" t="s">
        <v>49</v>
      </c>
      <c r="C236" t="s">
        <v>164</v>
      </c>
      <c r="D236" s="101" t="s">
        <v>1089</v>
      </c>
      <c r="E236" s="101"/>
    </row>
    <row r="237" spans="1:5" x14ac:dyDescent="0.25">
      <c r="A237">
        <v>2012</v>
      </c>
      <c r="B237" t="s">
        <v>322</v>
      </c>
      <c r="C237" t="s">
        <v>164</v>
      </c>
      <c r="D237" s="101" t="s">
        <v>1090</v>
      </c>
      <c r="E237" s="101"/>
    </row>
    <row r="238" spans="1:5" x14ac:dyDescent="0.25">
      <c r="A238">
        <v>2012</v>
      </c>
      <c r="B238" t="s">
        <v>46</v>
      </c>
      <c r="C238" t="s">
        <v>164</v>
      </c>
      <c r="D238" s="101" t="s">
        <v>1091</v>
      </c>
      <c r="E238" s="101"/>
    </row>
    <row r="239" spans="1:5" x14ac:dyDescent="0.25">
      <c r="A239">
        <v>2012</v>
      </c>
      <c r="B239" t="s">
        <v>37</v>
      </c>
      <c r="C239" t="s">
        <v>164</v>
      </c>
      <c r="D239" s="101" t="s">
        <v>1092</v>
      </c>
      <c r="E239" s="101"/>
    </row>
    <row r="240" spans="1:5" x14ac:dyDescent="0.25">
      <c r="A240">
        <v>2012</v>
      </c>
      <c r="B240" t="s">
        <v>56</v>
      </c>
      <c r="C240" t="s">
        <v>164</v>
      </c>
      <c r="D240" s="101" t="s">
        <v>1093</v>
      </c>
      <c r="E240" s="101"/>
    </row>
    <row r="241" spans="1:5" x14ac:dyDescent="0.25">
      <c r="A241">
        <v>2012</v>
      </c>
      <c r="B241" t="s">
        <v>34</v>
      </c>
      <c r="C241" t="s">
        <v>164</v>
      </c>
      <c r="D241" s="101" t="s">
        <v>1094</v>
      </c>
      <c r="E241" s="101"/>
    </row>
    <row r="242" spans="1:5" x14ac:dyDescent="0.25">
      <c r="A242">
        <v>2012</v>
      </c>
      <c r="B242" t="s">
        <v>51</v>
      </c>
      <c r="C242" t="s">
        <v>164</v>
      </c>
      <c r="D242" s="101" t="s">
        <v>1095</v>
      </c>
      <c r="E242" s="101"/>
    </row>
    <row r="243" spans="1:5" x14ac:dyDescent="0.25">
      <c r="A243">
        <v>2012</v>
      </c>
      <c r="B243" t="s">
        <v>154</v>
      </c>
      <c r="C243" t="s">
        <v>164</v>
      </c>
      <c r="D243" s="101" t="s">
        <v>1096</v>
      </c>
      <c r="E243" s="101"/>
    </row>
    <row r="244" spans="1:5" x14ac:dyDescent="0.25">
      <c r="A244">
        <v>2012</v>
      </c>
      <c r="B244" t="s">
        <v>62</v>
      </c>
      <c r="C244" t="s">
        <v>164</v>
      </c>
      <c r="D244" s="101" t="s">
        <v>1097</v>
      </c>
      <c r="E244" s="101"/>
    </row>
    <row r="245" spans="1:5" x14ac:dyDescent="0.25">
      <c r="A245">
        <v>2012</v>
      </c>
      <c r="B245" t="s">
        <v>57</v>
      </c>
      <c r="C245" t="s">
        <v>164</v>
      </c>
      <c r="D245" s="101" t="s">
        <v>1098</v>
      </c>
      <c r="E245" s="101"/>
    </row>
    <row r="246" spans="1:5" x14ac:dyDescent="0.25">
      <c r="A246">
        <v>2012</v>
      </c>
      <c r="B246" t="s">
        <v>27</v>
      </c>
      <c r="C246" t="s">
        <v>164</v>
      </c>
      <c r="D246" s="101" t="s">
        <v>1099</v>
      </c>
      <c r="E246" s="101"/>
    </row>
    <row r="247" spans="1:5" x14ac:dyDescent="0.25">
      <c r="A247">
        <v>2012</v>
      </c>
      <c r="B247" t="s">
        <v>50</v>
      </c>
      <c r="C247" t="s">
        <v>164</v>
      </c>
      <c r="D247" s="101" t="s">
        <v>1100</v>
      </c>
      <c r="E247" s="101"/>
    </row>
    <row r="248" spans="1:5" x14ac:dyDescent="0.25">
      <c r="A248">
        <v>2012</v>
      </c>
      <c r="B248" t="s">
        <v>32</v>
      </c>
      <c r="C248" t="s">
        <v>164</v>
      </c>
      <c r="D248" s="101" t="s">
        <v>1101</v>
      </c>
      <c r="E248" s="101"/>
    </row>
    <row r="249" spans="1:5" x14ac:dyDescent="0.25">
      <c r="A249">
        <v>2012</v>
      </c>
      <c r="B249" t="s">
        <v>48</v>
      </c>
      <c r="C249" t="s">
        <v>164</v>
      </c>
      <c r="D249" s="101" t="s">
        <v>1102</v>
      </c>
      <c r="E249" s="101"/>
    </row>
    <row r="250" spans="1:5" x14ac:dyDescent="0.25">
      <c r="A250">
        <v>2012</v>
      </c>
      <c r="B250" t="s">
        <v>24</v>
      </c>
      <c r="C250" t="s">
        <v>164</v>
      </c>
      <c r="D250" s="101" t="s">
        <v>1103</v>
      </c>
      <c r="E250" s="101"/>
    </row>
    <row r="251" spans="1:5" x14ac:dyDescent="0.25">
      <c r="A251">
        <v>2012</v>
      </c>
      <c r="B251" t="s">
        <v>155</v>
      </c>
      <c r="C251" t="s">
        <v>164</v>
      </c>
      <c r="D251" s="101" t="s">
        <v>1104</v>
      </c>
      <c r="E251" s="101"/>
    </row>
    <row r="252" spans="1:5" x14ac:dyDescent="0.25">
      <c r="A252">
        <v>2012</v>
      </c>
      <c r="B252" t="s">
        <v>156</v>
      </c>
      <c r="C252" t="s">
        <v>164</v>
      </c>
      <c r="D252" s="101" t="s">
        <v>1105</v>
      </c>
      <c r="E252" s="101"/>
    </row>
    <row r="253" spans="1:5" x14ac:dyDescent="0.25">
      <c r="A253">
        <v>2012</v>
      </c>
      <c r="B253" t="s">
        <v>157</v>
      </c>
      <c r="C253" t="s">
        <v>164</v>
      </c>
      <c r="D253" s="101" t="s">
        <v>1106</v>
      </c>
      <c r="E253" s="101"/>
    </row>
    <row r="254" spans="1:5" x14ac:dyDescent="0.25">
      <c r="A254">
        <v>2012</v>
      </c>
      <c r="B254" t="s">
        <v>158</v>
      </c>
      <c r="C254" t="s">
        <v>164</v>
      </c>
      <c r="D254" s="101" t="s">
        <v>1107</v>
      </c>
      <c r="E254" s="101"/>
    </row>
    <row r="255" spans="1:5" x14ac:dyDescent="0.25">
      <c r="A255">
        <v>2012</v>
      </c>
      <c r="B255" t="s">
        <v>119</v>
      </c>
      <c r="C255" t="s">
        <v>164</v>
      </c>
      <c r="D255" s="101" t="s">
        <v>1108</v>
      </c>
      <c r="E255" s="101"/>
    </row>
    <row r="256" spans="1:5" x14ac:dyDescent="0.25">
      <c r="A256">
        <v>2012</v>
      </c>
      <c r="B256" t="s">
        <v>116</v>
      </c>
      <c r="C256" t="s">
        <v>164</v>
      </c>
      <c r="D256" s="101" t="s">
        <v>1109</v>
      </c>
      <c r="E256" s="101"/>
    </row>
    <row r="257" spans="1:5" x14ac:dyDescent="0.25">
      <c r="A257">
        <v>2012</v>
      </c>
      <c r="B257" t="s">
        <v>159</v>
      </c>
      <c r="C257" t="s">
        <v>164</v>
      </c>
      <c r="D257" s="101" t="s">
        <v>1110</v>
      </c>
      <c r="E257" s="101"/>
    </row>
    <row r="258" spans="1:5" x14ac:dyDescent="0.25">
      <c r="A258">
        <v>2012</v>
      </c>
      <c r="B258" t="s">
        <v>134</v>
      </c>
      <c r="C258" t="s">
        <v>164</v>
      </c>
      <c r="D258" s="101" t="s">
        <v>1111</v>
      </c>
      <c r="E258" s="101"/>
    </row>
    <row r="259" spans="1:5" x14ac:dyDescent="0.25">
      <c r="A259">
        <v>2012</v>
      </c>
      <c r="B259" t="s">
        <v>166</v>
      </c>
      <c r="C259" t="s">
        <v>164</v>
      </c>
      <c r="D259" s="101" t="s">
        <v>1112</v>
      </c>
      <c r="E259" s="101"/>
    </row>
    <row r="260" spans="1:5" x14ac:dyDescent="0.25">
      <c r="A260">
        <v>2012</v>
      </c>
      <c r="B260" t="s">
        <v>162</v>
      </c>
      <c r="C260" t="s">
        <v>164</v>
      </c>
      <c r="D260" s="101" t="s">
        <v>1113</v>
      </c>
      <c r="E260" s="101"/>
    </row>
    <row r="261" spans="1:5" x14ac:dyDescent="0.25">
      <c r="A261">
        <v>2012</v>
      </c>
      <c r="B261" t="s">
        <v>163</v>
      </c>
      <c r="C261" t="s">
        <v>164</v>
      </c>
      <c r="D261" s="101" t="s">
        <v>1114</v>
      </c>
      <c r="E261" s="101"/>
    </row>
    <row r="262" spans="1:5" x14ac:dyDescent="0.25">
      <c r="A262">
        <v>2012</v>
      </c>
      <c r="B262" t="s">
        <v>164</v>
      </c>
      <c r="C262" t="s">
        <v>164</v>
      </c>
      <c r="D262" s="101" t="s">
        <v>1115</v>
      </c>
      <c r="E262" s="101"/>
    </row>
    <row r="263" spans="1:5" x14ac:dyDescent="0.25">
      <c r="A263">
        <v>2020</v>
      </c>
      <c r="B263" t="s">
        <v>152</v>
      </c>
      <c r="C263" t="s">
        <v>597</v>
      </c>
      <c r="D263" s="101" t="s">
        <v>1116</v>
      </c>
      <c r="E263" s="101"/>
    </row>
    <row r="264" spans="1:5" x14ac:dyDescent="0.25">
      <c r="A264">
        <v>2020</v>
      </c>
      <c r="B264" t="s">
        <v>59</v>
      </c>
      <c r="C264" t="s">
        <v>597</v>
      </c>
      <c r="D264" s="101" t="s">
        <v>1117</v>
      </c>
      <c r="E264" s="101"/>
    </row>
    <row r="265" spans="1:5" x14ac:dyDescent="0.25">
      <c r="A265">
        <v>2020</v>
      </c>
      <c r="B265" t="s">
        <v>49</v>
      </c>
      <c r="C265" t="s">
        <v>597</v>
      </c>
      <c r="D265" s="101" t="s">
        <v>1118</v>
      </c>
      <c r="E265" s="101"/>
    </row>
    <row r="266" spans="1:5" x14ac:dyDescent="0.25">
      <c r="A266">
        <v>2020</v>
      </c>
      <c r="B266" t="s">
        <v>153</v>
      </c>
      <c r="C266" t="s">
        <v>597</v>
      </c>
      <c r="D266" s="101" t="s">
        <v>1119</v>
      </c>
      <c r="E266" s="101"/>
    </row>
    <row r="267" spans="1:5" x14ac:dyDescent="0.25">
      <c r="A267">
        <v>2020</v>
      </c>
      <c r="B267" t="s">
        <v>46</v>
      </c>
      <c r="C267" t="s">
        <v>597</v>
      </c>
      <c r="D267" s="101" t="s">
        <v>1120</v>
      </c>
      <c r="E267" s="101"/>
    </row>
    <row r="268" spans="1:5" x14ac:dyDescent="0.25">
      <c r="A268">
        <v>2020</v>
      </c>
      <c r="B268" t="s">
        <v>51</v>
      </c>
      <c r="C268" t="s">
        <v>597</v>
      </c>
      <c r="D268" s="101" t="s">
        <v>1121</v>
      </c>
      <c r="E268" s="101"/>
    </row>
    <row r="269" spans="1:5" x14ac:dyDescent="0.25">
      <c r="A269">
        <v>2020</v>
      </c>
      <c r="B269" t="s">
        <v>37</v>
      </c>
      <c r="C269" t="s">
        <v>597</v>
      </c>
      <c r="D269" s="101" t="s">
        <v>1122</v>
      </c>
      <c r="E269" s="101"/>
    </row>
    <row r="270" spans="1:5" x14ac:dyDescent="0.25">
      <c r="A270">
        <v>2020</v>
      </c>
      <c r="B270" t="s">
        <v>56</v>
      </c>
      <c r="C270" t="s">
        <v>597</v>
      </c>
      <c r="D270" s="101" t="s">
        <v>1123</v>
      </c>
      <c r="E270" s="101"/>
    </row>
    <row r="271" spans="1:5" x14ac:dyDescent="0.25">
      <c r="A271">
        <v>2020</v>
      </c>
      <c r="B271" t="s">
        <v>34</v>
      </c>
      <c r="C271" t="s">
        <v>597</v>
      </c>
      <c r="D271" s="101" t="s">
        <v>1124</v>
      </c>
      <c r="E271" s="101"/>
    </row>
    <row r="272" spans="1:5" x14ac:dyDescent="0.25">
      <c r="A272">
        <v>2020</v>
      </c>
      <c r="B272" t="s">
        <v>27</v>
      </c>
      <c r="C272" t="s">
        <v>597</v>
      </c>
      <c r="D272" s="101" t="s">
        <v>1125</v>
      </c>
      <c r="E272" s="101"/>
    </row>
    <row r="273" spans="1:5" x14ac:dyDescent="0.25">
      <c r="A273">
        <v>2020</v>
      </c>
      <c r="B273" t="s">
        <v>57</v>
      </c>
      <c r="C273" t="s">
        <v>597</v>
      </c>
      <c r="D273" s="101" t="s">
        <v>1126</v>
      </c>
      <c r="E273" s="101"/>
    </row>
    <row r="274" spans="1:5" x14ac:dyDescent="0.25">
      <c r="A274">
        <v>2020</v>
      </c>
      <c r="B274" t="s">
        <v>62</v>
      </c>
      <c r="C274" t="s">
        <v>597</v>
      </c>
      <c r="D274" s="101" t="s">
        <v>1127</v>
      </c>
      <c r="E274" s="101"/>
    </row>
    <row r="275" spans="1:5" x14ac:dyDescent="0.25">
      <c r="A275">
        <v>2020</v>
      </c>
      <c r="B275" t="s">
        <v>154</v>
      </c>
      <c r="C275" t="s">
        <v>597</v>
      </c>
      <c r="D275" s="101" t="s">
        <v>1128</v>
      </c>
      <c r="E275" s="101"/>
    </row>
    <row r="276" spans="1:5" x14ac:dyDescent="0.25">
      <c r="A276">
        <v>2020</v>
      </c>
      <c r="B276" t="s">
        <v>50</v>
      </c>
      <c r="C276" t="s">
        <v>597</v>
      </c>
      <c r="D276" s="101" t="s">
        <v>1129</v>
      </c>
      <c r="E276" s="101"/>
    </row>
    <row r="277" spans="1:5" x14ac:dyDescent="0.25">
      <c r="A277">
        <v>2020</v>
      </c>
      <c r="B277" t="s">
        <v>32</v>
      </c>
      <c r="C277" t="s">
        <v>597</v>
      </c>
      <c r="D277" s="101" t="s">
        <v>1130</v>
      </c>
      <c r="E277" s="101"/>
    </row>
    <row r="278" spans="1:5" x14ac:dyDescent="0.25">
      <c r="A278">
        <v>2020</v>
      </c>
      <c r="B278" t="s">
        <v>61</v>
      </c>
      <c r="C278" t="s">
        <v>597</v>
      </c>
      <c r="D278" s="101" t="s">
        <v>1131</v>
      </c>
      <c r="E278" s="101"/>
    </row>
    <row r="279" spans="1:5" x14ac:dyDescent="0.25">
      <c r="A279">
        <v>2020</v>
      </c>
      <c r="B279" t="s">
        <v>155</v>
      </c>
      <c r="C279" t="s">
        <v>597</v>
      </c>
      <c r="D279" s="101" t="s">
        <v>1889</v>
      </c>
      <c r="E279" s="101"/>
    </row>
    <row r="280" spans="1:5" x14ac:dyDescent="0.25">
      <c r="A280">
        <v>2020</v>
      </c>
      <c r="B280" t="s">
        <v>156</v>
      </c>
      <c r="C280" t="s">
        <v>597</v>
      </c>
      <c r="D280" s="101" t="s">
        <v>1133</v>
      </c>
      <c r="E280" s="101"/>
    </row>
    <row r="281" spans="1:5" x14ac:dyDescent="0.25">
      <c r="A281">
        <v>2020</v>
      </c>
      <c r="B281" t="s">
        <v>157</v>
      </c>
      <c r="C281" t="s">
        <v>597</v>
      </c>
      <c r="D281" s="101" t="s">
        <v>1134</v>
      </c>
      <c r="E281" s="101"/>
    </row>
    <row r="282" spans="1:5" x14ac:dyDescent="0.25">
      <c r="A282">
        <v>2020</v>
      </c>
      <c r="B282" t="s">
        <v>158</v>
      </c>
      <c r="C282" t="s">
        <v>597</v>
      </c>
      <c r="D282" s="101" t="s">
        <v>1135</v>
      </c>
      <c r="E282" s="101"/>
    </row>
    <row r="283" spans="1:5" x14ac:dyDescent="0.25">
      <c r="A283">
        <v>2020</v>
      </c>
      <c r="B283" t="s">
        <v>159</v>
      </c>
      <c r="C283" t="s">
        <v>597</v>
      </c>
      <c r="D283" s="101" t="s">
        <v>1136</v>
      </c>
      <c r="E283" s="101"/>
    </row>
    <row r="284" spans="1:5" x14ac:dyDescent="0.25">
      <c r="A284">
        <v>2020</v>
      </c>
      <c r="B284" t="s">
        <v>160</v>
      </c>
      <c r="C284" t="s">
        <v>597</v>
      </c>
      <c r="D284" s="101" t="s">
        <v>1137</v>
      </c>
      <c r="E284" s="101"/>
    </row>
    <row r="285" spans="1:5" x14ac:dyDescent="0.25">
      <c r="A285">
        <v>2020</v>
      </c>
      <c r="B285" t="s">
        <v>112</v>
      </c>
      <c r="C285" t="s">
        <v>597</v>
      </c>
      <c r="D285" s="101" t="s">
        <v>1138</v>
      </c>
      <c r="E285" s="101"/>
    </row>
    <row r="286" spans="1:5" x14ac:dyDescent="0.25">
      <c r="A286">
        <v>2020</v>
      </c>
      <c r="B286" t="s">
        <v>134</v>
      </c>
      <c r="C286" t="s">
        <v>597</v>
      </c>
      <c r="D286" s="101" t="s">
        <v>1139</v>
      </c>
      <c r="E286" s="101"/>
    </row>
    <row r="287" spans="1:5" x14ac:dyDescent="0.25">
      <c r="A287">
        <v>2020</v>
      </c>
      <c r="B287" t="s">
        <v>116</v>
      </c>
      <c r="C287" t="s">
        <v>597</v>
      </c>
      <c r="D287" s="101" t="s">
        <v>1140</v>
      </c>
      <c r="E287" s="101"/>
    </row>
    <row r="288" spans="1:5" x14ac:dyDescent="0.25">
      <c r="A288">
        <v>2020</v>
      </c>
      <c r="B288" t="s">
        <v>137</v>
      </c>
      <c r="C288" t="s">
        <v>597</v>
      </c>
      <c r="D288" s="101" t="s">
        <v>1141</v>
      </c>
      <c r="E288" s="101"/>
    </row>
    <row r="289" spans="1:5" x14ac:dyDescent="0.25">
      <c r="A289">
        <v>2020</v>
      </c>
      <c r="B289" t="s">
        <v>162</v>
      </c>
      <c r="C289" t="s">
        <v>597</v>
      </c>
      <c r="D289" s="101" t="s">
        <v>1142</v>
      </c>
      <c r="E289" s="101"/>
    </row>
    <row r="290" spans="1:5" x14ac:dyDescent="0.25">
      <c r="A290">
        <v>2020</v>
      </c>
      <c r="B290" t="s">
        <v>163</v>
      </c>
      <c r="C290" t="s">
        <v>597</v>
      </c>
      <c r="D290" s="101" t="s">
        <v>1143</v>
      </c>
      <c r="E290" s="101"/>
    </row>
    <row r="291" spans="1:5" x14ac:dyDescent="0.25">
      <c r="A291">
        <v>2020</v>
      </c>
      <c r="B291" t="s">
        <v>164</v>
      </c>
      <c r="C291" t="s">
        <v>597</v>
      </c>
      <c r="D291" s="101" t="s">
        <v>1144</v>
      </c>
      <c r="E291" s="101"/>
    </row>
    <row r="292" spans="1:5" x14ac:dyDescent="0.25">
      <c r="A292">
        <v>2019</v>
      </c>
      <c r="B292" t="s">
        <v>152</v>
      </c>
      <c r="C292" t="s">
        <v>597</v>
      </c>
      <c r="D292" s="101" t="s">
        <v>1145</v>
      </c>
      <c r="E292" s="101"/>
    </row>
    <row r="293" spans="1:5" x14ac:dyDescent="0.25">
      <c r="A293">
        <v>2019</v>
      </c>
      <c r="B293" t="s">
        <v>59</v>
      </c>
      <c r="C293" t="s">
        <v>597</v>
      </c>
      <c r="D293" s="101" t="s">
        <v>1146</v>
      </c>
      <c r="E293" s="101"/>
    </row>
    <row r="294" spans="1:5" x14ac:dyDescent="0.25">
      <c r="A294">
        <v>2019</v>
      </c>
      <c r="B294" t="s">
        <v>49</v>
      </c>
      <c r="C294" t="s">
        <v>597</v>
      </c>
      <c r="D294" s="101" t="s">
        <v>1147</v>
      </c>
      <c r="E294" s="101"/>
    </row>
    <row r="295" spans="1:5" x14ac:dyDescent="0.25">
      <c r="A295">
        <v>2019</v>
      </c>
      <c r="B295" t="s">
        <v>153</v>
      </c>
      <c r="C295" t="s">
        <v>597</v>
      </c>
      <c r="D295" s="101" t="s">
        <v>1148</v>
      </c>
      <c r="E295" s="101"/>
    </row>
    <row r="296" spans="1:5" x14ac:dyDescent="0.25">
      <c r="A296">
        <v>2019</v>
      </c>
      <c r="B296" t="s">
        <v>46</v>
      </c>
      <c r="C296" t="s">
        <v>597</v>
      </c>
      <c r="D296" s="101" t="s">
        <v>1149</v>
      </c>
      <c r="E296" s="101"/>
    </row>
    <row r="297" spans="1:5" x14ac:dyDescent="0.25">
      <c r="A297">
        <v>2019</v>
      </c>
      <c r="B297" t="s">
        <v>51</v>
      </c>
      <c r="C297" t="s">
        <v>597</v>
      </c>
      <c r="D297" s="101" t="s">
        <v>1150</v>
      </c>
      <c r="E297" s="101"/>
    </row>
    <row r="298" spans="1:5" x14ac:dyDescent="0.25">
      <c r="A298">
        <v>2019</v>
      </c>
      <c r="B298" t="s">
        <v>37</v>
      </c>
      <c r="C298" t="s">
        <v>597</v>
      </c>
      <c r="D298" s="101" t="s">
        <v>1151</v>
      </c>
      <c r="E298" s="101"/>
    </row>
    <row r="299" spans="1:5" x14ac:dyDescent="0.25">
      <c r="A299">
        <v>2019</v>
      </c>
      <c r="B299" t="s">
        <v>56</v>
      </c>
      <c r="C299" t="s">
        <v>597</v>
      </c>
      <c r="D299" s="101" t="s">
        <v>1152</v>
      </c>
      <c r="E299" s="101"/>
    </row>
    <row r="300" spans="1:5" x14ac:dyDescent="0.25">
      <c r="A300">
        <v>2019</v>
      </c>
      <c r="B300" t="s">
        <v>34</v>
      </c>
      <c r="C300" t="s">
        <v>597</v>
      </c>
      <c r="D300" s="101" t="s">
        <v>1153</v>
      </c>
      <c r="E300" s="101"/>
    </row>
    <row r="301" spans="1:5" x14ac:dyDescent="0.25">
      <c r="A301">
        <v>2019</v>
      </c>
      <c r="B301" t="s">
        <v>27</v>
      </c>
      <c r="C301" t="s">
        <v>597</v>
      </c>
      <c r="D301" s="101" t="s">
        <v>1154</v>
      </c>
      <c r="E301" s="101"/>
    </row>
    <row r="302" spans="1:5" x14ac:dyDescent="0.25">
      <c r="A302">
        <v>2019</v>
      </c>
      <c r="B302" t="s">
        <v>57</v>
      </c>
      <c r="C302" t="s">
        <v>597</v>
      </c>
      <c r="D302" s="101" t="s">
        <v>1155</v>
      </c>
      <c r="E302" s="101"/>
    </row>
    <row r="303" spans="1:5" x14ac:dyDescent="0.25">
      <c r="A303">
        <v>2019</v>
      </c>
      <c r="B303" t="s">
        <v>62</v>
      </c>
      <c r="C303" t="s">
        <v>597</v>
      </c>
      <c r="D303" s="101" t="s">
        <v>1156</v>
      </c>
      <c r="E303" s="101"/>
    </row>
    <row r="304" spans="1:5" x14ac:dyDescent="0.25">
      <c r="A304">
        <v>2019</v>
      </c>
      <c r="B304" t="s">
        <v>154</v>
      </c>
      <c r="C304" t="s">
        <v>597</v>
      </c>
      <c r="D304" s="101" t="s">
        <v>1157</v>
      </c>
      <c r="E304" s="101"/>
    </row>
    <row r="305" spans="1:5" x14ac:dyDescent="0.25">
      <c r="A305">
        <v>2019</v>
      </c>
      <c r="B305" t="s">
        <v>50</v>
      </c>
      <c r="C305" t="s">
        <v>597</v>
      </c>
      <c r="D305" s="101" t="s">
        <v>1158</v>
      </c>
      <c r="E305" s="101"/>
    </row>
    <row r="306" spans="1:5" x14ac:dyDescent="0.25">
      <c r="A306">
        <v>2019</v>
      </c>
      <c r="B306" t="s">
        <v>32</v>
      </c>
      <c r="C306" t="s">
        <v>597</v>
      </c>
      <c r="D306" s="101" t="s">
        <v>1159</v>
      </c>
      <c r="E306" s="101"/>
    </row>
    <row r="307" spans="1:5" x14ac:dyDescent="0.25">
      <c r="A307">
        <v>2019</v>
      </c>
      <c r="B307" t="s">
        <v>61</v>
      </c>
      <c r="C307" t="s">
        <v>597</v>
      </c>
      <c r="D307" s="101" t="s">
        <v>1160</v>
      </c>
      <c r="E307" s="101"/>
    </row>
    <row r="308" spans="1:5" x14ac:dyDescent="0.25">
      <c r="A308">
        <v>2019</v>
      </c>
      <c r="B308" t="s">
        <v>155</v>
      </c>
      <c r="C308" t="s">
        <v>597</v>
      </c>
      <c r="D308" s="101" t="s">
        <v>1161</v>
      </c>
      <c r="E308" s="101"/>
    </row>
    <row r="309" spans="1:5" x14ac:dyDescent="0.25">
      <c r="A309">
        <v>2019</v>
      </c>
      <c r="B309" t="s">
        <v>156</v>
      </c>
      <c r="C309" t="s">
        <v>597</v>
      </c>
      <c r="D309" s="101" t="s">
        <v>1162</v>
      </c>
      <c r="E309" s="101"/>
    </row>
    <row r="310" spans="1:5" x14ac:dyDescent="0.25">
      <c r="A310">
        <v>2019</v>
      </c>
      <c r="B310" t="s">
        <v>157</v>
      </c>
      <c r="C310" t="s">
        <v>597</v>
      </c>
      <c r="D310" s="101" t="s">
        <v>1163</v>
      </c>
      <c r="E310" s="101"/>
    </row>
    <row r="311" spans="1:5" x14ac:dyDescent="0.25">
      <c r="A311">
        <v>2019</v>
      </c>
      <c r="B311" t="s">
        <v>158</v>
      </c>
      <c r="C311" t="s">
        <v>597</v>
      </c>
      <c r="D311" s="101" t="s">
        <v>1164</v>
      </c>
      <c r="E311" s="101"/>
    </row>
    <row r="312" spans="1:5" x14ac:dyDescent="0.25">
      <c r="A312">
        <v>2019</v>
      </c>
      <c r="B312" t="s">
        <v>159</v>
      </c>
      <c r="C312" t="s">
        <v>597</v>
      </c>
      <c r="D312" s="101" t="s">
        <v>1165</v>
      </c>
      <c r="E312" s="101"/>
    </row>
    <row r="313" spans="1:5" x14ac:dyDescent="0.25">
      <c r="A313">
        <v>2019</v>
      </c>
      <c r="B313" t="s">
        <v>160</v>
      </c>
      <c r="C313" t="s">
        <v>597</v>
      </c>
      <c r="D313" s="101" t="s">
        <v>1166</v>
      </c>
      <c r="E313" s="101"/>
    </row>
    <row r="314" spans="1:5" x14ac:dyDescent="0.25">
      <c r="A314">
        <v>2019</v>
      </c>
      <c r="B314" t="s">
        <v>112</v>
      </c>
      <c r="C314" t="s">
        <v>597</v>
      </c>
      <c r="D314" s="101" t="s">
        <v>1167</v>
      </c>
      <c r="E314" s="101"/>
    </row>
    <row r="315" spans="1:5" x14ac:dyDescent="0.25">
      <c r="A315">
        <v>2019</v>
      </c>
      <c r="B315" t="s">
        <v>134</v>
      </c>
      <c r="C315" t="s">
        <v>597</v>
      </c>
      <c r="D315" s="101" t="s">
        <v>1168</v>
      </c>
      <c r="E315" s="101"/>
    </row>
    <row r="316" spans="1:5" x14ac:dyDescent="0.25">
      <c r="A316">
        <v>2019</v>
      </c>
      <c r="B316" t="s">
        <v>116</v>
      </c>
      <c r="C316" t="s">
        <v>597</v>
      </c>
      <c r="D316" s="101" t="s">
        <v>1169</v>
      </c>
      <c r="E316" s="101"/>
    </row>
    <row r="317" spans="1:5" x14ac:dyDescent="0.25">
      <c r="A317">
        <v>2019</v>
      </c>
      <c r="B317" t="s">
        <v>137</v>
      </c>
      <c r="C317" t="s">
        <v>597</v>
      </c>
      <c r="D317" s="101" t="s">
        <v>1170</v>
      </c>
      <c r="E317" s="101"/>
    </row>
    <row r="318" spans="1:5" x14ac:dyDescent="0.25">
      <c r="A318">
        <v>2019</v>
      </c>
      <c r="B318" t="s">
        <v>162</v>
      </c>
      <c r="C318" t="s">
        <v>597</v>
      </c>
      <c r="D318" s="101" t="s">
        <v>1171</v>
      </c>
      <c r="E318" s="101"/>
    </row>
    <row r="319" spans="1:5" x14ac:dyDescent="0.25">
      <c r="A319">
        <v>2019</v>
      </c>
      <c r="B319" t="s">
        <v>163</v>
      </c>
      <c r="C319" t="s">
        <v>597</v>
      </c>
      <c r="D319" s="101" t="s">
        <v>1172</v>
      </c>
      <c r="E319" s="101"/>
    </row>
    <row r="320" spans="1:5" x14ac:dyDescent="0.25">
      <c r="A320">
        <v>2019</v>
      </c>
      <c r="B320" t="s">
        <v>164</v>
      </c>
      <c r="C320" t="s">
        <v>597</v>
      </c>
      <c r="D320" s="101" t="s">
        <v>1173</v>
      </c>
      <c r="E320" s="101"/>
    </row>
    <row r="321" spans="1:5" x14ac:dyDescent="0.25">
      <c r="A321">
        <v>2018</v>
      </c>
      <c r="B321" t="s">
        <v>152</v>
      </c>
      <c r="C321" t="s">
        <v>597</v>
      </c>
      <c r="D321" s="101" t="s">
        <v>1174</v>
      </c>
      <c r="E321" s="101"/>
    </row>
    <row r="322" spans="1:5" x14ac:dyDescent="0.25">
      <c r="A322">
        <v>2018</v>
      </c>
      <c r="B322" t="s">
        <v>59</v>
      </c>
      <c r="C322" t="s">
        <v>597</v>
      </c>
      <c r="D322" s="101" t="s">
        <v>1175</v>
      </c>
      <c r="E322" s="101"/>
    </row>
    <row r="323" spans="1:5" x14ac:dyDescent="0.25">
      <c r="A323">
        <v>2018</v>
      </c>
      <c r="B323" t="s">
        <v>49</v>
      </c>
      <c r="C323" t="s">
        <v>597</v>
      </c>
      <c r="D323" s="101" t="s">
        <v>1176</v>
      </c>
      <c r="E323" s="101"/>
    </row>
    <row r="324" spans="1:5" x14ac:dyDescent="0.25">
      <c r="A324">
        <v>2018</v>
      </c>
      <c r="B324" t="s">
        <v>153</v>
      </c>
      <c r="C324" t="s">
        <v>597</v>
      </c>
      <c r="D324" s="101" t="s">
        <v>1177</v>
      </c>
      <c r="E324" s="101"/>
    </row>
    <row r="325" spans="1:5" x14ac:dyDescent="0.25">
      <c r="A325">
        <v>2018</v>
      </c>
      <c r="B325" t="s">
        <v>46</v>
      </c>
      <c r="C325" t="s">
        <v>597</v>
      </c>
      <c r="D325" s="101" t="s">
        <v>1178</v>
      </c>
      <c r="E325" s="101"/>
    </row>
    <row r="326" spans="1:5" x14ac:dyDescent="0.25">
      <c r="A326">
        <v>2018</v>
      </c>
      <c r="B326" t="s">
        <v>51</v>
      </c>
      <c r="C326" t="s">
        <v>597</v>
      </c>
      <c r="D326" s="101" t="s">
        <v>1179</v>
      </c>
      <c r="E326" s="101"/>
    </row>
    <row r="327" spans="1:5" x14ac:dyDescent="0.25">
      <c r="A327">
        <v>2018</v>
      </c>
      <c r="B327" t="s">
        <v>37</v>
      </c>
      <c r="C327" t="s">
        <v>597</v>
      </c>
      <c r="D327" s="101" t="s">
        <v>1180</v>
      </c>
      <c r="E327" s="101"/>
    </row>
    <row r="328" spans="1:5" x14ac:dyDescent="0.25">
      <c r="A328">
        <v>2018</v>
      </c>
      <c r="B328" t="s">
        <v>56</v>
      </c>
      <c r="C328" t="s">
        <v>597</v>
      </c>
      <c r="D328" s="101" t="s">
        <v>1181</v>
      </c>
      <c r="E328" s="101"/>
    </row>
    <row r="329" spans="1:5" x14ac:dyDescent="0.25">
      <c r="A329">
        <v>2018</v>
      </c>
      <c r="B329" t="s">
        <v>34</v>
      </c>
      <c r="C329" t="s">
        <v>597</v>
      </c>
      <c r="D329" s="101" t="s">
        <v>1182</v>
      </c>
      <c r="E329" s="101"/>
    </row>
    <row r="330" spans="1:5" x14ac:dyDescent="0.25">
      <c r="A330">
        <v>2018</v>
      </c>
      <c r="B330" t="s">
        <v>27</v>
      </c>
      <c r="C330" t="s">
        <v>597</v>
      </c>
      <c r="D330" s="101" t="s">
        <v>1183</v>
      </c>
      <c r="E330" s="101"/>
    </row>
    <row r="331" spans="1:5" x14ac:dyDescent="0.25">
      <c r="A331">
        <v>2018</v>
      </c>
      <c r="B331" t="s">
        <v>57</v>
      </c>
      <c r="C331" t="s">
        <v>597</v>
      </c>
      <c r="D331" s="101" t="s">
        <v>1184</v>
      </c>
      <c r="E331" s="101"/>
    </row>
    <row r="332" spans="1:5" x14ac:dyDescent="0.25">
      <c r="A332">
        <v>2018</v>
      </c>
      <c r="B332" t="s">
        <v>62</v>
      </c>
      <c r="C332" t="s">
        <v>597</v>
      </c>
      <c r="D332" s="101" t="s">
        <v>1185</v>
      </c>
      <c r="E332" s="101"/>
    </row>
    <row r="333" spans="1:5" x14ac:dyDescent="0.25">
      <c r="A333">
        <v>2018</v>
      </c>
      <c r="B333" t="s">
        <v>154</v>
      </c>
      <c r="C333" t="s">
        <v>597</v>
      </c>
      <c r="D333" s="101" t="s">
        <v>1186</v>
      </c>
      <c r="E333" s="101"/>
    </row>
    <row r="334" spans="1:5" x14ac:dyDescent="0.25">
      <c r="A334">
        <v>2018</v>
      </c>
      <c r="B334" t="s">
        <v>50</v>
      </c>
      <c r="C334" t="s">
        <v>597</v>
      </c>
      <c r="D334" s="101" t="s">
        <v>1187</v>
      </c>
      <c r="E334" s="101"/>
    </row>
    <row r="335" spans="1:5" x14ac:dyDescent="0.25">
      <c r="A335">
        <v>2018</v>
      </c>
      <c r="B335" t="s">
        <v>32</v>
      </c>
      <c r="C335" t="s">
        <v>597</v>
      </c>
      <c r="D335" s="101" t="s">
        <v>1188</v>
      </c>
      <c r="E335" s="101"/>
    </row>
    <row r="336" spans="1:5" x14ac:dyDescent="0.25">
      <c r="A336">
        <v>2018</v>
      </c>
      <c r="B336" t="s">
        <v>61</v>
      </c>
      <c r="C336" t="s">
        <v>597</v>
      </c>
      <c r="D336" s="101" t="s">
        <v>1189</v>
      </c>
      <c r="E336" s="101"/>
    </row>
    <row r="337" spans="1:5" x14ac:dyDescent="0.25">
      <c r="A337">
        <v>2018</v>
      </c>
      <c r="B337" t="s">
        <v>155</v>
      </c>
      <c r="C337" t="s">
        <v>597</v>
      </c>
      <c r="D337" s="101" t="s">
        <v>1190</v>
      </c>
      <c r="E337" s="101"/>
    </row>
    <row r="338" spans="1:5" x14ac:dyDescent="0.25">
      <c r="A338">
        <v>2018</v>
      </c>
      <c r="B338" t="s">
        <v>156</v>
      </c>
      <c r="C338" t="s">
        <v>597</v>
      </c>
      <c r="D338" s="101" t="s">
        <v>1191</v>
      </c>
      <c r="E338" s="101"/>
    </row>
    <row r="339" spans="1:5" x14ac:dyDescent="0.25">
      <c r="A339">
        <v>2018</v>
      </c>
      <c r="B339" t="s">
        <v>157</v>
      </c>
      <c r="C339" t="s">
        <v>597</v>
      </c>
      <c r="D339" s="101" t="s">
        <v>1192</v>
      </c>
      <c r="E339" s="101"/>
    </row>
    <row r="340" spans="1:5" x14ac:dyDescent="0.25">
      <c r="A340">
        <v>2018</v>
      </c>
      <c r="B340" t="s">
        <v>158</v>
      </c>
      <c r="C340" t="s">
        <v>597</v>
      </c>
      <c r="D340" s="101" t="s">
        <v>1193</v>
      </c>
      <c r="E340" s="101"/>
    </row>
    <row r="341" spans="1:5" x14ac:dyDescent="0.25">
      <c r="A341">
        <v>2018</v>
      </c>
      <c r="B341" t="s">
        <v>159</v>
      </c>
      <c r="C341" t="s">
        <v>597</v>
      </c>
      <c r="D341" s="101" t="s">
        <v>1194</v>
      </c>
      <c r="E341" s="101"/>
    </row>
    <row r="342" spans="1:5" x14ac:dyDescent="0.25">
      <c r="A342">
        <v>2018</v>
      </c>
      <c r="B342" t="s">
        <v>160</v>
      </c>
      <c r="C342" t="s">
        <v>597</v>
      </c>
      <c r="D342" s="101" t="s">
        <v>1195</v>
      </c>
      <c r="E342" s="101"/>
    </row>
    <row r="343" spans="1:5" x14ac:dyDescent="0.25">
      <c r="A343">
        <v>2018</v>
      </c>
      <c r="B343" t="s">
        <v>112</v>
      </c>
      <c r="C343" t="s">
        <v>597</v>
      </c>
      <c r="D343" s="101" t="s">
        <v>1196</v>
      </c>
      <c r="E343" s="101"/>
    </row>
    <row r="344" spans="1:5" x14ac:dyDescent="0.25">
      <c r="A344">
        <v>2018</v>
      </c>
      <c r="B344" t="s">
        <v>134</v>
      </c>
      <c r="C344" t="s">
        <v>597</v>
      </c>
      <c r="D344" s="101" t="s">
        <v>1197</v>
      </c>
      <c r="E344" s="101"/>
    </row>
    <row r="345" spans="1:5" x14ac:dyDescent="0.25">
      <c r="A345">
        <v>2018</v>
      </c>
      <c r="B345" t="s">
        <v>116</v>
      </c>
      <c r="C345" t="s">
        <v>597</v>
      </c>
      <c r="D345" s="101" t="s">
        <v>1198</v>
      </c>
      <c r="E345" s="101"/>
    </row>
    <row r="346" spans="1:5" x14ac:dyDescent="0.25">
      <c r="A346">
        <v>2018</v>
      </c>
      <c r="B346" t="s">
        <v>137</v>
      </c>
      <c r="C346" t="s">
        <v>597</v>
      </c>
      <c r="D346" s="101" t="s">
        <v>1199</v>
      </c>
      <c r="E346" s="101"/>
    </row>
    <row r="347" spans="1:5" x14ac:dyDescent="0.25">
      <c r="A347">
        <v>2018</v>
      </c>
      <c r="B347" t="s">
        <v>162</v>
      </c>
      <c r="C347" t="s">
        <v>597</v>
      </c>
      <c r="D347" s="101" t="s">
        <v>1200</v>
      </c>
      <c r="E347" s="101"/>
    </row>
    <row r="348" spans="1:5" x14ac:dyDescent="0.25">
      <c r="A348">
        <v>2018</v>
      </c>
      <c r="B348" t="s">
        <v>163</v>
      </c>
      <c r="C348" t="s">
        <v>597</v>
      </c>
      <c r="D348" s="101" t="s">
        <v>1201</v>
      </c>
      <c r="E348" s="101"/>
    </row>
    <row r="349" spans="1:5" x14ac:dyDescent="0.25">
      <c r="A349">
        <v>2018</v>
      </c>
      <c r="B349" t="s">
        <v>164</v>
      </c>
      <c r="C349" t="s">
        <v>597</v>
      </c>
      <c r="D349" s="101" t="s">
        <v>1202</v>
      </c>
      <c r="E349" s="101"/>
    </row>
    <row r="350" spans="1:5" x14ac:dyDescent="0.25">
      <c r="A350">
        <v>2017</v>
      </c>
      <c r="B350" t="s">
        <v>152</v>
      </c>
      <c r="C350" t="s">
        <v>597</v>
      </c>
      <c r="D350" s="101" t="s">
        <v>1203</v>
      </c>
      <c r="E350" s="101"/>
    </row>
    <row r="351" spans="1:5" x14ac:dyDescent="0.25">
      <c r="A351">
        <v>2017</v>
      </c>
      <c r="B351" t="s">
        <v>59</v>
      </c>
      <c r="C351" t="s">
        <v>597</v>
      </c>
      <c r="D351" s="101" t="s">
        <v>1204</v>
      </c>
      <c r="E351" s="101"/>
    </row>
    <row r="352" spans="1:5" x14ac:dyDescent="0.25">
      <c r="A352">
        <v>2017</v>
      </c>
      <c r="B352" t="s">
        <v>49</v>
      </c>
      <c r="C352" t="s">
        <v>597</v>
      </c>
      <c r="D352" s="101" t="s">
        <v>1205</v>
      </c>
      <c r="E352" s="101"/>
    </row>
    <row r="353" spans="1:5" x14ac:dyDescent="0.25">
      <c r="A353">
        <v>2017</v>
      </c>
      <c r="B353" t="s">
        <v>153</v>
      </c>
      <c r="C353" t="s">
        <v>597</v>
      </c>
      <c r="D353" s="101" t="s">
        <v>1206</v>
      </c>
      <c r="E353" s="101"/>
    </row>
    <row r="354" spans="1:5" x14ac:dyDescent="0.25">
      <c r="A354">
        <v>2017</v>
      </c>
      <c r="B354" t="s">
        <v>46</v>
      </c>
      <c r="C354" t="s">
        <v>597</v>
      </c>
      <c r="D354" s="101" t="s">
        <v>1207</v>
      </c>
      <c r="E354" s="101"/>
    </row>
    <row r="355" spans="1:5" x14ac:dyDescent="0.25">
      <c r="A355">
        <v>2017</v>
      </c>
      <c r="B355" t="s">
        <v>51</v>
      </c>
      <c r="C355" t="s">
        <v>597</v>
      </c>
      <c r="D355" s="101" t="s">
        <v>1208</v>
      </c>
      <c r="E355" s="101"/>
    </row>
    <row r="356" spans="1:5" x14ac:dyDescent="0.25">
      <c r="A356">
        <v>2017</v>
      </c>
      <c r="B356" t="s">
        <v>37</v>
      </c>
      <c r="C356" t="s">
        <v>597</v>
      </c>
      <c r="D356" s="101" t="s">
        <v>1209</v>
      </c>
      <c r="E356" s="101"/>
    </row>
    <row r="357" spans="1:5" x14ac:dyDescent="0.25">
      <c r="A357">
        <v>2017</v>
      </c>
      <c r="B357" t="s">
        <v>56</v>
      </c>
      <c r="C357" t="s">
        <v>597</v>
      </c>
      <c r="D357" s="101" t="s">
        <v>1210</v>
      </c>
      <c r="E357" s="101"/>
    </row>
    <row r="358" spans="1:5" x14ac:dyDescent="0.25">
      <c r="A358">
        <v>2017</v>
      </c>
      <c r="B358" t="s">
        <v>34</v>
      </c>
      <c r="C358" t="s">
        <v>597</v>
      </c>
      <c r="D358" s="101" t="s">
        <v>1211</v>
      </c>
      <c r="E358" s="101"/>
    </row>
    <row r="359" spans="1:5" x14ac:dyDescent="0.25">
      <c r="A359">
        <v>2017</v>
      </c>
      <c r="B359" t="s">
        <v>27</v>
      </c>
      <c r="C359" t="s">
        <v>597</v>
      </c>
      <c r="D359" s="101" t="s">
        <v>1212</v>
      </c>
      <c r="E359" s="101"/>
    </row>
    <row r="360" spans="1:5" x14ac:dyDescent="0.25">
      <c r="A360">
        <v>2017</v>
      </c>
      <c r="B360" t="s">
        <v>57</v>
      </c>
      <c r="C360" t="s">
        <v>597</v>
      </c>
      <c r="D360" s="101" t="s">
        <v>1213</v>
      </c>
      <c r="E360" s="101"/>
    </row>
    <row r="361" spans="1:5" x14ac:dyDescent="0.25">
      <c r="A361">
        <v>2017</v>
      </c>
      <c r="B361" t="s">
        <v>62</v>
      </c>
      <c r="C361" t="s">
        <v>597</v>
      </c>
      <c r="D361" s="101" t="s">
        <v>1214</v>
      </c>
      <c r="E361" s="101"/>
    </row>
    <row r="362" spans="1:5" x14ac:dyDescent="0.25">
      <c r="A362">
        <v>2017</v>
      </c>
      <c r="B362" t="s">
        <v>154</v>
      </c>
      <c r="C362" t="s">
        <v>597</v>
      </c>
      <c r="D362" s="101" t="s">
        <v>1215</v>
      </c>
      <c r="E362" s="101"/>
    </row>
    <row r="363" spans="1:5" x14ac:dyDescent="0.25">
      <c r="A363">
        <v>2017</v>
      </c>
      <c r="B363" t="s">
        <v>50</v>
      </c>
      <c r="C363" t="s">
        <v>597</v>
      </c>
      <c r="D363" s="101" t="s">
        <v>1216</v>
      </c>
      <c r="E363" s="101"/>
    </row>
    <row r="364" spans="1:5" x14ac:dyDescent="0.25">
      <c r="A364">
        <v>2017</v>
      </c>
      <c r="B364" t="s">
        <v>32</v>
      </c>
      <c r="C364" t="s">
        <v>597</v>
      </c>
      <c r="D364" s="101" t="s">
        <v>1217</v>
      </c>
      <c r="E364" s="101"/>
    </row>
    <row r="365" spans="1:5" x14ac:dyDescent="0.25">
      <c r="A365">
        <v>2017</v>
      </c>
      <c r="B365" t="s">
        <v>61</v>
      </c>
      <c r="C365" t="s">
        <v>597</v>
      </c>
      <c r="D365" s="101" t="s">
        <v>1218</v>
      </c>
      <c r="E365" s="101"/>
    </row>
    <row r="366" spans="1:5" x14ac:dyDescent="0.25">
      <c r="A366">
        <v>2017</v>
      </c>
      <c r="B366" t="s">
        <v>155</v>
      </c>
      <c r="C366" t="s">
        <v>597</v>
      </c>
      <c r="D366" s="101" t="s">
        <v>1219</v>
      </c>
      <c r="E366" s="101"/>
    </row>
    <row r="367" spans="1:5" x14ac:dyDescent="0.25">
      <c r="A367">
        <v>2017</v>
      </c>
      <c r="B367" t="s">
        <v>156</v>
      </c>
      <c r="C367" t="s">
        <v>597</v>
      </c>
      <c r="D367" s="101" t="s">
        <v>1220</v>
      </c>
      <c r="E367" s="101"/>
    </row>
    <row r="368" spans="1:5" x14ac:dyDescent="0.25">
      <c r="A368">
        <v>2017</v>
      </c>
      <c r="B368" t="s">
        <v>157</v>
      </c>
      <c r="C368" t="s">
        <v>597</v>
      </c>
      <c r="D368" s="101" t="s">
        <v>1221</v>
      </c>
      <c r="E368" s="101"/>
    </row>
    <row r="369" spans="1:5" x14ac:dyDescent="0.25">
      <c r="A369">
        <v>2017</v>
      </c>
      <c r="B369" t="s">
        <v>158</v>
      </c>
      <c r="C369" t="s">
        <v>597</v>
      </c>
      <c r="D369" s="101" t="s">
        <v>1222</v>
      </c>
      <c r="E369" s="101"/>
    </row>
    <row r="370" spans="1:5" x14ac:dyDescent="0.25">
      <c r="A370">
        <v>2017</v>
      </c>
      <c r="B370" t="s">
        <v>159</v>
      </c>
      <c r="C370" t="s">
        <v>597</v>
      </c>
      <c r="D370" s="101" t="s">
        <v>1223</v>
      </c>
      <c r="E370" s="101"/>
    </row>
    <row r="371" spans="1:5" x14ac:dyDescent="0.25">
      <c r="A371">
        <v>2017</v>
      </c>
      <c r="B371" t="s">
        <v>160</v>
      </c>
      <c r="C371" t="s">
        <v>597</v>
      </c>
      <c r="D371" s="101" t="s">
        <v>1224</v>
      </c>
      <c r="E371" s="101"/>
    </row>
    <row r="372" spans="1:5" x14ac:dyDescent="0.25">
      <c r="A372">
        <v>2017</v>
      </c>
      <c r="B372" t="s">
        <v>112</v>
      </c>
      <c r="C372" t="s">
        <v>597</v>
      </c>
      <c r="D372" s="101" t="s">
        <v>1225</v>
      </c>
      <c r="E372" s="101"/>
    </row>
    <row r="373" spans="1:5" x14ac:dyDescent="0.25">
      <c r="A373">
        <v>2017</v>
      </c>
      <c r="B373" t="s">
        <v>134</v>
      </c>
      <c r="C373" t="s">
        <v>597</v>
      </c>
      <c r="D373" s="101" t="s">
        <v>1226</v>
      </c>
      <c r="E373" s="101"/>
    </row>
    <row r="374" spans="1:5" x14ac:dyDescent="0.25">
      <c r="A374">
        <v>2017</v>
      </c>
      <c r="B374" t="s">
        <v>116</v>
      </c>
      <c r="C374" t="s">
        <v>597</v>
      </c>
      <c r="D374" s="101" t="s">
        <v>1227</v>
      </c>
      <c r="E374" s="101"/>
    </row>
    <row r="375" spans="1:5" x14ac:dyDescent="0.25">
      <c r="A375">
        <v>2017</v>
      </c>
      <c r="B375" t="s">
        <v>137</v>
      </c>
      <c r="C375" t="s">
        <v>597</v>
      </c>
      <c r="D375" s="101" t="s">
        <v>1199</v>
      </c>
      <c r="E375" s="101"/>
    </row>
    <row r="376" spans="1:5" x14ac:dyDescent="0.25">
      <c r="A376">
        <v>2017</v>
      </c>
      <c r="B376" t="s">
        <v>162</v>
      </c>
      <c r="C376" t="s">
        <v>597</v>
      </c>
      <c r="D376" s="101" t="s">
        <v>1200</v>
      </c>
      <c r="E376" s="101"/>
    </row>
    <row r="377" spans="1:5" x14ac:dyDescent="0.25">
      <c r="A377">
        <v>2017</v>
      </c>
      <c r="B377" t="s">
        <v>163</v>
      </c>
      <c r="C377" t="s">
        <v>597</v>
      </c>
      <c r="D377" s="101" t="s">
        <v>1201</v>
      </c>
      <c r="E377" s="101"/>
    </row>
    <row r="378" spans="1:5" x14ac:dyDescent="0.25">
      <c r="A378">
        <v>2017</v>
      </c>
      <c r="B378" t="s">
        <v>164</v>
      </c>
      <c r="C378" t="s">
        <v>597</v>
      </c>
      <c r="D378" s="101" t="s">
        <v>1202</v>
      </c>
      <c r="E378" s="101"/>
    </row>
    <row r="379" spans="1:5" x14ac:dyDescent="0.25">
      <c r="A379">
        <v>2016</v>
      </c>
      <c r="B379" t="s">
        <v>152</v>
      </c>
      <c r="C379" t="s">
        <v>597</v>
      </c>
      <c r="D379" s="101" t="s">
        <v>1228</v>
      </c>
      <c r="E379" s="101"/>
    </row>
    <row r="380" spans="1:5" x14ac:dyDescent="0.25">
      <c r="A380">
        <v>2016</v>
      </c>
      <c r="B380" t="s">
        <v>59</v>
      </c>
      <c r="C380" t="s">
        <v>597</v>
      </c>
      <c r="D380" s="101" t="s">
        <v>1229</v>
      </c>
      <c r="E380" s="101"/>
    </row>
    <row r="381" spans="1:5" x14ac:dyDescent="0.25">
      <c r="A381">
        <v>2016</v>
      </c>
      <c r="B381" t="s">
        <v>49</v>
      </c>
      <c r="C381" t="s">
        <v>597</v>
      </c>
      <c r="D381" s="101" t="s">
        <v>1230</v>
      </c>
      <c r="E381" s="101"/>
    </row>
    <row r="382" spans="1:5" x14ac:dyDescent="0.25">
      <c r="A382">
        <v>2016</v>
      </c>
      <c r="B382" t="s">
        <v>153</v>
      </c>
      <c r="C382" t="s">
        <v>597</v>
      </c>
      <c r="D382" s="101" t="s">
        <v>1231</v>
      </c>
      <c r="E382" s="101"/>
    </row>
    <row r="383" spans="1:5" x14ac:dyDescent="0.25">
      <c r="A383">
        <v>2016</v>
      </c>
      <c r="B383" t="s">
        <v>46</v>
      </c>
      <c r="C383" t="s">
        <v>597</v>
      </c>
      <c r="D383" s="101" t="s">
        <v>1232</v>
      </c>
      <c r="E383" s="101"/>
    </row>
    <row r="384" spans="1:5" x14ac:dyDescent="0.25">
      <c r="A384">
        <v>2016</v>
      </c>
      <c r="B384" t="s">
        <v>51</v>
      </c>
      <c r="C384" t="s">
        <v>597</v>
      </c>
      <c r="D384" s="101" t="s">
        <v>1233</v>
      </c>
      <c r="E384" s="101"/>
    </row>
    <row r="385" spans="1:5" x14ac:dyDescent="0.25">
      <c r="A385">
        <v>2016</v>
      </c>
      <c r="B385" t="s">
        <v>37</v>
      </c>
      <c r="C385" t="s">
        <v>597</v>
      </c>
      <c r="D385" s="101" t="s">
        <v>1234</v>
      </c>
      <c r="E385" s="101"/>
    </row>
    <row r="386" spans="1:5" x14ac:dyDescent="0.25">
      <c r="A386">
        <v>2016</v>
      </c>
      <c r="B386" t="s">
        <v>56</v>
      </c>
      <c r="C386" t="s">
        <v>597</v>
      </c>
      <c r="D386" s="101" t="s">
        <v>1235</v>
      </c>
      <c r="E386" s="101"/>
    </row>
    <row r="387" spans="1:5" x14ac:dyDescent="0.25">
      <c r="A387">
        <v>2016</v>
      </c>
      <c r="B387" t="s">
        <v>34</v>
      </c>
      <c r="C387" t="s">
        <v>597</v>
      </c>
      <c r="D387" s="101" t="s">
        <v>1236</v>
      </c>
      <c r="E387" s="101"/>
    </row>
    <row r="388" spans="1:5" x14ac:dyDescent="0.25">
      <c r="A388">
        <v>2016</v>
      </c>
      <c r="B388" t="s">
        <v>27</v>
      </c>
      <c r="C388" t="s">
        <v>597</v>
      </c>
      <c r="D388" s="101" t="s">
        <v>1237</v>
      </c>
      <c r="E388" s="101"/>
    </row>
    <row r="389" spans="1:5" x14ac:dyDescent="0.25">
      <c r="A389">
        <v>2016</v>
      </c>
      <c r="B389" t="s">
        <v>57</v>
      </c>
      <c r="C389" t="s">
        <v>597</v>
      </c>
      <c r="D389" s="101" t="s">
        <v>1238</v>
      </c>
      <c r="E389" s="101"/>
    </row>
    <row r="390" spans="1:5" x14ac:dyDescent="0.25">
      <c r="A390">
        <v>2016</v>
      </c>
      <c r="B390" t="s">
        <v>62</v>
      </c>
      <c r="C390" t="s">
        <v>597</v>
      </c>
      <c r="D390" s="101" t="s">
        <v>1239</v>
      </c>
      <c r="E390" s="101"/>
    </row>
    <row r="391" spans="1:5" x14ac:dyDescent="0.25">
      <c r="A391">
        <v>2016</v>
      </c>
      <c r="B391" t="s">
        <v>154</v>
      </c>
      <c r="C391" t="s">
        <v>597</v>
      </c>
      <c r="D391" s="101" t="s">
        <v>1240</v>
      </c>
      <c r="E391" s="101"/>
    </row>
    <row r="392" spans="1:5" x14ac:dyDescent="0.25">
      <c r="A392">
        <v>2016</v>
      </c>
      <c r="B392" t="s">
        <v>50</v>
      </c>
      <c r="C392" t="s">
        <v>597</v>
      </c>
      <c r="D392" s="101" t="s">
        <v>1241</v>
      </c>
      <c r="E392" s="101"/>
    </row>
    <row r="393" spans="1:5" x14ac:dyDescent="0.25">
      <c r="A393">
        <v>2016</v>
      </c>
      <c r="B393" t="s">
        <v>32</v>
      </c>
      <c r="C393" t="s">
        <v>597</v>
      </c>
      <c r="D393" s="101" t="s">
        <v>1242</v>
      </c>
      <c r="E393" s="101"/>
    </row>
    <row r="394" spans="1:5" x14ac:dyDescent="0.25">
      <c r="A394">
        <v>2016</v>
      </c>
      <c r="B394" t="s">
        <v>61</v>
      </c>
      <c r="C394" t="s">
        <v>597</v>
      </c>
      <c r="D394" s="101" t="s">
        <v>1243</v>
      </c>
      <c r="E394" s="101"/>
    </row>
    <row r="395" spans="1:5" x14ac:dyDescent="0.25">
      <c r="A395">
        <v>2016</v>
      </c>
      <c r="B395" t="s">
        <v>155</v>
      </c>
      <c r="C395" t="s">
        <v>597</v>
      </c>
      <c r="D395" s="101" t="s">
        <v>1244</v>
      </c>
      <c r="E395" s="101"/>
    </row>
    <row r="396" spans="1:5" x14ac:dyDescent="0.25">
      <c r="A396">
        <v>2016</v>
      </c>
      <c r="B396" t="s">
        <v>156</v>
      </c>
      <c r="C396" t="s">
        <v>597</v>
      </c>
      <c r="D396" s="101" t="s">
        <v>1245</v>
      </c>
      <c r="E396" s="101"/>
    </row>
    <row r="397" spans="1:5" x14ac:dyDescent="0.25">
      <c r="A397">
        <v>2016</v>
      </c>
      <c r="B397" t="s">
        <v>157</v>
      </c>
      <c r="C397" t="s">
        <v>597</v>
      </c>
      <c r="D397" s="101" t="s">
        <v>1246</v>
      </c>
      <c r="E397" s="101"/>
    </row>
    <row r="398" spans="1:5" x14ac:dyDescent="0.25">
      <c r="A398">
        <v>2016</v>
      </c>
      <c r="B398" t="s">
        <v>158</v>
      </c>
      <c r="C398" t="s">
        <v>597</v>
      </c>
      <c r="D398" s="101" t="s">
        <v>1247</v>
      </c>
      <c r="E398" s="101"/>
    </row>
    <row r="399" spans="1:5" x14ac:dyDescent="0.25">
      <c r="A399">
        <v>2016</v>
      </c>
      <c r="B399" t="s">
        <v>159</v>
      </c>
      <c r="C399" t="s">
        <v>597</v>
      </c>
      <c r="D399" s="101" t="s">
        <v>1248</v>
      </c>
      <c r="E399" s="101"/>
    </row>
    <row r="400" spans="1:5" x14ac:dyDescent="0.25">
      <c r="A400">
        <v>2016</v>
      </c>
      <c r="B400" t="s">
        <v>160</v>
      </c>
      <c r="C400" t="s">
        <v>597</v>
      </c>
      <c r="D400" s="101" t="s">
        <v>1249</v>
      </c>
      <c r="E400" s="101"/>
    </row>
    <row r="401" spans="1:5" x14ac:dyDescent="0.25">
      <c r="A401">
        <v>2016</v>
      </c>
      <c r="B401" t="s">
        <v>112</v>
      </c>
      <c r="C401" t="s">
        <v>597</v>
      </c>
      <c r="D401" s="101" t="s">
        <v>1250</v>
      </c>
      <c r="E401" s="101"/>
    </row>
    <row r="402" spans="1:5" x14ac:dyDescent="0.25">
      <c r="A402">
        <v>2016</v>
      </c>
      <c r="B402" t="s">
        <v>134</v>
      </c>
      <c r="C402" t="s">
        <v>597</v>
      </c>
      <c r="D402" s="101" t="s">
        <v>1251</v>
      </c>
      <c r="E402" s="101"/>
    </row>
    <row r="403" spans="1:5" x14ac:dyDescent="0.25">
      <c r="A403">
        <v>2016</v>
      </c>
      <c r="B403" t="s">
        <v>116</v>
      </c>
      <c r="C403" t="s">
        <v>597</v>
      </c>
      <c r="D403" s="101" t="s">
        <v>1252</v>
      </c>
      <c r="E403" s="101"/>
    </row>
    <row r="404" spans="1:5" x14ac:dyDescent="0.25">
      <c r="A404">
        <v>2016</v>
      </c>
      <c r="B404" t="s">
        <v>137</v>
      </c>
      <c r="C404" t="s">
        <v>597</v>
      </c>
      <c r="D404" s="101" t="s">
        <v>1253</v>
      </c>
      <c r="E404" s="101"/>
    </row>
    <row r="405" spans="1:5" x14ac:dyDescent="0.25">
      <c r="A405">
        <v>2016</v>
      </c>
      <c r="B405" t="s">
        <v>162</v>
      </c>
      <c r="C405" t="s">
        <v>597</v>
      </c>
      <c r="D405" s="101" t="s">
        <v>1254</v>
      </c>
      <c r="E405" s="101"/>
    </row>
    <row r="406" spans="1:5" x14ac:dyDescent="0.25">
      <c r="A406">
        <v>2016</v>
      </c>
      <c r="B406" t="s">
        <v>163</v>
      </c>
      <c r="C406" t="s">
        <v>597</v>
      </c>
      <c r="D406" s="101" t="s">
        <v>1255</v>
      </c>
      <c r="E406" s="101"/>
    </row>
    <row r="407" spans="1:5" x14ac:dyDescent="0.25">
      <c r="A407">
        <v>2016</v>
      </c>
      <c r="B407" t="s">
        <v>164</v>
      </c>
      <c r="C407" t="s">
        <v>597</v>
      </c>
      <c r="D407" s="101" t="s">
        <v>1256</v>
      </c>
      <c r="E407" s="101"/>
    </row>
    <row r="408" spans="1:5" x14ac:dyDescent="0.25">
      <c r="A408">
        <v>2015</v>
      </c>
      <c r="B408" t="s">
        <v>152</v>
      </c>
      <c r="C408" t="s">
        <v>597</v>
      </c>
      <c r="D408" s="101" t="s">
        <v>1257</v>
      </c>
      <c r="E408" s="101"/>
    </row>
    <row r="409" spans="1:5" x14ac:dyDescent="0.25">
      <c r="A409">
        <v>2015</v>
      </c>
      <c r="B409" t="s">
        <v>59</v>
      </c>
      <c r="C409" t="s">
        <v>597</v>
      </c>
      <c r="D409" s="101" t="s">
        <v>1258</v>
      </c>
      <c r="E409" s="101"/>
    </row>
    <row r="410" spans="1:5" x14ac:dyDescent="0.25">
      <c r="A410">
        <v>2015</v>
      </c>
      <c r="B410" t="s">
        <v>49</v>
      </c>
      <c r="C410" t="s">
        <v>597</v>
      </c>
      <c r="D410" s="101" t="s">
        <v>1259</v>
      </c>
      <c r="E410" s="101"/>
    </row>
    <row r="411" spans="1:5" x14ac:dyDescent="0.25">
      <c r="A411">
        <v>2015</v>
      </c>
      <c r="B411" t="s">
        <v>153</v>
      </c>
      <c r="C411" t="s">
        <v>597</v>
      </c>
      <c r="D411" s="101" t="s">
        <v>1260</v>
      </c>
      <c r="E411" s="101"/>
    </row>
    <row r="412" spans="1:5" x14ac:dyDescent="0.25">
      <c r="A412">
        <v>2015</v>
      </c>
      <c r="B412" t="s">
        <v>46</v>
      </c>
      <c r="C412" t="s">
        <v>597</v>
      </c>
      <c r="D412" s="101" t="s">
        <v>1261</v>
      </c>
      <c r="E412" s="101"/>
    </row>
    <row r="413" spans="1:5" x14ac:dyDescent="0.25">
      <c r="A413">
        <v>2015</v>
      </c>
      <c r="B413" t="s">
        <v>51</v>
      </c>
      <c r="C413" t="s">
        <v>597</v>
      </c>
      <c r="D413" s="101" t="s">
        <v>1262</v>
      </c>
      <c r="E413" s="101"/>
    </row>
    <row r="414" spans="1:5" x14ac:dyDescent="0.25">
      <c r="A414">
        <v>2015</v>
      </c>
      <c r="B414" t="s">
        <v>37</v>
      </c>
      <c r="C414" t="s">
        <v>597</v>
      </c>
      <c r="D414" s="101" t="s">
        <v>1263</v>
      </c>
      <c r="E414" s="101"/>
    </row>
    <row r="415" spans="1:5" x14ac:dyDescent="0.25">
      <c r="A415">
        <v>2015</v>
      </c>
      <c r="B415" t="s">
        <v>56</v>
      </c>
      <c r="C415" t="s">
        <v>597</v>
      </c>
      <c r="D415" s="101" t="s">
        <v>1264</v>
      </c>
      <c r="E415" s="101"/>
    </row>
    <row r="416" spans="1:5" x14ac:dyDescent="0.25">
      <c r="A416">
        <v>2015</v>
      </c>
      <c r="B416" t="s">
        <v>34</v>
      </c>
      <c r="C416" t="s">
        <v>597</v>
      </c>
      <c r="D416" s="101" t="s">
        <v>1265</v>
      </c>
      <c r="E416" s="101"/>
    </row>
    <row r="417" spans="1:5" x14ac:dyDescent="0.25">
      <c r="A417">
        <v>2015</v>
      </c>
      <c r="B417" t="s">
        <v>27</v>
      </c>
      <c r="C417" t="s">
        <v>597</v>
      </c>
      <c r="D417" s="101" t="s">
        <v>1266</v>
      </c>
      <c r="E417" s="101"/>
    </row>
    <row r="418" spans="1:5" x14ac:dyDescent="0.25">
      <c r="A418">
        <v>2015</v>
      </c>
      <c r="B418" t="s">
        <v>57</v>
      </c>
      <c r="C418" t="s">
        <v>597</v>
      </c>
      <c r="D418" s="101" t="s">
        <v>1267</v>
      </c>
      <c r="E418" s="101"/>
    </row>
    <row r="419" spans="1:5" x14ac:dyDescent="0.25">
      <c r="A419">
        <v>2015</v>
      </c>
      <c r="B419" t="s">
        <v>62</v>
      </c>
      <c r="C419" t="s">
        <v>597</v>
      </c>
      <c r="D419" s="101" t="s">
        <v>1268</v>
      </c>
      <c r="E419" s="101"/>
    </row>
    <row r="420" spans="1:5" x14ac:dyDescent="0.25">
      <c r="A420">
        <v>2015</v>
      </c>
      <c r="B420" t="s">
        <v>154</v>
      </c>
      <c r="C420" t="s">
        <v>597</v>
      </c>
      <c r="D420" s="101" t="s">
        <v>1269</v>
      </c>
      <c r="E420" s="101"/>
    </row>
    <row r="421" spans="1:5" x14ac:dyDescent="0.25">
      <c r="A421">
        <v>2015</v>
      </c>
      <c r="B421" t="s">
        <v>50</v>
      </c>
      <c r="C421" t="s">
        <v>597</v>
      </c>
      <c r="D421" s="101" t="s">
        <v>1270</v>
      </c>
      <c r="E421" s="101"/>
    </row>
    <row r="422" spans="1:5" x14ac:dyDescent="0.25">
      <c r="A422">
        <v>2015</v>
      </c>
      <c r="B422" t="s">
        <v>32</v>
      </c>
      <c r="C422" t="s">
        <v>597</v>
      </c>
      <c r="D422" s="101" t="s">
        <v>1271</v>
      </c>
      <c r="E422" s="101"/>
    </row>
    <row r="423" spans="1:5" x14ac:dyDescent="0.25">
      <c r="A423">
        <v>2015</v>
      </c>
      <c r="B423" t="s">
        <v>61</v>
      </c>
      <c r="C423" t="s">
        <v>597</v>
      </c>
      <c r="D423" s="101" t="s">
        <v>1272</v>
      </c>
      <c r="E423" s="101"/>
    </row>
    <row r="424" spans="1:5" x14ac:dyDescent="0.25">
      <c r="A424">
        <v>2015</v>
      </c>
      <c r="B424" t="s">
        <v>155</v>
      </c>
      <c r="C424" t="s">
        <v>597</v>
      </c>
      <c r="D424" s="101" t="s">
        <v>1273</v>
      </c>
      <c r="E424" s="101"/>
    </row>
    <row r="425" spans="1:5" x14ac:dyDescent="0.25">
      <c r="A425">
        <v>2015</v>
      </c>
      <c r="B425" t="s">
        <v>156</v>
      </c>
      <c r="C425" t="s">
        <v>597</v>
      </c>
      <c r="D425" s="101" t="s">
        <v>1274</v>
      </c>
      <c r="E425" s="101"/>
    </row>
    <row r="426" spans="1:5" x14ac:dyDescent="0.25">
      <c r="A426">
        <v>2015</v>
      </c>
      <c r="B426" t="s">
        <v>157</v>
      </c>
      <c r="C426" t="s">
        <v>597</v>
      </c>
      <c r="D426" s="101" t="s">
        <v>1275</v>
      </c>
      <c r="E426" s="101"/>
    </row>
    <row r="427" spans="1:5" x14ac:dyDescent="0.25">
      <c r="A427">
        <v>2015</v>
      </c>
      <c r="B427" t="s">
        <v>158</v>
      </c>
      <c r="C427" t="s">
        <v>597</v>
      </c>
      <c r="D427" s="101" t="s">
        <v>1276</v>
      </c>
      <c r="E427" s="101"/>
    </row>
    <row r="428" spans="1:5" x14ac:dyDescent="0.25">
      <c r="A428">
        <v>2015</v>
      </c>
      <c r="B428" t="s">
        <v>159</v>
      </c>
      <c r="C428" t="s">
        <v>597</v>
      </c>
      <c r="D428" s="101" t="s">
        <v>1277</v>
      </c>
      <c r="E428" s="101"/>
    </row>
    <row r="429" spans="1:5" x14ac:dyDescent="0.25">
      <c r="A429">
        <v>2015</v>
      </c>
      <c r="B429" t="s">
        <v>160</v>
      </c>
      <c r="C429" t="s">
        <v>597</v>
      </c>
      <c r="D429" s="101" t="s">
        <v>1278</v>
      </c>
      <c r="E429" s="101"/>
    </row>
    <row r="430" spans="1:5" x14ac:dyDescent="0.25">
      <c r="A430">
        <v>2015</v>
      </c>
      <c r="B430" t="s">
        <v>112</v>
      </c>
      <c r="C430" t="s">
        <v>597</v>
      </c>
      <c r="D430" s="101" t="s">
        <v>1279</v>
      </c>
      <c r="E430" s="101"/>
    </row>
    <row r="431" spans="1:5" x14ac:dyDescent="0.25">
      <c r="A431">
        <v>2015</v>
      </c>
      <c r="B431" t="s">
        <v>134</v>
      </c>
      <c r="C431" t="s">
        <v>597</v>
      </c>
      <c r="D431" s="101" t="s">
        <v>1280</v>
      </c>
      <c r="E431" s="101"/>
    </row>
    <row r="432" spans="1:5" x14ac:dyDescent="0.25">
      <c r="A432">
        <v>2015</v>
      </c>
      <c r="B432" t="s">
        <v>116</v>
      </c>
      <c r="C432" t="s">
        <v>597</v>
      </c>
      <c r="D432" s="101" t="s">
        <v>1281</v>
      </c>
      <c r="E432" s="101"/>
    </row>
    <row r="433" spans="1:5" x14ac:dyDescent="0.25">
      <c r="A433">
        <v>2015</v>
      </c>
      <c r="B433" t="s">
        <v>137</v>
      </c>
      <c r="C433" t="s">
        <v>597</v>
      </c>
      <c r="D433" s="101" t="s">
        <v>1282</v>
      </c>
      <c r="E433" s="101"/>
    </row>
    <row r="434" spans="1:5" x14ac:dyDescent="0.25">
      <c r="A434">
        <v>2015</v>
      </c>
      <c r="B434" t="s">
        <v>162</v>
      </c>
      <c r="C434" t="s">
        <v>597</v>
      </c>
      <c r="D434" s="101" t="s">
        <v>1283</v>
      </c>
      <c r="E434" s="101"/>
    </row>
    <row r="435" spans="1:5" x14ac:dyDescent="0.25">
      <c r="A435">
        <v>2015</v>
      </c>
      <c r="B435" t="s">
        <v>163</v>
      </c>
      <c r="C435" t="s">
        <v>597</v>
      </c>
      <c r="D435" s="101" t="s">
        <v>1284</v>
      </c>
      <c r="E435" s="101"/>
    </row>
    <row r="436" spans="1:5" x14ac:dyDescent="0.25">
      <c r="A436">
        <v>2015</v>
      </c>
      <c r="B436" t="s">
        <v>164</v>
      </c>
      <c r="C436" t="s">
        <v>597</v>
      </c>
      <c r="D436" s="101" t="s">
        <v>1285</v>
      </c>
      <c r="E436" s="101"/>
    </row>
    <row r="437" spans="1:5" x14ac:dyDescent="0.25">
      <c r="A437">
        <v>2014</v>
      </c>
      <c r="B437" t="s">
        <v>152</v>
      </c>
      <c r="C437" t="s">
        <v>597</v>
      </c>
      <c r="D437" s="101" t="s">
        <v>1286</v>
      </c>
      <c r="E437" s="101"/>
    </row>
    <row r="438" spans="1:5" x14ac:dyDescent="0.25">
      <c r="A438">
        <v>2014</v>
      </c>
      <c r="B438" t="s">
        <v>59</v>
      </c>
      <c r="C438" t="s">
        <v>597</v>
      </c>
      <c r="D438" s="101" t="s">
        <v>1287</v>
      </c>
      <c r="E438" s="101"/>
    </row>
    <row r="439" spans="1:5" x14ac:dyDescent="0.25">
      <c r="A439">
        <v>2014</v>
      </c>
      <c r="B439" t="s">
        <v>49</v>
      </c>
      <c r="C439" t="s">
        <v>597</v>
      </c>
      <c r="D439" s="101" t="s">
        <v>1288</v>
      </c>
      <c r="E439" s="101"/>
    </row>
    <row r="440" spans="1:5" x14ac:dyDescent="0.25">
      <c r="A440">
        <v>2014</v>
      </c>
      <c r="B440" t="s">
        <v>153</v>
      </c>
      <c r="C440" t="s">
        <v>597</v>
      </c>
      <c r="D440" s="101" t="s">
        <v>1289</v>
      </c>
      <c r="E440" s="101"/>
    </row>
    <row r="441" spans="1:5" x14ac:dyDescent="0.25">
      <c r="A441">
        <v>2014</v>
      </c>
      <c r="B441" t="s">
        <v>46</v>
      </c>
      <c r="C441" t="s">
        <v>597</v>
      </c>
      <c r="D441" s="101" t="s">
        <v>1290</v>
      </c>
      <c r="E441" s="101"/>
    </row>
    <row r="442" spans="1:5" x14ac:dyDescent="0.25">
      <c r="A442">
        <v>2014</v>
      </c>
      <c r="B442" t="s">
        <v>37</v>
      </c>
      <c r="C442" t="s">
        <v>597</v>
      </c>
      <c r="D442" s="101" t="s">
        <v>1291</v>
      </c>
      <c r="E442" s="101"/>
    </row>
    <row r="443" spans="1:5" x14ac:dyDescent="0.25">
      <c r="A443">
        <v>2014</v>
      </c>
      <c r="B443" t="s">
        <v>51</v>
      </c>
      <c r="C443" t="s">
        <v>597</v>
      </c>
      <c r="D443" s="101" t="s">
        <v>1292</v>
      </c>
      <c r="E443" s="101"/>
    </row>
    <row r="444" spans="1:5" x14ac:dyDescent="0.25">
      <c r="A444">
        <v>2014</v>
      </c>
      <c r="B444" t="s">
        <v>56</v>
      </c>
      <c r="C444" t="s">
        <v>597</v>
      </c>
      <c r="D444" s="101" t="s">
        <v>1293</v>
      </c>
      <c r="E444" s="101"/>
    </row>
    <row r="445" spans="1:5" x14ac:dyDescent="0.25">
      <c r="A445">
        <v>2014</v>
      </c>
      <c r="B445" t="s">
        <v>34</v>
      </c>
      <c r="C445" t="s">
        <v>597</v>
      </c>
      <c r="D445" s="101" t="s">
        <v>1294</v>
      </c>
      <c r="E445" s="101"/>
    </row>
    <row r="446" spans="1:5" x14ac:dyDescent="0.25">
      <c r="A446">
        <v>2014</v>
      </c>
      <c r="B446" t="s">
        <v>27</v>
      </c>
      <c r="C446" t="s">
        <v>597</v>
      </c>
      <c r="D446" s="101" t="s">
        <v>1295</v>
      </c>
      <c r="E446" s="101"/>
    </row>
    <row r="447" spans="1:5" x14ac:dyDescent="0.25">
      <c r="A447">
        <v>2014</v>
      </c>
      <c r="B447" t="s">
        <v>57</v>
      </c>
      <c r="C447" t="s">
        <v>597</v>
      </c>
      <c r="D447" s="101" t="s">
        <v>1296</v>
      </c>
      <c r="E447" s="101"/>
    </row>
    <row r="448" spans="1:5" x14ac:dyDescent="0.25">
      <c r="A448">
        <v>2014</v>
      </c>
      <c r="B448" t="s">
        <v>62</v>
      </c>
      <c r="C448" t="s">
        <v>597</v>
      </c>
      <c r="D448" s="101" t="s">
        <v>1297</v>
      </c>
      <c r="E448" s="101"/>
    </row>
    <row r="449" spans="1:5" x14ac:dyDescent="0.25">
      <c r="A449">
        <v>2014</v>
      </c>
      <c r="B449" t="s">
        <v>154</v>
      </c>
      <c r="C449" t="s">
        <v>597</v>
      </c>
      <c r="D449" s="101" t="s">
        <v>1298</v>
      </c>
      <c r="E449" s="101"/>
    </row>
    <row r="450" spans="1:5" x14ac:dyDescent="0.25">
      <c r="A450">
        <v>2014</v>
      </c>
      <c r="B450" t="s">
        <v>50</v>
      </c>
      <c r="C450" t="s">
        <v>597</v>
      </c>
      <c r="D450" s="101" t="s">
        <v>1299</v>
      </c>
      <c r="E450" s="101"/>
    </row>
    <row r="451" spans="1:5" x14ac:dyDescent="0.25">
      <c r="A451">
        <v>2014</v>
      </c>
      <c r="B451" t="s">
        <v>61</v>
      </c>
      <c r="C451" t="s">
        <v>597</v>
      </c>
      <c r="D451" s="101" t="s">
        <v>1300</v>
      </c>
      <c r="E451" s="101"/>
    </row>
    <row r="452" spans="1:5" x14ac:dyDescent="0.25">
      <c r="A452">
        <v>2014</v>
      </c>
      <c r="B452" t="s">
        <v>32</v>
      </c>
      <c r="C452" t="s">
        <v>597</v>
      </c>
      <c r="D452" s="101" t="s">
        <v>1301</v>
      </c>
      <c r="E452" s="101"/>
    </row>
    <row r="453" spans="1:5" x14ac:dyDescent="0.25">
      <c r="A453">
        <v>2014</v>
      </c>
      <c r="B453" t="s">
        <v>48</v>
      </c>
      <c r="C453" t="s">
        <v>597</v>
      </c>
      <c r="D453" s="101" t="s">
        <v>1302</v>
      </c>
      <c r="E453" s="101"/>
    </row>
    <row r="454" spans="1:5" x14ac:dyDescent="0.25">
      <c r="A454">
        <v>2014</v>
      </c>
      <c r="B454" t="s">
        <v>155</v>
      </c>
      <c r="C454" t="s">
        <v>597</v>
      </c>
      <c r="D454" s="101" t="s">
        <v>1303</v>
      </c>
      <c r="E454" s="101"/>
    </row>
    <row r="455" spans="1:5" x14ac:dyDescent="0.25">
      <c r="A455">
        <v>2014</v>
      </c>
      <c r="B455" t="s">
        <v>156</v>
      </c>
      <c r="C455" t="s">
        <v>597</v>
      </c>
      <c r="D455" s="101" t="s">
        <v>1304</v>
      </c>
      <c r="E455" s="101"/>
    </row>
    <row r="456" spans="1:5" x14ac:dyDescent="0.25">
      <c r="A456">
        <v>2014</v>
      </c>
      <c r="B456" t="s">
        <v>157</v>
      </c>
      <c r="C456" t="s">
        <v>597</v>
      </c>
      <c r="D456" s="101" t="s">
        <v>1305</v>
      </c>
      <c r="E456" s="101"/>
    </row>
    <row r="457" spans="1:5" x14ac:dyDescent="0.25">
      <c r="A457">
        <v>2014</v>
      </c>
      <c r="B457" t="s">
        <v>158</v>
      </c>
      <c r="C457" t="s">
        <v>597</v>
      </c>
      <c r="D457" s="101" t="s">
        <v>1306</v>
      </c>
      <c r="E457" s="101"/>
    </row>
    <row r="458" spans="1:5" x14ac:dyDescent="0.25">
      <c r="A458">
        <v>2014</v>
      </c>
      <c r="B458" t="s">
        <v>159</v>
      </c>
      <c r="C458" t="s">
        <v>597</v>
      </c>
      <c r="D458" s="101" t="s">
        <v>1307</v>
      </c>
      <c r="E458" s="101"/>
    </row>
    <row r="459" spans="1:5" x14ac:dyDescent="0.25">
      <c r="A459">
        <v>2014</v>
      </c>
      <c r="B459" t="s">
        <v>119</v>
      </c>
      <c r="C459" t="s">
        <v>597</v>
      </c>
      <c r="D459" s="101" t="s">
        <v>1308</v>
      </c>
      <c r="E459" s="101"/>
    </row>
    <row r="460" spans="1:5" x14ac:dyDescent="0.25">
      <c r="A460">
        <v>2014</v>
      </c>
      <c r="B460" t="s">
        <v>116</v>
      </c>
      <c r="C460" t="s">
        <v>597</v>
      </c>
      <c r="D460" s="101" t="s">
        <v>1309</v>
      </c>
      <c r="E460" s="101"/>
    </row>
    <row r="461" spans="1:5" x14ac:dyDescent="0.25">
      <c r="A461">
        <v>2014</v>
      </c>
      <c r="B461" t="s">
        <v>134</v>
      </c>
      <c r="C461" t="s">
        <v>597</v>
      </c>
      <c r="D461" s="101" t="s">
        <v>1310</v>
      </c>
      <c r="E461" s="101"/>
    </row>
    <row r="462" spans="1:5" x14ac:dyDescent="0.25">
      <c r="A462">
        <v>2014</v>
      </c>
      <c r="B462" t="s">
        <v>166</v>
      </c>
      <c r="C462" t="s">
        <v>597</v>
      </c>
      <c r="D462" s="101" t="s">
        <v>1311</v>
      </c>
      <c r="E462" s="101"/>
    </row>
    <row r="463" spans="1:5" x14ac:dyDescent="0.25">
      <c r="A463">
        <v>2014</v>
      </c>
      <c r="B463" t="s">
        <v>162</v>
      </c>
      <c r="C463" t="s">
        <v>597</v>
      </c>
      <c r="D463" s="101" t="s">
        <v>1312</v>
      </c>
      <c r="E463" s="101"/>
    </row>
    <row r="464" spans="1:5" x14ac:dyDescent="0.25">
      <c r="A464">
        <v>2014</v>
      </c>
      <c r="B464" t="s">
        <v>163</v>
      </c>
      <c r="C464" t="s">
        <v>597</v>
      </c>
      <c r="D464" s="101" t="s">
        <v>1313</v>
      </c>
      <c r="E464" s="101"/>
    </row>
    <row r="465" spans="1:5" x14ac:dyDescent="0.25">
      <c r="A465">
        <v>2014</v>
      </c>
      <c r="B465" t="s">
        <v>164</v>
      </c>
      <c r="C465" t="s">
        <v>597</v>
      </c>
      <c r="D465" s="101" t="s">
        <v>1314</v>
      </c>
      <c r="E465" s="101"/>
    </row>
    <row r="466" spans="1:5" x14ac:dyDescent="0.25">
      <c r="A466">
        <v>2013</v>
      </c>
      <c r="B466" t="s">
        <v>152</v>
      </c>
      <c r="C466" t="s">
        <v>597</v>
      </c>
      <c r="D466" s="101" t="s">
        <v>1315</v>
      </c>
      <c r="E466" s="101"/>
    </row>
    <row r="467" spans="1:5" x14ac:dyDescent="0.25">
      <c r="A467">
        <v>2013</v>
      </c>
      <c r="B467" t="s">
        <v>59</v>
      </c>
      <c r="C467" t="s">
        <v>597</v>
      </c>
      <c r="D467" s="101" t="s">
        <v>1316</v>
      </c>
      <c r="E467" s="101"/>
    </row>
    <row r="468" spans="1:5" x14ac:dyDescent="0.25">
      <c r="A468">
        <v>2013</v>
      </c>
      <c r="B468" t="s">
        <v>49</v>
      </c>
      <c r="C468" t="s">
        <v>597</v>
      </c>
      <c r="D468" s="101" t="s">
        <v>1317</v>
      </c>
      <c r="E468" s="101"/>
    </row>
    <row r="469" spans="1:5" x14ac:dyDescent="0.25">
      <c r="A469">
        <v>2013</v>
      </c>
      <c r="B469" t="s">
        <v>153</v>
      </c>
      <c r="C469" t="s">
        <v>597</v>
      </c>
      <c r="D469" s="101" t="s">
        <v>1318</v>
      </c>
      <c r="E469" s="101"/>
    </row>
    <row r="470" spans="1:5" x14ac:dyDescent="0.25">
      <c r="A470">
        <v>2013</v>
      </c>
      <c r="B470" t="s">
        <v>46</v>
      </c>
      <c r="C470" t="s">
        <v>597</v>
      </c>
      <c r="D470" s="101" t="s">
        <v>1319</v>
      </c>
      <c r="E470" s="101"/>
    </row>
    <row r="471" spans="1:5" x14ac:dyDescent="0.25">
      <c r="A471">
        <v>2013</v>
      </c>
      <c r="B471" t="s">
        <v>37</v>
      </c>
      <c r="C471" t="s">
        <v>597</v>
      </c>
      <c r="D471" s="101" t="s">
        <v>1320</v>
      </c>
      <c r="E471" s="101"/>
    </row>
    <row r="472" spans="1:5" x14ac:dyDescent="0.25">
      <c r="A472">
        <v>2013</v>
      </c>
      <c r="B472" t="s">
        <v>56</v>
      </c>
      <c r="C472" t="s">
        <v>597</v>
      </c>
      <c r="D472" s="101" t="s">
        <v>1321</v>
      </c>
      <c r="E472" s="101"/>
    </row>
    <row r="473" spans="1:5" x14ac:dyDescent="0.25">
      <c r="A473">
        <v>2013</v>
      </c>
      <c r="B473" t="s">
        <v>34</v>
      </c>
      <c r="C473" t="s">
        <v>597</v>
      </c>
      <c r="D473" s="101" t="s">
        <v>1322</v>
      </c>
      <c r="E473" s="101"/>
    </row>
    <row r="474" spans="1:5" x14ac:dyDescent="0.25">
      <c r="A474">
        <v>2013</v>
      </c>
      <c r="B474" t="s">
        <v>51</v>
      </c>
      <c r="C474" t="s">
        <v>597</v>
      </c>
      <c r="D474" s="101" t="s">
        <v>1323</v>
      </c>
      <c r="E474" s="101"/>
    </row>
    <row r="475" spans="1:5" x14ac:dyDescent="0.25">
      <c r="A475">
        <v>2013</v>
      </c>
      <c r="B475" t="s">
        <v>57</v>
      </c>
      <c r="C475" t="s">
        <v>597</v>
      </c>
      <c r="D475" s="101" t="s">
        <v>1324</v>
      </c>
      <c r="E475" s="101"/>
    </row>
    <row r="476" spans="1:5" x14ac:dyDescent="0.25">
      <c r="A476">
        <v>2013</v>
      </c>
      <c r="B476" t="s">
        <v>154</v>
      </c>
      <c r="C476" t="s">
        <v>597</v>
      </c>
      <c r="D476" s="101" t="s">
        <v>1325</v>
      </c>
      <c r="E476" s="101"/>
    </row>
    <row r="477" spans="1:5" x14ac:dyDescent="0.25">
      <c r="A477">
        <v>2013</v>
      </c>
      <c r="B477" t="s">
        <v>62</v>
      </c>
      <c r="C477" t="s">
        <v>597</v>
      </c>
      <c r="D477" s="101" t="s">
        <v>1326</v>
      </c>
      <c r="E477" s="101"/>
    </row>
    <row r="478" spans="1:5" x14ac:dyDescent="0.25">
      <c r="A478">
        <v>2013</v>
      </c>
      <c r="B478" t="s">
        <v>27</v>
      </c>
      <c r="C478" t="s">
        <v>597</v>
      </c>
      <c r="D478" s="101" t="s">
        <v>1327</v>
      </c>
      <c r="E478" s="101"/>
    </row>
    <row r="479" spans="1:5" x14ac:dyDescent="0.25">
      <c r="A479">
        <v>2013</v>
      </c>
      <c r="B479" t="s">
        <v>50</v>
      </c>
      <c r="C479" t="s">
        <v>597</v>
      </c>
      <c r="D479" s="101" t="s">
        <v>1328</v>
      </c>
      <c r="E479" s="101"/>
    </row>
    <row r="480" spans="1:5" x14ac:dyDescent="0.25">
      <c r="A480">
        <v>2013</v>
      </c>
      <c r="B480" t="s">
        <v>32</v>
      </c>
      <c r="C480" t="s">
        <v>597</v>
      </c>
      <c r="D480" s="101" t="s">
        <v>1329</v>
      </c>
      <c r="E480" s="101"/>
    </row>
    <row r="481" spans="1:5" x14ac:dyDescent="0.25">
      <c r="A481">
        <v>2013</v>
      </c>
      <c r="B481" t="s">
        <v>61</v>
      </c>
      <c r="C481" t="s">
        <v>597</v>
      </c>
      <c r="D481" s="101" t="s">
        <v>1330</v>
      </c>
      <c r="E481" s="101"/>
    </row>
    <row r="482" spans="1:5" x14ac:dyDescent="0.25">
      <c r="A482">
        <v>2013</v>
      </c>
      <c r="B482" t="s">
        <v>48</v>
      </c>
      <c r="C482" t="s">
        <v>597</v>
      </c>
      <c r="D482" s="101" t="s">
        <v>1331</v>
      </c>
      <c r="E482" s="101"/>
    </row>
    <row r="483" spans="1:5" x14ac:dyDescent="0.25">
      <c r="A483">
        <v>2013</v>
      </c>
      <c r="B483" t="s">
        <v>155</v>
      </c>
      <c r="C483" t="s">
        <v>597</v>
      </c>
      <c r="D483" s="101" t="s">
        <v>1332</v>
      </c>
      <c r="E483" s="101"/>
    </row>
    <row r="484" spans="1:5" x14ac:dyDescent="0.25">
      <c r="A484">
        <v>2013</v>
      </c>
      <c r="B484" t="s">
        <v>156</v>
      </c>
      <c r="C484" t="s">
        <v>597</v>
      </c>
      <c r="D484" s="101" t="s">
        <v>1333</v>
      </c>
      <c r="E484" s="101"/>
    </row>
    <row r="485" spans="1:5" x14ac:dyDescent="0.25">
      <c r="A485">
        <v>2013</v>
      </c>
      <c r="B485" t="s">
        <v>157</v>
      </c>
      <c r="C485" t="s">
        <v>597</v>
      </c>
      <c r="D485" s="101" t="s">
        <v>1334</v>
      </c>
      <c r="E485" s="101"/>
    </row>
    <row r="486" spans="1:5" x14ac:dyDescent="0.25">
      <c r="A486">
        <v>2013</v>
      </c>
      <c r="B486" t="s">
        <v>158</v>
      </c>
      <c r="C486" t="s">
        <v>597</v>
      </c>
      <c r="D486" s="101" t="s">
        <v>1335</v>
      </c>
      <c r="E486" s="101"/>
    </row>
    <row r="487" spans="1:5" x14ac:dyDescent="0.25">
      <c r="A487">
        <v>2013</v>
      </c>
      <c r="B487" t="s">
        <v>159</v>
      </c>
      <c r="C487" t="s">
        <v>597</v>
      </c>
      <c r="D487" s="101" t="s">
        <v>1336</v>
      </c>
      <c r="E487" s="101"/>
    </row>
    <row r="488" spans="1:5" x14ac:dyDescent="0.25">
      <c r="A488">
        <v>2013</v>
      </c>
      <c r="B488" t="s">
        <v>119</v>
      </c>
      <c r="C488" t="s">
        <v>597</v>
      </c>
      <c r="D488" s="101" t="s">
        <v>1337</v>
      </c>
      <c r="E488" s="101"/>
    </row>
    <row r="489" spans="1:5" x14ac:dyDescent="0.25">
      <c r="A489">
        <v>2013</v>
      </c>
      <c r="B489" t="s">
        <v>116</v>
      </c>
      <c r="C489" t="s">
        <v>597</v>
      </c>
      <c r="D489" s="101" t="s">
        <v>1338</v>
      </c>
      <c r="E489" s="101"/>
    </row>
    <row r="490" spans="1:5" x14ac:dyDescent="0.25">
      <c r="A490">
        <v>2013</v>
      </c>
      <c r="B490" t="s">
        <v>134</v>
      </c>
      <c r="C490" t="s">
        <v>597</v>
      </c>
      <c r="D490" s="101" t="s">
        <v>1339</v>
      </c>
      <c r="E490" s="101"/>
    </row>
    <row r="491" spans="1:5" x14ac:dyDescent="0.25">
      <c r="A491">
        <v>2013</v>
      </c>
      <c r="B491" t="s">
        <v>166</v>
      </c>
      <c r="C491" t="s">
        <v>597</v>
      </c>
      <c r="D491" s="101" t="s">
        <v>1340</v>
      </c>
      <c r="E491" s="101"/>
    </row>
    <row r="492" spans="1:5" x14ac:dyDescent="0.25">
      <c r="A492">
        <v>2013</v>
      </c>
      <c r="B492" t="s">
        <v>162</v>
      </c>
      <c r="C492" t="s">
        <v>597</v>
      </c>
      <c r="D492" s="101" t="s">
        <v>1341</v>
      </c>
      <c r="E492" s="101"/>
    </row>
    <row r="493" spans="1:5" x14ac:dyDescent="0.25">
      <c r="A493">
        <v>2013</v>
      </c>
      <c r="B493" t="s">
        <v>163</v>
      </c>
      <c r="C493" t="s">
        <v>597</v>
      </c>
      <c r="D493" s="101" t="s">
        <v>1342</v>
      </c>
      <c r="E493" s="101"/>
    </row>
    <row r="494" spans="1:5" x14ac:dyDescent="0.25">
      <c r="A494">
        <v>2013</v>
      </c>
      <c r="B494" t="s">
        <v>164</v>
      </c>
      <c r="C494" t="s">
        <v>597</v>
      </c>
      <c r="D494" s="101" t="s">
        <v>1343</v>
      </c>
      <c r="E494" s="101"/>
    </row>
    <row r="495" spans="1:5" x14ac:dyDescent="0.25">
      <c r="A495">
        <v>2012</v>
      </c>
      <c r="B495" t="s">
        <v>152</v>
      </c>
      <c r="C495" t="s">
        <v>597</v>
      </c>
      <c r="D495" s="101" t="s">
        <v>1344</v>
      </c>
      <c r="E495" s="101"/>
    </row>
    <row r="496" spans="1:5" x14ac:dyDescent="0.25">
      <c r="A496">
        <v>2012</v>
      </c>
      <c r="B496" t="s">
        <v>59</v>
      </c>
      <c r="C496" t="s">
        <v>597</v>
      </c>
      <c r="D496" s="101" t="s">
        <v>1345</v>
      </c>
      <c r="E496" s="101"/>
    </row>
    <row r="497" spans="1:5" x14ac:dyDescent="0.25">
      <c r="A497">
        <v>2012</v>
      </c>
      <c r="B497" t="s">
        <v>49</v>
      </c>
      <c r="C497" t="s">
        <v>597</v>
      </c>
      <c r="D497" s="101" t="s">
        <v>1346</v>
      </c>
      <c r="E497" s="101"/>
    </row>
    <row r="498" spans="1:5" x14ac:dyDescent="0.25">
      <c r="A498">
        <v>2012</v>
      </c>
      <c r="B498" t="s">
        <v>322</v>
      </c>
      <c r="C498" t="s">
        <v>597</v>
      </c>
      <c r="D498" s="101" t="s">
        <v>1347</v>
      </c>
      <c r="E498" s="101"/>
    </row>
    <row r="499" spans="1:5" x14ac:dyDescent="0.25">
      <c r="A499">
        <v>2012</v>
      </c>
      <c r="B499" t="s">
        <v>46</v>
      </c>
      <c r="C499" t="s">
        <v>597</v>
      </c>
      <c r="D499" s="101" t="s">
        <v>1348</v>
      </c>
      <c r="E499" s="101"/>
    </row>
    <row r="500" spans="1:5" x14ac:dyDescent="0.25">
      <c r="A500">
        <v>2012</v>
      </c>
      <c r="B500" t="s">
        <v>37</v>
      </c>
      <c r="C500" t="s">
        <v>597</v>
      </c>
      <c r="D500" s="101" t="s">
        <v>1349</v>
      </c>
      <c r="E500" s="101"/>
    </row>
    <row r="501" spans="1:5" x14ac:dyDescent="0.25">
      <c r="A501">
        <v>2012</v>
      </c>
      <c r="B501" t="s">
        <v>56</v>
      </c>
      <c r="C501" t="s">
        <v>597</v>
      </c>
      <c r="D501" s="101" t="s">
        <v>1350</v>
      </c>
      <c r="E501" s="101"/>
    </row>
    <row r="502" spans="1:5" x14ac:dyDescent="0.25">
      <c r="A502">
        <v>2012</v>
      </c>
      <c r="B502" t="s">
        <v>34</v>
      </c>
      <c r="C502" t="s">
        <v>597</v>
      </c>
      <c r="D502" s="101" t="s">
        <v>1351</v>
      </c>
      <c r="E502" s="101"/>
    </row>
    <row r="503" spans="1:5" x14ac:dyDescent="0.25">
      <c r="A503">
        <v>2012</v>
      </c>
      <c r="B503" t="s">
        <v>51</v>
      </c>
      <c r="C503" t="s">
        <v>597</v>
      </c>
      <c r="D503" s="101" t="s">
        <v>1352</v>
      </c>
      <c r="E503" s="101"/>
    </row>
    <row r="504" spans="1:5" x14ac:dyDescent="0.25">
      <c r="A504">
        <v>2012</v>
      </c>
      <c r="B504" t="s">
        <v>154</v>
      </c>
      <c r="C504" t="s">
        <v>597</v>
      </c>
      <c r="D504" s="101" t="s">
        <v>1353</v>
      </c>
      <c r="E504" s="101"/>
    </row>
    <row r="505" spans="1:5" x14ac:dyDescent="0.25">
      <c r="A505">
        <v>2012</v>
      </c>
      <c r="B505" t="s">
        <v>62</v>
      </c>
      <c r="C505" t="s">
        <v>597</v>
      </c>
      <c r="D505" s="101" t="s">
        <v>1354</v>
      </c>
      <c r="E505" s="101"/>
    </row>
    <row r="506" spans="1:5" x14ac:dyDescent="0.25">
      <c r="A506">
        <v>2012</v>
      </c>
      <c r="B506" t="s">
        <v>57</v>
      </c>
      <c r="C506" t="s">
        <v>597</v>
      </c>
      <c r="D506" s="101" t="s">
        <v>1355</v>
      </c>
      <c r="E506" s="101"/>
    </row>
    <row r="507" spans="1:5" x14ac:dyDescent="0.25">
      <c r="A507">
        <v>2012</v>
      </c>
      <c r="B507" t="s">
        <v>27</v>
      </c>
      <c r="C507" t="s">
        <v>597</v>
      </c>
      <c r="D507" s="101" t="s">
        <v>1356</v>
      </c>
      <c r="E507" s="101"/>
    </row>
    <row r="508" spans="1:5" x14ac:dyDescent="0.25">
      <c r="A508">
        <v>2012</v>
      </c>
      <c r="B508" t="s">
        <v>50</v>
      </c>
      <c r="C508" t="s">
        <v>597</v>
      </c>
      <c r="D508" s="101" t="s">
        <v>1357</v>
      </c>
      <c r="E508" s="101"/>
    </row>
    <row r="509" spans="1:5" x14ac:dyDescent="0.25">
      <c r="A509">
        <v>2012</v>
      </c>
      <c r="B509" t="s">
        <v>32</v>
      </c>
      <c r="C509" t="s">
        <v>597</v>
      </c>
      <c r="D509" s="101" t="s">
        <v>1358</v>
      </c>
      <c r="E509" s="101"/>
    </row>
    <row r="510" spans="1:5" x14ac:dyDescent="0.25">
      <c r="A510">
        <v>2012</v>
      </c>
      <c r="B510" t="s">
        <v>48</v>
      </c>
      <c r="C510" t="s">
        <v>597</v>
      </c>
      <c r="D510" s="101" t="s">
        <v>1359</v>
      </c>
      <c r="E510" s="101"/>
    </row>
    <row r="511" spans="1:5" x14ac:dyDescent="0.25">
      <c r="A511">
        <v>2012</v>
      </c>
      <c r="B511" t="s">
        <v>24</v>
      </c>
      <c r="C511" t="s">
        <v>597</v>
      </c>
      <c r="D511" s="101" t="s">
        <v>1360</v>
      </c>
      <c r="E511" s="101"/>
    </row>
    <row r="512" spans="1:5" x14ac:dyDescent="0.25">
      <c r="A512">
        <v>2012</v>
      </c>
      <c r="B512" t="s">
        <v>155</v>
      </c>
      <c r="C512" t="s">
        <v>597</v>
      </c>
      <c r="D512" s="101" t="s">
        <v>1361</v>
      </c>
      <c r="E512" s="101"/>
    </row>
    <row r="513" spans="1:5" x14ac:dyDescent="0.25">
      <c r="A513">
        <v>2012</v>
      </c>
      <c r="B513" t="s">
        <v>156</v>
      </c>
      <c r="C513" t="s">
        <v>597</v>
      </c>
      <c r="D513" s="101" t="s">
        <v>1362</v>
      </c>
      <c r="E513" s="101"/>
    </row>
    <row r="514" spans="1:5" x14ac:dyDescent="0.25">
      <c r="A514">
        <v>2012</v>
      </c>
      <c r="B514" t="s">
        <v>157</v>
      </c>
      <c r="C514" t="s">
        <v>597</v>
      </c>
      <c r="D514" s="101" t="s">
        <v>1363</v>
      </c>
      <c r="E514" s="101"/>
    </row>
    <row r="515" spans="1:5" x14ac:dyDescent="0.25">
      <c r="A515">
        <v>2012</v>
      </c>
      <c r="B515" t="s">
        <v>158</v>
      </c>
      <c r="C515" t="s">
        <v>597</v>
      </c>
      <c r="D515" s="101" t="s">
        <v>1364</v>
      </c>
      <c r="E515" s="101"/>
    </row>
    <row r="516" spans="1:5" x14ac:dyDescent="0.25">
      <c r="A516">
        <v>2012</v>
      </c>
      <c r="B516" t="s">
        <v>119</v>
      </c>
      <c r="C516" t="s">
        <v>597</v>
      </c>
      <c r="D516" s="101" t="s">
        <v>1365</v>
      </c>
      <c r="E516" s="101"/>
    </row>
    <row r="517" spans="1:5" x14ac:dyDescent="0.25">
      <c r="A517">
        <v>2012</v>
      </c>
      <c r="B517" t="s">
        <v>116</v>
      </c>
      <c r="C517" t="s">
        <v>597</v>
      </c>
      <c r="D517" s="101" t="s">
        <v>1366</v>
      </c>
      <c r="E517" s="101"/>
    </row>
    <row r="518" spans="1:5" x14ac:dyDescent="0.25">
      <c r="A518">
        <v>2012</v>
      </c>
      <c r="B518" t="s">
        <v>159</v>
      </c>
      <c r="C518" t="s">
        <v>597</v>
      </c>
      <c r="D518" s="101" t="s">
        <v>1367</v>
      </c>
      <c r="E518" s="101"/>
    </row>
    <row r="519" spans="1:5" x14ac:dyDescent="0.25">
      <c r="A519">
        <v>2012</v>
      </c>
      <c r="B519" t="s">
        <v>134</v>
      </c>
      <c r="C519" t="s">
        <v>597</v>
      </c>
      <c r="D519" s="101" t="s">
        <v>1368</v>
      </c>
      <c r="E519" s="101"/>
    </row>
    <row r="520" spans="1:5" x14ac:dyDescent="0.25">
      <c r="A520">
        <v>2012</v>
      </c>
      <c r="B520" t="s">
        <v>166</v>
      </c>
      <c r="C520" t="s">
        <v>597</v>
      </c>
      <c r="D520" s="101" t="s">
        <v>1369</v>
      </c>
      <c r="E520" s="101"/>
    </row>
    <row r="521" spans="1:5" x14ac:dyDescent="0.25">
      <c r="A521">
        <v>2012</v>
      </c>
      <c r="B521" t="s">
        <v>162</v>
      </c>
      <c r="C521" t="s">
        <v>597</v>
      </c>
      <c r="D521" s="101" t="s">
        <v>1370</v>
      </c>
      <c r="E521" s="101"/>
    </row>
    <row r="522" spans="1:5" x14ac:dyDescent="0.25">
      <c r="A522">
        <v>2012</v>
      </c>
      <c r="B522" t="s">
        <v>163</v>
      </c>
      <c r="C522" t="s">
        <v>597</v>
      </c>
      <c r="D522" s="101" t="s">
        <v>1371</v>
      </c>
      <c r="E522" s="101"/>
    </row>
    <row r="523" spans="1:5" x14ac:dyDescent="0.25">
      <c r="A523">
        <v>2012</v>
      </c>
      <c r="B523" t="s">
        <v>164</v>
      </c>
      <c r="C523" t="s">
        <v>597</v>
      </c>
      <c r="D523" s="101" t="s">
        <v>1372</v>
      </c>
      <c r="E523" s="101"/>
    </row>
    <row r="524" spans="1:5" x14ac:dyDescent="0.25">
      <c r="A524">
        <v>2020</v>
      </c>
      <c r="B524" t="s">
        <v>152</v>
      </c>
      <c r="C524" t="s">
        <v>599</v>
      </c>
      <c r="D524" s="101" t="s">
        <v>1373</v>
      </c>
      <c r="E524" s="101"/>
    </row>
    <row r="525" spans="1:5" x14ac:dyDescent="0.25">
      <c r="A525">
        <v>2020</v>
      </c>
      <c r="B525" t="s">
        <v>59</v>
      </c>
      <c r="C525" t="s">
        <v>599</v>
      </c>
      <c r="D525" s="101" t="s">
        <v>1374</v>
      </c>
      <c r="E525" s="101"/>
    </row>
    <row r="526" spans="1:5" x14ac:dyDescent="0.25">
      <c r="A526">
        <v>2020</v>
      </c>
      <c r="B526" t="s">
        <v>49</v>
      </c>
      <c r="C526" t="s">
        <v>599</v>
      </c>
      <c r="D526" s="101" t="s">
        <v>1375</v>
      </c>
      <c r="E526" s="101"/>
    </row>
    <row r="527" spans="1:5" x14ac:dyDescent="0.25">
      <c r="A527">
        <v>2020</v>
      </c>
      <c r="B527" t="s">
        <v>153</v>
      </c>
      <c r="C527" t="s">
        <v>599</v>
      </c>
      <c r="D527" s="101" t="s">
        <v>1376</v>
      </c>
      <c r="E527" s="101"/>
    </row>
    <row r="528" spans="1:5" x14ac:dyDescent="0.25">
      <c r="A528">
        <v>2020</v>
      </c>
      <c r="B528" t="s">
        <v>46</v>
      </c>
      <c r="C528" t="s">
        <v>599</v>
      </c>
      <c r="D528" s="101" t="s">
        <v>1377</v>
      </c>
      <c r="E528" s="101"/>
    </row>
    <row r="529" spans="1:5" x14ac:dyDescent="0.25">
      <c r="A529">
        <v>2020</v>
      </c>
      <c r="B529" t="s">
        <v>51</v>
      </c>
      <c r="C529" t="s">
        <v>599</v>
      </c>
      <c r="D529" s="101" t="s">
        <v>1378</v>
      </c>
      <c r="E529" s="101"/>
    </row>
    <row r="530" spans="1:5" x14ac:dyDescent="0.25">
      <c r="A530">
        <v>2020</v>
      </c>
      <c r="B530" t="s">
        <v>37</v>
      </c>
      <c r="C530" t="s">
        <v>599</v>
      </c>
      <c r="D530" s="101" t="s">
        <v>1379</v>
      </c>
      <c r="E530" s="101"/>
    </row>
    <row r="531" spans="1:5" x14ac:dyDescent="0.25">
      <c r="A531">
        <v>2020</v>
      </c>
      <c r="B531" t="s">
        <v>56</v>
      </c>
      <c r="C531" t="s">
        <v>599</v>
      </c>
      <c r="D531" s="101" t="s">
        <v>1380</v>
      </c>
      <c r="E531" s="101"/>
    </row>
    <row r="532" spans="1:5" x14ac:dyDescent="0.25">
      <c r="A532">
        <v>2020</v>
      </c>
      <c r="B532" t="s">
        <v>34</v>
      </c>
      <c r="C532" t="s">
        <v>599</v>
      </c>
      <c r="D532" s="101" t="s">
        <v>1381</v>
      </c>
      <c r="E532" s="101"/>
    </row>
    <row r="533" spans="1:5" x14ac:dyDescent="0.25">
      <c r="A533">
        <v>2020</v>
      </c>
      <c r="B533" t="s">
        <v>27</v>
      </c>
      <c r="C533" t="s">
        <v>599</v>
      </c>
      <c r="D533" s="101" t="s">
        <v>1382</v>
      </c>
      <c r="E533" s="101"/>
    </row>
    <row r="534" spans="1:5" x14ac:dyDescent="0.25">
      <c r="A534">
        <v>2020</v>
      </c>
      <c r="B534" t="s">
        <v>57</v>
      </c>
      <c r="C534" t="s">
        <v>599</v>
      </c>
      <c r="D534" s="101" t="s">
        <v>1383</v>
      </c>
      <c r="E534" s="101"/>
    </row>
    <row r="535" spans="1:5" x14ac:dyDescent="0.25">
      <c r="A535">
        <v>2020</v>
      </c>
      <c r="B535" t="s">
        <v>62</v>
      </c>
      <c r="C535" t="s">
        <v>599</v>
      </c>
      <c r="D535" s="101" t="s">
        <v>1384</v>
      </c>
      <c r="E535" s="101"/>
    </row>
    <row r="536" spans="1:5" x14ac:dyDescent="0.25">
      <c r="A536">
        <v>2020</v>
      </c>
      <c r="B536" t="s">
        <v>154</v>
      </c>
      <c r="C536" t="s">
        <v>599</v>
      </c>
      <c r="D536" s="101" t="s">
        <v>1385</v>
      </c>
      <c r="E536" s="101"/>
    </row>
    <row r="537" spans="1:5" x14ac:dyDescent="0.25">
      <c r="A537">
        <v>2020</v>
      </c>
      <c r="B537" t="s">
        <v>50</v>
      </c>
      <c r="C537" t="s">
        <v>599</v>
      </c>
      <c r="D537" s="101" t="s">
        <v>1386</v>
      </c>
      <c r="E537" s="101"/>
    </row>
    <row r="538" spans="1:5" x14ac:dyDescent="0.25">
      <c r="A538">
        <v>2020</v>
      </c>
      <c r="B538" t="s">
        <v>32</v>
      </c>
      <c r="C538" t="s">
        <v>599</v>
      </c>
      <c r="D538" s="101" t="s">
        <v>1387</v>
      </c>
      <c r="E538" s="101"/>
    </row>
    <row r="539" spans="1:5" x14ac:dyDescent="0.25">
      <c r="A539">
        <v>2020</v>
      </c>
      <c r="B539" t="s">
        <v>61</v>
      </c>
      <c r="C539" t="s">
        <v>599</v>
      </c>
      <c r="D539" s="101" t="s">
        <v>1388</v>
      </c>
      <c r="E539" s="101"/>
    </row>
    <row r="540" spans="1:5" x14ac:dyDescent="0.25">
      <c r="A540">
        <v>2020</v>
      </c>
      <c r="B540" t="s">
        <v>155</v>
      </c>
      <c r="C540" t="s">
        <v>599</v>
      </c>
      <c r="D540" s="101" t="s">
        <v>1890</v>
      </c>
      <c r="E540" s="101"/>
    </row>
    <row r="541" spans="1:5" x14ac:dyDescent="0.25">
      <c r="A541">
        <v>2020</v>
      </c>
      <c r="B541" t="s">
        <v>156</v>
      </c>
      <c r="C541" t="s">
        <v>599</v>
      </c>
      <c r="D541" s="101" t="s">
        <v>1390</v>
      </c>
      <c r="E541" s="101"/>
    </row>
    <row r="542" spans="1:5" x14ac:dyDescent="0.25">
      <c r="A542">
        <v>2020</v>
      </c>
      <c r="B542" t="s">
        <v>157</v>
      </c>
      <c r="C542" t="s">
        <v>599</v>
      </c>
      <c r="D542" s="101" t="s">
        <v>1391</v>
      </c>
      <c r="E542" s="101"/>
    </row>
    <row r="543" spans="1:5" x14ac:dyDescent="0.25">
      <c r="A543">
        <v>2020</v>
      </c>
      <c r="B543" t="s">
        <v>158</v>
      </c>
      <c r="C543" t="s">
        <v>599</v>
      </c>
      <c r="D543" s="101" t="s">
        <v>1392</v>
      </c>
      <c r="E543" s="101"/>
    </row>
    <row r="544" spans="1:5" x14ac:dyDescent="0.25">
      <c r="A544">
        <v>2020</v>
      </c>
      <c r="B544" t="s">
        <v>159</v>
      </c>
      <c r="C544" t="s">
        <v>599</v>
      </c>
      <c r="D544" s="101" t="s">
        <v>1393</v>
      </c>
      <c r="E544" s="101"/>
    </row>
    <row r="545" spans="1:5" x14ac:dyDescent="0.25">
      <c r="A545">
        <v>2020</v>
      </c>
      <c r="B545" t="s">
        <v>160</v>
      </c>
      <c r="C545" t="s">
        <v>599</v>
      </c>
      <c r="D545" s="101" t="s">
        <v>1394</v>
      </c>
      <c r="E545" s="101"/>
    </row>
    <row r="546" spans="1:5" x14ac:dyDescent="0.25">
      <c r="A546">
        <v>2020</v>
      </c>
      <c r="B546" t="s">
        <v>112</v>
      </c>
      <c r="C546" t="s">
        <v>599</v>
      </c>
      <c r="D546" s="101" t="s">
        <v>1395</v>
      </c>
      <c r="E546" s="101"/>
    </row>
    <row r="547" spans="1:5" x14ac:dyDescent="0.25">
      <c r="A547">
        <v>2020</v>
      </c>
      <c r="B547" t="s">
        <v>134</v>
      </c>
      <c r="C547" t="s">
        <v>599</v>
      </c>
      <c r="D547" s="101" t="s">
        <v>1396</v>
      </c>
      <c r="E547" s="101"/>
    </row>
    <row r="548" spans="1:5" x14ac:dyDescent="0.25">
      <c r="A548">
        <v>2020</v>
      </c>
      <c r="B548" t="s">
        <v>116</v>
      </c>
      <c r="C548" t="s">
        <v>599</v>
      </c>
      <c r="D548" s="101" t="s">
        <v>1397</v>
      </c>
      <c r="E548" s="101"/>
    </row>
    <row r="549" spans="1:5" x14ac:dyDescent="0.25">
      <c r="A549">
        <v>2020</v>
      </c>
      <c r="B549" t="s">
        <v>137</v>
      </c>
      <c r="C549" t="s">
        <v>599</v>
      </c>
      <c r="D549" s="101" t="s">
        <v>1398</v>
      </c>
      <c r="E549" s="101"/>
    </row>
    <row r="550" spans="1:5" x14ac:dyDescent="0.25">
      <c r="A550">
        <v>2020</v>
      </c>
      <c r="B550" t="s">
        <v>162</v>
      </c>
      <c r="C550" t="s">
        <v>599</v>
      </c>
      <c r="D550" s="101" t="s">
        <v>1399</v>
      </c>
      <c r="E550" s="101"/>
    </row>
    <row r="551" spans="1:5" x14ac:dyDescent="0.25">
      <c r="A551">
        <v>2020</v>
      </c>
      <c r="B551" t="s">
        <v>163</v>
      </c>
      <c r="C551" t="s">
        <v>599</v>
      </c>
      <c r="D551" s="101" t="s">
        <v>1400</v>
      </c>
      <c r="E551" s="101"/>
    </row>
    <row r="552" spans="1:5" x14ac:dyDescent="0.25">
      <c r="A552">
        <v>2020</v>
      </c>
      <c r="B552" t="s">
        <v>164</v>
      </c>
      <c r="C552" t="s">
        <v>599</v>
      </c>
      <c r="D552" s="101" t="s">
        <v>1401</v>
      </c>
      <c r="E552" s="101"/>
    </row>
    <row r="553" spans="1:5" x14ac:dyDescent="0.25">
      <c r="A553">
        <v>2019</v>
      </c>
      <c r="B553" t="s">
        <v>152</v>
      </c>
      <c r="C553" t="s">
        <v>599</v>
      </c>
      <c r="D553" s="101" t="s">
        <v>1402</v>
      </c>
      <c r="E553" s="101"/>
    </row>
    <row r="554" spans="1:5" x14ac:dyDescent="0.25">
      <c r="A554">
        <v>2019</v>
      </c>
      <c r="B554" t="s">
        <v>59</v>
      </c>
      <c r="C554" t="s">
        <v>599</v>
      </c>
      <c r="D554" s="101" t="s">
        <v>1403</v>
      </c>
      <c r="E554" s="101"/>
    </row>
    <row r="555" spans="1:5" x14ac:dyDescent="0.25">
      <c r="A555">
        <v>2019</v>
      </c>
      <c r="B555" t="s">
        <v>49</v>
      </c>
      <c r="C555" t="s">
        <v>599</v>
      </c>
      <c r="D555" s="101" t="s">
        <v>1404</v>
      </c>
      <c r="E555" s="101"/>
    </row>
    <row r="556" spans="1:5" x14ac:dyDescent="0.25">
      <c r="A556">
        <v>2019</v>
      </c>
      <c r="B556" t="s">
        <v>153</v>
      </c>
      <c r="C556" t="s">
        <v>599</v>
      </c>
      <c r="D556" s="101" t="s">
        <v>1405</v>
      </c>
      <c r="E556" s="101"/>
    </row>
    <row r="557" spans="1:5" x14ac:dyDescent="0.25">
      <c r="A557">
        <v>2019</v>
      </c>
      <c r="B557" t="s">
        <v>46</v>
      </c>
      <c r="C557" t="s">
        <v>599</v>
      </c>
      <c r="D557" s="101" t="s">
        <v>1406</v>
      </c>
      <c r="E557" s="101"/>
    </row>
    <row r="558" spans="1:5" x14ac:dyDescent="0.25">
      <c r="A558">
        <v>2019</v>
      </c>
      <c r="B558" t="s">
        <v>51</v>
      </c>
      <c r="C558" t="s">
        <v>599</v>
      </c>
      <c r="D558" s="101" t="s">
        <v>1407</v>
      </c>
      <c r="E558" s="101"/>
    </row>
    <row r="559" spans="1:5" x14ac:dyDescent="0.25">
      <c r="A559">
        <v>2019</v>
      </c>
      <c r="B559" t="s">
        <v>37</v>
      </c>
      <c r="C559" t="s">
        <v>599</v>
      </c>
      <c r="D559" s="101" t="s">
        <v>1408</v>
      </c>
      <c r="E559" s="101"/>
    </row>
    <row r="560" spans="1:5" x14ac:dyDescent="0.25">
      <c r="A560">
        <v>2019</v>
      </c>
      <c r="B560" t="s">
        <v>56</v>
      </c>
      <c r="C560" t="s">
        <v>599</v>
      </c>
      <c r="D560" s="101" t="s">
        <v>1409</v>
      </c>
      <c r="E560" s="101"/>
    </row>
    <row r="561" spans="1:5" x14ac:dyDescent="0.25">
      <c r="A561">
        <v>2019</v>
      </c>
      <c r="B561" t="s">
        <v>34</v>
      </c>
      <c r="C561" t="s">
        <v>599</v>
      </c>
      <c r="D561" s="101" t="s">
        <v>1410</v>
      </c>
      <c r="E561" s="101"/>
    </row>
    <row r="562" spans="1:5" x14ac:dyDescent="0.25">
      <c r="A562">
        <v>2019</v>
      </c>
      <c r="B562" t="s">
        <v>27</v>
      </c>
      <c r="C562" t="s">
        <v>599</v>
      </c>
      <c r="D562" s="101" t="s">
        <v>1411</v>
      </c>
      <c r="E562" s="101"/>
    </row>
    <row r="563" spans="1:5" x14ac:dyDescent="0.25">
      <c r="A563">
        <v>2019</v>
      </c>
      <c r="B563" t="s">
        <v>57</v>
      </c>
      <c r="C563" t="s">
        <v>599</v>
      </c>
      <c r="D563" s="101" t="s">
        <v>1412</v>
      </c>
      <c r="E563" s="101"/>
    </row>
    <row r="564" spans="1:5" x14ac:dyDescent="0.25">
      <c r="A564">
        <v>2019</v>
      </c>
      <c r="B564" t="s">
        <v>62</v>
      </c>
      <c r="C564" t="s">
        <v>599</v>
      </c>
      <c r="D564" s="101" t="s">
        <v>1413</v>
      </c>
      <c r="E564" s="101"/>
    </row>
    <row r="565" spans="1:5" x14ac:dyDescent="0.25">
      <c r="A565">
        <v>2019</v>
      </c>
      <c r="B565" t="s">
        <v>154</v>
      </c>
      <c r="C565" t="s">
        <v>599</v>
      </c>
      <c r="D565" s="101" t="s">
        <v>1414</v>
      </c>
      <c r="E565" s="101"/>
    </row>
    <row r="566" spans="1:5" x14ac:dyDescent="0.25">
      <c r="A566">
        <v>2019</v>
      </c>
      <c r="B566" t="s">
        <v>50</v>
      </c>
      <c r="C566" t="s">
        <v>599</v>
      </c>
      <c r="D566" s="101" t="s">
        <v>1415</v>
      </c>
      <c r="E566" s="101"/>
    </row>
    <row r="567" spans="1:5" x14ac:dyDescent="0.25">
      <c r="A567">
        <v>2019</v>
      </c>
      <c r="B567" t="s">
        <v>32</v>
      </c>
      <c r="C567" t="s">
        <v>599</v>
      </c>
      <c r="D567" s="101" t="s">
        <v>1416</v>
      </c>
      <c r="E567" s="101"/>
    </row>
    <row r="568" spans="1:5" x14ac:dyDescent="0.25">
      <c r="A568">
        <v>2019</v>
      </c>
      <c r="B568" t="s">
        <v>61</v>
      </c>
      <c r="C568" t="s">
        <v>599</v>
      </c>
      <c r="D568" s="101" t="s">
        <v>1417</v>
      </c>
      <c r="E568" s="101"/>
    </row>
    <row r="569" spans="1:5" x14ac:dyDescent="0.25">
      <c r="A569">
        <v>2019</v>
      </c>
      <c r="B569" t="s">
        <v>155</v>
      </c>
      <c r="C569" t="s">
        <v>599</v>
      </c>
      <c r="D569" s="101" t="s">
        <v>1418</v>
      </c>
      <c r="E569" s="101"/>
    </row>
    <row r="570" spans="1:5" x14ac:dyDescent="0.25">
      <c r="A570">
        <v>2019</v>
      </c>
      <c r="B570" t="s">
        <v>156</v>
      </c>
      <c r="C570" t="s">
        <v>599</v>
      </c>
      <c r="D570" s="101" t="s">
        <v>1419</v>
      </c>
      <c r="E570" s="101"/>
    </row>
    <row r="571" spans="1:5" x14ac:dyDescent="0.25">
      <c r="A571">
        <v>2019</v>
      </c>
      <c r="B571" t="s">
        <v>157</v>
      </c>
      <c r="C571" t="s">
        <v>599</v>
      </c>
      <c r="D571" s="101" t="s">
        <v>1420</v>
      </c>
      <c r="E571" s="101"/>
    </row>
    <row r="572" spans="1:5" x14ac:dyDescent="0.25">
      <c r="A572">
        <v>2019</v>
      </c>
      <c r="B572" t="s">
        <v>158</v>
      </c>
      <c r="C572" t="s">
        <v>599</v>
      </c>
      <c r="D572" s="101" t="s">
        <v>1421</v>
      </c>
      <c r="E572" s="101"/>
    </row>
    <row r="573" spans="1:5" x14ac:dyDescent="0.25">
      <c r="A573">
        <v>2019</v>
      </c>
      <c r="B573" t="s">
        <v>159</v>
      </c>
      <c r="C573" t="s">
        <v>599</v>
      </c>
      <c r="D573" s="101" t="s">
        <v>1422</v>
      </c>
      <c r="E573" s="101"/>
    </row>
    <row r="574" spans="1:5" x14ac:dyDescent="0.25">
      <c r="A574">
        <v>2019</v>
      </c>
      <c r="B574" t="s">
        <v>160</v>
      </c>
      <c r="C574" t="s">
        <v>599</v>
      </c>
      <c r="D574" s="101" t="s">
        <v>1423</v>
      </c>
      <c r="E574" s="101"/>
    </row>
    <row r="575" spans="1:5" x14ac:dyDescent="0.25">
      <c r="A575">
        <v>2019</v>
      </c>
      <c r="B575" t="s">
        <v>112</v>
      </c>
      <c r="C575" t="s">
        <v>599</v>
      </c>
      <c r="D575" s="101" t="s">
        <v>1424</v>
      </c>
      <c r="E575" s="101"/>
    </row>
    <row r="576" spans="1:5" x14ac:dyDescent="0.25">
      <c r="A576">
        <v>2019</v>
      </c>
      <c r="B576" t="s">
        <v>134</v>
      </c>
      <c r="C576" t="s">
        <v>599</v>
      </c>
      <c r="D576" s="101" t="s">
        <v>1425</v>
      </c>
      <c r="E576" s="101"/>
    </row>
    <row r="577" spans="1:5" x14ac:dyDescent="0.25">
      <c r="A577">
        <v>2019</v>
      </c>
      <c r="B577" t="s">
        <v>116</v>
      </c>
      <c r="C577" t="s">
        <v>599</v>
      </c>
      <c r="D577" s="101" t="s">
        <v>1426</v>
      </c>
      <c r="E577" s="101"/>
    </row>
    <row r="578" spans="1:5" x14ac:dyDescent="0.25">
      <c r="A578">
        <v>2019</v>
      </c>
      <c r="B578" t="s">
        <v>137</v>
      </c>
      <c r="C578" t="s">
        <v>599</v>
      </c>
      <c r="D578" s="101" t="s">
        <v>1427</v>
      </c>
      <c r="E578" s="101"/>
    </row>
    <row r="579" spans="1:5" x14ac:dyDescent="0.25">
      <c r="A579">
        <v>2019</v>
      </c>
      <c r="B579" t="s">
        <v>162</v>
      </c>
      <c r="C579" t="s">
        <v>599</v>
      </c>
      <c r="D579" s="101" t="s">
        <v>1428</v>
      </c>
      <c r="E579" s="101"/>
    </row>
    <row r="580" spans="1:5" x14ac:dyDescent="0.25">
      <c r="A580">
        <v>2019</v>
      </c>
      <c r="B580" t="s">
        <v>163</v>
      </c>
      <c r="C580" t="s">
        <v>599</v>
      </c>
      <c r="D580" s="101" t="s">
        <v>1429</v>
      </c>
      <c r="E580" s="101"/>
    </row>
    <row r="581" spans="1:5" x14ac:dyDescent="0.25">
      <c r="A581">
        <v>2019</v>
      </c>
      <c r="B581" t="s">
        <v>164</v>
      </c>
      <c r="C581" t="s">
        <v>599</v>
      </c>
      <c r="D581" s="101" t="s">
        <v>1430</v>
      </c>
      <c r="E581" s="101"/>
    </row>
    <row r="582" spans="1:5" x14ac:dyDescent="0.25">
      <c r="A582">
        <v>2018</v>
      </c>
      <c r="B582" t="s">
        <v>152</v>
      </c>
      <c r="C582" t="s">
        <v>599</v>
      </c>
      <c r="D582" s="101" t="s">
        <v>1431</v>
      </c>
      <c r="E582" s="101"/>
    </row>
    <row r="583" spans="1:5" x14ac:dyDescent="0.25">
      <c r="A583">
        <v>2018</v>
      </c>
      <c r="B583" t="s">
        <v>59</v>
      </c>
      <c r="C583" t="s">
        <v>599</v>
      </c>
      <c r="D583" s="101" t="s">
        <v>1432</v>
      </c>
      <c r="E583" s="101"/>
    </row>
    <row r="584" spans="1:5" x14ac:dyDescent="0.25">
      <c r="A584">
        <v>2018</v>
      </c>
      <c r="B584" t="s">
        <v>49</v>
      </c>
      <c r="C584" t="s">
        <v>599</v>
      </c>
      <c r="D584" s="101" t="s">
        <v>1433</v>
      </c>
      <c r="E584" s="101"/>
    </row>
    <row r="585" spans="1:5" x14ac:dyDescent="0.25">
      <c r="A585">
        <v>2018</v>
      </c>
      <c r="B585" t="s">
        <v>153</v>
      </c>
      <c r="C585" t="s">
        <v>599</v>
      </c>
      <c r="D585" s="101" t="s">
        <v>1434</v>
      </c>
      <c r="E585" s="101"/>
    </row>
    <row r="586" spans="1:5" x14ac:dyDescent="0.25">
      <c r="A586">
        <v>2018</v>
      </c>
      <c r="B586" t="s">
        <v>46</v>
      </c>
      <c r="C586" t="s">
        <v>599</v>
      </c>
      <c r="D586" s="101" t="s">
        <v>1435</v>
      </c>
      <c r="E586" s="101"/>
    </row>
    <row r="587" spans="1:5" x14ac:dyDescent="0.25">
      <c r="A587">
        <v>2018</v>
      </c>
      <c r="B587" t="s">
        <v>51</v>
      </c>
      <c r="C587" t="s">
        <v>599</v>
      </c>
      <c r="D587" s="101" t="s">
        <v>1436</v>
      </c>
      <c r="E587" s="101"/>
    </row>
    <row r="588" spans="1:5" x14ac:dyDescent="0.25">
      <c r="A588">
        <v>2018</v>
      </c>
      <c r="B588" t="s">
        <v>37</v>
      </c>
      <c r="C588" t="s">
        <v>599</v>
      </c>
      <c r="D588" s="101" t="s">
        <v>1437</v>
      </c>
      <c r="E588" s="101"/>
    </row>
    <row r="589" spans="1:5" x14ac:dyDescent="0.25">
      <c r="A589">
        <v>2018</v>
      </c>
      <c r="B589" t="s">
        <v>56</v>
      </c>
      <c r="C589" t="s">
        <v>599</v>
      </c>
      <c r="D589" s="101" t="s">
        <v>1438</v>
      </c>
      <c r="E589" s="101"/>
    </row>
    <row r="590" spans="1:5" x14ac:dyDescent="0.25">
      <c r="A590">
        <v>2018</v>
      </c>
      <c r="B590" t="s">
        <v>34</v>
      </c>
      <c r="C590" t="s">
        <v>599</v>
      </c>
      <c r="D590" s="101" t="s">
        <v>1439</v>
      </c>
      <c r="E590" s="101"/>
    </row>
    <row r="591" spans="1:5" x14ac:dyDescent="0.25">
      <c r="A591">
        <v>2018</v>
      </c>
      <c r="B591" t="s">
        <v>27</v>
      </c>
      <c r="C591" t="s">
        <v>599</v>
      </c>
      <c r="D591" s="101" t="s">
        <v>1440</v>
      </c>
      <c r="E591" s="101"/>
    </row>
    <row r="592" spans="1:5" x14ac:dyDescent="0.25">
      <c r="A592">
        <v>2018</v>
      </c>
      <c r="B592" t="s">
        <v>57</v>
      </c>
      <c r="C592" t="s">
        <v>599</v>
      </c>
      <c r="D592" s="101" t="s">
        <v>1441</v>
      </c>
      <c r="E592" s="101"/>
    </row>
    <row r="593" spans="1:5" x14ac:dyDescent="0.25">
      <c r="A593">
        <v>2018</v>
      </c>
      <c r="B593" t="s">
        <v>62</v>
      </c>
      <c r="C593" t="s">
        <v>599</v>
      </c>
      <c r="D593" s="101" t="s">
        <v>1442</v>
      </c>
      <c r="E593" s="101"/>
    </row>
    <row r="594" spans="1:5" x14ac:dyDescent="0.25">
      <c r="A594">
        <v>2018</v>
      </c>
      <c r="B594" t="s">
        <v>154</v>
      </c>
      <c r="C594" t="s">
        <v>599</v>
      </c>
      <c r="D594" s="101" t="s">
        <v>1443</v>
      </c>
      <c r="E594" s="101"/>
    </row>
    <row r="595" spans="1:5" x14ac:dyDescent="0.25">
      <c r="A595">
        <v>2018</v>
      </c>
      <c r="B595" t="s">
        <v>50</v>
      </c>
      <c r="C595" t="s">
        <v>599</v>
      </c>
      <c r="D595" s="101" t="s">
        <v>1444</v>
      </c>
      <c r="E595" s="101"/>
    </row>
    <row r="596" spans="1:5" x14ac:dyDescent="0.25">
      <c r="A596">
        <v>2018</v>
      </c>
      <c r="B596" t="s">
        <v>32</v>
      </c>
      <c r="C596" t="s">
        <v>599</v>
      </c>
      <c r="D596" s="101" t="s">
        <v>1445</v>
      </c>
      <c r="E596" s="101"/>
    </row>
    <row r="597" spans="1:5" x14ac:dyDescent="0.25">
      <c r="A597">
        <v>2018</v>
      </c>
      <c r="B597" t="s">
        <v>61</v>
      </c>
      <c r="C597" t="s">
        <v>599</v>
      </c>
      <c r="D597" s="101" t="s">
        <v>1446</v>
      </c>
      <c r="E597" s="101"/>
    </row>
    <row r="598" spans="1:5" x14ac:dyDescent="0.25">
      <c r="A598">
        <v>2018</v>
      </c>
      <c r="B598" t="s">
        <v>155</v>
      </c>
      <c r="C598" t="s">
        <v>599</v>
      </c>
      <c r="D598" s="101" t="s">
        <v>1447</v>
      </c>
      <c r="E598" s="101"/>
    </row>
    <row r="599" spans="1:5" x14ac:dyDescent="0.25">
      <c r="A599">
        <v>2018</v>
      </c>
      <c r="B599" t="s">
        <v>156</v>
      </c>
      <c r="C599" t="s">
        <v>599</v>
      </c>
      <c r="D599" s="101" t="s">
        <v>1448</v>
      </c>
      <c r="E599" s="101"/>
    </row>
    <row r="600" spans="1:5" x14ac:dyDescent="0.25">
      <c r="A600">
        <v>2018</v>
      </c>
      <c r="B600" t="s">
        <v>157</v>
      </c>
      <c r="C600" t="s">
        <v>599</v>
      </c>
      <c r="D600" s="101" t="s">
        <v>1449</v>
      </c>
      <c r="E600" s="101"/>
    </row>
    <row r="601" spans="1:5" x14ac:dyDescent="0.25">
      <c r="A601">
        <v>2018</v>
      </c>
      <c r="B601" t="s">
        <v>158</v>
      </c>
      <c r="C601" t="s">
        <v>599</v>
      </c>
      <c r="D601" s="101" t="s">
        <v>1450</v>
      </c>
      <c r="E601" s="101"/>
    </row>
    <row r="602" spans="1:5" x14ac:dyDescent="0.25">
      <c r="A602">
        <v>2018</v>
      </c>
      <c r="B602" t="s">
        <v>159</v>
      </c>
      <c r="C602" t="s">
        <v>599</v>
      </c>
      <c r="D602" s="101" t="s">
        <v>1451</v>
      </c>
      <c r="E602" s="101"/>
    </row>
    <row r="603" spans="1:5" x14ac:dyDescent="0.25">
      <c r="A603">
        <v>2018</v>
      </c>
      <c r="B603" t="s">
        <v>160</v>
      </c>
      <c r="C603" t="s">
        <v>599</v>
      </c>
      <c r="D603" s="101" t="s">
        <v>1452</v>
      </c>
      <c r="E603" s="101"/>
    </row>
    <row r="604" spans="1:5" x14ac:dyDescent="0.25">
      <c r="A604">
        <v>2018</v>
      </c>
      <c r="B604" t="s">
        <v>112</v>
      </c>
      <c r="C604" t="s">
        <v>599</v>
      </c>
      <c r="D604" s="101" t="s">
        <v>1453</v>
      </c>
      <c r="E604" s="101"/>
    </row>
    <row r="605" spans="1:5" x14ac:dyDescent="0.25">
      <c r="A605">
        <v>2018</v>
      </c>
      <c r="B605" t="s">
        <v>134</v>
      </c>
      <c r="C605" t="s">
        <v>599</v>
      </c>
      <c r="D605" s="101" t="s">
        <v>1454</v>
      </c>
      <c r="E605" s="101"/>
    </row>
    <row r="606" spans="1:5" x14ac:dyDescent="0.25">
      <c r="A606">
        <v>2018</v>
      </c>
      <c r="B606" t="s">
        <v>116</v>
      </c>
      <c r="C606" t="s">
        <v>599</v>
      </c>
      <c r="D606" s="101" t="s">
        <v>1455</v>
      </c>
      <c r="E606" s="101"/>
    </row>
    <row r="607" spans="1:5" x14ac:dyDescent="0.25">
      <c r="A607">
        <v>2018</v>
      </c>
      <c r="B607" t="s">
        <v>137</v>
      </c>
      <c r="C607" t="s">
        <v>599</v>
      </c>
      <c r="D607" s="101" t="s">
        <v>1456</v>
      </c>
      <c r="E607" s="101"/>
    </row>
    <row r="608" spans="1:5" x14ac:dyDescent="0.25">
      <c r="A608">
        <v>2018</v>
      </c>
      <c r="B608" t="s">
        <v>162</v>
      </c>
      <c r="C608" t="s">
        <v>599</v>
      </c>
      <c r="D608" s="101" t="s">
        <v>1457</v>
      </c>
      <c r="E608" s="101"/>
    </row>
    <row r="609" spans="1:5" x14ac:dyDescent="0.25">
      <c r="A609">
        <v>2018</v>
      </c>
      <c r="B609" t="s">
        <v>163</v>
      </c>
      <c r="C609" t="s">
        <v>599</v>
      </c>
      <c r="D609" s="101" t="s">
        <v>1458</v>
      </c>
      <c r="E609" s="101"/>
    </row>
    <row r="610" spans="1:5" x14ac:dyDescent="0.25">
      <c r="A610">
        <v>2018</v>
      </c>
      <c r="B610" t="s">
        <v>164</v>
      </c>
      <c r="C610" t="s">
        <v>599</v>
      </c>
      <c r="D610" s="101" t="s">
        <v>1459</v>
      </c>
      <c r="E610" s="101"/>
    </row>
    <row r="611" spans="1:5" x14ac:dyDescent="0.25">
      <c r="A611">
        <v>2017</v>
      </c>
      <c r="B611" t="s">
        <v>152</v>
      </c>
      <c r="C611" t="s">
        <v>599</v>
      </c>
      <c r="D611" s="101" t="s">
        <v>1460</v>
      </c>
      <c r="E611" s="101"/>
    </row>
    <row r="612" spans="1:5" x14ac:dyDescent="0.25">
      <c r="A612">
        <v>2017</v>
      </c>
      <c r="B612" t="s">
        <v>59</v>
      </c>
      <c r="C612" t="s">
        <v>599</v>
      </c>
      <c r="D612" s="101" t="s">
        <v>1461</v>
      </c>
      <c r="E612" s="101"/>
    </row>
    <row r="613" spans="1:5" x14ac:dyDescent="0.25">
      <c r="A613">
        <v>2017</v>
      </c>
      <c r="B613" t="s">
        <v>49</v>
      </c>
      <c r="C613" t="s">
        <v>599</v>
      </c>
      <c r="D613" s="101" t="s">
        <v>1462</v>
      </c>
      <c r="E613" s="101"/>
    </row>
    <row r="614" spans="1:5" x14ac:dyDescent="0.25">
      <c r="A614">
        <v>2017</v>
      </c>
      <c r="B614" t="s">
        <v>153</v>
      </c>
      <c r="C614" t="s">
        <v>599</v>
      </c>
      <c r="D614" s="101" t="s">
        <v>1463</v>
      </c>
      <c r="E614" s="101"/>
    </row>
    <row r="615" spans="1:5" x14ac:dyDescent="0.25">
      <c r="A615">
        <v>2017</v>
      </c>
      <c r="B615" t="s">
        <v>46</v>
      </c>
      <c r="C615" t="s">
        <v>599</v>
      </c>
      <c r="D615" s="101" t="s">
        <v>1464</v>
      </c>
      <c r="E615" s="101"/>
    </row>
    <row r="616" spans="1:5" x14ac:dyDescent="0.25">
      <c r="A616">
        <v>2017</v>
      </c>
      <c r="B616" t="s">
        <v>51</v>
      </c>
      <c r="C616" t="s">
        <v>599</v>
      </c>
      <c r="D616" s="101" t="s">
        <v>1465</v>
      </c>
      <c r="E616" s="101"/>
    </row>
    <row r="617" spans="1:5" x14ac:dyDescent="0.25">
      <c r="A617">
        <v>2017</v>
      </c>
      <c r="B617" t="s">
        <v>37</v>
      </c>
      <c r="C617" t="s">
        <v>599</v>
      </c>
      <c r="D617" s="101" t="s">
        <v>1466</v>
      </c>
      <c r="E617" s="101"/>
    </row>
    <row r="618" spans="1:5" x14ac:dyDescent="0.25">
      <c r="A618">
        <v>2017</v>
      </c>
      <c r="B618" t="s">
        <v>56</v>
      </c>
      <c r="C618" t="s">
        <v>599</v>
      </c>
      <c r="D618" s="101" t="s">
        <v>1467</v>
      </c>
      <c r="E618" s="101"/>
    </row>
    <row r="619" spans="1:5" x14ac:dyDescent="0.25">
      <c r="A619">
        <v>2017</v>
      </c>
      <c r="B619" t="s">
        <v>34</v>
      </c>
      <c r="C619" t="s">
        <v>599</v>
      </c>
      <c r="D619" s="101" t="s">
        <v>1468</v>
      </c>
      <c r="E619" s="101"/>
    </row>
    <row r="620" spans="1:5" x14ac:dyDescent="0.25">
      <c r="A620">
        <v>2017</v>
      </c>
      <c r="B620" t="s">
        <v>27</v>
      </c>
      <c r="C620" t="s">
        <v>599</v>
      </c>
      <c r="D620" s="101" t="s">
        <v>1469</v>
      </c>
      <c r="E620" s="101"/>
    </row>
    <row r="621" spans="1:5" x14ac:dyDescent="0.25">
      <c r="A621">
        <v>2017</v>
      </c>
      <c r="B621" t="s">
        <v>57</v>
      </c>
      <c r="C621" t="s">
        <v>599</v>
      </c>
      <c r="D621" s="101" t="s">
        <v>1470</v>
      </c>
      <c r="E621" s="101"/>
    </row>
    <row r="622" spans="1:5" x14ac:dyDescent="0.25">
      <c r="A622">
        <v>2017</v>
      </c>
      <c r="B622" t="s">
        <v>62</v>
      </c>
      <c r="C622" t="s">
        <v>599</v>
      </c>
      <c r="D622" s="101" t="s">
        <v>1471</v>
      </c>
      <c r="E622" s="101"/>
    </row>
    <row r="623" spans="1:5" x14ac:dyDescent="0.25">
      <c r="A623">
        <v>2017</v>
      </c>
      <c r="B623" t="s">
        <v>154</v>
      </c>
      <c r="C623" t="s">
        <v>599</v>
      </c>
      <c r="D623" s="101" t="s">
        <v>1472</v>
      </c>
      <c r="E623" s="101"/>
    </row>
    <row r="624" spans="1:5" x14ac:dyDescent="0.25">
      <c r="A624">
        <v>2017</v>
      </c>
      <c r="B624" t="s">
        <v>50</v>
      </c>
      <c r="C624" t="s">
        <v>599</v>
      </c>
      <c r="D624" s="101" t="s">
        <v>1473</v>
      </c>
      <c r="E624" s="101"/>
    </row>
    <row r="625" spans="1:5" x14ac:dyDescent="0.25">
      <c r="A625">
        <v>2017</v>
      </c>
      <c r="B625" t="s">
        <v>32</v>
      </c>
      <c r="C625" t="s">
        <v>599</v>
      </c>
      <c r="D625" s="101" t="s">
        <v>1474</v>
      </c>
      <c r="E625" s="101"/>
    </row>
    <row r="626" spans="1:5" x14ac:dyDescent="0.25">
      <c r="A626">
        <v>2017</v>
      </c>
      <c r="B626" t="s">
        <v>61</v>
      </c>
      <c r="C626" t="s">
        <v>599</v>
      </c>
      <c r="D626" s="101" t="s">
        <v>1475</v>
      </c>
      <c r="E626" s="101"/>
    </row>
    <row r="627" spans="1:5" x14ac:dyDescent="0.25">
      <c r="A627">
        <v>2017</v>
      </c>
      <c r="B627" t="s">
        <v>155</v>
      </c>
      <c r="C627" t="s">
        <v>599</v>
      </c>
      <c r="D627" s="101" t="s">
        <v>1476</v>
      </c>
      <c r="E627" s="101"/>
    </row>
    <row r="628" spans="1:5" x14ac:dyDescent="0.25">
      <c r="A628">
        <v>2017</v>
      </c>
      <c r="B628" t="s">
        <v>156</v>
      </c>
      <c r="C628" t="s">
        <v>599</v>
      </c>
      <c r="D628" s="101" t="s">
        <v>1477</v>
      </c>
      <c r="E628" s="101"/>
    </row>
    <row r="629" spans="1:5" x14ac:dyDescent="0.25">
      <c r="A629">
        <v>2017</v>
      </c>
      <c r="B629" t="s">
        <v>157</v>
      </c>
      <c r="C629" t="s">
        <v>599</v>
      </c>
      <c r="D629" s="101" t="s">
        <v>1478</v>
      </c>
      <c r="E629" s="101"/>
    </row>
    <row r="630" spans="1:5" x14ac:dyDescent="0.25">
      <c r="A630">
        <v>2017</v>
      </c>
      <c r="B630" t="s">
        <v>158</v>
      </c>
      <c r="C630" t="s">
        <v>599</v>
      </c>
      <c r="D630" s="101" t="s">
        <v>1479</v>
      </c>
      <c r="E630" s="101"/>
    </row>
    <row r="631" spans="1:5" x14ac:dyDescent="0.25">
      <c r="A631">
        <v>2017</v>
      </c>
      <c r="B631" t="s">
        <v>159</v>
      </c>
      <c r="C631" t="s">
        <v>599</v>
      </c>
      <c r="D631" s="101" t="s">
        <v>1480</v>
      </c>
      <c r="E631" s="101"/>
    </row>
    <row r="632" spans="1:5" x14ac:dyDescent="0.25">
      <c r="A632">
        <v>2017</v>
      </c>
      <c r="B632" t="s">
        <v>160</v>
      </c>
      <c r="C632" t="s">
        <v>599</v>
      </c>
      <c r="D632" s="101" t="s">
        <v>1481</v>
      </c>
      <c r="E632" s="101"/>
    </row>
    <row r="633" spans="1:5" x14ac:dyDescent="0.25">
      <c r="A633">
        <v>2017</v>
      </c>
      <c r="B633" t="s">
        <v>112</v>
      </c>
      <c r="C633" t="s">
        <v>599</v>
      </c>
      <c r="D633" s="101" t="s">
        <v>1482</v>
      </c>
      <c r="E633" s="101"/>
    </row>
    <row r="634" spans="1:5" x14ac:dyDescent="0.25">
      <c r="A634">
        <v>2017</v>
      </c>
      <c r="B634" t="s">
        <v>134</v>
      </c>
      <c r="C634" t="s">
        <v>599</v>
      </c>
      <c r="D634" s="101" t="s">
        <v>1483</v>
      </c>
      <c r="E634" s="101"/>
    </row>
    <row r="635" spans="1:5" x14ac:dyDescent="0.25">
      <c r="A635">
        <v>2017</v>
      </c>
      <c r="B635" t="s">
        <v>116</v>
      </c>
      <c r="C635" t="s">
        <v>599</v>
      </c>
      <c r="D635" s="101" t="s">
        <v>1484</v>
      </c>
      <c r="E635" s="101"/>
    </row>
    <row r="636" spans="1:5" x14ac:dyDescent="0.25">
      <c r="A636">
        <v>2017</v>
      </c>
      <c r="B636" t="s">
        <v>137</v>
      </c>
      <c r="C636" t="s">
        <v>599</v>
      </c>
      <c r="D636" s="101" t="s">
        <v>1456</v>
      </c>
      <c r="E636" s="101"/>
    </row>
    <row r="637" spans="1:5" x14ac:dyDescent="0.25">
      <c r="A637">
        <v>2017</v>
      </c>
      <c r="B637" t="s">
        <v>162</v>
      </c>
      <c r="C637" t="s">
        <v>599</v>
      </c>
      <c r="D637" s="101" t="s">
        <v>1457</v>
      </c>
      <c r="E637" s="101"/>
    </row>
    <row r="638" spans="1:5" x14ac:dyDescent="0.25">
      <c r="A638">
        <v>2017</v>
      </c>
      <c r="B638" t="s">
        <v>163</v>
      </c>
      <c r="C638" t="s">
        <v>599</v>
      </c>
      <c r="D638" s="101" t="s">
        <v>1458</v>
      </c>
      <c r="E638" s="101"/>
    </row>
    <row r="639" spans="1:5" x14ac:dyDescent="0.25">
      <c r="A639">
        <v>2017</v>
      </c>
      <c r="B639" t="s">
        <v>164</v>
      </c>
      <c r="C639" t="s">
        <v>599</v>
      </c>
      <c r="D639" s="101" t="s">
        <v>1459</v>
      </c>
      <c r="E639" s="101"/>
    </row>
    <row r="640" spans="1:5" x14ac:dyDescent="0.25">
      <c r="A640">
        <v>2016</v>
      </c>
      <c r="B640" t="s">
        <v>152</v>
      </c>
      <c r="C640" t="s">
        <v>599</v>
      </c>
      <c r="D640" s="101" t="s">
        <v>1485</v>
      </c>
      <c r="E640" s="101"/>
    </row>
    <row r="641" spans="1:5" x14ac:dyDescent="0.25">
      <c r="A641">
        <v>2016</v>
      </c>
      <c r="B641" t="s">
        <v>59</v>
      </c>
      <c r="C641" t="s">
        <v>599</v>
      </c>
      <c r="D641" s="101" t="s">
        <v>1486</v>
      </c>
      <c r="E641" s="101"/>
    </row>
    <row r="642" spans="1:5" x14ac:dyDescent="0.25">
      <c r="A642">
        <v>2016</v>
      </c>
      <c r="B642" t="s">
        <v>49</v>
      </c>
      <c r="C642" t="s">
        <v>599</v>
      </c>
      <c r="D642" s="101" t="s">
        <v>1487</v>
      </c>
      <c r="E642" s="101"/>
    </row>
    <row r="643" spans="1:5" x14ac:dyDescent="0.25">
      <c r="A643">
        <v>2016</v>
      </c>
      <c r="B643" t="s">
        <v>153</v>
      </c>
      <c r="C643" t="s">
        <v>599</v>
      </c>
      <c r="D643" s="101" t="s">
        <v>1488</v>
      </c>
      <c r="E643" s="101"/>
    </row>
    <row r="644" spans="1:5" x14ac:dyDescent="0.25">
      <c r="A644">
        <v>2016</v>
      </c>
      <c r="B644" t="s">
        <v>46</v>
      </c>
      <c r="C644" t="s">
        <v>599</v>
      </c>
      <c r="D644" s="101" t="s">
        <v>1489</v>
      </c>
      <c r="E644" s="101"/>
    </row>
    <row r="645" spans="1:5" x14ac:dyDescent="0.25">
      <c r="A645">
        <v>2016</v>
      </c>
      <c r="B645" t="s">
        <v>51</v>
      </c>
      <c r="C645" t="s">
        <v>599</v>
      </c>
      <c r="D645" s="101" t="s">
        <v>1490</v>
      </c>
      <c r="E645" s="101"/>
    </row>
    <row r="646" spans="1:5" x14ac:dyDescent="0.25">
      <c r="A646">
        <v>2016</v>
      </c>
      <c r="B646" t="s">
        <v>37</v>
      </c>
      <c r="C646" t="s">
        <v>599</v>
      </c>
      <c r="D646" s="101" t="s">
        <v>1491</v>
      </c>
      <c r="E646" s="101"/>
    </row>
    <row r="647" spans="1:5" x14ac:dyDescent="0.25">
      <c r="A647">
        <v>2016</v>
      </c>
      <c r="B647" t="s">
        <v>56</v>
      </c>
      <c r="C647" t="s">
        <v>599</v>
      </c>
      <c r="D647" s="101" t="s">
        <v>1492</v>
      </c>
      <c r="E647" s="101"/>
    </row>
    <row r="648" spans="1:5" x14ac:dyDescent="0.25">
      <c r="A648">
        <v>2016</v>
      </c>
      <c r="B648" t="s">
        <v>34</v>
      </c>
      <c r="C648" t="s">
        <v>599</v>
      </c>
      <c r="D648" s="101" t="s">
        <v>1493</v>
      </c>
      <c r="E648" s="101"/>
    </row>
    <row r="649" spans="1:5" x14ac:dyDescent="0.25">
      <c r="A649">
        <v>2016</v>
      </c>
      <c r="B649" t="s">
        <v>27</v>
      </c>
      <c r="C649" t="s">
        <v>599</v>
      </c>
      <c r="D649" s="101" t="s">
        <v>1494</v>
      </c>
      <c r="E649" s="101"/>
    </row>
    <row r="650" spans="1:5" x14ac:dyDescent="0.25">
      <c r="A650">
        <v>2016</v>
      </c>
      <c r="B650" t="s">
        <v>57</v>
      </c>
      <c r="C650" t="s">
        <v>599</v>
      </c>
      <c r="D650" s="101" t="s">
        <v>1495</v>
      </c>
      <c r="E650" s="101"/>
    </row>
    <row r="651" spans="1:5" x14ac:dyDescent="0.25">
      <c r="A651">
        <v>2016</v>
      </c>
      <c r="B651" t="s">
        <v>62</v>
      </c>
      <c r="C651" t="s">
        <v>599</v>
      </c>
      <c r="D651" s="101" t="s">
        <v>1496</v>
      </c>
      <c r="E651" s="101"/>
    </row>
    <row r="652" spans="1:5" x14ac:dyDescent="0.25">
      <c r="A652">
        <v>2016</v>
      </c>
      <c r="B652" t="s">
        <v>154</v>
      </c>
      <c r="C652" t="s">
        <v>599</v>
      </c>
      <c r="D652" s="101" t="s">
        <v>1497</v>
      </c>
      <c r="E652" s="101"/>
    </row>
    <row r="653" spans="1:5" x14ac:dyDescent="0.25">
      <c r="A653">
        <v>2016</v>
      </c>
      <c r="B653" t="s">
        <v>50</v>
      </c>
      <c r="C653" t="s">
        <v>599</v>
      </c>
      <c r="D653" s="101" t="s">
        <v>1498</v>
      </c>
      <c r="E653" s="101"/>
    </row>
    <row r="654" spans="1:5" x14ac:dyDescent="0.25">
      <c r="A654">
        <v>2016</v>
      </c>
      <c r="B654" t="s">
        <v>32</v>
      </c>
      <c r="C654" t="s">
        <v>599</v>
      </c>
      <c r="D654" s="101" t="s">
        <v>1499</v>
      </c>
      <c r="E654" s="101"/>
    </row>
    <row r="655" spans="1:5" x14ac:dyDescent="0.25">
      <c r="A655">
        <v>2016</v>
      </c>
      <c r="B655" t="s">
        <v>61</v>
      </c>
      <c r="C655" t="s">
        <v>599</v>
      </c>
      <c r="D655" s="101" t="s">
        <v>1500</v>
      </c>
      <c r="E655" s="101"/>
    </row>
    <row r="656" spans="1:5" x14ac:dyDescent="0.25">
      <c r="A656">
        <v>2016</v>
      </c>
      <c r="B656" t="s">
        <v>155</v>
      </c>
      <c r="C656" t="s">
        <v>599</v>
      </c>
      <c r="D656" s="101" t="s">
        <v>1501</v>
      </c>
      <c r="E656" s="101"/>
    </row>
    <row r="657" spans="1:5" x14ac:dyDescent="0.25">
      <c r="A657">
        <v>2016</v>
      </c>
      <c r="B657" t="s">
        <v>156</v>
      </c>
      <c r="C657" t="s">
        <v>599</v>
      </c>
      <c r="D657" s="101" t="s">
        <v>1502</v>
      </c>
      <c r="E657" s="101"/>
    </row>
    <row r="658" spans="1:5" x14ac:dyDescent="0.25">
      <c r="A658">
        <v>2016</v>
      </c>
      <c r="B658" t="s">
        <v>157</v>
      </c>
      <c r="C658" t="s">
        <v>599</v>
      </c>
      <c r="D658" s="101" t="s">
        <v>1503</v>
      </c>
      <c r="E658" s="101"/>
    </row>
    <row r="659" spans="1:5" x14ac:dyDescent="0.25">
      <c r="A659">
        <v>2016</v>
      </c>
      <c r="B659" t="s">
        <v>158</v>
      </c>
      <c r="C659" t="s">
        <v>599</v>
      </c>
      <c r="D659" s="101" t="s">
        <v>1504</v>
      </c>
      <c r="E659" s="101"/>
    </row>
    <row r="660" spans="1:5" x14ac:dyDescent="0.25">
      <c r="A660">
        <v>2016</v>
      </c>
      <c r="B660" t="s">
        <v>159</v>
      </c>
      <c r="C660" t="s">
        <v>599</v>
      </c>
      <c r="D660" s="101" t="s">
        <v>1505</v>
      </c>
      <c r="E660" s="101"/>
    </row>
    <row r="661" spans="1:5" x14ac:dyDescent="0.25">
      <c r="A661">
        <v>2016</v>
      </c>
      <c r="B661" t="s">
        <v>160</v>
      </c>
      <c r="C661" t="s">
        <v>599</v>
      </c>
      <c r="D661" s="101" t="s">
        <v>1506</v>
      </c>
      <c r="E661" s="101"/>
    </row>
    <row r="662" spans="1:5" x14ac:dyDescent="0.25">
      <c r="A662">
        <v>2016</v>
      </c>
      <c r="B662" t="s">
        <v>112</v>
      </c>
      <c r="C662" t="s">
        <v>599</v>
      </c>
      <c r="D662" s="101" t="s">
        <v>1507</v>
      </c>
      <c r="E662" s="101"/>
    </row>
    <row r="663" spans="1:5" x14ac:dyDescent="0.25">
      <c r="A663">
        <v>2016</v>
      </c>
      <c r="B663" t="s">
        <v>134</v>
      </c>
      <c r="C663" t="s">
        <v>599</v>
      </c>
      <c r="D663" s="101" t="s">
        <v>1508</v>
      </c>
      <c r="E663" s="101"/>
    </row>
    <row r="664" spans="1:5" x14ac:dyDescent="0.25">
      <c r="A664">
        <v>2016</v>
      </c>
      <c r="B664" t="s">
        <v>116</v>
      </c>
      <c r="C664" t="s">
        <v>599</v>
      </c>
      <c r="D664" s="101" t="s">
        <v>1509</v>
      </c>
      <c r="E664" s="101"/>
    </row>
    <row r="665" spans="1:5" x14ac:dyDescent="0.25">
      <c r="A665">
        <v>2016</v>
      </c>
      <c r="B665" t="s">
        <v>137</v>
      </c>
      <c r="C665" t="s">
        <v>599</v>
      </c>
      <c r="D665" s="101" t="s">
        <v>1510</v>
      </c>
      <c r="E665" s="101"/>
    </row>
    <row r="666" spans="1:5" x14ac:dyDescent="0.25">
      <c r="A666">
        <v>2016</v>
      </c>
      <c r="B666" t="s">
        <v>162</v>
      </c>
      <c r="C666" t="s">
        <v>599</v>
      </c>
      <c r="D666" s="101" t="s">
        <v>1511</v>
      </c>
      <c r="E666" s="101"/>
    </row>
    <row r="667" spans="1:5" x14ac:dyDescent="0.25">
      <c r="A667">
        <v>2016</v>
      </c>
      <c r="B667" t="s">
        <v>163</v>
      </c>
      <c r="C667" t="s">
        <v>599</v>
      </c>
      <c r="D667" s="101" t="s">
        <v>1512</v>
      </c>
      <c r="E667" s="101"/>
    </row>
    <row r="668" spans="1:5" x14ac:dyDescent="0.25">
      <c r="A668">
        <v>2016</v>
      </c>
      <c r="B668" t="s">
        <v>164</v>
      </c>
      <c r="C668" t="s">
        <v>599</v>
      </c>
      <c r="D668" s="101" t="s">
        <v>1513</v>
      </c>
      <c r="E668" s="101"/>
    </row>
    <row r="669" spans="1:5" x14ac:dyDescent="0.25">
      <c r="A669">
        <v>2015</v>
      </c>
      <c r="B669" t="s">
        <v>152</v>
      </c>
      <c r="C669" t="s">
        <v>599</v>
      </c>
      <c r="D669" s="101" t="s">
        <v>1514</v>
      </c>
      <c r="E669" s="101"/>
    </row>
    <row r="670" spans="1:5" x14ac:dyDescent="0.25">
      <c r="A670">
        <v>2015</v>
      </c>
      <c r="B670" t="s">
        <v>59</v>
      </c>
      <c r="C670" t="s">
        <v>599</v>
      </c>
      <c r="D670" s="101" t="s">
        <v>1515</v>
      </c>
      <c r="E670" s="101"/>
    </row>
    <row r="671" spans="1:5" x14ac:dyDescent="0.25">
      <c r="A671">
        <v>2015</v>
      </c>
      <c r="B671" t="s">
        <v>49</v>
      </c>
      <c r="C671" t="s">
        <v>599</v>
      </c>
      <c r="D671" s="101" t="s">
        <v>1516</v>
      </c>
      <c r="E671" s="101"/>
    </row>
    <row r="672" spans="1:5" x14ac:dyDescent="0.25">
      <c r="A672">
        <v>2015</v>
      </c>
      <c r="B672" t="s">
        <v>153</v>
      </c>
      <c r="C672" t="s">
        <v>599</v>
      </c>
      <c r="D672" s="101" t="s">
        <v>1517</v>
      </c>
      <c r="E672" s="101"/>
    </row>
    <row r="673" spans="1:5" x14ac:dyDescent="0.25">
      <c r="A673">
        <v>2015</v>
      </c>
      <c r="B673" t="s">
        <v>46</v>
      </c>
      <c r="C673" t="s">
        <v>599</v>
      </c>
      <c r="D673" s="101" t="s">
        <v>1518</v>
      </c>
      <c r="E673" s="101"/>
    </row>
    <row r="674" spans="1:5" x14ac:dyDescent="0.25">
      <c r="A674">
        <v>2015</v>
      </c>
      <c r="B674" t="s">
        <v>51</v>
      </c>
      <c r="C674" t="s">
        <v>599</v>
      </c>
      <c r="D674" s="101" t="s">
        <v>1519</v>
      </c>
      <c r="E674" s="101"/>
    </row>
    <row r="675" spans="1:5" x14ac:dyDescent="0.25">
      <c r="A675">
        <v>2015</v>
      </c>
      <c r="B675" t="s">
        <v>37</v>
      </c>
      <c r="C675" t="s">
        <v>599</v>
      </c>
      <c r="D675" s="101" t="s">
        <v>1520</v>
      </c>
      <c r="E675" s="101"/>
    </row>
    <row r="676" spans="1:5" x14ac:dyDescent="0.25">
      <c r="A676">
        <v>2015</v>
      </c>
      <c r="B676" t="s">
        <v>56</v>
      </c>
      <c r="C676" t="s">
        <v>599</v>
      </c>
      <c r="D676" s="101" t="s">
        <v>1521</v>
      </c>
      <c r="E676" s="101"/>
    </row>
    <row r="677" spans="1:5" x14ac:dyDescent="0.25">
      <c r="A677">
        <v>2015</v>
      </c>
      <c r="B677" t="s">
        <v>34</v>
      </c>
      <c r="C677" t="s">
        <v>599</v>
      </c>
      <c r="D677" s="101" t="s">
        <v>1522</v>
      </c>
      <c r="E677" s="101"/>
    </row>
    <row r="678" spans="1:5" x14ac:dyDescent="0.25">
      <c r="A678">
        <v>2015</v>
      </c>
      <c r="B678" t="s">
        <v>27</v>
      </c>
      <c r="C678" t="s">
        <v>599</v>
      </c>
      <c r="D678" s="101" t="s">
        <v>1523</v>
      </c>
      <c r="E678" s="101"/>
    </row>
    <row r="679" spans="1:5" x14ac:dyDescent="0.25">
      <c r="A679">
        <v>2015</v>
      </c>
      <c r="B679" t="s">
        <v>57</v>
      </c>
      <c r="C679" t="s">
        <v>599</v>
      </c>
      <c r="D679" s="101" t="s">
        <v>1524</v>
      </c>
      <c r="E679" s="101"/>
    </row>
    <row r="680" spans="1:5" x14ac:dyDescent="0.25">
      <c r="A680">
        <v>2015</v>
      </c>
      <c r="B680" t="s">
        <v>62</v>
      </c>
      <c r="C680" t="s">
        <v>599</v>
      </c>
      <c r="D680" s="101" t="s">
        <v>1525</v>
      </c>
      <c r="E680" s="101"/>
    </row>
    <row r="681" spans="1:5" x14ac:dyDescent="0.25">
      <c r="A681">
        <v>2015</v>
      </c>
      <c r="B681" t="s">
        <v>154</v>
      </c>
      <c r="C681" t="s">
        <v>599</v>
      </c>
      <c r="D681" s="101" t="s">
        <v>1526</v>
      </c>
      <c r="E681" s="101"/>
    </row>
    <row r="682" spans="1:5" x14ac:dyDescent="0.25">
      <c r="A682">
        <v>2015</v>
      </c>
      <c r="B682" t="s">
        <v>50</v>
      </c>
      <c r="C682" t="s">
        <v>599</v>
      </c>
      <c r="D682" s="101" t="s">
        <v>1527</v>
      </c>
      <c r="E682" s="101"/>
    </row>
    <row r="683" spans="1:5" x14ac:dyDescent="0.25">
      <c r="A683">
        <v>2015</v>
      </c>
      <c r="B683" t="s">
        <v>32</v>
      </c>
      <c r="C683" t="s">
        <v>599</v>
      </c>
      <c r="D683" s="101" t="s">
        <v>1528</v>
      </c>
      <c r="E683" s="101"/>
    </row>
    <row r="684" spans="1:5" x14ac:dyDescent="0.25">
      <c r="A684">
        <v>2015</v>
      </c>
      <c r="B684" t="s">
        <v>61</v>
      </c>
      <c r="C684" t="s">
        <v>599</v>
      </c>
      <c r="D684" s="101" t="s">
        <v>1529</v>
      </c>
      <c r="E684" s="101"/>
    </row>
    <row r="685" spans="1:5" x14ac:dyDescent="0.25">
      <c r="A685">
        <v>2015</v>
      </c>
      <c r="B685" t="s">
        <v>155</v>
      </c>
      <c r="C685" t="s">
        <v>599</v>
      </c>
      <c r="D685" s="101" t="s">
        <v>1530</v>
      </c>
      <c r="E685" s="101"/>
    </row>
    <row r="686" spans="1:5" x14ac:dyDescent="0.25">
      <c r="A686">
        <v>2015</v>
      </c>
      <c r="B686" t="s">
        <v>156</v>
      </c>
      <c r="C686" t="s">
        <v>599</v>
      </c>
      <c r="D686" s="101" t="s">
        <v>1531</v>
      </c>
      <c r="E686" s="101"/>
    </row>
    <row r="687" spans="1:5" x14ac:dyDescent="0.25">
      <c r="A687">
        <v>2015</v>
      </c>
      <c r="B687" t="s">
        <v>157</v>
      </c>
      <c r="C687" t="s">
        <v>599</v>
      </c>
      <c r="D687" s="101" t="s">
        <v>1532</v>
      </c>
      <c r="E687" s="101"/>
    </row>
    <row r="688" spans="1:5" x14ac:dyDescent="0.25">
      <c r="A688">
        <v>2015</v>
      </c>
      <c r="B688" t="s">
        <v>158</v>
      </c>
      <c r="C688" t="s">
        <v>599</v>
      </c>
      <c r="D688" s="101" t="s">
        <v>1533</v>
      </c>
      <c r="E688" s="101"/>
    </row>
    <row r="689" spans="1:5" x14ac:dyDescent="0.25">
      <c r="A689">
        <v>2015</v>
      </c>
      <c r="B689" t="s">
        <v>159</v>
      </c>
      <c r="C689" t="s">
        <v>599</v>
      </c>
      <c r="D689" s="101" t="s">
        <v>1534</v>
      </c>
      <c r="E689" s="101"/>
    </row>
    <row r="690" spans="1:5" x14ac:dyDescent="0.25">
      <c r="A690">
        <v>2015</v>
      </c>
      <c r="B690" t="s">
        <v>160</v>
      </c>
      <c r="C690" t="s">
        <v>599</v>
      </c>
      <c r="D690" s="101" t="s">
        <v>1535</v>
      </c>
      <c r="E690" s="101"/>
    </row>
    <row r="691" spans="1:5" x14ac:dyDescent="0.25">
      <c r="A691">
        <v>2015</v>
      </c>
      <c r="B691" t="s">
        <v>112</v>
      </c>
      <c r="C691" t="s">
        <v>599</v>
      </c>
      <c r="D691" s="101" t="s">
        <v>1536</v>
      </c>
      <c r="E691" s="101"/>
    </row>
    <row r="692" spans="1:5" x14ac:dyDescent="0.25">
      <c r="A692">
        <v>2015</v>
      </c>
      <c r="B692" t="s">
        <v>134</v>
      </c>
      <c r="C692" t="s">
        <v>599</v>
      </c>
      <c r="D692" s="101" t="s">
        <v>1537</v>
      </c>
      <c r="E692" s="101"/>
    </row>
    <row r="693" spans="1:5" x14ac:dyDescent="0.25">
      <c r="A693">
        <v>2015</v>
      </c>
      <c r="B693" t="s">
        <v>116</v>
      </c>
      <c r="C693" t="s">
        <v>599</v>
      </c>
      <c r="D693" s="101" t="s">
        <v>1538</v>
      </c>
      <c r="E693" s="101"/>
    </row>
    <row r="694" spans="1:5" x14ac:dyDescent="0.25">
      <c r="A694">
        <v>2015</v>
      </c>
      <c r="B694" t="s">
        <v>137</v>
      </c>
      <c r="C694" t="s">
        <v>599</v>
      </c>
      <c r="D694" s="101" t="s">
        <v>1539</v>
      </c>
      <c r="E694" s="101"/>
    </row>
    <row r="695" spans="1:5" x14ac:dyDescent="0.25">
      <c r="A695">
        <v>2015</v>
      </c>
      <c r="B695" t="s">
        <v>162</v>
      </c>
      <c r="C695" t="s">
        <v>599</v>
      </c>
      <c r="D695" s="101" t="s">
        <v>1540</v>
      </c>
      <c r="E695" s="101"/>
    </row>
    <row r="696" spans="1:5" x14ac:dyDescent="0.25">
      <c r="A696">
        <v>2015</v>
      </c>
      <c r="B696" t="s">
        <v>163</v>
      </c>
      <c r="C696" t="s">
        <v>599</v>
      </c>
      <c r="D696" s="101" t="s">
        <v>1541</v>
      </c>
      <c r="E696" s="101"/>
    </row>
    <row r="697" spans="1:5" x14ac:dyDescent="0.25">
      <c r="A697">
        <v>2015</v>
      </c>
      <c r="B697" t="s">
        <v>164</v>
      </c>
      <c r="C697" t="s">
        <v>599</v>
      </c>
      <c r="D697" s="101" t="s">
        <v>1542</v>
      </c>
      <c r="E697" s="101"/>
    </row>
    <row r="698" spans="1:5" x14ac:dyDescent="0.25">
      <c r="A698">
        <v>2014</v>
      </c>
      <c r="B698" t="s">
        <v>152</v>
      </c>
      <c r="C698" t="s">
        <v>599</v>
      </c>
      <c r="D698" s="101" t="s">
        <v>1543</v>
      </c>
      <c r="E698" s="101"/>
    </row>
    <row r="699" spans="1:5" x14ac:dyDescent="0.25">
      <c r="A699">
        <v>2014</v>
      </c>
      <c r="B699" t="s">
        <v>59</v>
      </c>
      <c r="C699" t="s">
        <v>599</v>
      </c>
      <c r="D699" s="101" t="s">
        <v>1544</v>
      </c>
      <c r="E699" s="101"/>
    </row>
    <row r="700" spans="1:5" x14ac:dyDescent="0.25">
      <c r="A700">
        <v>2014</v>
      </c>
      <c r="B700" t="s">
        <v>49</v>
      </c>
      <c r="C700" t="s">
        <v>599</v>
      </c>
      <c r="D700" s="101" t="s">
        <v>1545</v>
      </c>
      <c r="E700" s="101"/>
    </row>
    <row r="701" spans="1:5" x14ac:dyDescent="0.25">
      <c r="A701">
        <v>2014</v>
      </c>
      <c r="B701" t="s">
        <v>153</v>
      </c>
      <c r="C701" t="s">
        <v>599</v>
      </c>
      <c r="D701" s="101" t="s">
        <v>1546</v>
      </c>
      <c r="E701" s="101"/>
    </row>
    <row r="702" spans="1:5" x14ac:dyDescent="0.25">
      <c r="A702">
        <v>2014</v>
      </c>
      <c r="B702" t="s">
        <v>46</v>
      </c>
      <c r="C702" t="s">
        <v>599</v>
      </c>
      <c r="D702" s="101" t="s">
        <v>1547</v>
      </c>
      <c r="E702" s="101"/>
    </row>
    <row r="703" spans="1:5" x14ac:dyDescent="0.25">
      <c r="A703">
        <v>2014</v>
      </c>
      <c r="B703" t="s">
        <v>37</v>
      </c>
      <c r="C703" t="s">
        <v>599</v>
      </c>
      <c r="D703" s="101" t="s">
        <v>1548</v>
      </c>
      <c r="E703" s="101"/>
    </row>
    <row r="704" spans="1:5" x14ac:dyDescent="0.25">
      <c r="A704">
        <v>2014</v>
      </c>
      <c r="B704" t="s">
        <v>51</v>
      </c>
      <c r="C704" t="s">
        <v>599</v>
      </c>
      <c r="D704" s="101" t="s">
        <v>1549</v>
      </c>
      <c r="E704" s="101"/>
    </row>
    <row r="705" spans="1:5" x14ac:dyDescent="0.25">
      <c r="A705">
        <v>2014</v>
      </c>
      <c r="B705" t="s">
        <v>56</v>
      </c>
      <c r="C705" t="s">
        <v>599</v>
      </c>
      <c r="D705" s="101" t="s">
        <v>1550</v>
      </c>
      <c r="E705" s="101"/>
    </row>
    <row r="706" spans="1:5" x14ac:dyDescent="0.25">
      <c r="A706">
        <v>2014</v>
      </c>
      <c r="B706" t="s">
        <v>34</v>
      </c>
      <c r="C706" t="s">
        <v>599</v>
      </c>
      <c r="D706" s="101" t="s">
        <v>1551</v>
      </c>
      <c r="E706" s="101"/>
    </row>
    <row r="707" spans="1:5" x14ac:dyDescent="0.25">
      <c r="A707">
        <v>2014</v>
      </c>
      <c r="B707" t="s">
        <v>27</v>
      </c>
      <c r="C707" t="s">
        <v>599</v>
      </c>
      <c r="D707" s="101" t="s">
        <v>1552</v>
      </c>
      <c r="E707" s="101"/>
    </row>
    <row r="708" spans="1:5" x14ac:dyDescent="0.25">
      <c r="A708">
        <v>2014</v>
      </c>
      <c r="B708" t="s">
        <v>57</v>
      </c>
      <c r="C708" t="s">
        <v>599</v>
      </c>
      <c r="D708" s="101" t="s">
        <v>1553</v>
      </c>
      <c r="E708" s="101"/>
    </row>
    <row r="709" spans="1:5" x14ac:dyDescent="0.25">
      <c r="A709">
        <v>2014</v>
      </c>
      <c r="B709" t="s">
        <v>62</v>
      </c>
      <c r="C709" t="s">
        <v>599</v>
      </c>
      <c r="D709" s="101" t="s">
        <v>1554</v>
      </c>
      <c r="E709" s="101"/>
    </row>
    <row r="710" spans="1:5" x14ac:dyDescent="0.25">
      <c r="A710">
        <v>2014</v>
      </c>
      <c r="B710" t="s">
        <v>154</v>
      </c>
      <c r="C710" t="s">
        <v>599</v>
      </c>
      <c r="D710" s="101" t="s">
        <v>1555</v>
      </c>
      <c r="E710" s="101"/>
    </row>
    <row r="711" spans="1:5" x14ac:dyDescent="0.25">
      <c r="A711">
        <v>2014</v>
      </c>
      <c r="B711" t="s">
        <v>50</v>
      </c>
      <c r="C711" t="s">
        <v>599</v>
      </c>
      <c r="D711" s="101" t="s">
        <v>1556</v>
      </c>
      <c r="E711" s="101"/>
    </row>
    <row r="712" spans="1:5" x14ac:dyDescent="0.25">
      <c r="A712">
        <v>2014</v>
      </c>
      <c r="B712" t="s">
        <v>61</v>
      </c>
      <c r="C712" t="s">
        <v>599</v>
      </c>
      <c r="D712" s="101" t="s">
        <v>1557</v>
      </c>
      <c r="E712" s="101"/>
    </row>
    <row r="713" spans="1:5" x14ac:dyDescent="0.25">
      <c r="A713">
        <v>2014</v>
      </c>
      <c r="B713" t="s">
        <v>32</v>
      </c>
      <c r="C713" t="s">
        <v>599</v>
      </c>
      <c r="D713" s="101" t="s">
        <v>1558</v>
      </c>
      <c r="E713" s="101"/>
    </row>
    <row r="714" spans="1:5" x14ac:dyDescent="0.25">
      <c r="A714">
        <v>2014</v>
      </c>
      <c r="B714" t="s">
        <v>48</v>
      </c>
      <c r="C714" t="s">
        <v>599</v>
      </c>
      <c r="D714" s="101" t="s">
        <v>1559</v>
      </c>
      <c r="E714" s="101"/>
    </row>
    <row r="715" spans="1:5" x14ac:dyDescent="0.25">
      <c r="A715">
        <v>2014</v>
      </c>
      <c r="B715" t="s">
        <v>155</v>
      </c>
      <c r="C715" t="s">
        <v>599</v>
      </c>
      <c r="D715" s="101" t="s">
        <v>1560</v>
      </c>
      <c r="E715" s="101"/>
    </row>
    <row r="716" spans="1:5" x14ac:dyDescent="0.25">
      <c r="A716">
        <v>2014</v>
      </c>
      <c r="B716" t="s">
        <v>156</v>
      </c>
      <c r="C716" t="s">
        <v>599</v>
      </c>
      <c r="D716" s="101" t="s">
        <v>1561</v>
      </c>
      <c r="E716" s="101"/>
    </row>
    <row r="717" spans="1:5" x14ac:dyDescent="0.25">
      <c r="A717">
        <v>2014</v>
      </c>
      <c r="B717" t="s">
        <v>157</v>
      </c>
      <c r="C717" t="s">
        <v>599</v>
      </c>
      <c r="D717" s="101" t="s">
        <v>1562</v>
      </c>
      <c r="E717" s="101"/>
    </row>
    <row r="718" spans="1:5" x14ac:dyDescent="0.25">
      <c r="A718">
        <v>2014</v>
      </c>
      <c r="B718" t="s">
        <v>158</v>
      </c>
      <c r="C718" t="s">
        <v>599</v>
      </c>
      <c r="D718" s="101" t="s">
        <v>1563</v>
      </c>
      <c r="E718" s="101"/>
    </row>
    <row r="719" spans="1:5" x14ac:dyDescent="0.25">
      <c r="A719">
        <v>2014</v>
      </c>
      <c r="B719" t="s">
        <v>159</v>
      </c>
      <c r="C719" t="s">
        <v>599</v>
      </c>
      <c r="D719" s="101" t="s">
        <v>1564</v>
      </c>
      <c r="E719" s="101"/>
    </row>
    <row r="720" spans="1:5" x14ac:dyDescent="0.25">
      <c r="A720">
        <v>2014</v>
      </c>
      <c r="B720" t="s">
        <v>119</v>
      </c>
      <c r="C720" t="s">
        <v>599</v>
      </c>
      <c r="D720" s="101" t="s">
        <v>1565</v>
      </c>
      <c r="E720" s="101"/>
    </row>
    <row r="721" spans="1:5" x14ac:dyDescent="0.25">
      <c r="A721">
        <v>2014</v>
      </c>
      <c r="B721" t="s">
        <v>116</v>
      </c>
      <c r="C721" t="s">
        <v>599</v>
      </c>
      <c r="D721" s="101" t="s">
        <v>1566</v>
      </c>
      <c r="E721" s="101"/>
    </row>
    <row r="722" spans="1:5" x14ac:dyDescent="0.25">
      <c r="A722">
        <v>2014</v>
      </c>
      <c r="B722" t="s">
        <v>134</v>
      </c>
      <c r="C722" t="s">
        <v>599</v>
      </c>
      <c r="D722" s="101" t="s">
        <v>1567</v>
      </c>
      <c r="E722" s="101"/>
    </row>
    <row r="723" spans="1:5" x14ac:dyDescent="0.25">
      <c r="A723">
        <v>2014</v>
      </c>
      <c r="B723" t="s">
        <v>166</v>
      </c>
      <c r="C723" t="s">
        <v>599</v>
      </c>
      <c r="D723" s="101" t="s">
        <v>1568</v>
      </c>
      <c r="E723" s="101"/>
    </row>
    <row r="724" spans="1:5" x14ac:dyDescent="0.25">
      <c r="A724">
        <v>2014</v>
      </c>
      <c r="B724" t="s">
        <v>162</v>
      </c>
      <c r="C724" t="s">
        <v>599</v>
      </c>
      <c r="D724" s="101" t="s">
        <v>1569</v>
      </c>
      <c r="E724" s="101"/>
    </row>
    <row r="725" spans="1:5" x14ac:dyDescent="0.25">
      <c r="A725">
        <v>2014</v>
      </c>
      <c r="B725" t="s">
        <v>163</v>
      </c>
      <c r="C725" t="s">
        <v>599</v>
      </c>
      <c r="D725" s="101" t="s">
        <v>1570</v>
      </c>
      <c r="E725" s="101"/>
    </row>
    <row r="726" spans="1:5" x14ac:dyDescent="0.25">
      <c r="A726">
        <v>2014</v>
      </c>
      <c r="B726" t="s">
        <v>164</v>
      </c>
      <c r="C726" t="s">
        <v>599</v>
      </c>
      <c r="D726" s="101" t="s">
        <v>1571</v>
      </c>
      <c r="E726" s="101"/>
    </row>
    <row r="727" spans="1:5" x14ac:dyDescent="0.25">
      <c r="A727">
        <v>2013</v>
      </c>
      <c r="B727" t="s">
        <v>152</v>
      </c>
      <c r="C727" t="s">
        <v>599</v>
      </c>
      <c r="D727" s="101" t="s">
        <v>1572</v>
      </c>
      <c r="E727" s="101"/>
    </row>
    <row r="728" spans="1:5" x14ac:dyDescent="0.25">
      <c r="A728">
        <v>2013</v>
      </c>
      <c r="B728" t="s">
        <v>59</v>
      </c>
      <c r="C728" t="s">
        <v>599</v>
      </c>
      <c r="D728" s="101" t="s">
        <v>1573</v>
      </c>
      <c r="E728" s="101"/>
    </row>
    <row r="729" spans="1:5" x14ac:dyDescent="0.25">
      <c r="A729">
        <v>2013</v>
      </c>
      <c r="B729" t="s">
        <v>49</v>
      </c>
      <c r="C729" t="s">
        <v>599</v>
      </c>
      <c r="D729" s="101" t="s">
        <v>1574</v>
      </c>
      <c r="E729" s="101"/>
    </row>
    <row r="730" spans="1:5" x14ac:dyDescent="0.25">
      <c r="A730">
        <v>2013</v>
      </c>
      <c r="B730" t="s">
        <v>153</v>
      </c>
      <c r="C730" t="s">
        <v>599</v>
      </c>
      <c r="D730" s="101" t="s">
        <v>1575</v>
      </c>
      <c r="E730" s="101"/>
    </row>
    <row r="731" spans="1:5" x14ac:dyDescent="0.25">
      <c r="A731">
        <v>2013</v>
      </c>
      <c r="B731" t="s">
        <v>46</v>
      </c>
      <c r="C731" t="s">
        <v>599</v>
      </c>
      <c r="D731" s="101" t="s">
        <v>1576</v>
      </c>
      <c r="E731" s="101"/>
    </row>
    <row r="732" spans="1:5" x14ac:dyDescent="0.25">
      <c r="A732">
        <v>2013</v>
      </c>
      <c r="B732" t="s">
        <v>37</v>
      </c>
      <c r="C732" t="s">
        <v>599</v>
      </c>
      <c r="D732" s="101" t="s">
        <v>1577</v>
      </c>
      <c r="E732" s="101"/>
    </row>
    <row r="733" spans="1:5" x14ac:dyDescent="0.25">
      <c r="A733">
        <v>2013</v>
      </c>
      <c r="B733" t="s">
        <v>56</v>
      </c>
      <c r="C733" t="s">
        <v>599</v>
      </c>
      <c r="D733" s="101" t="s">
        <v>1578</v>
      </c>
      <c r="E733" s="101"/>
    </row>
    <row r="734" spans="1:5" x14ac:dyDescent="0.25">
      <c r="A734">
        <v>2013</v>
      </c>
      <c r="B734" t="s">
        <v>34</v>
      </c>
      <c r="C734" t="s">
        <v>599</v>
      </c>
      <c r="D734" s="101" t="s">
        <v>1579</v>
      </c>
      <c r="E734" s="101"/>
    </row>
    <row r="735" spans="1:5" x14ac:dyDescent="0.25">
      <c r="A735">
        <v>2013</v>
      </c>
      <c r="B735" t="s">
        <v>51</v>
      </c>
      <c r="C735" t="s">
        <v>599</v>
      </c>
      <c r="D735" s="101" t="s">
        <v>1580</v>
      </c>
      <c r="E735" s="101"/>
    </row>
    <row r="736" spans="1:5" x14ac:dyDescent="0.25">
      <c r="A736">
        <v>2013</v>
      </c>
      <c r="B736" t="s">
        <v>57</v>
      </c>
      <c r="C736" t="s">
        <v>599</v>
      </c>
      <c r="D736" s="101" t="s">
        <v>1581</v>
      </c>
      <c r="E736" s="101"/>
    </row>
    <row r="737" spans="1:5" x14ac:dyDescent="0.25">
      <c r="A737">
        <v>2013</v>
      </c>
      <c r="B737" t="s">
        <v>154</v>
      </c>
      <c r="C737" t="s">
        <v>599</v>
      </c>
      <c r="D737" s="101" t="s">
        <v>1582</v>
      </c>
      <c r="E737" s="101"/>
    </row>
    <row r="738" spans="1:5" x14ac:dyDescent="0.25">
      <c r="A738">
        <v>2013</v>
      </c>
      <c r="B738" t="s">
        <v>62</v>
      </c>
      <c r="C738" t="s">
        <v>599</v>
      </c>
      <c r="D738" s="101" t="s">
        <v>1583</v>
      </c>
      <c r="E738" s="101"/>
    </row>
    <row r="739" spans="1:5" x14ac:dyDescent="0.25">
      <c r="A739">
        <v>2013</v>
      </c>
      <c r="B739" t="s">
        <v>27</v>
      </c>
      <c r="C739" t="s">
        <v>599</v>
      </c>
      <c r="D739" s="101" t="s">
        <v>1584</v>
      </c>
      <c r="E739" s="101"/>
    </row>
    <row r="740" spans="1:5" x14ac:dyDescent="0.25">
      <c r="A740">
        <v>2013</v>
      </c>
      <c r="B740" t="s">
        <v>50</v>
      </c>
      <c r="C740" t="s">
        <v>599</v>
      </c>
      <c r="D740" s="101" t="s">
        <v>1585</v>
      </c>
      <c r="E740" s="101"/>
    </row>
    <row r="741" spans="1:5" x14ac:dyDescent="0.25">
      <c r="A741">
        <v>2013</v>
      </c>
      <c r="B741" t="s">
        <v>32</v>
      </c>
      <c r="C741" t="s">
        <v>599</v>
      </c>
      <c r="D741" s="101" t="s">
        <v>1586</v>
      </c>
      <c r="E741" s="101"/>
    </row>
    <row r="742" spans="1:5" x14ac:dyDescent="0.25">
      <c r="A742">
        <v>2013</v>
      </c>
      <c r="B742" t="s">
        <v>61</v>
      </c>
      <c r="C742" t="s">
        <v>599</v>
      </c>
      <c r="D742" s="101" t="s">
        <v>1587</v>
      </c>
      <c r="E742" s="101"/>
    </row>
    <row r="743" spans="1:5" x14ac:dyDescent="0.25">
      <c r="A743">
        <v>2013</v>
      </c>
      <c r="B743" t="s">
        <v>48</v>
      </c>
      <c r="C743" t="s">
        <v>599</v>
      </c>
      <c r="D743" s="101" t="s">
        <v>1588</v>
      </c>
      <c r="E743" s="101"/>
    </row>
    <row r="744" spans="1:5" x14ac:dyDescent="0.25">
      <c r="A744">
        <v>2013</v>
      </c>
      <c r="B744" t="s">
        <v>155</v>
      </c>
      <c r="C744" t="s">
        <v>599</v>
      </c>
      <c r="D744" s="101" t="s">
        <v>1589</v>
      </c>
      <c r="E744" s="101"/>
    </row>
    <row r="745" spans="1:5" x14ac:dyDescent="0.25">
      <c r="A745">
        <v>2013</v>
      </c>
      <c r="B745" t="s">
        <v>156</v>
      </c>
      <c r="C745" t="s">
        <v>599</v>
      </c>
      <c r="D745" s="101" t="s">
        <v>1590</v>
      </c>
      <c r="E745" s="101"/>
    </row>
    <row r="746" spans="1:5" x14ac:dyDescent="0.25">
      <c r="A746">
        <v>2013</v>
      </c>
      <c r="B746" t="s">
        <v>157</v>
      </c>
      <c r="C746" t="s">
        <v>599</v>
      </c>
      <c r="D746" s="101" t="s">
        <v>1591</v>
      </c>
      <c r="E746" s="101"/>
    </row>
    <row r="747" spans="1:5" x14ac:dyDescent="0.25">
      <c r="A747">
        <v>2013</v>
      </c>
      <c r="B747" t="s">
        <v>158</v>
      </c>
      <c r="C747" t="s">
        <v>599</v>
      </c>
      <c r="D747" s="101" t="s">
        <v>1592</v>
      </c>
      <c r="E747" s="101"/>
    </row>
    <row r="748" spans="1:5" x14ac:dyDescent="0.25">
      <c r="A748">
        <v>2013</v>
      </c>
      <c r="B748" t="s">
        <v>159</v>
      </c>
      <c r="C748" t="s">
        <v>599</v>
      </c>
      <c r="D748" s="101" t="s">
        <v>1593</v>
      </c>
      <c r="E748" s="101"/>
    </row>
    <row r="749" spans="1:5" x14ac:dyDescent="0.25">
      <c r="A749">
        <v>2013</v>
      </c>
      <c r="B749" t="s">
        <v>119</v>
      </c>
      <c r="C749" t="s">
        <v>599</v>
      </c>
      <c r="D749" s="101" t="s">
        <v>1594</v>
      </c>
      <c r="E749" s="101"/>
    </row>
    <row r="750" spans="1:5" x14ac:dyDescent="0.25">
      <c r="A750">
        <v>2013</v>
      </c>
      <c r="B750" t="s">
        <v>116</v>
      </c>
      <c r="C750" t="s">
        <v>599</v>
      </c>
      <c r="D750" s="101" t="s">
        <v>1595</v>
      </c>
      <c r="E750" s="101"/>
    </row>
    <row r="751" spans="1:5" x14ac:dyDescent="0.25">
      <c r="A751">
        <v>2013</v>
      </c>
      <c r="B751" t="s">
        <v>134</v>
      </c>
      <c r="C751" t="s">
        <v>599</v>
      </c>
      <c r="D751" s="101" t="s">
        <v>1596</v>
      </c>
      <c r="E751" s="101"/>
    </row>
    <row r="752" spans="1:5" x14ac:dyDescent="0.25">
      <c r="A752">
        <v>2013</v>
      </c>
      <c r="B752" t="s">
        <v>166</v>
      </c>
      <c r="C752" t="s">
        <v>599</v>
      </c>
      <c r="D752" s="101" t="s">
        <v>1597</v>
      </c>
      <c r="E752" s="101"/>
    </row>
    <row r="753" spans="1:5" x14ac:dyDescent="0.25">
      <c r="A753">
        <v>2013</v>
      </c>
      <c r="B753" t="s">
        <v>162</v>
      </c>
      <c r="C753" t="s">
        <v>599</v>
      </c>
      <c r="D753" s="101" t="s">
        <v>1598</v>
      </c>
      <c r="E753" s="101"/>
    </row>
    <row r="754" spans="1:5" x14ac:dyDescent="0.25">
      <c r="A754">
        <v>2013</v>
      </c>
      <c r="B754" t="s">
        <v>163</v>
      </c>
      <c r="C754" t="s">
        <v>599</v>
      </c>
      <c r="D754" s="101" t="s">
        <v>1599</v>
      </c>
      <c r="E754" s="101"/>
    </row>
    <row r="755" spans="1:5" x14ac:dyDescent="0.25">
      <c r="A755">
        <v>2013</v>
      </c>
      <c r="B755" t="s">
        <v>164</v>
      </c>
      <c r="C755" t="s">
        <v>599</v>
      </c>
      <c r="D755" s="101" t="s">
        <v>1600</v>
      </c>
      <c r="E755" s="101"/>
    </row>
    <row r="756" spans="1:5" x14ac:dyDescent="0.25">
      <c r="A756">
        <v>2012</v>
      </c>
      <c r="B756" t="s">
        <v>152</v>
      </c>
      <c r="C756" t="s">
        <v>599</v>
      </c>
      <c r="D756" s="101" t="s">
        <v>1601</v>
      </c>
      <c r="E756" s="101"/>
    </row>
    <row r="757" spans="1:5" x14ac:dyDescent="0.25">
      <c r="A757">
        <v>2012</v>
      </c>
      <c r="B757" t="s">
        <v>59</v>
      </c>
      <c r="C757" t="s">
        <v>599</v>
      </c>
      <c r="D757" s="101" t="s">
        <v>1602</v>
      </c>
      <c r="E757" s="101"/>
    </row>
    <row r="758" spans="1:5" x14ac:dyDescent="0.25">
      <c r="A758">
        <v>2012</v>
      </c>
      <c r="B758" t="s">
        <v>49</v>
      </c>
      <c r="C758" t="s">
        <v>599</v>
      </c>
      <c r="D758" s="101" t="s">
        <v>1603</v>
      </c>
      <c r="E758" s="101"/>
    </row>
    <row r="759" spans="1:5" x14ac:dyDescent="0.25">
      <c r="A759">
        <v>2012</v>
      </c>
      <c r="B759" t="s">
        <v>322</v>
      </c>
      <c r="C759" t="s">
        <v>599</v>
      </c>
      <c r="D759" s="101" t="s">
        <v>1604</v>
      </c>
      <c r="E759" s="101"/>
    </row>
    <row r="760" spans="1:5" x14ac:dyDescent="0.25">
      <c r="A760">
        <v>2012</v>
      </c>
      <c r="B760" t="s">
        <v>46</v>
      </c>
      <c r="C760" t="s">
        <v>599</v>
      </c>
      <c r="D760" s="101" t="s">
        <v>1605</v>
      </c>
      <c r="E760" s="101"/>
    </row>
    <row r="761" spans="1:5" x14ac:dyDescent="0.25">
      <c r="A761">
        <v>2012</v>
      </c>
      <c r="B761" t="s">
        <v>37</v>
      </c>
      <c r="C761" t="s">
        <v>599</v>
      </c>
      <c r="D761" s="101" t="s">
        <v>1606</v>
      </c>
      <c r="E761" s="101"/>
    </row>
    <row r="762" spans="1:5" x14ac:dyDescent="0.25">
      <c r="A762">
        <v>2012</v>
      </c>
      <c r="B762" t="s">
        <v>56</v>
      </c>
      <c r="C762" t="s">
        <v>599</v>
      </c>
      <c r="D762" s="101" t="s">
        <v>1607</v>
      </c>
      <c r="E762" s="101"/>
    </row>
    <row r="763" spans="1:5" x14ac:dyDescent="0.25">
      <c r="A763">
        <v>2012</v>
      </c>
      <c r="B763" t="s">
        <v>34</v>
      </c>
      <c r="C763" t="s">
        <v>599</v>
      </c>
      <c r="D763" s="101" t="s">
        <v>1608</v>
      </c>
      <c r="E763" s="101"/>
    </row>
    <row r="764" spans="1:5" x14ac:dyDescent="0.25">
      <c r="A764">
        <v>2012</v>
      </c>
      <c r="B764" t="s">
        <v>51</v>
      </c>
      <c r="C764" t="s">
        <v>599</v>
      </c>
      <c r="D764" s="101" t="s">
        <v>1609</v>
      </c>
      <c r="E764" s="101"/>
    </row>
    <row r="765" spans="1:5" x14ac:dyDescent="0.25">
      <c r="A765">
        <v>2012</v>
      </c>
      <c r="B765" t="s">
        <v>154</v>
      </c>
      <c r="C765" t="s">
        <v>599</v>
      </c>
      <c r="D765" s="101" t="s">
        <v>1610</v>
      </c>
      <c r="E765" s="101"/>
    </row>
    <row r="766" spans="1:5" x14ac:dyDescent="0.25">
      <c r="A766">
        <v>2012</v>
      </c>
      <c r="B766" t="s">
        <v>62</v>
      </c>
      <c r="C766" t="s">
        <v>599</v>
      </c>
      <c r="D766" s="101" t="s">
        <v>1611</v>
      </c>
      <c r="E766" s="101"/>
    </row>
    <row r="767" spans="1:5" x14ac:dyDescent="0.25">
      <c r="A767">
        <v>2012</v>
      </c>
      <c r="B767" t="s">
        <v>57</v>
      </c>
      <c r="C767" t="s">
        <v>599</v>
      </c>
      <c r="D767" s="101" t="s">
        <v>1612</v>
      </c>
      <c r="E767" s="101"/>
    </row>
    <row r="768" spans="1:5" x14ac:dyDescent="0.25">
      <c r="A768">
        <v>2012</v>
      </c>
      <c r="B768" t="s">
        <v>27</v>
      </c>
      <c r="C768" t="s">
        <v>599</v>
      </c>
      <c r="D768" s="101" t="s">
        <v>1613</v>
      </c>
      <c r="E768" s="101"/>
    </row>
    <row r="769" spans="1:5" x14ac:dyDescent="0.25">
      <c r="A769">
        <v>2012</v>
      </c>
      <c r="B769" t="s">
        <v>50</v>
      </c>
      <c r="C769" t="s">
        <v>599</v>
      </c>
      <c r="D769" s="101" t="s">
        <v>1614</v>
      </c>
      <c r="E769" s="101"/>
    </row>
    <row r="770" spans="1:5" x14ac:dyDescent="0.25">
      <c r="A770">
        <v>2012</v>
      </c>
      <c r="B770" t="s">
        <v>32</v>
      </c>
      <c r="C770" t="s">
        <v>599</v>
      </c>
      <c r="D770" s="101" t="s">
        <v>1615</v>
      </c>
      <c r="E770" s="101"/>
    </row>
    <row r="771" spans="1:5" x14ac:dyDescent="0.25">
      <c r="A771">
        <v>2012</v>
      </c>
      <c r="B771" t="s">
        <v>48</v>
      </c>
      <c r="C771" t="s">
        <v>599</v>
      </c>
      <c r="D771" s="101" t="s">
        <v>1616</v>
      </c>
      <c r="E771" s="101"/>
    </row>
    <row r="772" spans="1:5" x14ac:dyDescent="0.25">
      <c r="A772">
        <v>2012</v>
      </c>
      <c r="B772" t="s">
        <v>24</v>
      </c>
      <c r="C772" t="s">
        <v>599</v>
      </c>
      <c r="D772" s="101" t="s">
        <v>1617</v>
      </c>
      <c r="E772" s="101"/>
    </row>
    <row r="773" spans="1:5" x14ac:dyDescent="0.25">
      <c r="A773">
        <v>2012</v>
      </c>
      <c r="B773" t="s">
        <v>155</v>
      </c>
      <c r="C773" t="s">
        <v>599</v>
      </c>
      <c r="D773" s="101" t="s">
        <v>1618</v>
      </c>
      <c r="E773" s="101"/>
    </row>
    <row r="774" spans="1:5" x14ac:dyDescent="0.25">
      <c r="A774">
        <v>2012</v>
      </c>
      <c r="B774" t="s">
        <v>156</v>
      </c>
      <c r="C774" t="s">
        <v>599</v>
      </c>
      <c r="D774" s="101" t="s">
        <v>1619</v>
      </c>
      <c r="E774" s="101"/>
    </row>
    <row r="775" spans="1:5" x14ac:dyDescent="0.25">
      <c r="A775">
        <v>2012</v>
      </c>
      <c r="B775" t="s">
        <v>157</v>
      </c>
      <c r="C775" t="s">
        <v>599</v>
      </c>
      <c r="D775" s="101" t="s">
        <v>1620</v>
      </c>
      <c r="E775" s="101"/>
    </row>
    <row r="776" spans="1:5" x14ac:dyDescent="0.25">
      <c r="A776">
        <v>2012</v>
      </c>
      <c r="B776" t="s">
        <v>158</v>
      </c>
      <c r="C776" t="s">
        <v>599</v>
      </c>
      <c r="D776" s="101" t="s">
        <v>1621</v>
      </c>
      <c r="E776" s="101"/>
    </row>
    <row r="777" spans="1:5" x14ac:dyDescent="0.25">
      <c r="A777">
        <v>2012</v>
      </c>
      <c r="B777" t="s">
        <v>119</v>
      </c>
      <c r="C777" t="s">
        <v>599</v>
      </c>
      <c r="D777" s="101" t="s">
        <v>1622</v>
      </c>
      <c r="E777" s="101"/>
    </row>
    <row r="778" spans="1:5" x14ac:dyDescent="0.25">
      <c r="A778">
        <v>2012</v>
      </c>
      <c r="B778" t="s">
        <v>116</v>
      </c>
      <c r="C778" t="s">
        <v>599</v>
      </c>
      <c r="D778" s="101" t="s">
        <v>1623</v>
      </c>
      <c r="E778" s="101"/>
    </row>
    <row r="779" spans="1:5" x14ac:dyDescent="0.25">
      <c r="A779">
        <v>2012</v>
      </c>
      <c r="B779" t="s">
        <v>159</v>
      </c>
      <c r="C779" t="s">
        <v>599</v>
      </c>
      <c r="D779" s="101" t="s">
        <v>1624</v>
      </c>
      <c r="E779" s="101"/>
    </row>
    <row r="780" spans="1:5" x14ac:dyDescent="0.25">
      <c r="A780">
        <v>2012</v>
      </c>
      <c r="B780" t="s">
        <v>134</v>
      </c>
      <c r="C780" t="s">
        <v>599</v>
      </c>
      <c r="D780" s="101" t="s">
        <v>1625</v>
      </c>
      <c r="E780" s="101"/>
    </row>
    <row r="781" spans="1:5" x14ac:dyDescent="0.25">
      <c r="A781">
        <v>2012</v>
      </c>
      <c r="B781" t="s">
        <v>166</v>
      </c>
      <c r="C781" t="s">
        <v>599</v>
      </c>
      <c r="D781" s="101" t="s">
        <v>1626</v>
      </c>
      <c r="E781" s="101"/>
    </row>
    <row r="782" spans="1:5" x14ac:dyDescent="0.25">
      <c r="A782">
        <v>2012</v>
      </c>
      <c r="B782" t="s">
        <v>162</v>
      </c>
      <c r="C782" t="s">
        <v>599</v>
      </c>
      <c r="D782" s="101" t="s">
        <v>1627</v>
      </c>
      <c r="E782" s="101"/>
    </row>
    <row r="783" spans="1:5" x14ac:dyDescent="0.25">
      <c r="A783">
        <v>2012</v>
      </c>
      <c r="B783" t="s">
        <v>163</v>
      </c>
      <c r="C783" t="s">
        <v>599</v>
      </c>
      <c r="D783" s="101" t="s">
        <v>1628</v>
      </c>
      <c r="E783" s="101"/>
    </row>
    <row r="784" spans="1:5" x14ac:dyDescent="0.25">
      <c r="A784">
        <v>2012</v>
      </c>
      <c r="B784" t="s">
        <v>164</v>
      </c>
      <c r="C784" t="s">
        <v>599</v>
      </c>
      <c r="D784" s="101" t="s">
        <v>1629</v>
      </c>
      <c r="E784" s="101"/>
    </row>
    <row r="785" spans="1:5" x14ac:dyDescent="0.25">
      <c r="A785">
        <v>2020</v>
      </c>
      <c r="B785" t="s">
        <v>152</v>
      </c>
      <c r="C785" t="s">
        <v>600</v>
      </c>
      <c r="D785" s="101" t="s">
        <v>1630</v>
      </c>
      <c r="E785" s="101"/>
    </row>
    <row r="786" spans="1:5" x14ac:dyDescent="0.25">
      <c r="A786">
        <v>2020</v>
      </c>
      <c r="B786" t="s">
        <v>59</v>
      </c>
      <c r="C786" t="s">
        <v>600</v>
      </c>
      <c r="D786" s="101" t="s">
        <v>1631</v>
      </c>
      <c r="E786" s="101"/>
    </row>
    <row r="787" spans="1:5" x14ac:dyDescent="0.25">
      <c r="A787">
        <v>2020</v>
      </c>
      <c r="B787" t="s">
        <v>49</v>
      </c>
      <c r="C787" t="s">
        <v>600</v>
      </c>
      <c r="D787" s="101" t="s">
        <v>1632</v>
      </c>
      <c r="E787" s="101"/>
    </row>
    <row r="788" spans="1:5" x14ac:dyDescent="0.25">
      <c r="A788">
        <v>2020</v>
      </c>
      <c r="B788" t="s">
        <v>153</v>
      </c>
      <c r="C788" t="s">
        <v>600</v>
      </c>
      <c r="D788" s="101" t="s">
        <v>1633</v>
      </c>
      <c r="E788" s="101"/>
    </row>
    <row r="789" spans="1:5" x14ac:dyDescent="0.25">
      <c r="A789">
        <v>2020</v>
      </c>
      <c r="B789" t="s">
        <v>46</v>
      </c>
      <c r="C789" t="s">
        <v>600</v>
      </c>
      <c r="D789" s="101" t="s">
        <v>1634</v>
      </c>
      <c r="E789" s="101"/>
    </row>
    <row r="790" spans="1:5" x14ac:dyDescent="0.25">
      <c r="A790">
        <v>2020</v>
      </c>
      <c r="B790" t="s">
        <v>51</v>
      </c>
      <c r="C790" t="s">
        <v>600</v>
      </c>
      <c r="D790" s="101" t="s">
        <v>1635</v>
      </c>
      <c r="E790" s="101"/>
    </row>
    <row r="791" spans="1:5" x14ac:dyDescent="0.25">
      <c r="A791">
        <v>2020</v>
      </c>
      <c r="B791" t="s">
        <v>37</v>
      </c>
      <c r="C791" t="s">
        <v>600</v>
      </c>
      <c r="D791" s="101" t="s">
        <v>1636</v>
      </c>
      <c r="E791" s="101"/>
    </row>
    <row r="792" spans="1:5" x14ac:dyDescent="0.25">
      <c r="A792">
        <v>2020</v>
      </c>
      <c r="B792" t="s">
        <v>56</v>
      </c>
      <c r="C792" t="s">
        <v>600</v>
      </c>
      <c r="D792" s="101" t="s">
        <v>1637</v>
      </c>
      <c r="E792" s="101"/>
    </row>
    <row r="793" spans="1:5" x14ac:dyDescent="0.25">
      <c r="A793">
        <v>2020</v>
      </c>
      <c r="B793" t="s">
        <v>34</v>
      </c>
      <c r="C793" t="s">
        <v>600</v>
      </c>
      <c r="D793" s="101" t="s">
        <v>1638</v>
      </c>
      <c r="E793" s="101"/>
    </row>
    <row r="794" spans="1:5" x14ac:dyDescent="0.25">
      <c r="A794">
        <v>2020</v>
      </c>
      <c r="B794" t="s">
        <v>27</v>
      </c>
      <c r="C794" t="s">
        <v>600</v>
      </c>
      <c r="D794" s="101" t="s">
        <v>1639</v>
      </c>
      <c r="E794" s="101"/>
    </row>
    <row r="795" spans="1:5" x14ac:dyDescent="0.25">
      <c r="A795">
        <v>2020</v>
      </c>
      <c r="B795" t="s">
        <v>57</v>
      </c>
      <c r="C795" t="s">
        <v>600</v>
      </c>
      <c r="D795" s="101" t="s">
        <v>1640</v>
      </c>
      <c r="E795" s="101"/>
    </row>
    <row r="796" spans="1:5" x14ac:dyDescent="0.25">
      <c r="A796">
        <v>2020</v>
      </c>
      <c r="B796" t="s">
        <v>62</v>
      </c>
      <c r="C796" t="s">
        <v>600</v>
      </c>
      <c r="D796" s="101" t="s">
        <v>1641</v>
      </c>
      <c r="E796" s="101"/>
    </row>
    <row r="797" spans="1:5" x14ac:dyDescent="0.25">
      <c r="A797">
        <v>2020</v>
      </c>
      <c r="B797" t="s">
        <v>154</v>
      </c>
      <c r="C797" t="s">
        <v>600</v>
      </c>
      <c r="D797" s="101" t="s">
        <v>1642</v>
      </c>
      <c r="E797" s="101"/>
    </row>
    <row r="798" spans="1:5" x14ac:dyDescent="0.25">
      <c r="A798">
        <v>2020</v>
      </c>
      <c r="B798" t="s">
        <v>50</v>
      </c>
      <c r="C798" t="s">
        <v>600</v>
      </c>
      <c r="D798" s="101" t="s">
        <v>1643</v>
      </c>
      <c r="E798" s="101"/>
    </row>
    <row r="799" spans="1:5" x14ac:dyDescent="0.25">
      <c r="A799">
        <v>2020</v>
      </c>
      <c r="B799" t="s">
        <v>32</v>
      </c>
      <c r="C799" t="s">
        <v>600</v>
      </c>
      <c r="D799" s="101" t="s">
        <v>1644</v>
      </c>
      <c r="E799" s="101"/>
    </row>
    <row r="800" spans="1:5" x14ac:dyDescent="0.25">
      <c r="A800">
        <v>2020</v>
      </c>
      <c r="B800" t="s">
        <v>61</v>
      </c>
      <c r="C800" t="s">
        <v>600</v>
      </c>
      <c r="D800" s="101" t="s">
        <v>1645</v>
      </c>
      <c r="E800" s="101"/>
    </row>
    <row r="801" spans="1:5" x14ac:dyDescent="0.25">
      <c r="A801">
        <v>2020</v>
      </c>
      <c r="B801" t="s">
        <v>155</v>
      </c>
      <c r="C801" t="s">
        <v>600</v>
      </c>
      <c r="D801" s="101" t="s">
        <v>1891</v>
      </c>
      <c r="E801" s="101"/>
    </row>
    <row r="802" spans="1:5" x14ac:dyDescent="0.25">
      <c r="A802">
        <v>2020</v>
      </c>
      <c r="B802" t="s">
        <v>156</v>
      </c>
      <c r="C802" t="s">
        <v>600</v>
      </c>
      <c r="D802" s="101" t="s">
        <v>1647</v>
      </c>
      <c r="E802" s="101"/>
    </row>
    <row r="803" spans="1:5" x14ac:dyDescent="0.25">
      <c r="A803">
        <v>2020</v>
      </c>
      <c r="B803" t="s">
        <v>157</v>
      </c>
      <c r="C803" t="s">
        <v>600</v>
      </c>
      <c r="D803" s="101" t="s">
        <v>1648</v>
      </c>
      <c r="E803" s="101"/>
    </row>
    <row r="804" spans="1:5" x14ac:dyDescent="0.25">
      <c r="A804">
        <v>2020</v>
      </c>
      <c r="B804" t="s">
        <v>158</v>
      </c>
      <c r="C804" t="s">
        <v>600</v>
      </c>
      <c r="D804" s="101" t="s">
        <v>1649</v>
      </c>
      <c r="E804" s="101"/>
    </row>
    <row r="805" spans="1:5" x14ac:dyDescent="0.25">
      <c r="A805">
        <v>2020</v>
      </c>
      <c r="B805" t="s">
        <v>159</v>
      </c>
      <c r="C805" t="s">
        <v>600</v>
      </c>
      <c r="D805" s="101" t="s">
        <v>1650</v>
      </c>
      <c r="E805" s="101"/>
    </row>
    <row r="806" spans="1:5" x14ac:dyDescent="0.25">
      <c r="A806">
        <v>2020</v>
      </c>
      <c r="B806" t="s">
        <v>160</v>
      </c>
      <c r="C806" t="s">
        <v>600</v>
      </c>
      <c r="D806" s="101" t="s">
        <v>1651</v>
      </c>
      <c r="E806" s="101"/>
    </row>
    <row r="807" spans="1:5" x14ac:dyDescent="0.25">
      <c r="A807">
        <v>2020</v>
      </c>
      <c r="B807" t="s">
        <v>112</v>
      </c>
      <c r="C807" t="s">
        <v>600</v>
      </c>
      <c r="D807" s="101" t="s">
        <v>1652</v>
      </c>
      <c r="E807" s="101"/>
    </row>
    <row r="808" spans="1:5" x14ac:dyDescent="0.25">
      <c r="A808">
        <v>2020</v>
      </c>
      <c r="B808" t="s">
        <v>134</v>
      </c>
      <c r="C808" t="s">
        <v>600</v>
      </c>
      <c r="D808" s="101" t="s">
        <v>1653</v>
      </c>
      <c r="E808" s="101"/>
    </row>
    <row r="809" spans="1:5" x14ac:dyDescent="0.25">
      <c r="A809">
        <v>2020</v>
      </c>
      <c r="B809" t="s">
        <v>116</v>
      </c>
      <c r="C809" t="s">
        <v>600</v>
      </c>
      <c r="D809" s="101" t="s">
        <v>1654</v>
      </c>
      <c r="E809" s="101"/>
    </row>
    <row r="810" spans="1:5" x14ac:dyDescent="0.25">
      <c r="A810">
        <v>2020</v>
      </c>
      <c r="B810" t="s">
        <v>137</v>
      </c>
      <c r="C810" t="s">
        <v>600</v>
      </c>
      <c r="D810" s="101" t="s">
        <v>1655</v>
      </c>
      <c r="E810" s="101"/>
    </row>
    <row r="811" spans="1:5" x14ac:dyDescent="0.25">
      <c r="A811">
        <v>2020</v>
      </c>
      <c r="B811" t="s">
        <v>162</v>
      </c>
      <c r="C811" t="s">
        <v>600</v>
      </c>
      <c r="D811" s="101" t="s">
        <v>1656</v>
      </c>
      <c r="E811" s="101"/>
    </row>
    <row r="812" spans="1:5" x14ac:dyDescent="0.25">
      <c r="A812">
        <v>2020</v>
      </c>
      <c r="B812" t="s">
        <v>163</v>
      </c>
      <c r="C812" t="s">
        <v>600</v>
      </c>
      <c r="D812" s="101" t="s">
        <v>1657</v>
      </c>
      <c r="E812" s="101"/>
    </row>
    <row r="813" spans="1:5" x14ac:dyDescent="0.25">
      <c r="A813">
        <v>2020</v>
      </c>
      <c r="B813" t="s">
        <v>164</v>
      </c>
      <c r="C813" t="s">
        <v>600</v>
      </c>
      <c r="D813" s="101" t="s">
        <v>1658</v>
      </c>
      <c r="E813" s="101"/>
    </row>
    <row r="814" spans="1:5" x14ac:dyDescent="0.25">
      <c r="A814">
        <v>2019</v>
      </c>
      <c r="B814" t="s">
        <v>152</v>
      </c>
      <c r="C814" t="s">
        <v>600</v>
      </c>
      <c r="D814" s="101" t="s">
        <v>1659</v>
      </c>
      <c r="E814" s="101"/>
    </row>
    <row r="815" spans="1:5" x14ac:dyDescent="0.25">
      <c r="A815">
        <v>2019</v>
      </c>
      <c r="B815" t="s">
        <v>59</v>
      </c>
      <c r="C815" t="s">
        <v>600</v>
      </c>
      <c r="D815" s="101" t="s">
        <v>1660</v>
      </c>
      <c r="E815" s="101"/>
    </row>
    <row r="816" spans="1:5" x14ac:dyDescent="0.25">
      <c r="A816">
        <v>2019</v>
      </c>
      <c r="B816" t="s">
        <v>49</v>
      </c>
      <c r="C816" t="s">
        <v>600</v>
      </c>
      <c r="D816" s="101" t="s">
        <v>1661</v>
      </c>
      <c r="E816" s="101"/>
    </row>
    <row r="817" spans="1:5" x14ac:dyDescent="0.25">
      <c r="A817">
        <v>2019</v>
      </c>
      <c r="B817" t="s">
        <v>153</v>
      </c>
      <c r="C817" t="s">
        <v>600</v>
      </c>
      <c r="D817" s="101" t="s">
        <v>1633</v>
      </c>
      <c r="E817" s="101"/>
    </row>
    <row r="818" spans="1:5" x14ac:dyDescent="0.25">
      <c r="A818">
        <v>2019</v>
      </c>
      <c r="B818" t="s">
        <v>46</v>
      </c>
      <c r="C818" t="s">
        <v>600</v>
      </c>
      <c r="D818" s="101" t="s">
        <v>1662</v>
      </c>
      <c r="E818" s="101"/>
    </row>
    <row r="819" spans="1:5" x14ac:dyDescent="0.25">
      <c r="A819">
        <v>2019</v>
      </c>
      <c r="B819" t="s">
        <v>51</v>
      </c>
      <c r="C819" t="s">
        <v>600</v>
      </c>
      <c r="D819" s="101" t="s">
        <v>1663</v>
      </c>
      <c r="E819" s="101"/>
    </row>
    <row r="820" spans="1:5" x14ac:dyDescent="0.25">
      <c r="A820">
        <v>2019</v>
      </c>
      <c r="B820" t="s">
        <v>37</v>
      </c>
      <c r="C820" t="s">
        <v>600</v>
      </c>
      <c r="D820" s="101" t="s">
        <v>1664</v>
      </c>
      <c r="E820" s="101"/>
    </row>
    <row r="821" spans="1:5" x14ac:dyDescent="0.25">
      <c r="A821">
        <v>2019</v>
      </c>
      <c r="B821" t="s">
        <v>56</v>
      </c>
      <c r="C821" t="s">
        <v>600</v>
      </c>
      <c r="D821" s="101" t="s">
        <v>1665</v>
      </c>
      <c r="E821" s="101"/>
    </row>
    <row r="822" spans="1:5" x14ac:dyDescent="0.25">
      <c r="A822">
        <v>2019</v>
      </c>
      <c r="B822" t="s">
        <v>34</v>
      </c>
      <c r="C822" t="s">
        <v>600</v>
      </c>
      <c r="D822" s="101" t="s">
        <v>1666</v>
      </c>
      <c r="E822" s="101"/>
    </row>
    <row r="823" spans="1:5" x14ac:dyDescent="0.25">
      <c r="A823">
        <v>2019</v>
      </c>
      <c r="B823" t="s">
        <v>27</v>
      </c>
      <c r="C823" t="s">
        <v>600</v>
      </c>
      <c r="D823" s="101" t="s">
        <v>1667</v>
      </c>
      <c r="E823" s="101"/>
    </row>
    <row r="824" spans="1:5" x14ac:dyDescent="0.25">
      <c r="A824">
        <v>2019</v>
      </c>
      <c r="B824" t="s">
        <v>57</v>
      </c>
      <c r="C824" t="s">
        <v>600</v>
      </c>
      <c r="D824" s="101" t="s">
        <v>1668</v>
      </c>
      <c r="E824" s="101"/>
    </row>
    <row r="825" spans="1:5" x14ac:dyDescent="0.25">
      <c r="A825">
        <v>2019</v>
      </c>
      <c r="B825" t="s">
        <v>62</v>
      </c>
      <c r="C825" t="s">
        <v>600</v>
      </c>
      <c r="D825" s="101" t="s">
        <v>1669</v>
      </c>
      <c r="E825" s="101"/>
    </row>
    <row r="826" spans="1:5" x14ac:dyDescent="0.25">
      <c r="A826">
        <v>2019</v>
      </c>
      <c r="B826" t="s">
        <v>154</v>
      </c>
      <c r="C826" t="s">
        <v>600</v>
      </c>
      <c r="D826" s="101" t="s">
        <v>1670</v>
      </c>
      <c r="E826" s="101"/>
    </row>
    <row r="827" spans="1:5" x14ac:dyDescent="0.25">
      <c r="A827">
        <v>2019</v>
      </c>
      <c r="B827" t="s">
        <v>50</v>
      </c>
      <c r="C827" t="s">
        <v>600</v>
      </c>
      <c r="D827" s="101" t="s">
        <v>1671</v>
      </c>
      <c r="E827" s="101"/>
    </row>
    <row r="828" spans="1:5" x14ac:dyDescent="0.25">
      <c r="A828">
        <v>2019</v>
      </c>
      <c r="B828" t="s">
        <v>32</v>
      </c>
      <c r="C828" t="s">
        <v>600</v>
      </c>
      <c r="D828" s="101" t="s">
        <v>1644</v>
      </c>
      <c r="E828" s="101"/>
    </row>
    <row r="829" spans="1:5" x14ac:dyDescent="0.25">
      <c r="A829">
        <v>2019</v>
      </c>
      <c r="B829" t="s">
        <v>61</v>
      </c>
      <c r="C829" t="s">
        <v>600</v>
      </c>
      <c r="D829" s="101" t="s">
        <v>1672</v>
      </c>
      <c r="E829" s="101"/>
    </row>
    <row r="830" spans="1:5" x14ac:dyDescent="0.25">
      <c r="A830">
        <v>2019</v>
      </c>
      <c r="B830" t="s">
        <v>155</v>
      </c>
      <c r="C830" t="s">
        <v>600</v>
      </c>
      <c r="D830" s="101" t="s">
        <v>1673</v>
      </c>
      <c r="E830" s="101"/>
    </row>
    <row r="831" spans="1:5" x14ac:dyDescent="0.25">
      <c r="A831">
        <v>2019</v>
      </c>
      <c r="B831" t="s">
        <v>156</v>
      </c>
      <c r="C831" t="s">
        <v>600</v>
      </c>
      <c r="D831" s="101" t="s">
        <v>1674</v>
      </c>
      <c r="E831" s="101"/>
    </row>
    <row r="832" spans="1:5" x14ac:dyDescent="0.25">
      <c r="A832">
        <v>2019</v>
      </c>
      <c r="B832" t="s">
        <v>157</v>
      </c>
      <c r="C832" t="s">
        <v>600</v>
      </c>
      <c r="D832" s="101" t="s">
        <v>1675</v>
      </c>
      <c r="E832" s="101"/>
    </row>
    <row r="833" spans="1:5" x14ac:dyDescent="0.25">
      <c r="A833">
        <v>2019</v>
      </c>
      <c r="B833" t="s">
        <v>158</v>
      </c>
      <c r="C833" t="s">
        <v>600</v>
      </c>
      <c r="D833" s="101" t="s">
        <v>1676</v>
      </c>
      <c r="E833" s="101"/>
    </row>
    <row r="834" spans="1:5" x14ac:dyDescent="0.25">
      <c r="A834">
        <v>2019</v>
      </c>
      <c r="B834" t="s">
        <v>159</v>
      </c>
      <c r="C834" t="s">
        <v>600</v>
      </c>
      <c r="D834" s="101" t="s">
        <v>1677</v>
      </c>
      <c r="E834" s="101"/>
    </row>
    <row r="835" spans="1:5" x14ac:dyDescent="0.25">
      <c r="A835">
        <v>2019</v>
      </c>
      <c r="B835" t="s">
        <v>160</v>
      </c>
      <c r="C835" t="s">
        <v>600</v>
      </c>
      <c r="D835" s="101" t="s">
        <v>1678</v>
      </c>
      <c r="E835" s="101"/>
    </row>
    <row r="836" spans="1:5" x14ac:dyDescent="0.25">
      <c r="A836">
        <v>2019</v>
      </c>
      <c r="B836" t="s">
        <v>112</v>
      </c>
      <c r="C836" t="s">
        <v>600</v>
      </c>
      <c r="D836" s="101" t="s">
        <v>1679</v>
      </c>
      <c r="E836" s="101"/>
    </row>
    <row r="837" spans="1:5" x14ac:dyDescent="0.25">
      <c r="A837">
        <v>2019</v>
      </c>
      <c r="B837" t="s">
        <v>134</v>
      </c>
      <c r="C837" t="s">
        <v>600</v>
      </c>
      <c r="D837" s="101" t="s">
        <v>1680</v>
      </c>
      <c r="E837" s="101"/>
    </row>
    <row r="838" spans="1:5" x14ac:dyDescent="0.25">
      <c r="A838">
        <v>2019</v>
      </c>
      <c r="B838" t="s">
        <v>116</v>
      </c>
      <c r="C838" t="s">
        <v>600</v>
      </c>
      <c r="D838" s="101" t="s">
        <v>1681</v>
      </c>
      <c r="E838" s="101"/>
    </row>
    <row r="839" spans="1:5" x14ac:dyDescent="0.25">
      <c r="A839">
        <v>2019</v>
      </c>
      <c r="B839" t="s">
        <v>137</v>
      </c>
      <c r="C839" t="s">
        <v>600</v>
      </c>
      <c r="D839" s="101" t="s">
        <v>1682</v>
      </c>
      <c r="E839" s="101"/>
    </row>
    <row r="840" spans="1:5" x14ac:dyDescent="0.25">
      <c r="A840">
        <v>2019</v>
      </c>
      <c r="B840" t="s">
        <v>162</v>
      </c>
      <c r="C840" t="s">
        <v>600</v>
      </c>
      <c r="D840" s="101" t="s">
        <v>1683</v>
      </c>
      <c r="E840" s="101"/>
    </row>
    <row r="841" spans="1:5" x14ac:dyDescent="0.25">
      <c r="A841">
        <v>2019</v>
      </c>
      <c r="B841" t="s">
        <v>163</v>
      </c>
      <c r="C841" t="s">
        <v>600</v>
      </c>
      <c r="D841" s="101" t="s">
        <v>1684</v>
      </c>
      <c r="E841" s="101"/>
    </row>
    <row r="842" spans="1:5" x14ac:dyDescent="0.25">
      <c r="A842">
        <v>2019</v>
      </c>
      <c r="B842" t="s">
        <v>164</v>
      </c>
      <c r="C842" t="s">
        <v>600</v>
      </c>
      <c r="D842" s="101" t="s">
        <v>1685</v>
      </c>
      <c r="E842" s="101"/>
    </row>
    <row r="843" spans="1:5" x14ac:dyDescent="0.25">
      <c r="A843">
        <v>2018</v>
      </c>
      <c r="B843" t="s">
        <v>152</v>
      </c>
      <c r="C843" t="s">
        <v>600</v>
      </c>
      <c r="D843" s="101" t="s">
        <v>1686</v>
      </c>
      <c r="E843" s="101"/>
    </row>
    <row r="844" spans="1:5" x14ac:dyDescent="0.25">
      <c r="A844">
        <v>2018</v>
      </c>
      <c r="B844" t="s">
        <v>59</v>
      </c>
      <c r="C844" t="s">
        <v>600</v>
      </c>
      <c r="D844" s="101" t="s">
        <v>1687</v>
      </c>
      <c r="E844" s="101"/>
    </row>
    <row r="845" spans="1:5" x14ac:dyDescent="0.25">
      <c r="A845">
        <v>2018</v>
      </c>
      <c r="B845" t="s">
        <v>49</v>
      </c>
      <c r="C845" t="s">
        <v>600</v>
      </c>
      <c r="D845" s="101" t="s">
        <v>1688</v>
      </c>
      <c r="E845" s="101"/>
    </row>
    <row r="846" spans="1:5" x14ac:dyDescent="0.25">
      <c r="A846">
        <v>2018</v>
      </c>
      <c r="B846" t="s">
        <v>153</v>
      </c>
      <c r="C846" t="s">
        <v>600</v>
      </c>
      <c r="D846" s="101" t="s">
        <v>1689</v>
      </c>
      <c r="E846" s="101"/>
    </row>
    <row r="847" spans="1:5" x14ac:dyDescent="0.25">
      <c r="A847">
        <v>2018</v>
      </c>
      <c r="B847" t="s">
        <v>46</v>
      </c>
      <c r="C847" t="s">
        <v>600</v>
      </c>
      <c r="D847" s="101" t="s">
        <v>1690</v>
      </c>
      <c r="E847" s="101"/>
    </row>
    <row r="848" spans="1:5" x14ac:dyDescent="0.25">
      <c r="A848">
        <v>2018</v>
      </c>
      <c r="B848" t="s">
        <v>51</v>
      </c>
      <c r="C848" t="s">
        <v>600</v>
      </c>
      <c r="D848" s="101" t="s">
        <v>1691</v>
      </c>
      <c r="E848" s="101"/>
    </row>
    <row r="849" spans="1:5" x14ac:dyDescent="0.25">
      <c r="A849">
        <v>2018</v>
      </c>
      <c r="B849" t="s">
        <v>37</v>
      </c>
      <c r="C849" t="s">
        <v>600</v>
      </c>
      <c r="D849" s="101" t="s">
        <v>1692</v>
      </c>
      <c r="E849" s="101"/>
    </row>
    <row r="850" spans="1:5" x14ac:dyDescent="0.25">
      <c r="A850">
        <v>2018</v>
      </c>
      <c r="B850" t="s">
        <v>56</v>
      </c>
      <c r="C850" t="s">
        <v>600</v>
      </c>
      <c r="D850" s="101" t="s">
        <v>1693</v>
      </c>
      <c r="E850" s="101"/>
    </row>
    <row r="851" spans="1:5" x14ac:dyDescent="0.25">
      <c r="A851">
        <v>2018</v>
      </c>
      <c r="B851" t="s">
        <v>34</v>
      </c>
      <c r="C851" t="s">
        <v>600</v>
      </c>
      <c r="D851" s="101" t="s">
        <v>1694</v>
      </c>
      <c r="E851" s="101"/>
    </row>
    <row r="852" spans="1:5" x14ac:dyDescent="0.25">
      <c r="A852">
        <v>2018</v>
      </c>
      <c r="B852" t="s">
        <v>27</v>
      </c>
      <c r="C852" t="s">
        <v>600</v>
      </c>
      <c r="D852" s="101" t="s">
        <v>1695</v>
      </c>
      <c r="E852" s="101"/>
    </row>
    <row r="853" spans="1:5" x14ac:dyDescent="0.25">
      <c r="A853">
        <v>2018</v>
      </c>
      <c r="B853" t="s">
        <v>57</v>
      </c>
      <c r="C853" t="s">
        <v>600</v>
      </c>
      <c r="D853" s="101" t="s">
        <v>1696</v>
      </c>
      <c r="E853" s="101"/>
    </row>
    <row r="854" spans="1:5" x14ac:dyDescent="0.25">
      <c r="A854">
        <v>2018</v>
      </c>
      <c r="B854" t="s">
        <v>62</v>
      </c>
      <c r="C854" t="s">
        <v>600</v>
      </c>
      <c r="D854" s="101" t="s">
        <v>1697</v>
      </c>
      <c r="E854" s="101"/>
    </row>
    <row r="855" spans="1:5" x14ac:dyDescent="0.25">
      <c r="A855">
        <v>2018</v>
      </c>
      <c r="B855" t="s">
        <v>154</v>
      </c>
      <c r="C855" t="s">
        <v>600</v>
      </c>
      <c r="D855" s="101" t="s">
        <v>1698</v>
      </c>
      <c r="E855" s="101"/>
    </row>
    <row r="856" spans="1:5" x14ac:dyDescent="0.25">
      <c r="A856">
        <v>2018</v>
      </c>
      <c r="B856" t="s">
        <v>50</v>
      </c>
      <c r="C856" t="s">
        <v>600</v>
      </c>
      <c r="D856" s="101" t="s">
        <v>1699</v>
      </c>
      <c r="E856" s="101"/>
    </row>
    <row r="857" spans="1:5" x14ac:dyDescent="0.25">
      <c r="A857">
        <v>2018</v>
      </c>
      <c r="B857" t="s">
        <v>32</v>
      </c>
      <c r="C857" t="s">
        <v>600</v>
      </c>
      <c r="D857" s="101" t="s">
        <v>1700</v>
      </c>
      <c r="E857" s="101"/>
    </row>
    <row r="858" spans="1:5" x14ac:dyDescent="0.25">
      <c r="A858">
        <v>2018</v>
      </c>
      <c r="B858" t="s">
        <v>61</v>
      </c>
      <c r="C858" t="s">
        <v>600</v>
      </c>
      <c r="D858" s="101" t="s">
        <v>1701</v>
      </c>
      <c r="E858" s="101"/>
    </row>
    <row r="859" spans="1:5" x14ac:dyDescent="0.25">
      <c r="A859">
        <v>2018</v>
      </c>
      <c r="B859" t="s">
        <v>155</v>
      </c>
      <c r="C859" t="s">
        <v>600</v>
      </c>
      <c r="D859" s="101" t="s">
        <v>1702</v>
      </c>
      <c r="E859" s="101"/>
    </row>
    <row r="860" spans="1:5" x14ac:dyDescent="0.25">
      <c r="A860">
        <v>2018</v>
      </c>
      <c r="B860" t="s">
        <v>156</v>
      </c>
      <c r="C860" t="s">
        <v>600</v>
      </c>
      <c r="D860" s="101" t="s">
        <v>1703</v>
      </c>
      <c r="E860" s="101"/>
    </row>
    <row r="861" spans="1:5" x14ac:dyDescent="0.25">
      <c r="A861">
        <v>2018</v>
      </c>
      <c r="B861" t="s">
        <v>157</v>
      </c>
      <c r="C861" t="s">
        <v>600</v>
      </c>
      <c r="D861" s="101" t="s">
        <v>1704</v>
      </c>
      <c r="E861" s="101"/>
    </row>
    <row r="862" spans="1:5" x14ac:dyDescent="0.25">
      <c r="A862">
        <v>2018</v>
      </c>
      <c r="B862" t="s">
        <v>158</v>
      </c>
      <c r="C862" t="s">
        <v>600</v>
      </c>
      <c r="D862" s="101" t="s">
        <v>1705</v>
      </c>
      <c r="E862" s="101"/>
    </row>
    <row r="863" spans="1:5" x14ac:dyDescent="0.25">
      <c r="A863">
        <v>2018</v>
      </c>
      <c r="B863" t="s">
        <v>159</v>
      </c>
      <c r="C863" t="s">
        <v>600</v>
      </c>
      <c r="D863" s="101" t="s">
        <v>1706</v>
      </c>
      <c r="E863" s="101"/>
    </row>
    <row r="864" spans="1:5" x14ac:dyDescent="0.25">
      <c r="A864">
        <v>2018</v>
      </c>
      <c r="B864" t="s">
        <v>160</v>
      </c>
      <c r="C864" t="s">
        <v>600</v>
      </c>
      <c r="D864" s="101" t="s">
        <v>1707</v>
      </c>
      <c r="E864" s="101"/>
    </row>
    <row r="865" spans="1:5" x14ac:dyDescent="0.25">
      <c r="A865">
        <v>2018</v>
      </c>
      <c r="B865" t="s">
        <v>112</v>
      </c>
      <c r="C865" t="s">
        <v>600</v>
      </c>
      <c r="D865" s="101" t="s">
        <v>1708</v>
      </c>
      <c r="E865" s="101"/>
    </row>
    <row r="866" spans="1:5" x14ac:dyDescent="0.25">
      <c r="A866">
        <v>2018</v>
      </c>
      <c r="B866" t="s">
        <v>134</v>
      </c>
      <c r="C866" t="s">
        <v>600</v>
      </c>
      <c r="D866" s="101" t="s">
        <v>1709</v>
      </c>
      <c r="E866" s="101"/>
    </row>
    <row r="867" spans="1:5" x14ac:dyDescent="0.25">
      <c r="A867">
        <v>2018</v>
      </c>
      <c r="B867" t="s">
        <v>116</v>
      </c>
      <c r="C867" t="s">
        <v>600</v>
      </c>
      <c r="D867" s="101" t="s">
        <v>1710</v>
      </c>
      <c r="E867" s="101"/>
    </row>
    <row r="868" spans="1:5" x14ac:dyDescent="0.25">
      <c r="A868">
        <v>2018</v>
      </c>
      <c r="B868" t="s">
        <v>137</v>
      </c>
      <c r="C868" t="s">
        <v>600</v>
      </c>
      <c r="D868" s="101" t="s">
        <v>1711</v>
      </c>
      <c r="E868" s="101"/>
    </row>
    <row r="869" spans="1:5" x14ac:dyDescent="0.25">
      <c r="A869">
        <v>2018</v>
      </c>
      <c r="B869" t="s">
        <v>162</v>
      </c>
      <c r="C869" t="s">
        <v>600</v>
      </c>
      <c r="D869" s="101" t="s">
        <v>1712</v>
      </c>
      <c r="E869" s="101"/>
    </row>
    <row r="870" spans="1:5" x14ac:dyDescent="0.25">
      <c r="A870">
        <v>2018</v>
      </c>
      <c r="B870" t="s">
        <v>163</v>
      </c>
      <c r="C870" t="s">
        <v>600</v>
      </c>
      <c r="D870" s="101" t="s">
        <v>1713</v>
      </c>
      <c r="E870" s="101"/>
    </row>
    <row r="871" spans="1:5" x14ac:dyDescent="0.25">
      <c r="A871">
        <v>2018</v>
      </c>
      <c r="B871" t="s">
        <v>164</v>
      </c>
      <c r="C871" t="s">
        <v>600</v>
      </c>
      <c r="D871" s="101" t="s">
        <v>1714</v>
      </c>
      <c r="E871" s="101"/>
    </row>
    <row r="872" spans="1:5" x14ac:dyDescent="0.25">
      <c r="A872">
        <v>2017</v>
      </c>
      <c r="B872" t="s">
        <v>152</v>
      </c>
      <c r="C872" t="s">
        <v>600</v>
      </c>
      <c r="D872" s="101" t="s">
        <v>1715</v>
      </c>
      <c r="E872" s="101"/>
    </row>
    <row r="873" spans="1:5" x14ac:dyDescent="0.25">
      <c r="A873">
        <v>2017</v>
      </c>
      <c r="B873" t="s">
        <v>59</v>
      </c>
      <c r="C873" t="s">
        <v>600</v>
      </c>
      <c r="D873" s="101" t="s">
        <v>1716</v>
      </c>
      <c r="E873" s="101"/>
    </row>
    <row r="874" spans="1:5" x14ac:dyDescent="0.25">
      <c r="A874">
        <v>2017</v>
      </c>
      <c r="B874" t="s">
        <v>49</v>
      </c>
      <c r="C874" t="s">
        <v>600</v>
      </c>
      <c r="D874" s="101" t="s">
        <v>1717</v>
      </c>
      <c r="E874" s="101"/>
    </row>
    <row r="875" spans="1:5" x14ac:dyDescent="0.25">
      <c r="A875">
        <v>2017</v>
      </c>
      <c r="B875" t="s">
        <v>153</v>
      </c>
      <c r="C875" t="s">
        <v>600</v>
      </c>
      <c r="D875" s="101" t="s">
        <v>1718</v>
      </c>
      <c r="E875" s="101"/>
    </row>
    <row r="876" spans="1:5" x14ac:dyDescent="0.25">
      <c r="A876">
        <v>2017</v>
      </c>
      <c r="B876" t="s">
        <v>46</v>
      </c>
      <c r="C876" t="s">
        <v>600</v>
      </c>
      <c r="D876" s="101" t="s">
        <v>1719</v>
      </c>
      <c r="E876" s="101"/>
    </row>
    <row r="877" spans="1:5" x14ac:dyDescent="0.25">
      <c r="A877">
        <v>2017</v>
      </c>
      <c r="B877" t="s">
        <v>51</v>
      </c>
      <c r="C877" t="s">
        <v>600</v>
      </c>
      <c r="D877" s="101" t="s">
        <v>1720</v>
      </c>
      <c r="E877" s="101"/>
    </row>
    <row r="878" spans="1:5" x14ac:dyDescent="0.25">
      <c r="A878">
        <v>2017</v>
      </c>
      <c r="B878" t="s">
        <v>37</v>
      </c>
      <c r="C878" t="s">
        <v>600</v>
      </c>
      <c r="D878" s="101" t="s">
        <v>1721</v>
      </c>
      <c r="E878" s="101"/>
    </row>
    <row r="879" spans="1:5" x14ac:dyDescent="0.25">
      <c r="A879">
        <v>2017</v>
      </c>
      <c r="B879" t="s">
        <v>56</v>
      </c>
      <c r="C879" t="s">
        <v>600</v>
      </c>
      <c r="D879" s="101" t="s">
        <v>1722</v>
      </c>
      <c r="E879" s="101"/>
    </row>
    <row r="880" spans="1:5" x14ac:dyDescent="0.25">
      <c r="A880">
        <v>2017</v>
      </c>
      <c r="B880" t="s">
        <v>34</v>
      </c>
      <c r="C880" t="s">
        <v>600</v>
      </c>
      <c r="D880" s="101" t="s">
        <v>1723</v>
      </c>
      <c r="E880" s="101"/>
    </row>
    <row r="881" spans="1:5" x14ac:dyDescent="0.25">
      <c r="A881">
        <v>2017</v>
      </c>
      <c r="B881" t="s">
        <v>27</v>
      </c>
      <c r="C881" t="s">
        <v>600</v>
      </c>
      <c r="D881" s="101" t="s">
        <v>1724</v>
      </c>
      <c r="E881" s="101"/>
    </row>
    <row r="882" spans="1:5" x14ac:dyDescent="0.25">
      <c r="A882">
        <v>2017</v>
      </c>
      <c r="B882" t="s">
        <v>57</v>
      </c>
      <c r="C882" t="s">
        <v>600</v>
      </c>
      <c r="D882" s="101" t="s">
        <v>1725</v>
      </c>
      <c r="E882" s="101"/>
    </row>
    <row r="883" spans="1:5" x14ac:dyDescent="0.25">
      <c r="A883">
        <v>2017</v>
      </c>
      <c r="B883" t="s">
        <v>62</v>
      </c>
      <c r="C883" t="s">
        <v>600</v>
      </c>
      <c r="D883" s="101" t="s">
        <v>1726</v>
      </c>
      <c r="E883" s="101"/>
    </row>
    <row r="884" spans="1:5" x14ac:dyDescent="0.25">
      <c r="A884">
        <v>2017</v>
      </c>
      <c r="B884" t="s">
        <v>154</v>
      </c>
      <c r="C884" t="s">
        <v>600</v>
      </c>
      <c r="D884" s="101" t="s">
        <v>1727</v>
      </c>
      <c r="E884" s="101"/>
    </row>
    <row r="885" spans="1:5" x14ac:dyDescent="0.25">
      <c r="A885">
        <v>2017</v>
      </c>
      <c r="B885" t="s">
        <v>50</v>
      </c>
      <c r="C885" t="s">
        <v>600</v>
      </c>
      <c r="D885" s="101" t="s">
        <v>1728</v>
      </c>
      <c r="E885" s="101"/>
    </row>
    <row r="886" spans="1:5" x14ac:dyDescent="0.25">
      <c r="A886">
        <v>2017</v>
      </c>
      <c r="B886" t="s">
        <v>32</v>
      </c>
      <c r="C886" t="s">
        <v>600</v>
      </c>
      <c r="D886" s="101" t="s">
        <v>1729</v>
      </c>
      <c r="E886" s="101"/>
    </row>
    <row r="887" spans="1:5" x14ac:dyDescent="0.25">
      <c r="A887">
        <v>2017</v>
      </c>
      <c r="B887" t="s">
        <v>61</v>
      </c>
      <c r="C887" t="s">
        <v>600</v>
      </c>
      <c r="D887" s="101" t="s">
        <v>1730</v>
      </c>
      <c r="E887" s="101"/>
    </row>
    <row r="888" spans="1:5" x14ac:dyDescent="0.25">
      <c r="A888">
        <v>2017</v>
      </c>
      <c r="B888" t="s">
        <v>155</v>
      </c>
      <c r="C888" t="s">
        <v>600</v>
      </c>
      <c r="D888" s="101" t="s">
        <v>1731</v>
      </c>
      <c r="E888" s="101"/>
    </row>
    <row r="889" spans="1:5" x14ac:dyDescent="0.25">
      <c r="A889">
        <v>2017</v>
      </c>
      <c r="B889" t="s">
        <v>156</v>
      </c>
      <c r="C889" t="s">
        <v>600</v>
      </c>
      <c r="D889" s="101" t="s">
        <v>1732</v>
      </c>
      <c r="E889" s="101"/>
    </row>
    <row r="890" spans="1:5" x14ac:dyDescent="0.25">
      <c r="A890">
        <v>2017</v>
      </c>
      <c r="B890" t="s">
        <v>157</v>
      </c>
      <c r="C890" t="s">
        <v>600</v>
      </c>
      <c r="D890" s="101" t="s">
        <v>1733</v>
      </c>
      <c r="E890" s="101"/>
    </row>
    <row r="891" spans="1:5" x14ac:dyDescent="0.25">
      <c r="A891">
        <v>2017</v>
      </c>
      <c r="B891" t="s">
        <v>158</v>
      </c>
      <c r="C891" t="s">
        <v>600</v>
      </c>
      <c r="D891" s="101" t="s">
        <v>1734</v>
      </c>
      <c r="E891" s="101"/>
    </row>
    <row r="892" spans="1:5" x14ac:dyDescent="0.25">
      <c r="A892">
        <v>2017</v>
      </c>
      <c r="B892" t="s">
        <v>159</v>
      </c>
      <c r="C892" t="s">
        <v>600</v>
      </c>
      <c r="D892" s="101" t="s">
        <v>1735</v>
      </c>
      <c r="E892" s="101"/>
    </row>
    <row r="893" spans="1:5" x14ac:dyDescent="0.25">
      <c r="A893">
        <v>2017</v>
      </c>
      <c r="B893" t="s">
        <v>160</v>
      </c>
      <c r="C893" t="s">
        <v>600</v>
      </c>
      <c r="D893" s="101" t="s">
        <v>1736</v>
      </c>
      <c r="E893" s="101"/>
    </row>
    <row r="894" spans="1:5" x14ac:dyDescent="0.25">
      <c r="A894">
        <v>2017</v>
      </c>
      <c r="B894" t="s">
        <v>112</v>
      </c>
      <c r="C894" t="s">
        <v>600</v>
      </c>
      <c r="D894" s="101" t="s">
        <v>1737</v>
      </c>
      <c r="E894" s="101"/>
    </row>
    <row r="895" spans="1:5" x14ac:dyDescent="0.25">
      <c r="A895">
        <v>2017</v>
      </c>
      <c r="B895" t="s">
        <v>134</v>
      </c>
      <c r="C895" t="s">
        <v>600</v>
      </c>
      <c r="D895" s="101" t="s">
        <v>1738</v>
      </c>
      <c r="E895" s="101"/>
    </row>
    <row r="896" spans="1:5" x14ac:dyDescent="0.25">
      <c r="A896">
        <v>2017</v>
      </c>
      <c r="B896" t="s">
        <v>116</v>
      </c>
      <c r="C896" t="s">
        <v>600</v>
      </c>
      <c r="D896" s="101" t="s">
        <v>1739</v>
      </c>
      <c r="E896" s="101"/>
    </row>
    <row r="897" spans="1:5" x14ac:dyDescent="0.25">
      <c r="A897">
        <v>2017</v>
      </c>
      <c r="B897" t="s">
        <v>137</v>
      </c>
      <c r="C897" t="s">
        <v>600</v>
      </c>
      <c r="D897" s="101" t="s">
        <v>1711</v>
      </c>
      <c r="E897" s="101"/>
    </row>
    <row r="898" spans="1:5" x14ac:dyDescent="0.25">
      <c r="A898">
        <v>2017</v>
      </c>
      <c r="B898" t="s">
        <v>162</v>
      </c>
      <c r="C898" t="s">
        <v>600</v>
      </c>
      <c r="D898" s="101" t="s">
        <v>1712</v>
      </c>
      <c r="E898" s="101"/>
    </row>
    <row r="899" spans="1:5" x14ac:dyDescent="0.25">
      <c r="A899">
        <v>2017</v>
      </c>
      <c r="B899" t="s">
        <v>163</v>
      </c>
      <c r="C899" t="s">
        <v>600</v>
      </c>
      <c r="D899" s="101" t="s">
        <v>1713</v>
      </c>
      <c r="E899" s="101"/>
    </row>
    <row r="900" spans="1:5" x14ac:dyDescent="0.25">
      <c r="A900">
        <v>2017</v>
      </c>
      <c r="B900" t="s">
        <v>164</v>
      </c>
      <c r="C900" t="s">
        <v>600</v>
      </c>
      <c r="D900" s="101" t="s">
        <v>1714</v>
      </c>
      <c r="E900" s="101"/>
    </row>
    <row r="901" spans="1:5" x14ac:dyDescent="0.25">
      <c r="A901">
        <v>2016</v>
      </c>
      <c r="B901" t="s">
        <v>152</v>
      </c>
      <c r="C901" t="s">
        <v>600</v>
      </c>
      <c r="D901" s="101" t="s">
        <v>1740</v>
      </c>
      <c r="E901" s="101"/>
    </row>
    <row r="902" spans="1:5" x14ac:dyDescent="0.25">
      <c r="A902">
        <v>2016</v>
      </c>
      <c r="B902" t="s">
        <v>59</v>
      </c>
      <c r="C902" t="s">
        <v>600</v>
      </c>
      <c r="D902" s="101" t="s">
        <v>1741</v>
      </c>
      <c r="E902" s="101"/>
    </row>
    <row r="903" spans="1:5" x14ac:dyDescent="0.25">
      <c r="A903">
        <v>2016</v>
      </c>
      <c r="B903" t="s">
        <v>49</v>
      </c>
      <c r="C903" t="s">
        <v>600</v>
      </c>
      <c r="D903" s="101" t="s">
        <v>1742</v>
      </c>
      <c r="E903" s="101"/>
    </row>
    <row r="904" spans="1:5" x14ac:dyDescent="0.25">
      <c r="A904">
        <v>2016</v>
      </c>
      <c r="B904" t="s">
        <v>153</v>
      </c>
      <c r="C904" t="s">
        <v>600</v>
      </c>
      <c r="D904" s="101" t="s">
        <v>1743</v>
      </c>
      <c r="E904" s="101"/>
    </row>
    <row r="905" spans="1:5" x14ac:dyDescent="0.25">
      <c r="A905">
        <v>2016</v>
      </c>
      <c r="B905" t="s">
        <v>46</v>
      </c>
      <c r="C905" t="s">
        <v>600</v>
      </c>
      <c r="D905" s="101" t="s">
        <v>1744</v>
      </c>
      <c r="E905" s="101"/>
    </row>
    <row r="906" spans="1:5" x14ac:dyDescent="0.25">
      <c r="A906">
        <v>2016</v>
      </c>
      <c r="B906" t="s">
        <v>51</v>
      </c>
      <c r="C906" t="s">
        <v>600</v>
      </c>
      <c r="D906" s="101" t="s">
        <v>1745</v>
      </c>
      <c r="E906" s="101"/>
    </row>
    <row r="907" spans="1:5" x14ac:dyDescent="0.25">
      <c r="A907">
        <v>2016</v>
      </c>
      <c r="B907" t="s">
        <v>37</v>
      </c>
      <c r="C907" t="s">
        <v>600</v>
      </c>
      <c r="D907" s="101" t="s">
        <v>1746</v>
      </c>
      <c r="E907" s="101"/>
    </row>
    <row r="908" spans="1:5" x14ac:dyDescent="0.25">
      <c r="A908">
        <v>2016</v>
      </c>
      <c r="B908" t="s">
        <v>56</v>
      </c>
      <c r="C908" t="s">
        <v>600</v>
      </c>
      <c r="D908" s="101" t="s">
        <v>1747</v>
      </c>
      <c r="E908" s="101"/>
    </row>
    <row r="909" spans="1:5" x14ac:dyDescent="0.25">
      <c r="A909">
        <v>2016</v>
      </c>
      <c r="B909" t="s">
        <v>34</v>
      </c>
      <c r="C909" t="s">
        <v>600</v>
      </c>
      <c r="D909" s="101" t="s">
        <v>1748</v>
      </c>
      <c r="E909" s="101"/>
    </row>
    <row r="910" spans="1:5" x14ac:dyDescent="0.25">
      <c r="A910">
        <v>2016</v>
      </c>
      <c r="B910" t="s">
        <v>27</v>
      </c>
      <c r="C910" t="s">
        <v>600</v>
      </c>
      <c r="D910" s="101" t="s">
        <v>1749</v>
      </c>
      <c r="E910" s="101"/>
    </row>
    <row r="911" spans="1:5" x14ac:dyDescent="0.25">
      <c r="A911">
        <v>2016</v>
      </c>
      <c r="B911" t="s">
        <v>57</v>
      </c>
      <c r="C911" t="s">
        <v>600</v>
      </c>
      <c r="D911" s="101" t="s">
        <v>1750</v>
      </c>
      <c r="E911" s="101"/>
    </row>
    <row r="912" spans="1:5" x14ac:dyDescent="0.25">
      <c r="A912">
        <v>2016</v>
      </c>
      <c r="B912" t="s">
        <v>62</v>
      </c>
      <c r="C912" t="s">
        <v>600</v>
      </c>
      <c r="D912" s="101" t="s">
        <v>1751</v>
      </c>
      <c r="E912" s="101"/>
    </row>
    <row r="913" spans="1:5" x14ac:dyDescent="0.25">
      <c r="A913">
        <v>2016</v>
      </c>
      <c r="B913" t="s">
        <v>154</v>
      </c>
      <c r="C913" t="s">
        <v>600</v>
      </c>
      <c r="D913" s="101" t="s">
        <v>1752</v>
      </c>
      <c r="E913" s="101"/>
    </row>
    <row r="914" spans="1:5" x14ac:dyDescent="0.25">
      <c r="A914">
        <v>2016</v>
      </c>
      <c r="B914" t="s">
        <v>50</v>
      </c>
      <c r="C914" t="s">
        <v>600</v>
      </c>
      <c r="D914" s="101" t="s">
        <v>1753</v>
      </c>
      <c r="E914" s="101"/>
    </row>
    <row r="915" spans="1:5" x14ac:dyDescent="0.25">
      <c r="A915">
        <v>2016</v>
      </c>
      <c r="B915" t="s">
        <v>32</v>
      </c>
      <c r="C915" t="s">
        <v>600</v>
      </c>
      <c r="D915" s="101" t="s">
        <v>1754</v>
      </c>
      <c r="E915" s="101"/>
    </row>
    <row r="916" spans="1:5" x14ac:dyDescent="0.25">
      <c r="A916">
        <v>2016</v>
      </c>
      <c r="B916" t="s">
        <v>61</v>
      </c>
      <c r="C916" t="s">
        <v>600</v>
      </c>
      <c r="D916" s="101" t="s">
        <v>1755</v>
      </c>
      <c r="E916" s="101"/>
    </row>
    <row r="917" spans="1:5" x14ac:dyDescent="0.25">
      <c r="A917">
        <v>2016</v>
      </c>
      <c r="B917" t="s">
        <v>155</v>
      </c>
      <c r="C917" t="s">
        <v>600</v>
      </c>
      <c r="D917" s="101" t="s">
        <v>1756</v>
      </c>
      <c r="E917" s="101"/>
    </row>
    <row r="918" spans="1:5" x14ac:dyDescent="0.25">
      <c r="A918">
        <v>2016</v>
      </c>
      <c r="B918" t="s">
        <v>156</v>
      </c>
      <c r="C918" t="s">
        <v>600</v>
      </c>
      <c r="D918" s="101" t="s">
        <v>1757</v>
      </c>
      <c r="E918" s="101"/>
    </row>
    <row r="919" spans="1:5" x14ac:dyDescent="0.25">
      <c r="A919">
        <v>2016</v>
      </c>
      <c r="B919" t="s">
        <v>157</v>
      </c>
      <c r="C919" t="s">
        <v>600</v>
      </c>
      <c r="D919" s="101" t="s">
        <v>1758</v>
      </c>
      <c r="E919" s="101"/>
    </row>
    <row r="920" spans="1:5" x14ac:dyDescent="0.25">
      <c r="A920">
        <v>2016</v>
      </c>
      <c r="B920" t="s">
        <v>158</v>
      </c>
      <c r="C920" t="s">
        <v>600</v>
      </c>
      <c r="D920" s="101" t="s">
        <v>1759</v>
      </c>
      <c r="E920" s="101"/>
    </row>
    <row r="921" spans="1:5" x14ac:dyDescent="0.25">
      <c r="A921">
        <v>2016</v>
      </c>
      <c r="B921" t="s">
        <v>159</v>
      </c>
      <c r="C921" t="s">
        <v>600</v>
      </c>
      <c r="D921" s="101" t="s">
        <v>1760</v>
      </c>
      <c r="E921" s="101"/>
    </row>
    <row r="922" spans="1:5" x14ac:dyDescent="0.25">
      <c r="A922">
        <v>2016</v>
      </c>
      <c r="B922" t="s">
        <v>160</v>
      </c>
      <c r="C922" t="s">
        <v>600</v>
      </c>
      <c r="D922" s="101" t="s">
        <v>1761</v>
      </c>
      <c r="E922" s="101"/>
    </row>
    <row r="923" spans="1:5" x14ac:dyDescent="0.25">
      <c r="A923">
        <v>2016</v>
      </c>
      <c r="B923" t="s">
        <v>112</v>
      </c>
      <c r="C923" t="s">
        <v>600</v>
      </c>
      <c r="D923" s="101" t="s">
        <v>1762</v>
      </c>
      <c r="E923" s="101"/>
    </row>
    <row r="924" spans="1:5" x14ac:dyDescent="0.25">
      <c r="A924">
        <v>2016</v>
      </c>
      <c r="B924" t="s">
        <v>134</v>
      </c>
      <c r="C924" t="s">
        <v>600</v>
      </c>
      <c r="D924" s="101" t="s">
        <v>1763</v>
      </c>
      <c r="E924" s="101"/>
    </row>
    <row r="925" spans="1:5" x14ac:dyDescent="0.25">
      <c r="A925">
        <v>2016</v>
      </c>
      <c r="B925" t="s">
        <v>116</v>
      </c>
      <c r="C925" t="s">
        <v>600</v>
      </c>
      <c r="D925" s="101" t="s">
        <v>1764</v>
      </c>
      <c r="E925" s="101"/>
    </row>
    <row r="926" spans="1:5" x14ac:dyDescent="0.25">
      <c r="A926">
        <v>2016</v>
      </c>
      <c r="B926" t="s">
        <v>137</v>
      </c>
      <c r="C926" t="s">
        <v>600</v>
      </c>
      <c r="D926" s="101" t="s">
        <v>1765</v>
      </c>
      <c r="E926" s="101"/>
    </row>
    <row r="927" spans="1:5" x14ac:dyDescent="0.25">
      <c r="A927">
        <v>2016</v>
      </c>
      <c r="B927" t="s">
        <v>162</v>
      </c>
      <c r="C927" t="s">
        <v>600</v>
      </c>
      <c r="D927" s="101" t="s">
        <v>1766</v>
      </c>
      <c r="E927" s="101"/>
    </row>
    <row r="928" spans="1:5" x14ac:dyDescent="0.25">
      <c r="A928">
        <v>2016</v>
      </c>
      <c r="B928" t="s">
        <v>163</v>
      </c>
      <c r="C928" t="s">
        <v>600</v>
      </c>
      <c r="D928" s="101" t="s">
        <v>1767</v>
      </c>
      <c r="E928" s="101"/>
    </row>
    <row r="929" spans="1:5" x14ac:dyDescent="0.25">
      <c r="A929">
        <v>2016</v>
      </c>
      <c r="B929" t="s">
        <v>164</v>
      </c>
      <c r="C929" t="s">
        <v>600</v>
      </c>
      <c r="D929" s="101" t="s">
        <v>1768</v>
      </c>
      <c r="E929" s="101"/>
    </row>
    <row r="930" spans="1:5" x14ac:dyDescent="0.25">
      <c r="A930">
        <v>2015</v>
      </c>
      <c r="B930" t="s">
        <v>152</v>
      </c>
      <c r="C930" t="s">
        <v>600</v>
      </c>
      <c r="D930" s="101" t="s">
        <v>1769</v>
      </c>
      <c r="E930" s="101"/>
    </row>
    <row r="931" spans="1:5" x14ac:dyDescent="0.25">
      <c r="A931">
        <v>2015</v>
      </c>
      <c r="B931" t="s">
        <v>59</v>
      </c>
      <c r="C931" t="s">
        <v>600</v>
      </c>
      <c r="D931" s="101" t="s">
        <v>1770</v>
      </c>
      <c r="E931" s="101"/>
    </row>
    <row r="932" spans="1:5" x14ac:dyDescent="0.25">
      <c r="A932">
        <v>2015</v>
      </c>
      <c r="B932" t="s">
        <v>49</v>
      </c>
      <c r="C932" t="s">
        <v>600</v>
      </c>
      <c r="D932" s="101" t="s">
        <v>1771</v>
      </c>
      <c r="E932" s="101"/>
    </row>
    <row r="933" spans="1:5" x14ac:dyDescent="0.25">
      <c r="A933">
        <v>2015</v>
      </c>
      <c r="B933" t="s">
        <v>153</v>
      </c>
      <c r="C933" t="s">
        <v>600</v>
      </c>
      <c r="D933" s="101" t="s">
        <v>1772</v>
      </c>
      <c r="E933" s="101"/>
    </row>
    <row r="934" spans="1:5" x14ac:dyDescent="0.25">
      <c r="A934">
        <v>2015</v>
      </c>
      <c r="B934" t="s">
        <v>46</v>
      </c>
      <c r="C934" t="s">
        <v>600</v>
      </c>
      <c r="D934" s="101" t="s">
        <v>1773</v>
      </c>
      <c r="E934" s="101"/>
    </row>
    <row r="935" spans="1:5" x14ac:dyDescent="0.25">
      <c r="A935">
        <v>2015</v>
      </c>
      <c r="B935" t="s">
        <v>51</v>
      </c>
      <c r="C935" t="s">
        <v>600</v>
      </c>
      <c r="D935" s="101" t="s">
        <v>1774</v>
      </c>
      <c r="E935" s="101"/>
    </row>
    <row r="936" spans="1:5" x14ac:dyDescent="0.25">
      <c r="A936">
        <v>2015</v>
      </c>
      <c r="B936" t="s">
        <v>37</v>
      </c>
      <c r="C936" t="s">
        <v>600</v>
      </c>
      <c r="D936" s="101" t="s">
        <v>1775</v>
      </c>
      <c r="E936" s="101"/>
    </row>
    <row r="937" spans="1:5" x14ac:dyDescent="0.25">
      <c r="A937">
        <v>2015</v>
      </c>
      <c r="B937" t="s">
        <v>56</v>
      </c>
      <c r="C937" t="s">
        <v>600</v>
      </c>
      <c r="D937" s="101" t="s">
        <v>1776</v>
      </c>
      <c r="E937" s="101"/>
    </row>
    <row r="938" spans="1:5" x14ac:dyDescent="0.25">
      <c r="A938">
        <v>2015</v>
      </c>
      <c r="B938" t="s">
        <v>34</v>
      </c>
      <c r="C938" t="s">
        <v>600</v>
      </c>
      <c r="D938" s="101" t="s">
        <v>1777</v>
      </c>
      <c r="E938" s="101"/>
    </row>
    <row r="939" spans="1:5" x14ac:dyDescent="0.25">
      <c r="A939">
        <v>2015</v>
      </c>
      <c r="B939" t="s">
        <v>27</v>
      </c>
      <c r="C939" t="s">
        <v>600</v>
      </c>
      <c r="D939" s="101" t="s">
        <v>1778</v>
      </c>
      <c r="E939" s="101"/>
    </row>
    <row r="940" spans="1:5" x14ac:dyDescent="0.25">
      <c r="A940">
        <v>2015</v>
      </c>
      <c r="B940" t="s">
        <v>57</v>
      </c>
      <c r="C940" t="s">
        <v>600</v>
      </c>
      <c r="D940" s="101" t="s">
        <v>1779</v>
      </c>
      <c r="E940" s="101"/>
    </row>
    <row r="941" spans="1:5" x14ac:dyDescent="0.25">
      <c r="A941">
        <v>2015</v>
      </c>
      <c r="B941" t="s">
        <v>62</v>
      </c>
      <c r="C941" t="s">
        <v>600</v>
      </c>
      <c r="D941" s="101" t="s">
        <v>1780</v>
      </c>
      <c r="E941" s="101"/>
    </row>
    <row r="942" spans="1:5" x14ac:dyDescent="0.25">
      <c r="A942">
        <v>2015</v>
      </c>
      <c r="B942" t="s">
        <v>154</v>
      </c>
      <c r="C942" t="s">
        <v>600</v>
      </c>
      <c r="D942" s="101" t="s">
        <v>1781</v>
      </c>
      <c r="E942" s="101"/>
    </row>
    <row r="943" spans="1:5" x14ac:dyDescent="0.25">
      <c r="A943">
        <v>2015</v>
      </c>
      <c r="B943" t="s">
        <v>50</v>
      </c>
      <c r="C943" t="s">
        <v>600</v>
      </c>
      <c r="D943" s="101" t="s">
        <v>1643</v>
      </c>
      <c r="E943" s="101"/>
    </row>
    <row r="944" spans="1:5" x14ac:dyDescent="0.25">
      <c r="A944">
        <v>2015</v>
      </c>
      <c r="B944" t="s">
        <v>32</v>
      </c>
      <c r="C944" t="s">
        <v>600</v>
      </c>
      <c r="D944" s="101" t="s">
        <v>1782</v>
      </c>
      <c r="E944" s="101"/>
    </row>
    <row r="945" spans="1:5" x14ac:dyDescent="0.25">
      <c r="A945">
        <v>2015</v>
      </c>
      <c r="B945" t="s">
        <v>61</v>
      </c>
      <c r="C945" t="s">
        <v>600</v>
      </c>
      <c r="D945" s="101" t="s">
        <v>1783</v>
      </c>
      <c r="E945" s="101"/>
    </row>
    <row r="946" spans="1:5" x14ac:dyDescent="0.25">
      <c r="A946">
        <v>2015</v>
      </c>
      <c r="B946" t="s">
        <v>155</v>
      </c>
      <c r="C946" t="s">
        <v>600</v>
      </c>
      <c r="D946" s="101" t="s">
        <v>1784</v>
      </c>
      <c r="E946" s="101"/>
    </row>
    <row r="947" spans="1:5" x14ac:dyDescent="0.25">
      <c r="A947">
        <v>2015</v>
      </c>
      <c r="B947" t="s">
        <v>156</v>
      </c>
      <c r="C947" t="s">
        <v>600</v>
      </c>
      <c r="D947" s="101" t="s">
        <v>1785</v>
      </c>
      <c r="E947" s="101"/>
    </row>
    <row r="948" spans="1:5" x14ac:dyDescent="0.25">
      <c r="A948">
        <v>2015</v>
      </c>
      <c r="B948" t="s">
        <v>157</v>
      </c>
      <c r="C948" t="s">
        <v>600</v>
      </c>
      <c r="D948" s="101" t="s">
        <v>1786</v>
      </c>
      <c r="E948" s="101"/>
    </row>
    <row r="949" spans="1:5" x14ac:dyDescent="0.25">
      <c r="A949">
        <v>2015</v>
      </c>
      <c r="B949" t="s">
        <v>158</v>
      </c>
      <c r="C949" t="s">
        <v>600</v>
      </c>
      <c r="D949" s="101" t="s">
        <v>1787</v>
      </c>
      <c r="E949" s="101"/>
    </row>
    <row r="950" spans="1:5" x14ac:dyDescent="0.25">
      <c r="A950">
        <v>2015</v>
      </c>
      <c r="B950" t="s">
        <v>159</v>
      </c>
      <c r="C950" t="s">
        <v>600</v>
      </c>
      <c r="D950" s="101" t="s">
        <v>1788</v>
      </c>
      <c r="E950" s="101"/>
    </row>
    <row r="951" spans="1:5" x14ac:dyDescent="0.25">
      <c r="A951">
        <v>2015</v>
      </c>
      <c r="B951" t="s">
        <v>160</v>
      </c>
      <c r="C951" t="s">
        <v>600</v>
      </c>
      <c r="D951" s="101" t="s">
        <v>1789</v>
      </c>
      <c r="E951" s="101"/>
    </row>
    <row r="952" spans="1:5" x14ac:dyDescent="0.25">
      <c r="A952">
        <v>2015</v>
      </c>
      <c r="B952" t="s">
        <v>112</v>
      </c>
      <c r="C952" t="s">
        <v>600</v>
      </c>
      <c r="D952" s="101" t="s">
        <v>1790</v>
      </c>
      <c r="E952" s="101"/>
    </row>
    <row r="953" spans="1:5" x14ac:dyDescent="0.25">
      <c r="A953">
        <v>2015</v>
      </c>
      <c r="B953" t="s">
        <v>134</v>
      </c>
      <c r="C953" t="s">
        <v>600</v>
      </c>
      <c r="D953" s="101" t="s">
        <v>1791</v>
      </c>
      <c r="E953" s="101"/>
    </row>
    <row r="954" spans="1:5" x14ac:dyDescent="0.25">
      <c r="A954">
        <v>2015</v>
      </c>
      <c r="B954" t="s">
        <v>116</v>
      </c>
      <c r="C954" t="s">
        <v>600</v>
      </c>
      <c r="D954" s="101" t="s">
        <v>1792</v>
      </c>
      <c r="E954" s="101"/>
    </row>
    <row r="955" spans="1:5" x14ac:dyDescent="0.25">
      <c r="A955">
        <v>2015</v>
      </c>
      <c r="B955" t="s">
        <v>137</v>
      </c>
      <c r="C955" t="s">
        <v>600</v>
      </c>
      <c r="D955" s="101" t="s">
        <v>1793</v>
      </c>
      <c r="E955" s="101"/>
    </row>
    <row r="956" spans="1:5" x14ac:dyDescent="0.25">
      <c r="A956">
        <v>2015</v>
      </c>
      <c r="B956" t="s">
        <v>162</v>
      </c>
      <c r="C956" t="s">
        <v>600</v>
      </c>
      <c r="D956" s="101" t="s">
        <v>1794</v>
      </c>
      <c r="E956" s="101"/>
    </row>
    <row r="957" spans="1:5" x14ac:dyDescent="0.25">
      <c r="A957">
        <v>2015</v>
      </c>
      <c r="B957" t="s">
        <v>163</v>
      </c>
      <c r="C957" t="s">
        <v>600</v>
      </c>
      <c r="D957" s="101" t="s">
        <v>1795</v>
      </c>
      <c r="E957" s="101"/>
    </row>
    <row r="958" spans="1:5" x14ac:dyDescent="0.25">
      <c r="A958">
        <v>2015</v>
      </c>
      <c r="B958" t="s">
        <v>164</v>
      </c>
      <c r="C958" t="s">
        <v>600</v>
      </c>
      <c r="D958" s="101" t="s">
        <v>1796</v>
      </c>
      <c r="E958" s="101"/>
    </row>
    <row r="959" spans="1:5" x14ac:dyDescent="0.25">
      <c r="A959">
        <v>2014</v>
      </c>
      <c r="B959" t="s">
        <v>152</v>
      </c>
      <c r="C959" t="s">
        <v>600</v>
      </c>
      <c r="D959" s="101" t="s">
        <v>1797</v>
      </c>
      <c r="E959" s="101"/>
    </row>
    <row r="960" spans="1:5" x14ac:dyDescent="0.25">
      <c r="A960">
        <v>2014</v>
      </c>
      <c r="B960" t="s">
        <v>59</v>
      </c>
      <c r="C960" t="s">
        <v>600</v>
      </c>
      <c r="D960" s="101" t="s">
        <v>1798</v>
      </c>
      <c r="E960" s="101"/>
    </row>
    <row r="961" spans="1:5" x14ac:dyDescent="0.25">
      <c r="A961">
        <v>2014</v>
      </c>
      <c r="B961" t="s">
        <v>49</v>
      </c>
      <c r="C961" t="s">
        <v>600</v>
      </c>
      <c r="D961" s="101" t="s">
        <v>1799</v>
      </c>
      <c r="E961" s="101"/>
    </row>
    <row r="962" spans="1:5" x14ac:dyDescent="0.25">
      <c r="A962">
        <v>2014</v>
      </c>
      <c r="B962" t="s">
        <v>153</v>
      </c>
      <c r="C962" t="s">
        <v>600</v>
      </c>
      <c r="D962" s="101" t="s">
        <v>1800</v>
      </c>
      <c r="E962" s="101"/>
    </row>
    <row r="963" spans="1:5" x14ac:dyDescent="0.25">
      <c r="A963">
        <v>2014</v>
      </c>
      <c r="B963" t="s">
        <v>46</v>
      </c>
      <c r="C963" t="s">
        <v>600</v>
      </c>
      <c r="D963" s="101" t="s">
        <v>1801</v>
      </c>
      <c r="E963" s="101"/>
    </row>
    <row r="964" spans="1:5" x14ac:dyDescent="0.25">
      <c r="A964">
        <v>2014</v>
      </c>
      <c r="B964" t="s">
        <v>37</v>
      </c>
      <c r="C964" t="s">
        <v>600</v>
      </c>
      <c r="D964" s="101" t="s">
        <v>1802</v>
      </c>
      <c r="E964" s="101"/>
    </row>
    <row r="965" spans="1:5" x14ac:dyDescent="0.25">
      <c r="A965">
        <v>2014</v>
      </c>
      <c r="B965" t="s">
        <v>51</v>
      </c>
      <c r="C965" t="s">
        <v>600</v>
      </c>
      <c r="D965" s="101" t="s">
        <v>1803</v>
      </c>
      <c r="E965" s="101"/>
    </row>
    <row r="966" spans="1:5" x14ac:dyDescent="0.25">
      <c r="A966">
        <v>2014</v>
      </c>
      <c r="B966" t="s">
        <v>56</v>
      </c>
      <c r="C966" t="s">
        <v>600</v>
      </c>
      <c r="D966" s="101" t="s">
        <v>1804</v>
      </c>
      <c r="E966" s="101"/>
    </row>
    <row r="967" spans="1:5" x14ac:dyDescent="0.25">
      <c r="A967">
        <v>2014</v>
      </c>
      <c r="B967" t="s">
        <v>34</v>
      </c>
      <c r="C967" t="s">
        <v>600</v>
      </c>
      <c r="D967" s="101" t="s">
        <v>1805</v>
      </c>
      <c r="E967" s="101"/>
    </row>
    <row r="968" spans="1:5" x14ac:dyDescent="0.25">
      <c r="A968">
        <v>2014</v>
      </c>
      <c r="B968" t="s">
        <v>27</v>
      </c>
      <c r="C968" t="s">
        <v>600</v>
      </c>
      <c r="D968" s="101" t="s">
        <v>1806</v>
      </c>
      <c r="E968" s="101"/>
    </row>
    <row r="969" spans="1:5" x14ac:dyDescent="0.25">
      <c r="A969">
        <v>2014</v>
      </c>
      <c r="B969" t="s">
        <v>57</v>
      </c>
      <c r="C969" t="s">
        <v>600</v>
      </c>
      <c r="D969" s="101" t="s">
        <v>1807</v>
      </c>
      <c r="E969" s="101"/>
    </row>
    <row r="970" spans="1:5" x14ac:dyDescent="0.25">
      <c r="A970">
        <v>2014</v>
      </c>
      <c r="B970" t="s">
        <v>62</v>
      </c>
      <c r="C970" t="s">
        <v>600</v>
      </c>
      <c r="D970" s="101" t="s">
        <v>1808</v>
      </c>
      <c r="E970" s="101"/>
    </row>
    <row r="971" spans="1:5" x14ac:dyDescent="0.25">
      <c r="A971">
        <v>2014</v>
      </c>
      <c r="B971" t="s">
        <v>154</v>
      </c>
      <c r="C971" t="s">
        <v>600</v>
      </c>
      <c r="D971" s="101" t="s">
        <v>1809</v>
      </c>
      <c r="E971" s="101"/>
    </row>
    <row r="972" spans="1:5" x14ac:dyDescent="0.25">
      <c r="A972">
        <v>2014</v>
      </c>
      <c r="B972" t="s">
        <v>50</v>
      </c>
      <c r="C972" t="s">
        <v>600</v>
      </c>
      <c r="D972" s="101" t="s">
        <v>1810</v>
      </c>
      <c r="E972" s="101"/>
    </row>
    <row r="973" spans="1:5" x14ac:dyDescent="0.25">
      <c r="A973">
        <v>2014</v>
      </c>
      <c r="B973" t="s">
        <v>61</v>
      </c>
      <c r="C973" t="s">
        <v>600</v>
      </c>
      <c r="D973" s="101" t="s">
        <v>1811</v>
      </c>
      <c r="E973" s="101"/>
    </row>
    <row r="974" spans="1:5" x14ac:dyDescent="0.25">
      <c r="A974">
        <v>2014</v>
      </c>
      <c r="B974" t="s">
        <v>32</v>
      </c>
      <c r="C974" t="s">
        <v>600</v>
      </c>
      <c r="D974" s="101" t="s">
        <v>1812</v>
      </c>
      <c r="E974" s="101"/>
    </row>
    <row r="975" spans="1:5" x14ac:dyDescent="0.25">
      <c r="A975">
        <v>2014</v>
      </c>
      <c r="B975" t="s">
        <v>48</v>
      </c>
      <c r="C975" t="s">
        <v>600</v>
      </c>
      <c r="D975" s="101" t="s">
        <v>1813</v>
      </c>
      <c r="E975" s="101"/>
    </row>
    <row r="976" spans="1:5" x14ac:dyDescent="0.25">
      <c r="A976">
        <v>2014</v>
      </c>
      <c r="B976" t="s">
        <v>155</v>
      </c>
      <c r="C976" t="s">
        <v>600</v>
      </c>
      <c r="D976" s="101" t="s">
        <v>1814</v>
      </c>
      <c r="E976" s="101"/>
    </row>
    <row r="977" spans="1:5" x14ac:dyDescent="0.25">
      <c r="A977">
        <v>2014</v>
      </c>
      <c r="B977" t="s">
        <v>156</v>
      </c>
      <c r="C977" t="s">
        <v>600</v>
      </c>
      <c r="D977" s="101" t="s">
        <v>1815</v>
      </c>
      <c r="E977" s="101"/>
    </row>
    <row r="978" spans="1:5" x14ac:dyDescent="0.25">
      <c r="A978">
        <v>2014</v>
      </c>
      <c r="B978" t="s">
        <v>157</v>
      </c>
      <c r="C978" t="s">
        <v>600</v>
      </c>
      <c r="D978" s="101" t="s">
        <v>1816</v>
      </c>
      <c r="E978" s="101"/>
    </row>
    <row r="979" spans="1:5" x14ac:dyDescent="0.25">
      <c r="A979">
        <v>2014</v>
      </c>
      <c r="B979" t="s">
        <v>158</v>
      </c>
      <c r="C979" t="s">
        <v>600</v>
      </c>
      <c r="D979" s="101" t="s">
        <v>1817</v>
      </c>
      <c r="E979" s="101"/>
    </row>
    <row r="980" spans="1:5" x14ac:dyDescent="0.25">
      <c r="A980">
        <v>2014</v>
      </c>
      <c r="B980" t="s">
        <v>159</v>
      </c>
      <c r="C980" t="s">
        <v>600</v>
      </c>
      <c r="D980" s="101" t="s">
        <v>1818</v>
      </c>
      <c r="E980" s="101"/>
    </row>
    <row r="981" spans="1:5" x14ac:dyDescent="0.25">
      <c r="A981">
        <v>2014</v>
      </c>
      <c r="B981" t="s">
        <v>119</v>
      </c>
      <c r="C981" t="s">
        <v>600</v>
      </c>
      <c r="D981" s="101" t="s">
        <v>1819</v>
      </c>
      <c r="E981" s="101"/>
    </row>
    <row r="982" spans="1:5" x14ac:dyDescent="0.25">
      <c r="A982">
        <v>2014</v>
      </c>
      <c r="B982" t="s">
        <v>116</v>
      </c>
      <c r="C982" t="s">
        <v>600</v>
      </c>
      <c r="D982" s="101" t="s">
        <v>1820</v>
      </c>
      <c r="E982" s="101"/>
    </row>
    <row r="983" spans="1:5" x14ac:dyDescent="0.25">
      <c r="A983">
        <v>2014</v>
      </c>
      <c r="B983" t="s">
        <v>134</v>
      </c>
      <c r="C983" t="s">
        <v>600</v>
      </c>
      <c r="D983" s="101" t="s">
        <v>1821</v>
      </c>
      <c r="E983" s="101"/>
    </row>
    <row r="984" spans="1:5" x14ac:dyDescent="0.25">
      <c r="A984">
        <v>2014</v>
      </c>
      <c r="B984" t="s">
        <v>166</v>
      </c>
      <c r="C984" t="s">
        <v>600</v>
      </c>
      <c r="D984" s="101" t="s">
        <v>1822</v>
      </c>
      <c r="E984" s="101"/>
    </row>
    <row r="985" spans="1:5" x14ac:dyDescent="0.25">
      <c r="A985">
        <v>2014</v>
      </c>
      <c r="B985" t="s">
        <v>162</v>
      </c>
      <c r="C985" t="s">
        <v>600</v>
      </c>
      <c r="D985" s="101" t="s">
        <v>1823</v>
      </c>
      <c r="E985" s="101"/>
    </row>
    <row r="986" spans="1:5" x14ac:dyDescent="0.25">
      <c r="A986">
        <v>2014</v>
      </c>
      <c r="B986" t="s">
        <v>163</v>
      </c>
      <c r="C986" t="s">
        <v>600</v>
      </c>
      <c r="D986" s="101" t="s">
        <v>1824</v>
      </c>
      <c r="E986" s="101"/>
    </row>
    <row r="987" spans="1:5" x14ac:dyDescent="0.25">
      <c r="A987">
        <v>2014</v>
      </c>
      <c r="B987" t="s">
        <v>164</v>
      </c>
      <c r="C987" t="s">
        <v>600</v>
      </c>
      <c r="D987" s="101" t="s">
        <v>1825</v>
      </c>
      <c r="E987" s="101"/>
    </row>
    <row r="988" spans="1:5" x14ac:dyDescent="0.25">
      <c r="A988">
        <v>2013</v>
      </c>
      <c r="B988" t="s">
        <v>152</v>
      </c>
      <c r="C988" t="s">
        <v>600</v>
      </c>
      <c r="D988" s="101" t="s">
        <v>1826</v>
      </c>
      <c r="E988" s="101"/>
    </row>
    <row r="989" spans="1:5" x14ac:dyDescent="0.25">
      <c r="A989">
        <v>2013</v>
      </c>
      <c r="B989" t="s">
        <v>59</v>
      </c>
      <c r="C989" t="s">
        <v>600</v>
      </c>
      <c r="D989" s="101" t="s">
        <v>1827</v>
      </c>
      <c r="E989" s="101"/>
    </row>
    <row r="990" spans="1:5" x14ac:dyDescent="0.25">
      <c r="A990">
        <v>2013</v>
      </c>
      <c r="B990" t="s">
        <v>49</v>
      </c>
      <c r="C990" t="s">
        <v>600</v>
      </c>
      <c r="D990" s="101" t="s">
        <v>1828</v>
      </c>
      <c r="E990" s="101"/>
    </row>
    <row r="991" spans="1:5" x14ac:dyDescent="0.25">
      <c r="A991">
        <v>2013</v>
      </c>
      <c r="B991" t="s">
        <v>153</v>
      </c>
      <c r="C991" t="s">
        <v>600</v>
      </c>
      <c r="D991" s="101" t="s">
        <v>1829</v>
      </c>
      <c r="E991" s="101"/>
    </row>
    <row r="992" spans="1:5" x14ac:dyDescent="0.25">
      <c r="A992">
        <v>2013</v>
      </c>
      <c r="B992" t="s">
        <v>46</v>
      </c>
      <c r="C992" t="s">
        <v>600</v>
      </c>
      <c r="D992" s="101" t="s">
        <v>1830</v>
      </c>
      <c r="E992" s="101"/>
    </row>
    <row r="993" spans="1:5" x14ac:dyDescent="0.25">
      <c r="A993">
        <v>2013</v>
      </c>
      <c r="B993" t="s">
        <v>37</v>
      </c>
      <c r="C993" t="s">
        <v>600</v>
      </c>
      <c r="D993" s="101" t="s">
        <v>1831</v>
      </c>
      <c r="E993" s="101"/>
    </row>
    <row r="994" spans="1:5" x14ac:dyDescent="0.25">
      <c r="A994">
        <v>2013</v>
      </c>
      <c r="B994" t="s">
        <v>56</v>
      </c>
      <c r="C994" t="s">
        <v>600</v>
      </c>
      <c r="D994" s="101" t="s">
        <v>1832</v>
      </c>
      <c r="E994" s="101"/>
    </row>
    <row r="995" spans="1:5" x14ac:dyDescent="0.25">
      <c r="A995">
        <v>2013</v>
      </c>
      <c r="B995" t="s">
        <v>34</v>
      </c>
      <c r="C995" t="s">
        <v>600</v>
      </c>
      <c r="D995" s="101" t="s">
        <v>1833</v>
      </c>
      <c r="E995" s="101"/>
    </row>
    <row r="996" spans="1:5" x14ac:dyDescent="0.25">
      <c r="A996">
        <v>2013</v>
      </c>
      <c r="B996" t="s">
        <v>51</v>
      </c>
      <c r="C996" t="s">
        <v>600</v>
      </c>
      <c r="D996" s="101" t="s">
        <v>1834</v>
      </c>
      <c r="E996" s="101"/>
    </row>
    <row r="997" spans="1:5" x14ac:dyDescent="0.25">
      <c r="A997">
        <v>2013</v>
      </c>
      <c r="B997" t="s">
        <v>57</v>
      </c>
      <c r="C997" t="s">
        <v>600</v>
      </c>
      <c r="D997" s="101" t="s">
        <v>1835</v>
      </c>
      <c r="E997" s="101"/>
    </row>
    <row r="998" spans="1:5" x14ac:dyDescent="0.25">
      <c r="A998">
        <v>2013</v>
      </c>
      <c r="B998" t="s">
        <v>154</v>
      </c>
      <c r="C998" t="s">
        <v>600</v>
      </c>
      <c r="D998" s="101" t="s">
        <v>1836</v>
      </c>
      <c r="E998" s="101"/>
    </row>
    <row r="999" spans="1:5" x14ac:dyDescent="0.25">
      <c r="A999">
        <v>2013</v>
      </c>
      <c r="B999" t="s">
        <v>62</v>
      </c>
      <c r="C999" t="s">
        <v>600</v>
      </c>
      <c r="D999" s="101" t="s">
        <v>1837</v>
      </c>
      <c r="E999" s="101"/>
    </row>
    <row r="1000" spans="1:5" x14ac:dyDescent="0.25">
      <c r="A1000">
        <v>2013</v>
      </c>
      <c r="B1000" t="s">
        <v>27</v>
      </c>
      <c r="C1000" t="s">
        <v>600</v>
      </c>
      <c r="D1000" s="101" t="s">
        <v>1838</v>
      </c>
      <c r="E1000" s="101"/>
    </row>
    <row r="1001" spans="1:5" x14ac:dyDescent="0.25">
      <c r="A1001">
        <v>2013</v>
      </c>
      <c r="B1001" t="s">
        <v>50</v>
      </c>
      <c r="C1001" t="s">
        <v>600</v>
      </c>
      <c r="D1001" s="101" t="s">
        <v>1839</v>
      </c>
      <c r="E1001" s="101"/>
    </row>
    <row r="1002" spans="1:5" x14ac:dyDescent="0.25">
      <c r="A1002">
        <v>2013</v>
      </c>
      <c r="B1002" t="s">
        <v>32</v>
      </c>
      <c r="C1002" t="s">
        <v>600</v>
      </c>
      <c r="D1002" s="101" t="s">
        <v>1840</v>
      </c>
      <c r="E1002" s="101"/>
    </row>
    <row r="1003" spans="1:5" x14ac:dyDescent="0.25">
      <c r="A1003">
        <v>2013</v>
      </c>
      <c r="B1003" t="s">
        <v>61</v>
      </c>
      <c r="C1003" t="s">
        <v>600</v>
      </c>
      <c r="D1003" s="101" t="s">
        <v>1841</v>
      </c>
      <c r="E1003" s="101"/>
    </row>
    <row r="1004" spans="1:5" x14ac:dyDescent="0.25">
      <c r="A1004">
        <v>2013</v>
      </c>
      <c r="B1004" t="s">
        <v>48</v>
      </c>
      <c r="C1004" t="s">
        <v>600</v>
      </c>
      <c r="D1004" s="101" t="s">
        <v>1842</v>
      </c>
      <c r="E1004" s="101"/>
    </row>
    <row r="1005" spans="1:5" x14ac:dyDescent="0.25">
      <c r="A1005">
        <v>2013</v>
      </c>
      <c r="B1005" t="s">
        <v>155</v>
      </c>
      <c r="C1005" t="s">
        <v>600</v>
      </c>
      <c r="D1005" s="101" t="s">
        <v>1843</v>
      </c>
      <c r="E1005" s="101"/>
    </row>
    <row r="1006" spans="1:5" x14ac:dyDescent="0.25">
      <c r="A1006">
        <v>2013</v>
      </c>
      <c r="B1006" t="s">
        <v>156</v>
      </c>
      <c r="C1006" t="s">
        <v>600</v>
      </c>
      <c r="D1006" s="101" t="s">
        <v>1844</v>
      </c>
      <c r="E1006" s="101"/>
    </row>
    <row r="1007" spans="1:5" x14ac:dyDescent="0.25">
      <c r="A1007">
        <v>2013</v>
      </c>
      <c r="B1007" t="s">
        <v>157</v>
      </c>
      <c r="C1007" t="s">
        <v>600</v>
      </c>
      <c r="D1007" s="101" t="s">
        <v>1845</v>
      </c>
      <c r="E1007" s="101"/>
    </row>
    <row r="1008" spans="1:5" x14ac:dyDescent="0.25">
      <c r="A1008">
        <v>2013</v>
      </c>
      <c r="B1008" t="s">
        <v>158</v>
      </c>
      <c r="C1008" t="s">
        <v>600</v>
      </c>
      <c r="D1008" s="101" t="s">
        <v>1846</v>
      </c>
      <c r="E1008" s="101"/>
    </row>
    <row r="1009" spans="1:5" x14ac:dyDescent="0.25">
      <c r="A1009">
        <v>2013</v>
      </c>
      <c r="B1009" t="s">
        <v>159</v>
      </c>
      <c r="C1009" t="s">
        <v>600</v>
      </c>
      <c r="D1009" s="101" t="s">
        <v>1847</v>
      </c>
      <c r="E1009" s="101"/>
    </row>
    <row r="1010" spans="1:5" x14ac:dyDescent="0.25">
      <c r="A1010">
        <v>2013</v>
      </c>
      <c r="B1010" t="s">
        <v>119</v>
      </c>
      <c r="C1010" t="s">
        <v>600</v>
      </c>
      <c r="D1010" s="101" t="s">
        <v>1848</v>
      </c>
      <c r="E1010" s="101"/>
    </row>
    <row r="1011" spans="1:5" x14ac:dyDescent="0.25">
      <c r="A1011">
        <v>2013</v>
      </c>
      <c r="B1011" t="s">
        <v>116</v>
      </c>
      <c r="C1011" t="s">
        <v>600</v>
      </c>
      <c r="D1011" s="101" t="s">
        <v>1849</v>
      </c>
      <c r="E1011" s="101"/>
    </row>
    <row r="1012" spans="1:5" x14ac:dyDescent="0.25">
      <c r="A1012">
        <v>2013</v>
      </c>
      <c r="B1012" t="s">
        <v>134</v>
      </c>
      <c r="C1012" t="s">
        <v>600</v>
      </c>
      <c r="D1012" s="101" t="s">
        <v>1850</v>
      </c>
      <c r="E1012" s="101"/>
    </row>
    <row r="1013" spans="1:5" x14ac:dyDescent="0.25">
      <c r="A1013">
        <v>2013</v>
      </c>
      <c r="B1013" t="s">
        <v>166</v>
      </c>
      <c r="C1013" t="s">
        <v>600</v>
      </c>
      <c r="D1013" s="101" t="s">
        <v>1851</v>
      </c>
      <c r="E1013" s="101"/>
    </row>
    <row r="1014" spans="1:5" x14ac:dyDescent="0.25">
      <c r="A1014">
        <v>2013</v>
      </c>
      <c r="B1014" t="s">
        <v>162</v>
      </c>
      <c r="C1014" t="s">
        <v>600</v>
      </c>
      <c r="D1014" s="101" t="s">
        <v>1852</v>
      </c>
      <c r="E1014" s="101"/>
    </row>
    <row r="1015" spans="1:5" x14ac:dyDescent="0.25">
      <c r="A1015">
        <v>2013</v>
      </c>
      <c r="B1015" t="s">
        <v>163</v>
      </c>
      <c r="C1015" t="s">
        <v>600</v>
      </c>
      <c r="D1015" s="101" t="s">
        <v>1853</v>
      </c>
      <c r="E1015" s="101"/>
    </row>
    <row r="1016" spans="1:5" x14ac:dyDescent="0.25">
      <c r="A1016">
        <v>2013</v>
      </c>
      <c r="B1016" t="s">
        <v>164</v>
      </c>
      <c r="C1016" t="s">
        <v>600</v>
      </c>
      <c r="D1016" s="101" t="s">
        <v>1854</v>
      </c>
      <c r="E1016" s="101"/>
    </row>
    <row r="1017" spans="1:5" x14ac:dyDescent="0.25">
      <c r="A1017">
        <v>2012</v>
      </c>
      <c r="B1017" t="s">
        <v>152</v>
      </c>
      <c r="C1017" t="s">
        <v>600</v>
      </c>
      <c r="D1017" s="101" t="s">
        <v>1855</v>
      </c>
      <c r="E1017" s="101"/>
    </row>
    <row r="1018" spans="1:5" x14ac:dyDescent="0.25">
      <c r="A1018">
        <v>2012</v>
      </c>
      <c r="B1018" t="s">
        <v>59</v>
      </c>
      <c r="C1018" t="s">
        <v>600</v>
      </c>
      <c r="D1018" s="101" t="s">
        <v>1856</v>
      </c>
      <c r="E1018" s="101"/>
    </row>
    <row r="1019" spans="1:5" x14ac:dyDescent="0.25">
      <c r="A1019">
        <v>2012</v>
      </c>
      <c r="B1019" t="s">
        <v>49</v>
      </c>
      <c r="C1019" t="s">
        <v>600</v>
      </c>
      <c r="D1019" s="101" t="s">
        <v>1857</v>
      </c>
      <c r="E1019" s="101"/>
    </row>
    <row r="1020" spans="1:5" x14ac:dyDescent="0.25">
      <c r="A1020">
        <v>2012</v>
      </c>
      <c r="B1020" t="s">
        <v>322</v>
      </c>
      <c r="C1020" t="s">
        <v>600</v>
      </c>
      <c r="D1020" s="101" t="s">
        <v>1858</v>
      </c>
      <c r="E1020" s="101"/>
    </row>
    <row r="1021" spans="1:5" x14ac:dyDescent="0.25">
      <c r="A1021">
        <v>2012</v>
      </c>
      <c r="B1021" t="s">
        <v>46</v>
      </c>
      <c r="C1021" t="s">
        <v>600</v>
      </c>
      <c r="D1021" s="101" t="s">
        <v>1859</v>
      </c>
      <c r="E1021" s="101"/>
    </row>
    <row r="1022" spans="1:5" x14ac:dyDescent="0.25">
      <c r="A1022">
        <v>2012</v>
      </c>
      <c r="B1022" t="s">
        <v>37</v>
      </c>
      <c r="C1022" t="s">
        <v>600</v>
      </c>
      <c r="D1022" s="101" t="s">
        <v>1860</v>
      </c>
      <c r="E1022" s="101"/>
    </row>
    <row r="1023" spans="1:5" x14ac:dyDescent="0.25">
      <c r="A1023">
        <v>2012</v>
      </c>
      <c r="B1023" t="s">
        <v>56</v>
      </c>
      <c r="C1023" t="s">
        <v>600</v>
      </c>
      <c r="D1023" s="101" t="s">
        <v>1861</v>
      </c>
      <c r="E1023" s="101"/>
    </row>
    <row r="1024" spans="1:5" x14ac:dyDescent="0.25">
      <c r="A1024">
        <v>2012</v>
      </c>
      <c r="B1024" t="s">
        <v>34</v>
      </c>
      <c r="C1024" t="s">
        <v>600</v>
      </c>
      <c r="D1024" s="101" t="s">
        <v>1862</v>
      </c>
      <c r="E1024" s="101"/>
    </row>
    <row r="1025" spans="1:5" x14ac:dyDescent="0.25">
      <c r="A1025">
        <v>2012</v>
      </c>
      <c r="B1025" t="s">
        <v>51</v>
      </c>
      <c r="C1025" t="s">
        <v>600</v>
      </c>
      <c r="D1025" s="101" t="s">
        <v>1863</v>
      </c>
      <c r="E1025" s="101"/>
    </row>
    <row r="1026" spans="1:5" x14ac:dyDescent="0.25">
      <c r="A1026">
        <v>2012</v>
      </c>
      <c r="B1026" t="s">
        <v>154</v>
      </c>
      <c r="C1026" t="s">
        <v>600</v>
      </c>
      <c r="D1026" s="101" t="s">
        <v>1864</v>
      </c>
      <c r="E1026" s="101"/>
    </row>
    <row r="1027" spans="1:5" x14ac:dyDescent="0.25">
      <c r="A1027">
        <v>2012</v>
      </c>
      <c r="B1027" t="s">
        <v>62</v>
      </c>
      <c r="C1027" t="s">
        <v>600</v>
      </c>
      <c r="D1027" s="101" t="s">
        <v>1865</v>
      </c>
      <c r="E1027" s="101"/>
    </row>
    <row r="1028" spans="1:5" x14ac:dyDescent="0.25">
      <c r="A1028">
        <v>2012</v>
      </c>
      <c r="B1028" t="s">
        <v>57</v>
      </c>
      <c r="C1028" t="s">
        <v>600</v>
      </c>
      <c r="D1028" s="101" t="s">
        <v>1866</v>
      </c>
      <c r="E1028" s="101"/>
    </row>
    <row r="1029" spans="1:5" x14ac:dyDescent="0.25">
      <c r="A1029">
        <v>2012</v>
      </c>
      <c r="B1029" t="s">
        <v>27</v>
      </c>
      <c r="C1029" t="s">
        <v>600</v>
      </c>
      <c r="D1029" s="101" t="s">
        <v>1867</v>
      </c>
      <c r="E1029" s="101"/>
    </row>
    <row r="1030" spans="1:5" x14ac:dyDescent="0.25">
      <c r="A1030">
        <v>2012</v>
      </c>
      <c r="B1030" t="s">
        <v>50</v>
      </c>
      <c r="C1030" t="s">
        <v>600</v>
      </c>
      <c r="D1030" s="101" t="s">
        <v>1868</v>
      </c>
      <c r="E1030" s="101"/>
    </row>
    <row r="1031" spans="1:5" x14ac:dyDescent="0.25">
      <c r="A1031">
        <v>2012</v>
      </c>
      <c r="B1031" t="s">
        <v>32</v>
      </c>
      <c r="C1031" t="s">
        <v>600</v>
      </c>
      <c r="D1031" s="101" t="s">
        <v>1869</v>
      </c>
      <c r="E1031" s="101"/>
    </row>
    <row r="1032" spans="1:5" x14ac:dyDescent="0.25">
      <c r="A1032">
        <v>2012</v>
      </c>
      <c r="B1032" t="s">
        <v>48</v>
      </c>
      <c r="C1032" t="s">
        <v>600</v>
      </c>
      <c r="D1032" s="101" t="s">
        <v>1870</v>
      </c>
      <c r="E1032" s="101"/>
    </row>
    <row r="1033" spans="1:5" x14ac:dyDescent="0.25">
      <c r="A1033">
        <v>2012</v>
      </c>
      <c r="B1033" t="s">
        <v>24</v>
      </c>
      <c r="C1033" t="s">
        <v>600</v>
      </c>
      <c r="D1033" s="101" t="s">
        <v>1871</v>
      </c>
      <c r="E1033" s="101"/>
    </row>
    <row r="1034" spans="1:5" x14ac:dyDescent="0.25">
      <c r="A1034">
        <v>2012</v>
      </c>
      <c r="B1034" t="s">
        <v>155</v>
      </c>
      <c r="C1034" t="s">
        <v>600</v>
      </c>
      <c r="D1034" s="101" t="s">
        <v>1872</v>
      </c>
      <c r="E1034" s="101"/>
    </row>
    <row r="1035" spans="1:5" x14ac:dyDescent="0.25">
      <c r="A1035">
        <v>2012</v>
      </c>
      <c r="B1035" t="s">
        <v>156</v>
      </c>
      <c r="C1035" t="s">
        <v>600</v>
      </c>
      <c r="D1035" s="101" t="s">
        <v>1873</v>
      </c>
      <c r="E1035" s="101"/>
    </row>
    <row r="1036" spans="1:5" x14ac:dyDescent="0.25">
      <c r="A1036">
        <v>2012</v>
      </c>
      <c r="B1036" t="s">
        <v>157</v>
      </c>
      <c r="C1036" t="s">
        <v>600</v>
      </c>
      <c r="D1036" s="101" t="s">
        <v>1874</v>
      </c>
      <c r="E1036" s="101"/>
    </row>
    <row r="1037" spans="1:5" x14ac:dyDescent="0.25">
      <c r="A1037">
        <v>2012</v>
      </c>
      <c r="B1037" t="s">
        <v>158</v>
      </c>
      <c r="C1037" t="s">
        <v>600</v>
      </c>
      <c r="D1037" s="101" t="s">
        <v>1875</v>
      </c>
      <c r="E1037" s="101"/>
    </row>
    <row r="1038" spans="1:5" x14ac:dyDescent="0.25">
      <c r="A1038">
        <v>2012</v>
      </c>
      <c r="B1038" t="s">
        <v>119</v>
      </c>
      <c r="C1038" t="s">
        <v>600</v>
      </c>
      <c r="D1038" s="101" t="s">
        <v>1876</v>
      </c>
      <c r="E1038" s="101"/>
    </row>
    <row r="1039" spans="1:5" x14ac:dyDescent="0.25">
      <c r="A1039">
        <v>2012</v>
      </c>
      <c r="B1039" t="s">
        <v>116</v>
      </c>
      <c r="C1039" t="s">
        <v>600</v>
      </c>
      <c r="D1039" s="101" t="s">
        <v>1877</v>
      </c>
      <c r="E1039" s="101"/>
    </row>
    <row r="1040" spans="1:5" x14ac:dyDescent="0.25">
      <c r="A1040">
        <v>2012</v>
      </c>
      <c r="B1040" t="s">
        <v>159</v>
      </c>
      <c r="C1040" t="s">
        <v>600</v>
      </c>
      <c r="D1040" s="101" t="s">
        <v>1878</v>
      </c>
      <c r="E1040" s="101"/>
    </row>
    <row r="1041" spans="1:5" x14ac:dyDescent="0.25">
      <c r="A1041">
        <v>2012</v>
      </c>
      <c r="B1041" t="s">
        <v>134</v>
      </c>
      <c r="C1041" t="s">
        <v>600</v>
      </c>
      <c r="D1041" s="101" t="s">
        <v>1879</v>
      </c>
      <c r="E1041" s="101"/>
    </row>
    <row r="1042" spans="1:5" x14ac:dyDescent="0.25">
      <c r="A1042">
        <v>2012</v>
      </c>
      <c r="B1042" t="s">
        <v>166</v>
      </c>
      <c r="C1042" t="s">
        <v>600</v>
      </c>
      <c r="D1042" s="101" t="s">
        <v>1880</v>
      </c>
      <c r="E1042" s="101"/>
    </row>
    <row r="1043" spans="1:5" x14ac:dyDescent="0.25">
      <c r="A1043">
        <v>2012</v>
      </c>
      <c r="B1043" t="s">
        <v>162</v>
      </c>
      <c r="C1043" t="s">
        <v>600</v>
      </c>
      <c r="D1043" s="101" t="s">
        <v>1881</v>
      </c>
      <c r="E1043" s="101"/>
    </row>
    <row r="1044" spans="1:5" x14ac:dyDescent="0.25">
      <c r="A1044">
        <v>2012</v>
      </c>
      <c r="B1044" t="s">
        <v>163</v>
      </c>
      <c r="C1044" t="s">
        <v>600</v>
      </c>
      <c r="D1044" s="101" t="s">
        <v>1882</v>
      </c>
      <c r="E1044" s="101"/>
    </row>
    <row r="1045" spans="1:5" x14ac:dyDescent="0.25">
      <c r="A1045">
        <v>2012</v>
      </c>
      <c r="B1045" t="s">
        <v>164</v>
      </c>
      <c r="C1045" t="s">
        <v>600</v>
      </c>
      <c r="D1045" s="101" t="s">
        <v>1883</v>
      </c>
      <c r="E1045" s="101"/>
    </row>
    <row r="1046" spans="1:5" x14ac:dyDescent="0.25">
      <c r="D1046" s="101" t="s">
        <v>1884</v>
      </c>
      <c r="E1046" s="101"/>
    </row>
    <row r="1047" spans="1:5" x14ac:dyDescent="0.25">
      <c r="D1047" s="101" t="s">
        <v>1884</v>
      </c>
      <c r="E1047" s="101"/>
    </row>
  </sheetData>
  <autoFilter ref="A1:E1047" xr:uid="{DCCFCB17-F60F-4947-A1FD-FEE8248C4EDC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6C1-C80E-48A0-8F3B-6709674F5761}">
  <sheetPr codeName="Tabelle18"/>
  <dimension ref="A1:F1047"/>
  <sheetViews>
    <sheetView workbookViewId="0">
      <selection activeCell="B9" sqref="B9"/>
    </sheetView>
  </sheetViews>
  <sheetFormatPr baseColWidth="10" defaultRowHeight="15" x14ac:dyDescent="0.25"/>
  <sheetData>
    <row r="1" spans="1:6" x14ac:dyDescent="0.25">
      <c r="A1" t="s">
        <v>593</v>
      </c>
      <c r="B1" t="s">
        <v>180</v>
      </c>
      <c r="C1" t="s">
        <v>3</v>
      </c>
      <c r="D1" t="s">
        <v>596</v>
      </c>
      <c r="E1" t="s">
        <v>594</v>
      </c>
      <c r="F1" t="s">
        <v>595</v>
      </c>
    </row>
    <row r="2" spans="1:6" x14ac:dyDescent="0.25">
      <c r="A2">
        <v>2020</v>
      </c>
      <c r="B2" t="s">
        <v>152</v>
      </c>
      <c r="C2" t="s">
        <v>164</v>
      </c>
      <c r="E2" t="s">
        <v>7</v>
      </c>
      <c r="F2" s="101" t="s">
        <v>861</v>
      </c>
    </row>
    <row r="3" spans="1:6" x14ac:dyDescent="0.25">
      <c r="A3">
        <v>2020</v>
      </c>
      <c r="B3" t="s">
        <v>59</v>
      </c>
      <c r="C3" t="s">
        <v>164</v>
      </c>
      <c r="E3" t="s">
        <v>7</v>
      </c>
      <c r="F3" s="101" t="s">
        <v>862</v>
      </c>
    </row>
    <row r="4" spans="1:6" x14ac:dyDescent="0.25">
      <c r="A4">
        <v>2020</v>
      </c>
      <c r="B4" t="s">
        <v>49</v>
      </c>
      <c r="C4" t="s">
        <v>164</v>
      </c>
      <c r="E4" t="s">
        <v>7</v>
      </c>
      <c r="F4" s="101" t="s">
        <v>863</v>
      </c>
    </row>
    <row r="5" spans="1:6" x14ac:dyDescent="0.25">
      <c r="A5">
        <v>2020</v>
      </c>
      <c r="B5" t="s">
        <v>153</v>
      </c>
      <c r="C5" t="s">
        <v>164</v>
      </c>
      <c r="E5" t="s">
        <v>7</v>
      </c>
      <c r="F5" s="101" t="s">
        <v>864</v>
      </c>
    </row>
    <row r="6" spans="1:6" x14ac:dyDescent="0.25">
      <c r="A6">
        <v>2020</v>
      </c>
      <c r="B6" t="s">
        <v>46</v>
      </c>
      <c r="C6" t="s">
        <v>164</v>
      </c>
      <c r="E6" t="s">
        <v>7</v>
      </c>
      <c r="F6" s="101" t="s">
        <v>865</v>
      </c>
    </row>
    <row r="7" spans="1:6" x14ac:dyDescent="0.25">
      <c r="A7">
        <v>2020</v>
      </c>
      <c r="B7" t="s">
        <v>51</v>
      </c>
      <c r="C7" t="s">
        <v>164</v>
      </c>
      <c r="E7" t="s">
        <v>7</v>
      </c>
      <c r="F7" s="101" t="s">
        <v>866</v>
      </c>
    </row>
    <row r="8" spans="1:6" x14ac:dyDescent="0.25">
      <c r="A8">
        <v>2020</v>
      </c>
      <c r="B8" t="s">
        <v>37</v>
      </c>
      <c r="C8" t="s">
        <v>164</v>
      </c>
      <c r="E8" t="s">
        <v>7</v>
      </c>
      <c r="F8" s="101" t="s">
        <v>867</v>
      </c>
    </row>
    <row r="9" spans="1:6" x14ac:dyDescent="0.25">
      <c r="A9">
        <v>2020</v>
      </c>
      <c r="B9" t="s">
        <v>56</v>
      </c>
      <c r="C9" t="s">
        <v>164</v>
      </c>
      <c r="E9" t="s">
        <v>7</v>
      </c>
      <c r="F9" s="101" t="s">
        <v>868</v>
      </c>
    </row>
    <row r="10" spans="1:6" x14ac:dyDescent="0.25">
      <c r="A10">
        <v>2020</v>
      </c>
      <c r="B10" t="s">
        <v>34</v>
      </c>
      <c r="C10" t="s">
        <v>164</v>
      </c>
      <c r="E10" t="s">
        <v>7</v>
      </c>
      <c r="F10" s="101" t="s">
        <v>869</v>
      </c>
    </row>
    <row r="11" spans="1:6" x14ac:dyDescent="0.25">
      <c r="A11">
        <v>2020</v>
      </c>
      <c r="B11" t="s">
        <v>27</v>
      </c>
      <c r="C11" t="s">
        <v>164</v>
      </c>
      <c r="E11" t="s">
        <v>7</v>
      </c>
      <c r="F11" s="101" t="s">
        <v>870</v>
      </c>
    </row>
    <row r="12" spans="1:6" x14ac:dyDescent="0.25">
      <c r="A12">
        <v>2020</v>
      </c>
      <c r="B12" t="s">
        <v>57</v>
      </c>
      <c r="C12" t="s">
        <v>164</v>
      </c>
      <c r="E12" t="s">
        <v>7</v>
      </c>
      <c r="F12" s="101" t="s">
        <v>871</v>
      </c>
    </row>
    <row r="13" spans="1:6" x14ac:dyDescent="0.25">
      <c r="A13">
        <v>2020</v>
      </c>
      <c r="B13" t="s">
        <v>62</v>
      </c>
      <c r="C13" t="s">
        <v>164</v>
      </c>
      <c r="E13" t="s">
        <v>7</v>
      </c>
      <c r="F13" s="101" t="s">
        <v>872</v>
      </c>
    </row>
    <row r="14" spans="1:6" x14ac:dyDescent="0.25">
      <c r="A14">
        <v>2020</v>
      </c>
      <c r="B14" t="s">
        <v>154</v>
      </c>
      <c r="C14" t="s">
        <v>164</v>
      </c>
      <c r="E14" t="s">
        <v>7</v>
      </c>
      <c r="F14" s="101" t="s">
        <v>873</v>
      </c>
    </row>
    <row r="15" spans="1:6" x14ac:dyDescent="0.25">
      <c r="A15">
        <v>2020</v>
      </c>
      <c r="B15" t="s">
        <v>50</v>
      </c>
      <c r="C15" t="s">
        <v>164</v>
      </c>
      <c r="E15" t="s">
        <v>7</v>
      </c>
      <c r="F15" s="101" t="s">
        <v>874</v>
      </c>
    </row>
    <row r="16" spans="1:6" x14ac:dyDescent="0.25">
      <c r="A16">
        <v>2020</v>
      </c>
      <c r="B16" t="s">
        <v>32</v>
      </c>
      <c r="C16" t="s">
        <v>164</v>
      </c>
      <c r="E16" t="s">
        <v>7</v>
      </c>
      <c r="F16" s="101" t="s">
        <v>875</v>
      </c>
    </row>
    <row r="17" spans="1:6" x14ac:dyDescent="0.25">
      <c r="A17">
        <v>2020</v>
      </c>
      <c r="B17" t="s">
        <v>61</v>
      </c>
      <c r="C17" t="s">
        <v>164</v>
      </c>
      <c r="E17" t="s">
        <v>7</v>
      </c>
      <c r="F17" s="101" t="s">
        <v>876</v>
      </c>
    </row>
    <row r="18" spans="1:6" x14ac:dyDescent="0.25">
      <c r="A18">
        <v>2020</v>
      </c>
      <c r="B18" t="s">
        <v>155</v>
      </c>
      <c r="C18" t="s">
        <v>164</v>
      </c>
      <c r="E18" t="s">
        <v>7</v>
      </c>
      <c r="F18" s="101" t="s">
        <v>877</v>
      </c>
    </row>
    <row r="19" spans="1:6" x14ac:dyDescent="0.25">
      <c r="A19">
        <v>2020</v>
      </c>
      <c r="B19" t="s">
        <v>156</v>
      </c>
      <c r="C19" t="s">
        <v>164</v>
      </c>
      <c r="E19" t="s">
        <v>7</v>
      </c>
      <c r="F19" s="101" t="s">
        <v>878</v>
      </c>
    </row>
    <row r="20" spans="1:6" x14ac:dyDescent="0.25">
      <c r="A20">
        <v>2020</v>
      </c>
      <c r="B20" t="s">
        <v>157</v>
      </c>
      <c r="C20" t="s">
        <v>164</v>
      </c>
      <c r="E20" t="s">
        <v>7</v>
      </c>
      <c r="F20" s="101" t="s">
        <v>879</v>
      </c>
    </row>
    <row r="21" spans="1:6" x14ac:dyDescent="0.25">
      <c r="A21">
        <v>2020</v>
      </c>
      <c r="B21" t="s">
        <v>158</v>
      </c>
      <c r="C21" t="s">
        <v>164</v>
      </c>
      <c r="E21" t="s">
        <v>7</v>
      </c>
      <c r="F21" s="101" t="s">
        <v>880</v>
      </c>
    </row>
    <row r="22" spans="1:6" x14ac:dyDescent="0.25">
      <c r="A22">
        <v>2020</v>
      </c>
      <c r="B22" t="s">
        <v>159</v>
      </c>
      <c r="C22" t="s">
        <v>164</v>
      </c>
      <c r="E22" t="s">
        <v>7</v>
      </c>
      <c r="F22" s="101" t="s">
        <v>881</v>
      </c>
    </row>
    <row r="23" spans="1:6" x14ac:dyDescent="0.25">
      <c r="A23">
        <v>2020</v>
      </c>
      <c r="B23" t="s">
        <v>160</v>
      </c>
      <c r="C23" t="s">
        <v>164</v>
      </c>
      <c r="E23" t="s">
        <v>7</v>
      </c>
      <c r="F23" s="101" t="s">
        <v>882</v>
      </c>
    </row>
    <row r="24" spans="1:6" x14ac:dyDescent="0.25">
      <c r="A24">
        <v>2020</v>
      </c>
      <c r="B24" t="s">
        <v>112</v>
      </c>
      <c r="C24" t="s">
        <v>164</v>
      </c>
      <c r="E24" t="s">
        <v>7</v>
      </c>
      <c r="F24" s="101" t="s">
        <v>883</v>
      </c>
    </row>
    <row r="25" spans="1:6" x14ac:dyDescent="0.25">
      <c r="A25">
        <v>2020</v>
      </c>
      <c r="B25" t="s">
        <v>134</v>
      </c>
      <c r="C25" t="s">
        <v>164</v>
      </c>
      <c r="E25" t="s">
        <v>7</v>
      </c>
      <c r="F25" s="101" t="s">
        <v>884</v>
      </c>
    </row>
    <row r="26" spans="1:6" x14ac:dyDescent="0.25">
      <c r="A26">
        <v>2020</v>
      </c>
      <c r="B26" t="s">
        <v>116</v>
      </c>
      <c r="C26" t="s">
        <v>164</v>
      </c>
      <c r="E26" t="s">
        <v>7</v>
      </c>
      <c r="F26" s="101" t="s">
        <v>885</v>
      </c>
    </row>
    <row r="27" spans="1:6" x14ac:dyDescent="0.25">
      <c r="A27">
        <v>2020</v>
      </c>
      <c r="B27" t="s">
        <v>137</v>
      </c>
      <c r="C27" t="s">
        <v>164</v>
      </c>
      <c r="E27" t="s">
        <v>7</v>
      </c>
      <c r="F27" s="101" t="s">
        <v>886</v>
      </c>
    </row>
    <row r="28" spans="1:6" x14ac:dyDescent="0.25">
      <c r="A28">
        <v>2020</v>
      </c>
      <c r="B28" t="s">
        <v>162</v>
      </c>
      <c r="C28" t="s">
        <v>164</v>
      </c>
      <c r="E28" t="s">
        <v>7</v>
      </c>
      <c r="F28" s="101" t="s">
        <v>887</v>
      </c>
    </row>
    <row r="29" spans="1:6" x14ac:dyDescent="0.25">
      <c r="A29">
        <v>2020</v>
      </c>
      <c r="B29" t="s">
        <v>163</v>
      </c>
      <c r="C29" t="s">
        <v>164</v>
      </c>
      <c r="E29" t="s">
        <v>7</v>
      </c>
      <c r="F29" s="101" t="s">
        <v>888</v>
      </c>
    </row>
    <row r="30" spans="1:6" x14ac:dyDescent="0.25">
      <c r="A30">
        <v>2020</v>
      </c>
      <c r="B30" t="s">
        <v>164</v>
      </c>
      <c r="C30" t="s">
        <v>164</v>
      </c>
      <c r="E30" t="s">
        <v>7</v>
      </c>
      <c r="F30" s="101" t="s">
        <v>889</v>
      </c>
    </row>
    <row r="31" spans="1:6" x14ac:dyDescent="0.25">
      <c r="A31">
        <v>2019</v>
      </c>
      <c r="B31" t="s">
        <v>152</v>
      </c>
      <c r="C31" t="s">
        <v>164</v>
      </c>
      <c r="E31" t="s">
        <v>7</v>
      </c>
      <c r="F31" s="101" t="s">
        <v>890</v>
      </c>
    </row>
    <row r="32" spans="1:6" x14ac:dyDescent="0.25">
      <c r="A32">
        <v>2019</v>
      </c>
      <c r="B32" t="s">
        <v>59</v>
      </c>
      <c r="C32" t="s">
        <v>164</v>
      </c>
      <c r="E32" t="s">
        <v>7</v>
      </c>
      <c r="F32" s="101" t="s">
        <v>891</v>
      </c>
    </row>
    <row r="33" spans="1:6" x14ac:dyDescent="0.25">
      <c r="A33">
        <v>2019</v>
      </c>
      <c r="B33" t="s">
        <v>49</v>
      </c>
      <c r="C33" t="s">
        <v>164</v>
      </c>
      <c r="E33" t="s">
        <v>7</v>
      </c>
      <c r="F33" s="101" t="s">
        <v>892</v>
      </c>
    </row>
    <row r="34" spans="1:6" x14ac:dyDescent="0.25">
      <c r="A34">
        <v>2019</v>
      </c>
      <c r="B34" t="s">
        <v>153</v>
      </c>
      <c r="C34" t="s">
        <v>164</v>
      </c>
      <c r="E34" t="s">
        <v>7</v>
      </c>
      <c r="F34" s="101" t="s">
        <v>893</v>
      </c>
    </row>
    <row r="35" spans="1:6" x14ac:dyDescent="0.25">
      <c r="A35">
        <v>2019</v>
      </c>
      <c r="B35" t="s">
        <v>46</v>
      </c>
      <c r="C35" t="s">
        <v>164</v>
      </c>
      <c r="E35" t="s">
        <v>7</v>
      </c>
      <c r="F35" s="101" t="s">
        <v>894</v>
      </c>
    </row>
    <row r="36" spans="1:6" x14ac:dyDescent="0.25">
      <c r="A36">
        <v>2019</v>
      </c>
      <c r="B36" t="s">
        <v>51</v>
      </c>
      <c r="C36" t="s">
        <v>164</v>
      </c>
      <c r="E36" t="s">
        <v>7</v>
      </c>
      <c r="F36" s="101" t="s">
        <v>895</v>
      </c>
    </row>
    <row r="37" spans="1:6" x14ac:dyDescent="0.25">
      <c r="A37">
        <v>2019</v>
      </c>
      <c r="B37" t="s">
        <v>37</v>
      </c>
      <c r="C37" t="s">
        <v>164</v>
      </c>
      <c r="E37" t="s">
        <v>7</v>
      </c>
      <c r="F37" s="101" t="s">
        <v>896</v>
      </c>
    </row>
    <row r="38" spans="1:6" x14ac:dyDescent="0.25">
      <c r="A38">
        <v>2019</v>
      </c>
      <c r="B38" t="s">
        <v>56</v>
      </c>
      <c r="C38" t="s">
        <v>164</v>
      </c>
      <c r="E38" t="s">
        <v>7</v>
      </c>
      <c r="F38" s="101" t="s">
        <v>897</v>
      </c>
    </row>
    <row r="39" spans="1:6" x14ac:dyDescent="0.25">
      <c r="A39">
        <v>2019</v>
      </c>
      <c r="B39" t="s">
        <v>34</v>
      </c>
      <c r="C39" t="s">
        <v>164</v>
      </c>
      <c r="E39" t="s">
        <v>7</v>
      </c>
      <c r="F39" s="101" t="s">
        <v>898</v>
      </c>
    </row>
    <row r="40" spans="1:6" x14ac:dyDescent="0.25">
      <c r="A40">
        <v>2019</v>
      </c>
      <c r="B40" t="s">
        <v>27</v>
      </c>
      <c r="C40" t="s">
        <v>164</v>
      </c>
      <c r="E40" t="s">
        <v>7</v>
      </c>
      <c r="F40" s="101" t="s">
        <v>899</v>
      </c>
    </row>
    <row r="41" spans="1:6" x14ac:dyDescent="0.25">
      <c r="A41">
        <v>2019</v>
      </c>
      <c r="B41" t="s">
        <v>57</v>
      </c>
      <c r="C41" t="s">
        <v>164</v>
      </c>
      <c r="E41" t="s">
        <v>7</v>
      </c>
      <c r="F41" s="101" t="s">
        <v>900</v>
      </c>
    </row>
    <row r="42" spans="1:6" x14ac:dyDescent="0.25">
      <c r="A42">
        <v>2019</v>
      </c>
      <c r="B42" t="s">
        <v>62</v>
      </c>
      <c r="C42" t="s">
        <v>164</v>
      </c>
      <c r="E42" t="s">
        <v>7</v>
      </c>
      <c r="F42" s="101" t="s">
        <v>901</v>
      </c>
    </row>
    <row r="43" spans="1:6" x14ac:dyDescent="0.25">
      <c r="A43">
        <v>2019</v>
      </c>
      <c r="B43" t="s">
        <v>154</v>
      </c>
      <c r="C43" t="s">
        <v>164</v>
      </c>
      <c r="E43" t="s">
        <v>7</v>
      </c>
      <c r="F43" s="101" t="s">
        <v>902</v>
      </c>
    </row>
    <row r="44" spans="1:6" x14ac:dyDescent="0.25">
      <c r="A44">
        <v>2019</v>
      </c>
      <c r="B44" t="s">
        <v>50</v>
      </c>
      <c r="C44" t="s">
        <v>164</v>
      </c>
      <c r="E44" t="s">
        <v>7</v>
      </c>
      <c r="F44" s="101" t="s">
        <v>903</v>
      </c>
    </row>
    <row r="45" spans="1:6" x14ac:dyDescent="0.25">
      <c r="A45">
        <v>2019</v>
      </c>
      <c r="B45" t="s">
        <v>32</v>
      </c>
      <c r="C45" t="s">
        <v>164</v>
      </c>
      <c r="E45" t="s">
        <v>7</v>
      </c>
      <c r="F45" s="101" t="s">
        <v>875</v>
      </c>
    </row>
    <row r="46" spans="1:6" x14ac:dyDescent="0.25">
      <c r="A46">
        <v>2019</v>
      </c>
      <c r="B46" t="s">
        <v>61</v>
      </c>
      <c r="C46" t="s">
        <v>164</v>
      </c>
      <c r="E46" t="s">
        <v>7</v>
      </c>
      <c r="F46" s="101" t="s">
        <v>904</v>
      </c>
    </row>
    <row r="47" spans="1:6" x14ac:dyDescent="0.25">
      <c r="A47">
        <v>2019</v>
      </c>
      <c r="B47" t="s">
        <v>155</v>
      </c>
      <c r="C47" t="s">
        <v>164</v>
      </c>
      <c r="E47" t="s">
        <v>7</v>
      </c>
      <c r="F47" s="101" t="s">
        <v>905</v>
      </c>
    </row>
    <row r="48" spans="1:6" x14ac:dyDescent="0.25">
      <c r="A48">
        <v>2019</v>
      </c>
      <c r="B48" t="s">
        <v>156</v>
      </c>
      <c r="C48" t="s">
        <v>164</v>
      </c>
      <c r="E48" t="s">
        <v>7</v>
      </c>
      <c r="F48" s="101" t="s">
        <v>906</v>
      </c>
    </row>
    <row r="49" spans="1:6" x14ac:dyDescent="0.25">
      <c r="A49">
        <v>2019</v>
      </c>
      <c r="B49" t="s">
        <v>157</v>
      </c>
      <c r="C49" t="s">
        <v>164</v>
      </c>
      <c r="E49" t="s">
        <v>7</v>
      </c>
      <c r="F49" s="101" t="s">
        <v>907</v>
      </c>
    </row>
    <row r="50" spans="1:6" x14ac:dyDescent="0.25">
      <c r="A50">
        <v>2019</v>
      </c>
      <c r="B50" t="s">
        <v>158</v>
      </c>
      <c r="C50" t="s">
        <v>164</v>
      </c>
      <c r="E50" t="s">
        <v>7</v>
      </c>
      <c r="F50" s="101" t="s">
        <v>908</v>
      </c>
    </row>
    <row r="51" spans="1:6" x14ac:dyDescent="0.25">
      <c r="A51">
        <v>2019</v>
      </c>
      <c r="B51" t="s">
        <v>159</v>
      </c>
      <c r="C51" t="s">
        <v>164</v>
      </c>
      <c r="E51" t="s">
        <v>7</v>
      </c>
      <c r="F51" s="101" t="s">
        <v>909</v>
      </c>
    </row>
    <row r="52" spans="1:6" x14ac:dyDescent="0.25">
      <c r="A52">
        <v>2019</v>
      </c>
      <c r="B52" t="s">
        <v>160</v>
      </c>
      <c r="C52" t="s">
        <v>164</v>
      </c>
      <c r="E52" t="s">
        <v>7</v>
      </c>
      <c r="F52" s="101" t="s">
        <v>910</v>
      </c>
    </row>
    <row r="53" spans="1:6" x14ac:dyDescent="0.25">
      <c r="A53">
        <v>2019</v>
      </c>
      <c r="B53" t="s">
        <v>112</v>
      </c>
      <c r="C53" t="s">
        <v>164</v>
      </c>
      <c r="E53" t="s">
        <v>7</v>
      </c>
      <c r="F53" s="101" t="s">
        <v>911</v>
      </c>
    </row>
    <row r="54" spans="1:6" x14ac:dyDescent="0.25">
      <c r="A54">
        <v>2019</v>
      </c>
      <c r="B54" t="s">
        <v>134</v>
      </c>
      <c r="C54" t="s">
        <v>164</v>
      </c>
      <c r="E54" t="s">
        <v>7</v>
      </c>
      <c r="F54" s="101" t="s">
        <v>912</v>
      </c>
    </row>
    <row r="55" spans="1:6" x14ac:dyDescent="0.25">
      <c r="A55">
        <v>2019</v>
      </c>
      <c r="B55" t="s">
        <v>116</v>
      </c>
      <c r="C55" t="s">
        <v>164</v>
      </c>
      <c r="E55" t="s">
        <v>7</v>
      </c>
      <c r="F55" s="101" t="s">
        <v>913</v>
      </c>
    </row>
    <row r="56" spans="1:6" x14ac:dyDescent="0.25">
      <c r="A56">
        <v>2019</v>
      </c>
      <c r="B56" t="s">
        <v>137</v>
      </c>
      <c r="C56" t="s">
        <v>164</v>
      </c>
      <c r="E56" t="s">
        <v>7</v>
      </c>
      <c r="F56" s="101" t="s">
        <v>914</v>
      </c>
    </row>
    <row r="57" spans="1:6" x14ac:dyDescent="0.25">
      <c r="A57">
        <v>2019</v>
      </c>
      <c r="B57" t="s">
        <v>162</v>
      </c>
      <c r="C57" t="s">
        <v>164</v>
      </c>
      <c r="E57" t="s">
        <v>7</v>
      </c>
      <c r="F57" s="101" t="s">
        <v>915</v>
      </c>
    </row>
    <row r="58" spans="1:6" x14ac:dyDescent="0.25">
      <c r="A58">
        <v>2019</v>
      </c>
      <c r="B58" t="s">
        <v>163</v>
      </c>
      <c r="C58" t="s">
        <v>164</v>
      </c>
      <c r="E58" t="s">
        <v>7</v>
      </c>
      <c r="F58" s="101" t="s">
        <v>916</v>
      </c>
    </row>
    <row r="59" spans="1:6" x14ac:dyDescent="0.25">
      <c r="A59">
        <v>2019</v>
      </c>
      <c r="B59" t="s">
        <v>164</v>
      </c>
      <c r="C59" t="s">
        <v>164</v>
      </c>
      <c r="E59" t="s">
        <v>7</v>
      </c>
      <c r="F59" s="101" t="s">
        <v>917</v>
      </c>
    </row>
    <row r="60" spans="1:6" x14ac:dyDescent="0.25">
      <c r="A60">
        <v>2018</v>
      </c>
      <c r="B60" t="s">
        <v>152</v>
      </c>
      <c r="C60" t="s">
        <v>164</v>
      </c>
      <c r="E60" t="s">
        <v>7</v>
      </c>
      <c r="F60" s="101" t="s">
        <v>918</v>
      </c>
    </row>
    <row r="61" spans="1:6" x14ac:dyDescent="0.25">
      <c r="A61">
        <v>2018</v>
      </c>
      <c r="B61" t="s">
        <v>59</v>
      </c>
      <c r="C61" t="s">
        <v>164</v>
      </c>
      <c r="E61" t="s">
        <v>7</v>
      </c>
      <c r="F61" s="101" t="s">
        <v>919</v>
      </c>
    </row>
    <row r="62" spans="1:6" x14ac:dyDescent="0.25">
      <c r="A62">
        <v>2018</v>
      </c>
      <c r="B62" t="s">
        <v>49</v>
      </c>
      <c r="C62" t="s">
        <v>164</v>
      </c>
      <c r="E62" t="s">
        <v>7</v>
      </c>
      <c r="F62" s="101" t="s">
        <v>920</v>
      </c>
    </row>
    <row r="63" spans="1:6" x14ac:dyDescent="0.25">
      <c r="A63">
        <v>2018</v>
      </c>
      <c r="B63" t="s">
        <v>153</v>
      </c>
      <c r="C63" t="s">
        <v>164</v>
      </c>
      <c r="E63" t="s">
        <v>7</v>
      </c>
      <c r="F63" s="101" t="s">
        <v>921</v>
      </c>
    </row>
    <row r="64" spans="1:6" x14ac:dyDescent="0.25">
      <c r="A64">
        <v>2018</v>
      </c>
      <c r="B64" t="s">
        <v>46</v>
      </c>
      <c r="C64" t="s">
        <v>164</v>
      </c>
      <c r="E64" t="s">
        <v>7</v>
      </c>
      <c r="F64" s="101" t="s">
        <v>922</v>
      </c>
    </row>
    <row r="65" spans="1:6" x14ac:dyDescent="0.25">
      <c r="A65">
        <v>2018</v>
      </c>
      <c r="B65" t="s">
        <v>51</v>
      </c>
      <c r="C65" t="s">
        <v>164</v>
      </c>
      <c r="E65" t="s">
        <v>7</v>
      </c>
      <c r="F65" s="101" t="s">
        <v>923</v>
      </c>
    </row>
    <row r="66" spans="1:6" x14ac:dyDescent="0.25">
      <c r="A66">
        <v>2018</v>
      </c>
      <c r="B66" t="s">
        <v>37</v>
      </c>
      <c r="C66" t="s">
        <v>164</v>
      </c>
      <c r="E66" t="s">
        <v>7</v>
      </c>
      <c r="F66" s="101" t="s">
        <v>924</v>
      </c>
    </row>
    <row r="67" spans="1:6" x14ac:dyDescent="0.25">
      <c r="A67">
        <v>2018</v>
      </c>
      <c r="B67" t="s">
        <v>56</v>
      </c>
      <c r="C67" t="s">
        <v>164</v>
      </c>
      <c r="E67" t="s">
        <v>7</v>
      </c>
      <c r="F67" s="101" t="s">
        <v>925</v>
      </c>
    </row>
    <row r="68" spans="1:6" x14ac:dyDescent="0.25">
      <c r="A68">
        <v>2018</v>
      </c>
      <c r="B68" t="s">
        <v>34</v>
      </c>
      <c r="C68" t="s">
        <v>164</v>
      </c>
      <c r="E68" t="s">
        <v>7</v>
      </c>
      <c r="F68" s="101" t="s">
        <v>926</v>
      </c>
    </row>
    <row r="69" spans="1:6" x14ac:dyDescent="0.25">
      <c r="A69">
        <v>2018</v>
      </c>
      <c r="B69" t="s">
        <v>27</v>
      </c>
      <c r="C69" t="s">
        <v>164</v>
      </c>
      <c r="E69" t="s">
        <v>7</v>
      </c>
      <c r="F69" s="101" t="s">
        <v>927</v>
      </c>
    </row>
    <row r="70" spans="1:6" x14ac:dyDescent="0.25">
      <c r="A70">
        <v>2018</v>
      </c>
      <c r="B70" t="s">
        <v>57</v>
      </c>
      <c r="C70" t="s">
        <v>164</v>
      </c>
      <c r="E70" t="s">
        <v>7</v>
      </c>
      <c r="F70" s="101" t="s">
        <v>928</v>
      </c>
    </row>
    <row r="71" spans="1:6" x14ac:dyDescent="0.25">
      <c r="A71">
        <v>2018</v>
      </c>
      <c r="B71" t="s">
        <v>62</v>
      </c>
      <c r="C71" t="s">
        <v>164</v>
      </c>
      <c r="E71" t="s">
        <v>7</v>
      </c>
      <c r="F71" s="101" t="s">
        <v>929</v>
      </c>
    </row>
    <row r="72" spans="1:6" x14ac:dyDescent="0.25">
      <c r="A72">
        <v>2018</v>
      </c>
      <c r="B72" t="s">
        <v>154</v>
      </c>
      <c r="C72" t="s">
        <v>164</v>
      </c>
      <c r="E72" t="s">
        <v>7</v>
      </c>
      <c r="F72" s="101" t="s">
        <v>930</v>
      </c>
    </row>
    <row r="73" spans="1:6" x14ac:dyDescent="0.25">
      <c r="A73">
        <v>2018</v>
      </c>
      <c r="B73" t="s">
        <v>50</v>
      </c>
      <c r="C73" t="s">
        <v>164</v>
      </c>
      <c r="E73" t="s">
        <v>7</v>
      </c>
      <c r="F73" s="101" t="s">
        <v>931</v>
      </c>
    </row>
    <row r="74" spans="1:6" x14ac:dyDescent="0.25">
      <c r="A74">
        <v>2018</v>
      </c>
      <c r="B74" t="s">
        <v>32</v>
      </c>
      <c r="C74" t="s">
        <v>164</v>
      </c>
      <c r="E74" t="s">
        <v>7</v>
      </c>
      <c r="F74" s="101" t="s">
        <v>932</v>
      </c>
    </row>
    <row r="75" spans="1:6" x14ac:dyDescent="0.25">
      <c r="A75">
        <v>2018</v>
      </c>
      <c r="B75" t="s">
        <v>61</v>
      </c>
      <c r="C75" t="s">
        <v>164</v>
      </c>
      <c r="E75" t="s">
        <v>7</v>
      </c>
      <c r="F75" s="101" t="s">
        <v>933</v>
      </c>
    </row>
    <row r="76" spans="1:6" x14ac:dyDescent="0.25">
      <c r="A76">
        <v>2018</v>
      </c>
      <c r="B76" t="s">
        <v>155</v>
      </c>
      <c r="C76" t="s">
        <v>164</v>
      </c>
      <c r="E76" t="s">
        <v>7</v>
      </c>
      <c r="F76" s="101" t="s">
        <v>934</v>
      </c>
    </row>
    <row r="77" spans="1:6" x14ac:dyDescent="0.25">
      <c r="A77">
        <v>2018</v>
      </c>
      <c r="B77" t="s">
        <v>156</v>
      </c>
      <c r="C77" t="s">
        <v>164</v>
      </c>
      <c r="E77" t="s">
        <v>7</v>
      </c>
      <c r="F77" s="101" t="s">
        <v>935</v>
      </c>
    </row>
    <row r="78" spans="1:6" x14ac:dyDescent="0.25">
      <c r="A78">
        <v>2018</v>
      </c>
      <c r="B78" t="s">
        <v>157</v>
      </c>
      <c r="C78" t="s">
        <v>164</v>
      </c>
      <c r="E78" t="s">
        <v>7</v>
      </c>
      <c r="F78" s="101" t="s">
        <v>936</v>
      </c>
    </row>
    <row r="79" spans="1:6" x14ac:dyDescent="0.25">
      <c r="A79">
        <v>2018</v>
      </c>
      <c r="B79" t="s">
        <v>158</v>
      </c>
      <c r="C79" t="s">
        <v>164</v>
      </c>
      <c r="E79" t="s">
        <v>7</v>
      </c>
      <c r="F79" s="101" t="s">
        <v>937</v>
      </c>
    </row>
    <row r="80" spans="1:6" x14ac:dyDescent="0.25">
      <c r="A80">
        <v>2018</v>
      </c>
      <c r="B80" t="s">
        <v>159</v>
      </c>
      <c r="C80" t="s">
        <v>164</v>
      </c>
      <c r="E80" t="s">
        <v>7</v>
      </c>
      <c r="F80" s="101" t="s">
        <v>938</v>
      </c>
    </row>
    <row r="81" spans="1:6" x14ac:dyDescent="0.25">
      <c r="A81">
        <v>2018</v>
      </c>
      <c r="B81" t="s">
        <v>160</v>
      </c>
      <c r="C81" t="s">
        <v>164</v>
      </c>
      <c r="E81" t="s">
        <v>7</v>
      </c>
      <c r="F81" s="101" t="s">
        <v>939</v>
      </c>
    </row>
    <row r="82" spans="1:6" x14ac:dyDescent="0.25">
      <c r="A82">
        <v>2018</v>
      </c>
      <c r="B82" t="s">
        <v>112</v>
      </c>
      <c r="C82" t="s">
        <v>164</v>
      </c>
      <c r="E82" t="s">
        <v>7</v>
      </c>
      <c r="F82" s="101" t="s">
        <v>940</v>
      </c>
    </row>
    <row r="83" spans="1:6" x14ac:dyDescent="0.25">
      <c r="A83">
        <v>2018</v>
      </c>
      <c r="B83" t="s">
        <v>134</v>
      </c>
      <c r="C83" t="s">
        <v>164</v>
      </c>
      <c r="E83" t="s">
        <v>7</v>
      </c>
      <c r="F83" s="101" t="s">
        <v>941</v>
      </c>
    </row>
    <row r="84" spans="1:6" x14ac:dyDescent="0.25">
      <c r="A84">
        <v>2018</v>
      </c>
      <c r="B84" t="s">
        <v>116</v>
      </c>
      <c r="C84" t="s">
        <v>164</v>
      </c>
      <c r="E84" t="s">
        <v>7</v>
      </c>
      <c r="F84" s="101" t="s">
        <v>942</v>
      </c>
    </row>
    <row r="85" spans="1:6" x14ac:dyDescent="0.25">
      <c r="A85">
        <v>2018</v>
      </c>
      <c r="B85" t="s">
        <v>137</v>
      </c>
      <c r="C85" t="s">
        <v>164</v>
      </c>
      <c r="E85" t="s">
        <v>7</v>
      </c>
      <c r="F85" s="101" t="s">
        <v>943</v>
      </c>
    </row>
    <row r="86" spans="1:6" x14ac:dyDescent="0.25">
      <c r="A86">
        <v>2018</v>
      </c>
      <c r="B86" t="s">
        <v>162</v>
      </c>
      <c r="C86" t="s">
        <v>164</v>
      </c>
      <c r="E86" t="s">
        <v>7</v>
      </c>
      <c r="F86" s="101" t="s">
        <v>944</v>
      </c>
    </row>
    <row r="87" spans="1:6" x14ac:dyDescent="0.25">
      <c r="A87">
        <v>2018</v>
      </c>
      <c r="B87" t="s">
        <v>163</v>
      </c>
      <c r="C87" t="s">
        <v>164</v>
      </c>
      <c r="E87" t="s">
        <v>7</v>
      </c>
      <c r="F87" s="101" t="s">
        <v>945</v>
      </c>
    </row>
    <row r="88" spans="1:6" x14ac:dyDescent="0.25">
      <c r="A88">
        <v>2018</v>
      </c>
      <c r="B88" t="s">
        <v>164</v>
      </c>
      <c r="C88" t="s">
        <v>164</v>
      </c>
      <c r="E88" t="s">
        <v>7</v>
      </c>
      <c r="F88" s="101" t="s">
        <v>946</v>
      </c>
    </row>
    <row r="89" spans="1:6" x14ac:dyDescent="0.25">
      <c r="A89">
        <v>2017</v>
      </c>
      <c r="B89" t="s">
        <v>152</v>
      </c>
      <c r="C89" t="s">
        <v>164</v>
      </c>
      <c r="E89" t="s">
        <v>7</v>
      </c>
      <c r="F89" s="101" t="s">
        <v>947</v>
      </c>
    </row>
    <row r="90" spans="1:6" x14ac:dyDescent="0.25">
      <c r="A90">
        <v>2017</v>
      </c>
      <c r="B90" t="s">
        <v>59</v>
      </c>
      <c r="C90" t="s">
        <v>164</v>
      </c>
      <c r="E90" t="s">
        <v>7</v>
      </c>
      <c r="F90" s="101" t="s">
        <v>948</v>
      </c>
    </row>
    <row r="91" spans="1:6" x14ac:dyDescent="0.25">
      <c r="A91">
        <v>2017</v>
      </c>
      <c r="B91" t="s">
        <v>49</v>
      </c>
      <c r="C91" t="s">
        <v>164</v>
      </c>
      <c r="E91" t="s">
        <v>7</v>
      </c>
      <c r="F91" s="101" t="s">
        <v>949</v>
      </c>
    </row>
    <row r="92" spans="1:6" x14ac:dyDescent="0.25">
      <c r="A92">
        <v>2017</v>
      </c>
      <c r="B92" t="s">
        <v>153</v>
      </c>
      <c r="C92" t="s">
        <v>164</v>
      </c>
      <c r="E92" t="s">
        <v>7</v>
      </c>
      <c r="F92" s="101" t="s">
        <v>950</v>
      </c>
    </row>
    <row r="93" spans="1:6" x14ac:dyDescent="0.25">
      <c r="A93">
        <v>2017</v>
      </c>
      <c r="B93" t="s">
        <v>46</v>
      </c>
      <c r="C93" t="s">
        <v>164</v>
      </c>
      <c r="E93" t="s">
        <v>7</v>
      </c>
      <c r="F93" s="101" t="s">
        <v>951</v>
      </c>
    </row>
    <row r="94" spans="1:6" x14ac:dyDescent="0.25">
      <c r="A94">
        <v>2017</v>
      </c>
      <c r="B94" t="s">
        <v>51</v>
      </c>
      <c r="C94" t="s">
        <v>164</v>
      </c>
      <c r="E94" t="s">
        <v>7</v>
      </c>
      <c r="F94" s="101" t="s">
        <v>952</v>
      </c>
    </row>
    <row r="95" spans="1:6" x14ac:dyDescent="0.25">
      <c r="A95">
        <v>2017</v>
      </c>
      <c r="B95" t="s">
        <v>37</v>
      </c>
      <c r="C95" t="s">
        <v>164</v>
      </c>
      <c r="E95" t="s">
        <v>7</v>
      </c>
      <c r="F95" s="101" t="s">
        <v>953</v>
      </c>
    </row>
    <row r="96" spans="1:6" x14ac:dyDescent="0.25">
      <c r="A96">
        <v>2017</v>
      </c>
      <c r="B96" t="s">
        <v>56</v>
      </c>
      <c r="C96" t="s">
        <v>164</v>
      </c>
      <c r="E96" t="s">
        <v>7</v>
      </c>
      <c r="F96" s="101" t="s">
        <v>954</v>
      </c>
    </row>
    <row r="97" spans="1:6" x14ac:dyDescent="0.25">
      <c r="A97">
        <v>2017</v>
      </c>
      <c r="B97" t="s">
        <v>34</v>
      </c>
      <c r="C97" t="s">
        <v>164</v>
      </c>
      <c r="E97" t="s">
        <v>7</v>
      </c>
      <c r="F97" s="101" t="s">
        <v>955</v>
      </c>
    </row>
    <row r="98" spans="1:6" x14ac:dyDescent="0.25">
      <c r="A98">
        <v>2017</v>
      </c>
      <c r="B98" t="s">
        <v>27</v>
      </c>
      <c r="C98" t="s">
        <v>164</v>
      </c>
      <c r="E98" t="s">
        <v>7</v>
      </c>
      <c r="F98" s="101" t="s">
        <v>956</v>
      </c>
    </row>
    <row r="99" spans="1:6" x14ac:dyDescent="0.25">
      <c r="A99">
        <v>2017</v>
      </c>
      <c r="B99" t="s">
        <v>57</v>
      </c>
      <c r="C99" t="s">
        <v>164</v>
      </c>
      <c r="E99" t="s">
        <v>7</v>
      </c>
      <c r="F99" s="101" t="s">
        <v>957</v>
      </c>
    </row>
    <row r="100" spans="1:6" x14ac:dyDescent="0.25">
      <c r="A100">
        <v>2017</v>
      </c>
      <c r="B100" t="s">
        <v>62</v>
      </c>
      <c r="C100" t="s">
        <v>164</v>
      </c>
      <c r="E100" t="s">
        <v>7</v>
      </c>
      <c r="F100" s="101" t="s">
        <v>958</v>
      </c>
    </row>
    <row r="101" spans="1:6" x14ac:dyDescent="0.25">
      <c r="A101">
        <v>2017</v>
      </c>
      <c r="B101" t="s">
        <v>154</v>
      </c>
      <c r="C101" t="s">
        <v>164</v>
      </c>
      <c r="E101" t="s">
        <v>7</v>
      </c>
      <c r="F101" s="101" t="s">
        <v>959</v>
      </c>
    </row>
    <row r="102" spans="1:6" x14ac:dyDescent="0.25">
      <c r="A102">
        <v>2017</v>
      </c>
      <c r="B102" t="s">
        <v>50</v>
      </c>
      <c r="C102" t="s">
        <v>164</v>
      </c>
      <c r="E102" t="s">
        <v>7</v>
      </c>
      <c r="F102" s="101" t="s">
        <v>960</v>
      </c>
    </row>
    <row r="103" spans="1:6" x14ac:dyDescent="0.25">
      <c r="A103">
        <v>2017</v>
      </c>
      <c r="B103" t="s">
        <v>32</v>
      </c>
      <c r="C103" t="s">
        <v>164</v>
      </c>
      <c r="E103" t="s">
        <v>7</v>
      </c>
      <c r="F103" s="101" t="s">
        <v>961</v>
      </c>
    </row>
    <row r="104" spans="1:6" x14ac:dyDescent="0.25">
      <c r="A104">
        <v>2017</v>
      </c>
      <c r="B104" t="s">
        <v>61</v>
      </c>
      <c r="C104" t="s">
        <v>164</v>
      </c>
      <c r="E104" t="s">
        <v>7</v>
      </c>
      <c r="F104" s="101" t="s">
        <v>962</v>
      </c>
    </row>
    <row r="105" spans="1:6" x14ac:dyDescent="0.25">
      <c r="A105">
        <v>2017</v>
      </c>
      <c r="B105" t="s">
        <v>155</v>
      </c>
      <c r="C105" t="s">
        <v>164</v>
      </c>
      <c r="E105" t="s">
        <v>7</v>
      </c>
      <c r="F105" s="101" t="s">
        <v>963</v>
      </c>
    </row>
    <row r="106" spans="1:6" x14ac:dyDescent="0.25">
      <c r="A106">
        <v>2017</v>
      </c>
      <c r="B106" t="s">
        <v>156</v>
      </c>
      <c r="C106" t="s">
        <v>164</v>
      </c>
      <c r="E106" t="s">
        <v>7</v>
      </c>
      <c r="F106" s="101" t="s">
        <v>964</v>
      </c>
    </row>
    <row r="107" spans="1:6" x14ac:dyDescent="0.25">
      <c r="A107">
        <v>2017</v>
      </c>
      <c r="B107" t="s">
        <v>157</v>
      </c>
      <c r="C107" t="s">
        <v>164</v>
      </c>
      <c r="E107" t="s">
        <v>7</v>
      </c>
      <c r="F107" s="101" t="s">
        <v>965</v>
      </c>
    </row>
    <row r="108" spans="1:6" x14ac:dyDescent="0.25">
      <c r="A108">
        <v>2017</v>
      </c>
      <c r="B108" t="s">
        <v>158</v>
      </c>
      <c r="C108" t="s">
        <v>164</v>
      </c>
      <c r="E108" t="s">
        <v>7</v>
      </c>
      <c r="F108" s="101" t="s">
        <v>966</v>
      </c>
    </row>
    <row r="109" spans="1:6" x14ac:dyDescent="0.25">
      <c r="A109">
        <v>2017</v>
      </c>
      <c r="B109" t="s">
        <v>159</v>
      </c>
      <c r="C109" t="s">
        <v>164</v>
      </c>
      <c r="E109" t="s">
        <v>7</v>
      </c>
      <c r="F109" s="101" t="s">
        <v>967</v>
      </c>
    </row>
    <row r="110" spans="1:6" x14ac:dyDescent="0.25">
      <c r="A110">
        <v>2017</v>
      </c>
      <c r="B110" t="s">
        <v>160</v>
      </c>
      <c r="C110" t="s">
        <v>164</v>
      </c>
      <c r="E110" t="s">
        <v>7</v>
      </c>
      <c r="F110" s="101" t="s">
        <v>968</v>
      </c>
    </row>
    <row r="111" spans="1:6" x14ac:dyDescent="0.25">
      <c r="A111">
        <v>2017</v>
      </c>
      <c r="B111" t="s">
        <v>112</v>
      </c>
      <c r="C111" t="s">
        <v>164</v>
      </c>
      <c r="E111" t="s">
        <v>7</v>
      </c>
      <c r="F111" s="101" t="s">
        <v>969</v>
      </c>
    </row>
    <row r="112" spans="1:6" x14ac:dyDescent="0.25">
      <c r="A112">
        <v>2017</v>
      </c>
      <c r="B112" t="s">
        <v>134</v>
      </c>
      <c r="C112" t="s">
        <v>164</v>
      </c>
      <c r="E112" t="s">
        <v>7</v>
      </c>
      <c r="F112" s="101" t="s">
        <v>970</v>
      </c>
    </row>
    <row r="113" spans="1:6" x14ac:dyDescent="0.25">
      <c r="A113">
        <v>2017</v>
      </c>
      <c r="B113" t="s">
        <v>116</v>
      </c>
      <c r="C113" t="s">
        <v>164</v>
      </c>
      <c r="E113" t="s">
        <v>7</v>
      </c>
      <c r="F113" s="101" t="s">
        <v>971</v>
      </c>
    </row>
    <row r="114" spans="1:6" x14ac:dyDescent="0.25">
      <c r="A114">
        <v>2017</v>
      </c>
      <c r="B114" t="s">
        <v>137</v>
      </c>
      <c r="C114" t="s">
        <v>164</v>
      </c>
      <c r="E114" t="s">
        <v>7</v>
      </c>
      <c r="F114" s="101" t="s">
        <v>943</v>
      </c>
    </row>
    <row r="115" spans="1:6" x14ac:dyDescent="0.25">
      <c r="A115">
        <v>2017</v>
      </c>
      <c r="B115" t="s">
        <v>162</v>
      </c>
      <c r="C115" t="s">
        <v>164</v>
      </c>
      <c r="E115" t="s">
        <v>7</v>
      </c>
      <c r="F115" s="101" t="s">
        <v>944</v>
      </c>
    </row>
    <row r="116" spans="1:6" x14ac:dyDescent="0.25">
      <c r="A116">
        <v>2017</v>
      </c>
      <c r="B116" t="s">
        <v>163</v>
      </c>
      <c r="C116" t="s">
        <v>164</v>
      </c>
      <c r="E116" t="s">
        <v>7</v>
      </c>
      <c r="F116" s="101" t="s">
        <v>945</v>
      </c>
    </row>
    <row r="117" spans="1:6" x14ac:dyDescent="0.25">
      <c r="A117">
        <v>2017</v>
      </c>
      <c r="B117" t="s">
        <v>164</v>
      </c>
      <c r="C117" t="s">
        <v>164</v>
      </c>
      <c r="E117" t="s">
        <v>7</v>
      </c>
      <c r="F117" s="101" t="s">
        <v>946</v>
      </c>
    </row>
    <row r="118" spans="1:6" x14ac:dyDescent="0.25">
      <c r="A118">
        <v>2016</v>
      </c>
      <c r="B118" t="s">
        <v>152</v>
      </c>
      <c r="C118" t="s">
        <v>164</v>
      </c>
      <c r="E118" t="s">
        <v>7</v>
      </c>
      <c r="F118" s="101" t="s">
        <v>972</v>
      </c>
    </row>
    <row r="119" spans="1:6" x14ac:dyDescent="0.25">
      <c r="A119">
        <v>2016</v>
      </c>
      <c r="B119" t="s">
        <v>59</v>
      </c>
      <c r="C119" t="s">
        <v>164</v>
      </c>
      <c r="E119" t="s">
        <v>7</v>
      </c>
      <c r="F119" s="101" t="s">
        <v>973</v>
      </c>
    </row>
    <row r="120" spans="1:6" x14ac:dyDescent="0.25">
      <c r="A120">
        <v>2016</v>
      </c>
      <c r="B120" t="s">
        <v>49</v>
      </c>
      <c r="C120" t="s">
        <v>164</v>
      </c>
      <c r="E120" t="s">
        <v>7</v>
      </c>
      <c r="F120" s="101" t="s">
        <v>974</v>
      </c>
    </row>
    <row r="121" spans="1:6" x14ac:dyDescent="0.25">
      <c r="A121">
        <v>2016</v>
      </c>
      <c r="B121" t="s">
        <v>153</v>
      </c>
      <c r="C121" t="s">
        <v>164</v>
      </c>
      <c r="E121" t="s">
        <v>7</v>
      </c>
      <c r="F121" s="101" t="s">
        <v>975</v>
      </c>
    </row>
    <row r="122" spans="1:6" x14ac:dyDescent="0.25">
      <c r="A122">
        <v>2016</v>
      </c>
      <c r="B122" t="s">
        <v>46</v>
      </c>
      <c r="C122" t="s">
        <v>164</v>
      </c>
      <c r="E122" t="s">
        <v>7</v>
      </c>
      <c r="F122" s="101" t="s">
        <v>976</v>
      </c>
    </row>
    <row r="123" spans="1:6" x14ac:dyDescent="0.25">
      <c r="A123">
        <v>2016</v>
      </c>
      <c r="B123" t="s">
        <v>51</v>
      </c>
      <c r="C123" t="s">
        <v>164</v>
      </c>
      <c r="E123" t="s">
        <v>7</v>
      </c>
      <c r="F123" s="101" t="s">
        <v>977</v>
      </c>
    </row>
    <row r="124" spans="1:6" x14ac:dyDescent="0.25">
      <c r="A124">
        <v>2016</v>
      </c>
      <c r="B124" t="s">
        <v>37</v>
      </c>
      <c r="C124" t="s">
        <v>164</v>
      </c>
      <c r="E124" t="s">
        <v>7</v>
      </c>
      <c r="F124" s="101" t="s">
        <v>978</v>
      </c>
    </row>
    <row r="125" spans="1:6" x14ac:dyDescent="0.25">
      <c r="A125">
        <v>2016</v>
      </c>
      <c r="B125" t="s">
        <v>56</v>
      </c>
      <c r="C125" t="s">
        <v>164</v>
      </c>
      <c r="E125" t="s">
        <v>7</v>
      </c>
      <c r="F125" s="101" t="s">
        <v>979</v>
      </c>
    </row>
    <row r="126" spans="1:6" x14ac:dyDescent="0.25">
      <c r="A126">
        <v>2016</v>
      </c>
      <c r="B126" t="s">
        <v>34</v>
      </c>
      <c r="C126" t="s">
        <v>164</v>
      </c>
      <c r="E126" t="s">
        <v>7</v>
      </c>
      <c r="F126" s="101" t="s">
        <v>980</v>
      </c>
    </row>
    <row r="127" spans="1:6" x14ac:dyDescent="0.25">
      <c r="A127">
        <v>2016</v>
      </c>
      <c r="B127" t="s">
        <v>27</v>
      </c>
      <c r="C127" t="s">
        <v>164</v>
      </c>
      <c r="E127" t="s">
        <v>7</v>
      </c>
      <c r="F127" s="101" t="s">
        <v>981</v>
      </c>
    </row>
    <row r="128" spans="1:6" x14ac:dyDescent="0.25">
      <c r="A128">
        <v>2016</v>
      </c>
      <c r="B128" t="s">
        <v>57</v>
      </c>
      <c r="C128" t="s">
        <v>164</v>
      </c>
      <c r="E128" t="s">
        <v>7</v>
      </c>
      <c r="F128" s="101" t="s">
        <v>982</v>
      </c>
    </row>
    <row r="129" spans="1:6" x14ac:dyDescent="0.25">
      <c r="A129">
        <v>2016</v>
      </c>
      <c r="B129" t="s">
        <v>62</v>
      </c>
      <c r="C129" t="s">
        <v>164</v>
      </c>
      <c r="E129" t="s">
        <v>7</v>
      </c>
      <c r="F129" s="101" t="s">
        <v>983</v>
      </c>
    </row>
    <row r="130" spans="1:6" x14ac:dyDescent="0.25">
      <c r="A130">
        <v>2016</v>
      </c>
      <c r="B130" t="s">
        <v>154</v>
      </c>
      <c r="C130" t="s">
        <v>164</v>
      </c>
      <c r="E130" t="s">
        <v>7</v>
      </c>
      <c r="F130" s="101" t="s">
        <v>984</v>
      </c>
    </row>
    <row r="131" spans="1:6" x14ac:dyDescent="0.25">
      <c r="A131">
        <v>2016</v>
      </c>
      <c r="B131" t="s">
        <v>50</v>
      </c>
      <c r="C131" t="s">
        <v>164</v>
      </c>
      <c r="E131" t="s">
        <v>7</v>
      </c>
      <c r="F131" s="101" t="s">
        <v>985</v>
      </c>
    </row>
    <row r="132" spans="1:6" x14ac:dyDescent="0.25">
      <c r="A132">
        <v>2016</v>
      </c>
      <c r="B132" t="s">
        <v>32</v>
      </c>
      <c r="C132" t="s">
        <v>164</v>
      </c>
      <c r="E132" t="s">
        <v>7</v>
      </c>
      <c r="F132" s="101" t="s">
        <v>986</v>
      </c>
    </row>
    <row r="133" spans="1:6" x14ac:dyDescent="0.25">
      <c r="A133">
        <v>2016</v>
      </c>
      <c r="B133" t="s">
        <v>61</v>
      </c>
      <c r="C133" t="s">
        <v>164</v>
      </c>
      <c r="E133" t="s">
        <v>7</v>
      </c>
      <c r="F133" s="101" t="s">
        <v>987</v>
      </c>
    </row>
    <row r="134" spans="1:6" x14ac:dyDescent="0.25">
      <c r="A134">
        <v>2016</v>
      </c>
      <c r="B134" t="s">
        <v>155</v>
      </c>
      <c r="C134" t="s">
        <v>164</v>
      </c>
      <c r="E134" t="s">
        <v>7</v>
      </c>
      <c r="F134" s="101" t="s">
        <v>988</v>
      </c>
    </row>
    <row r="135" spans="1:6" x14ac:dyDescent="0.25">
      <c r="A135">
        <v>2016</v>
      </c>
      <c r="B135" t="s">
        <v>156</v>
      </c>
      <c r="C135" t="s">
        <v>164</v>
      </c>
      <c r="E135" t="s">
        <v>7</v>
      </c>
      <c r="F135" s="101" t="s">
        <v>989</v>
      </c>
    </row>
    <row r="136" spans="1:6" x14ac:dyDescent="0.25">
      <c r="A136">
        <v>2016</v>
      </c>
      <c r="B136" t="s">
        <v>157</v>
      </c>
      <c r="C136" t="s">
        <v>164</v>
      </c>
      <c r="E136" t="s">
        <v>7</v>
      </c>
      <c r="F136" s="101" t="s">
        <v>990</v>
      </c>
    </row>
    <row r="137" spans="1:6" x14ac:dyDescent="0.25">
      <c r="A137">
        <v>2016</v>
      </c>
      <c r="B137" t="s">
        <v>158</v>
      </c>
      <c r="C137" t="s">
        <v>164</v>
      </c>
      <c r="E137" t="s">
        <v>7</v>
      </c>
      <c r="F137" s="101" t="s">
        <v>991</v>
      </c>
    </row>
    <row r="138" spans="1:6" x14ac:dyDescent="0.25">
      <c r="A138">
        <v>2016</v>
      </c>
      <c r="B138" t="s">
        <v>159</v>
      </c>
      <c r="C138" t="s">
        <v>164</v>
      </c>
      <c r="E138" t="s">
        <v>7</v>
      </c>
      <c r="F138" s="101" t="s">
        <v>992</v>
      </c>
    </row>
    <row r="139" spans="1:6" x14ac:dyDescent="0.25">
      <c r="A139">
        <v>2016</v>
      </c>
      <c r="B139" t="s">
        <v>160</v>
      </c>
      <c r="C139" t="s">
        <v>164</v>
      </c>
      <c r="E139" t="s">
        <v>7</v>
      </c>
      <c r="F139" s="101" t="s">
        <v>993</v>
      </c>
    </row>
    <row r="140" spans="1:6" x14ac:dyDescent="0.25">
      <c r="A140">
        <v>2016</v>
      </c>
      <c r="B140" t="s">
        <v>112</v>
      </c>
      <c r="C140" t="s">
        <v>164</v>
      </c>
      <c r="E140" t="s">
        <v>7</v>
      </c>
      <c r="F140" s="101" t="s">
        <v>994</v>
      </c>
    </row>
    <row r="141" spans="1:6" x14ac:dyDescent="0.25">
      <c r="A141">
        <v>2016</v>
      </c>
      <c r="B141" t="s">
        <v>134</v>
      </c>
      <c r="C141" t="s">
        <v>164</v>
      </c>
      <c r="E141" t="s">
        <v>7</v>
      </c>
      <c r="F141" s="101" t="s">
        <v>995</v>
      </c>
    </row>
    <row r="142" spans="1:6" x14ac:dyDescent="0.25">
      <c r="A142">
        <v>2016</v>
      </c>
      <c r="B142" t="s">
        <v>116</v>
      </c>
      <c r="C142" t="s">
        <v>164</v>
      </c>
      <c r="E142" t="s">
        <v>7</v>
      </c>
      <c r="F142" s="101" t="s">
        <v>996</v>
      </c>
    </row>
    <row r="143" spans="1:6" x14ac:dyDescent="0.25">
      <c r="A143">
        <v>2016</v>
      </c>
      <c r="B143" t="s">
        <v>137</v>
      </c>
      <c r="C143" t="s">
        <v>164</v>
      </c>
      <c r="E143" t="s">
        <v>7</v>
      </c>
      <c r="F143" s="101" t="s">
        <v>997</v>
      </c>
    </row>
    <row r="144" spans="1:6" x14ac:dyDescent="0.25">
      <c r="A144">
        <v>2016</v>
      </c>
      <c r="B144" t="s">
        <v>162</v>
      </c>
      <c r="C144" t="s">
        <v>164</v>
      </c>
      <c r="E144" t="s">
        <v>7</v>
      </c>
      <c r="F144" s="101" t="s">
        <v>998</v>
      </c>
    </row>
    <row r="145" spans="1:6" x14ac:dyDescent="0.25">
      <c r="A145">
        <v>2016</v>
      </c>
      <c r="B145" t="s">
        <v>163</v>
      </c>
      <c r="C145" t="s">
        <v>164</v>
      </c>
      <c r="E145" t="s">
        <v>7</v>
      </c>
      <c r="F145" s="101" t="s">
        <v>999</v>
      </c>
    </row>
    <row r="146" spans="1:6" x14ac:dyDescent="0.25">
      <c r="A146">
        <v>2016</v>
      </c>
      <c r="B146" t="s">
        <v>164</v>
      </c>
      <c r="C146" t="s">
        <v>164</v>
      </c>
      <c r="E146" t="s">
        <v>7</v>
      </c>
      <c r="F146" s="101" t="s">
        <v>1000</v>
      </c>
    </row>
    <row r="147" spans="1:6" x14ac:dyDescent="0.25">
      <c r="A147">
        <v>2015</v>
      </c>
      <c r="B147" t="s">
        <v>152</v>
      </c>
      <c r="C147" t="s">
        <v>164</v>
      </c>
      <c r="E147" t="s">
        <v>7</v>
      </c>
      <c r="F147" s="101" t="s">
        <v>1001</v>
      </c>
    </row>
    <row r="148" spans="1:6" x14ac:dyDescent="0.25">
      <c r="A148">
        <v>2015</v>
      </c>
      <c r="B148" t="s">
        <v>59</v>
      </c>
      <c r="C148" t="s">
        <v>164</v>
      </c>
      <c r="E148" t="s">
        <v>7</v>
      </c>
      <c r="F148" s="101" t="s">
        <v>1002</v>
      </c>
    </row>
    <row r="149" spans="1:6" x14ac:dyDescent="0.25">
      <c r="A149">
        <v>2015</v>
      </c>
      <c r="B149" t="s">
        <v>49</v>
      </c>
      <c r="C149" t="s">
        <v>164</v>
      </c>
      <c r="E149" t="s">
        <v>7</v>
      </c>
      <c r="F149" s="101" t="s">
        <v>1003</v>
      </c>
    </row>
    <row r="150" spans="1:6" x14ac:dyDescent="0.25">
      <c r="A150">
        <v>2015</v>
      </c>
      <c r="B150" t="s">
        <v>153</v>
      </c>
      <c r="C150" t="s">
        <v>164</v>
      </c>
      <c r="E150" t="s">
        <v>7</v>
      </c>
      <c r="F150" s="101" t="s">
        <v>1004</v>
      </c>
    </row>
    <row r="151" spans="1:6" x14ac:dyDescent="0.25">
      <c r="A151">
        <v>2015</v>
      </c>
      <c r="B151" t="s">
        <v>46</v>
      </c>
      <c r="C151" t="s">
        <v>164</v>
      </c>
      <c r="E151" t="s">
        <v>7</v>
      </c>
      <c r="F151" s="101" t="s">
        <v>1005</v>
      </c>
    </row>
    <row r="152" spans="1:6" x14ac:dyDescent="0.25">
      <c r="A152">
        <v>2015</v>
      </c>
      <c r="B152" t="s">
        <v>51</v>
      </c>
      <c r="C152" t="s">
        <v>164</v>
      </c>
      <c r="E152" t="s">
        <v>7</v>
      </c>
      <c r="F152" s="101" t="s">
        <v>1006</v>
      </c>
    </row>
    <row r="153" spans="1:6" x14ac:dyDescent="0.25">
      <c r="A153">
        <v>2015</v>
      </c>
      <c r="B153" t="s">
        <v>37</v>
      </c>
      <c r="C153" t="s">
        <v>164</v>
      </c>
      <c r="E153" t="s">
        <v>7</v>
      </c>
      <c r="F153" s="101" t="s">
        <v>1007</v>
      </c>
    </row>
    <row r="154" spans="1:6" x14ac:dyDescent="0.25">
      <c r="A154">
        <v>2015</v>
      </c>
      <c r="B154" t="s">
        <v>56</v>
      </c>
      <c r="C154" t="s">
        <v>164</v>
      </c>
      <c r="E154" t="s">
        <v>7</v>
      </c>
      <c r="F154" s="101" t="s">
        <v>1008</v>
      </c>
    </row>
    <row r="155" spans="1:6" x14ac:dyDescent="0.25">
      <c r="A155">
        <v>2015</v>
      </c>
      <c r="B155" t="s">
        <v>34</v>
      </c>
      <c r="C155" t="s">
        <v>164</v>
      </c>
      <c r="E155" t="s">
        <v>7</v>
      </c>
      <c r="F155" s="101" t="s">
        <v>1009</v>
      </c>
    </row>
    <row r="156" spans="1:6" x14ac:dyDescent="0.25">
      <c r="A156">
        <v>2015</v>
      </c>
      <c r="B156" t="s">
        <v>27</v>
      </c>
      <c r="C156" t="s">
        <v>164</v>
      </c>
      <c r="E156" t="s">
        <v>7</v>
      </c>
      <c r="F156" s="101" t="s">
        <v>1010</v>
      </c>
    </row>
    <row r="157" spans="1:6" x14ac:dyDescent="0.25">
      <c r="A157">
        <v>2015</v>
      </c>
      <c r="B157" t="s">
        <v>57</v>
      </c>
      <c r="C157" t="s">
        <v>164</v>
      </c>
      <c r="E157" t="s">
        <v>7</v>
      </c>
      <c r="F157" s="101" t="s">
        <v>1011</v>
      </c>
    </row>
    <row r="158" spans="1:6" x14ac:dyDescent="0.25">
      <c r="A158">
        <v>2015</v>
      </c>
      <c r="B158" t="s">
        <v>62</v>
      </c>
      <c r="C158" t="s">
        <v>164</v>
      </c>
      <c r="E158" t="s">
        <v>7</v>
      </c>
      <c r="F158" s="101" t="s">
        <v>1012</v>
      </c>
    </row>
    <row r="159" spans="1:6" x14ac:dyDescent="0.25">
      <c r="A159">
        <v>2015</v>
      </c>
      <c r="B159" t="s">
        <v>154</v>
      </c>
      <c r="C159" t="s">
        <v>164</v>
      </c>
      <c r="E159" t="s">
        <v>7</v>
      </c>
      <c r="F159" s="101" t="s">
        <v>1013</v>
      </c>
    </row>
    <row r="160" spans="1:6" x14ac:dyDescent="0.25">
      <c r="A160">
        <v>2015</v>
      </c>
      <c r="B160" t="s">
        <v>50</v>
      </c>
      <c r="C160" t="s">
        <v>164</v>
      </c>
      <c r="E160" t="s">
        <v>7</v>
      </c>
      <c r="F160" s="101" t="s">
        <v>874</v>
      </c>
    </row>
    <row r="161" spans="1:6" x14ac:dyDescent="0.25">
      <c r="A161">
        <v>2015</v>
      </c>
      <c r="B161" t="s">
        <v>32</v>
      </c>
      <c r="C161" t="s">
        <v>164</v>
      </c>
      <c r="E161" t="s">
        <v>7</v>
      </c>
      <c r="F161" s="101" t="s">
        <v>1014</v>
      </c>
    </row>
    <row r="162" spans="1:6" x14ac:dyDescent="0.25">
      <c r="A162">
        <v>2015</v>
      </c>
      <c r="B162" t="s">
        <v>61</v>
      </c>
      <c r="C162" t="s">
        <v>164</v>
      </c>
      <c r="E162" t="s">
        <v>7</v>
      </c>
      <c r="F162" s="101" t="s">
        <v>1015</v>
      </c>
    </row>
    <row r="163" spans="1:6" x14ac:dyDescent="0.25">
      <c r="A163">
        <v>2015</v>
      </c>
      <c r="B163" t="s">
        <v>155</v>
      </c>
      <c r="C163" t="s">
        <v>164</v>
      </c>
      <c r="E163" t="s">
        <v>7</v>
      </c>
      <c r="F163" s="101" t="s">
        <v>1016</v>
      </c>
    </row>
    <row r="164" spans="1:6" x14ac:dyDescent="0.25">
      <c r="A164">
        <v>2015</v>
      </c>
      <c r="B164" t="s">
        <v>156</v>
      </c>
      <c r="C164" t="s">
        <v>164</v>
      </c>
      <c r="E164" t="s">
        <v>7</v>
      </c>
      <c r="F164" s="101" t="s">
        <v>1017</v>
      </c>
    </row>
    <row r="165" spans="1:6" x14ac:dyDescent="0.25">
      <c r="A165">
        <v>2015</v>
      </c>
      <c r="B165" t="s">
        <v>157</v>
      </c>
      <c r="C165" t="s">
        <v>164</v>
      </c>
      <c r="E165" t="s">
        <v>7</v>
      </c>
      <c r="F165" s="101" t="s">
        <v>1018</v>
      </c>
    </row>
    <row r="166" spans="1:6" x14ac:dyDescent="0.25">
      <c r="A166">
        <v>2015</v>
      </c>
      <c r="B166" t="s">
        <v>158</v>
      </c>
      <c r="C166" t="s">
        <v>164</v>
      </c>
      <c r="E166" t="s">
        <v>7</v>
      </c>
      <c r="F166" s="101" t="s">
        <v>1019</v>
      </c>
    </row>
    <row r="167" spans="1:6" x14ac:dyDescent="0.25">
      <c r="A167">
        <v>2015</v>
      </c>
      <c r="B167" t="s">
        <v>159</v>
      </c>
      <c r="C167" t="s">
        <v>164</v>
      </c>
      <c r="E167" t="s">
        <v>7</v>
      </c>
      <c r="F167" s="101" t="s">
        <v>1020</v>
      </c>
    </row>
    <row r="168" spans="1:6" x14ac:dyDescent="0.25">
      <c r="A168">
        <v>2015</v>
      </c>
      <c r="B168" t="s">
        <v>160</v>
      </c>
      <c r="C168" t="s">
        <v>164</v>
      </c>
      <c r="E168" t="s">
        <v>7</v>
      </c>
      <c r="F168" s="101" t="s">
        <v>1021</v>
      </c>
    </row>
    <row r="169" spans="1:6" x14ac:dyDescent="0.25">
      <c r="A169">
        <v>2015</v>
      </c>
      <c r="B169" t="s">
        <v>112</v>
      </c>
      <c r="C169" t="s">
        <v>164</v>
      </c>
      <c r="E169" t="s">
        <v>7</v>
      </c>
      <c r="F169" s="101" t="s">
        <v>1022</v>
      </c>
    </row>
    <row r="170" spans="1:6" x14ac:dyDescent="0.25">
      <c r="A170">
        <v>2015</v>
      </c>
      <c r="B170" t="s">
        <v>134</v>
      </c>
      <c r="C170" t="s">
        <v>164</v>
      </c>
      <c r="E170" t="s">
        <v>7</v>
      </c>
      <c r="F170" s="101" t="s">
        <v>1023</v>
      </c>
    </row>
    <row r="171" spans="1:6" x14ac:dyDescent="0.25">
      <c r="A171">
        <v>2015</v>
      </c>
      <c r="B171" t="s">
        <v>116</v>
      </c>
      <c r="C171" t="s">
        <v>164</v>
      </c>
      <c r="E171" t="s">
        <v>7</v>
      </c>
      <c r="F171" s="101" t="s">
        <v>1024</v>
      </c>
    </row>
    <row r="172" spans="1:6" x14ac:dyDescent="0.25">
      <c r="A172">
        <v>2015</v>
      </c>
      <c r="B172" t="s">
        <v>137</v>
      </c>
      <c r="C172" t="s">
        <v>164</v>
      </c>
      <c r="E172" t="s">
        <v>7</v>
      </c>
      <c r="F172" s="101" t="s">
        <v>1025</v>
      </c>
    </row>
    <row r="173" spans="1:6" x14ac:dyDescent="0.25">
      <c r="A173">
        <v>2015</v>
      </c>
      <c r="B173" t="s">
        <v>162</v>
      </c>
      <c r="C173" t="s">
        <v>164</v>
      </c>
      <c r="E173" t="s">
        <v>7</v>
      </c>
      <c r="F173" s="101" t="s">
        <v>1026</v>
      </c>
    </row>
    <row r="174" spans="1:6" x14ac:dyDescent="0.25">
      <c r="A174">
        <v>2015</v>
      </c>
      <c r="B174" t="s">
        <v>163</v>
      </c>
      <c r="C174" t="s">
        <v>164</v>
      </c>
      <c r="E174" t="s">
        <v>7</v>
      </c>
      <c r="F174" s="101" t="s">
        <v>1027</v>
      </c>
    </row>
    <row r="175" spans="1:6" x14ac:dyDescent="0.25">
      <c r="A175">
        <v>2015</v>
      </c>
      <c r="B175" t="s">
        <v>164</v>
      </c>
      <c r="C175" t="s">
        <v>164</v>
      </c>
      <c r="E175" t="s">
        <v>7</v>
      </c>
      <c r="F175" s="101" t="s">
        <v>1028</v>
      </c>
    </row>
    <row r="176" spans="1:6" x14ac:dyDescent="0.25">
      <c r="A176">
        <v>2014</v>
      </c>
      <c r="B176" t="s">
        <v>152</v>
      </c>
      <c r="C176" t="s">
        <v>164</v>
      </c>
      <c r="E176" t="s">
        <v>7</v>
      </c>
      <c r="F176" s="101" t="s">
        <v>1029</v>
      </c>
    </row>
    <row r="177" spans="1:6" x14ac:dyDescent="0.25">
      <c r="A177">
        <v>2014</v>
      </c>
      <c r="B177" t="s">
        <v>59</v>
      </c>
      <c r="C177" t="s">
        <v>164</v>
      </c>
      <c r="E177" t="s">
        <v>7</v>
      </c>
      <c r="F177" s="101" t="s">
        <v>1030</v>
      </c>
    </row>
    <row r="178" spans="1:6" x14ac:dyDescent="0.25">
      <c r="A178">
        <v>2014</v>
      </c>
      <c r="B178" t="s">
        <v>49</v>
      </c>
      <c r="C178" t="s">
        <v>164</v>
      </c>
      <c r="E178" t="s">
        <v>7</v>
      </c>
      <c r="F178" s="101" t="s">
        <v>1031</v>
      </c>
    </row>
    <row r="179" spans="1:6" x14ac:dyDescent="0.25">
      <c r="A179">
        <v>2014</v>
      </c>
      <c r="B179" t="s">
        <v>153</v>
      </c>
      <c r="C179" t="s">
        <v>164</v>
      </c>
      <c r="E179" t="s">
        <v>7</v>
      </c>
      <c r="F179" s="101" t="s">
        <v>1032</v>
      </c>
    </row>
    <row r="180" spans="1:6" x14ac:dyDescent="0.25">
      <c r="A180">
        <v>2014</v>
      </c>
      <c r="B180" t="s">
        <v>46</v>
      </c>
      <c r="C180" t="s">
        <v>164</v>
      </c>
      <c r="E180" t="s">
        <v>7</v>
      </c>
      <c r="F180" s="101" t="s">
        <v>1033</v>
      </c>
    </row>
    <row r="181" spans="1:6" x14ac:dyDescent="0.25">
      <c r="A181">
        <v>2014</v>
      </c>
      <c r="B181" t="s">
        <v>37</v>
      </c>
      <c r="C181" t="s">
        <v>164</v>
      </c>
      <c r="E181" t="s">
        <v>7</v>
      </c>
      <c r="F181" s="101" t="s">
        <v>1034</v>
      </c>
    </row>
    <row r="182" spans="1:6" x14ac:dyDescent="0.25">
      <c r="A182">
        <v>2014</v>
      </c>
      <c r="B182" t="s">
        <v>51</v>
      </c>
      <c r="C182" t="s">
        <v>164</v>
      </c>
      <c r="E182" t="s">
        <v>7</v>
      </c>
      <c r="F182" s="101" t="s">
        <v>1035</v>
      </c>
    </row>
    <row r="183" spans="1:6" x14ac:dyDescent="0.25">
      <c r="A183">
        <v>2014</v>
      </c>
      <c r="B183" t="s">
        <v>56</v>
      </c>
      <c r="C183" t="s">
        <v>164</v>
      </c>
      <c r="E183" t="s">
        <v>7</v>
      </c>
      <c r="F183" s="101" t="s">
        <v>1036</v>
      </c>
    </row>
    <row r="184" spans="1:6" x14ac:dyDescent="0.25">
      <c r="A184">
        <v>2014</v>
      </c>
      <c r="B184" t="s">
        <v>34</v>
      </c>
      <c r="C184" t="s">
        <v>164</v>
      </c>
      <c r="E184" t="s">
        <v>7</v>
      </c>
      <c r="F184" s="101" t="s">
        <v>1037</v>
      </c>
    </row>
    <row r="185" spans="1:6" x14ac:dyDescent="0.25">
      <c r="A185">
        <v>2014</v>
      </c>
      <c r="B185" t="s">
        <v>27</v>
      </c>
      <c r="C185" t="s">
        <v>164</v>
      </c>
      <c r="E185" t="s">
        <v>7</v>
      </c>
      <c r="F185" s="101" t="s">
        <v>1038</v>
      </c>
    </row>
    <row r="186" spans="1:6" x14ac:dyDescent="0.25">
      <c r="A186">
        <v>2014</v>
      </c>
      <c r="B186" t="s">
        <v>57</v>
      </c>
      <c r="C186" t="s">
        <v>164</v>
      </c>
      <c r="E186" t="s">
        <v>7</v>
      </c>
      <c r="F186" s="101" t="s">
        <v>1039</v>
      </c>
    </row>
    <row r="187" spans="1:6" x14ac:dyDescent="0.25">
      <c r="A187">
        <v>2014</v>
      </c>
      <c r="B187" t="s">
        <v>62</v>
      </c>
      <c r="C187" t="s">
        <v>164</v>
      </c>
      <c r="E187" t="s">
        <v>7</v>
      </c>
      <c r="F187" s="101" t="s">
        <v>1040</v>
      </c>
    </row>
    <row r="188" spans="1:6" x14ac:dyDescent="0.25">
      <c r="A188">
        <v>2014</v>
      </c>
      <c r="B188" t="s">
        <v>154</v>
      </c>
      <c r="C188" t="s">
        <v>164</v>
      </c>
      <c r="E188" t="s">
        <v>7</v>
      </c>
      <c r="F188" s="101" t="s">
        <v>1041</v>
      </c>
    </row>
    <row r="189" spans="1:6" x14ac:dyDescent="0.25">
      <c r="A189">
        <v>2014</v>
      </c>
      <c r="B189" t="s">
        <v>50</v>
      </c>
      <c r="C189" t="s">
        <v>164</v>
      </c>
      <c r="E189" t="s">
        <v>7</v>
      </c>
      <c r="F189" s="101" t="s">
        <v>1042</v>
      </c>
    </row>
    <row r="190" spans="1:6" x14ac:dyDescent="0.25">
      <c r="A190">
        <v>2014</v>
      </c>
      <c r="B190" t="s">
        <v>61</v>
      </c>
      <c r="C190" t="s">
        <v>164</v>
      </c>
      <c r="E190" t="s">
        <v>7</v>
      </c>
      <c r="F190" s="101" t="s">
        <v>1043</v>
      </c>
    </row>
    <row r="191" spans="1:6" x14ac:dyDescent="0.25">
      <c r="A191">
        <v>2014</v>
      </c>
      <c r="B191" t="s">
        <v>32</v>
      </c>
      <c r="C191" t="s">
        <v>164</v>
      </c>
      <c r="E191" t="s">
        <v>7</v>
      </c>
      <c r="F191" s="101" t="s">
        <v>1044</v>
      </c>
    </row>
    <row r="192" spans="1:6" x14ac:dyDescent="0.25">
      <c r="A192">
        <v>2014</v>
      </c>
      <c r="B192" t="s">
        <v>48</v>
      </c>
      <c r="C192" t="s">
        <v>164</v>
      </c>
      <c r="E192" t="s">
        <v>7</v>
      </c>
      <c r="F192" s="101" t="s">
        <v>1045</v>
      </c>
    </row>
    <row r="193" spans="1:6" x14ac:dyDescent="0.25">
      <c r="A193">
        <v>2014</v>
      </c>
      <c r="B193" t="s">
        <v>155</v>
      </c>
      <c r="C193" t="s">
        <v>164</v>
      </c>
      <c r="E193" t="s">
        <v>7</v>
      </c>
      <c r="F193" s="101" t="s">
        <v>1046</v>
      </c>
    </row>
    <row r="194" spans="1:6" x14ac:dyDescent="0.25">
      <c r="A194">
        <v>2014</v>
      </c>
      <c r="B194" t="s">
        <v>156</v>
      </c>
      <c r="C194" t="s">
        <v>164</v>
      </c>
      <c r="E194" t="s">
        <v>7</v>
      </c>
      <c r="F194" s="101" t="s">
        <v>1047</v>
      </c>
    </row>
    <row r="195" spans="1:6" x14ac:dyDescent="0.25">
      <c r="A195">
        <v>2014</v>
      </c>
      <c r="B195" t="s">
        <v>157</v>
      </c>
      <c r="C195" t="s">
        <v>164</v>
      </c>
      <c r="E195" t="s">
        <v>7</v>
      </c>
      <c r="F195" s="101" t="s">
        <v>1048</v>
      </c>
    </row>
    <row r="196" spans="1:6" x14ac:dyDescent="0.25">
      <c r="A196">
        <v>2014</v>
      </c>
      <c r="B196" t="s">
        <v>158</v>
      </c>
      <c r="C196" t="s">
        <v>164</v>
      </c>
      <c r="E196" t="s">
        <v>7</v>
      </c>
      <c r="F196" s="101" t="s">
        <v>1049</v>
      </c>
    </row>
    <row r="197" spans="1:6" x14ac:dyDescent="0.25">
      <c r="A197">
        <v>2014</v>
      </c>
      <c r="B197" t="s">
        <v>159</v>
      </c>
      <c r="C197" t="s">
        <v>164</v>
      </c>
      <c r="E197" t="s">
        <v>7</v>
      </c>
      <c r="F197" s="101" t="s">
        <v>1050</v>
      </c>
    </row>
    <row r="198" spans="1:6" x14ac:dyDescent="0.25">
      <c r="A198">
        <v>2014</v>
      </c>
      <c r="B198" t="s">
        <v>119</v>
      </c>
      <c r="C198" t="s">
        <v>164</v>
      </c>
      <c r="E198" t="s">
        <v>7</v>
      </c>
      <c r="F198" s="101" t="s">
        <v>1051</v>
      </c>
    </row>
    <row r="199" spans="1:6" x14ac:dyDescent="0.25">
      <c r="A199">
        <v>2014</v>
      </c>
      <c r="B199" t="s">
        <v>116</v>
      </c>
      <c r="C199" t="s">
        <v>164</v>
      </c>
      <c r="E199" t="s">
        <v>7</v>
      </c>
      <c r="F199" s="101" t="s">
        <v>1052</v>
      </c>
    </row>
    <row r="200" spans="1:6" x14ac:dyDescent="0.25">
      <c r="A200">
        <v>2014</v>
      </c>
      <c r="B200" t="s">
        <v>134</v>
      </c>
      <c r="C200" t="s">
        <v>164</v>
      </c>
      <c r="E200" t="s">
        <v>7</v>
      </c>
      <c r="F200" s="101" t="s">
        <v>1053</v>
      </c>
    </row>
    <row r="201" spans="1:6" x14ac:dyDescent="0.25">
      <c r="A201">
        <v>2014</v>
      </c>
      <c r="B201" t="s">
        <v>166</v>
      </c>
      <c r="C201" t="s">
        <v>164</v>
      </c>
      <c r="E201" t="s">
        <v>7</v>
      </c>
      <c r="F201" s="101" t="s">
        <v>1054</v>
      </c>
    </row>
    <row r="202" spans="1:6" x14ac:dyDescent="0.25">
      <c r="A202">
        <v>2014</v>
      </c>
      <c r="B202" t="s">
        <v>162</v>
      </c>
      <c r="C202" t="s">
        <v>164</v>
      </c>
      <c r="E202" t="s">
        <v>7</v>
      </c>
      <c r="F202" s="101" t="s">
        <v>1055</v>
      </c>
    </row>
    <row r="203" spans="1:6" x14ac:dyDescent="0.25">
      <c r="A203">
        <v>2014</v>
      </c>
      <c r="B203" t="s">
        <v>163</v>
      </c>
      <c r="C203" t="s">
        <v>164</v>
      </c>
      <c r="E203" t="s">
        <v>7</v>
      </c>
      <c r="F203" s="101" t="s">
        <v>1056</v>
      </c>
    </row>
    <row r="204" spans="1:6" x14ac:dyDescent="0.25">
      <c r="A204">
        <v>2014</v>
      </c>
      <c r="B204" t="s">
        <v>164</v>
      </c>
      <c r="C204" t="s">
        <v>164</v>
      </c>
      <c r="E204" t="s">
        <v>7</v>
      </c>
      <c r="F204" s="101" t="s">
        <v>1057</v>
      </c>
    </row>
    <row r="205" spans="1:6" x14ac:dyDescent="0.25">
      <c r="A205">
        <v>2013</v>
      </c>
      <c r="B205" t="s">
        <v>152</v>
      </c>
      <c r="C205" t="s">
        <v>164</v>
      </c>
      <c r="E205" t="s">
        <v>7</v>
      </c>
      <c r="F205" s="101" t="s">
        <v>1058</v>
      </c>
    </row>
    <row r="206" spans="1:6" x14ac:dyDescent="0.25">
      <c r="A206">
        <v>2013</v>
      </c>
      <c r="B206" t="s">
        <v>59</v>
      </c>
      <c r="C206" t="s">
        <v>164</v>
      </c>
      <c r="E206" t="s">
        <v>7</v>
      </c>
      <c r="F206" s="101" t="s">
        <v>1059</v>
      </c>
    </row>
    <row r="207" spans="1:6" x14ac:dyDescent="0.25">
      <c r="A207">
        <v>2013</v>
      </c>
      <c r="B207" t="s">
        <v>49</v>
      </c>
      <c r="C207" t="s">
        <v>164</v>
      </c>
      <c r="E207" t="s">
        <v>7</v>
      </c>
      <c r="F207" s="101" t="s">
        <v>1060</v>
      </c>
    </row>
    <row r="208" spans="1:6" x14ac:dyDescent="0.25">
      <c r="A208">
        <v>2013</v>
      </c>
      <c r="B208" t="s">
        <v>153</v>
      </c>
      <c r="C208" t="s">
        <v>164</v>
      </c>
      <c r="E208" t="s">
        <v>7</v>
      </c>
      <c r="F208" s="101" t="s">
        <v>1061</v>
      </c>
    </row>
    <row r="209" spans="1:6" x14ac:dyDescent="0.25">
      <c r="A209">
        <v>2013</v>
      </c>
      <c r="B209" t="s">
        <v>46</v>
      </c>
      <c r="C209" t="s">
        <v>164</v>
      </c>
      <c r="E209" t="s">
        <v>7</v>
      </c>
      <c r="F209" s="101" t="s">
        <v>1062</v>
      </c>
    </row>
    <row r="210" spans="1:6" x14ac:dyDescent="0.25">
      <c r="A210">
        <v>2013</v>
      </c>
      <c r="B210" t="s">
        <v>37</v>
      </c>
      <c r="C210" t="s">
        <v>164</v>
      </c>
      <c r="E210" t="s">
        <v>7</v>
      </c>
      <c r="F210" s="101" t="s">
        <v>1063</v>
      </c>
    </row>
    <row r="211" spans="1:6" x14ac:dyDescent="0.25">
      <c r="A211">
        <v>2013</v>
      </c>
      <c r="B211" t="s">
        <v>56</v>
      </c>
      <c r="C211" t="s">
        <v>164</v>
      </c>
      <c r="E211" t="s">
        <v>7</v>
      </c>
      <c r="F211" s="101" t="s">
        <v>1064</v>
      </c>
    </row>
    <row r="212" spans="1:6" x14ac:dyDescent="0.25">
      <c r="A212">
        <v>2013</v>
      </c>
      <c r="B212" t="s">
        <v>34</v>
      </c>
      <c r="C212" t="s">
        <v>164</v>
      </c>
      <c r="E212" t="s">
        <v>7</v>
      </c>
      <c r="F212" s="101" t="s">
        <v>1065</v>
      </c>
    </row>
    <row r="213" spans="1:6" x14ac:dyDescent="0.25">
      <c r="A213">
        <v>2013</v>
      </c>
      <c r="B213" t="s">
        <v>51</v>
      </c>
      <c r="C213" t="s">
        <v>164</v>
      </c>
      <c r="E213" t="s">
        <v>7</v>
      </c>
      <c r="F213" s="101" t="s">
        <v>1066</v>
      </c>
    </row>
    <row r="214" spans="1:6" x14ac:dyDescent="0.25">
      <c r="A214">
        <v>2013</v>
      </c>
      <c r="B214" t="s">
        <v>57</v>
      </c>
      <c r="C214" t="s">
        <v>164</v>
      </c>
      <c r="E214" t="s">
        <v>7</v>
      </c>
      <c r="F214" s="101" t="s">
        <v>1067</v>
      </c>
    </row>
    <row r="215" spans="1:6" x14ac:dyDescent="0.25">
      <c r="A215">
        <v>2013</v>
      </c>
      <c r="B215" t="s">
        <v>154</v>
      </c>
      <c r="C215" t="s">
        <v>164</v>
      </c>
      <c r="E215" t="s">
        <v>7</v>
      </c>
      <c r="F215" s="101" t="s">
        <v>1068</v>
      </c>
    </row>
    <row r="216" spans="1:6" x14ac:dyDescent="0.25">
      <c r="A216">
        <v>2013</v>
      </c>
      <c r="B216" t="s">
        <v>62</v>
      </c>
      <c r="C216" t="s">
        <v>164</v>
      </c>
      <c r="E216" t="s">
        <v>7</v>
      </c>
      <c r="F216" s="101" t="s">
        <v>1069</v>
      </c>
    </row>
    <row r="217" spans="1:6" x14ac:dyDescent="0.25">
      <c r="A217">
        <v>2013</v>
      </c>
      <c r="B217" t="s">
        <v>27</v>
      </c>
      <c r="C217" t="s">
        <v>164</v>
      </c>
      <c r="E217" t="s">
        <v>7</v>
      </c>
      <c r="F217" s="101" t="s">
        <v>1070</v>
      </c>
    </row>
    <row r="218" spans="1:6" x14ac:dyDescent="0.25">
      <c r="A218">
        <v>2013</v>
      </c>
      <c r="B218" t="s">
        <v>50</v>
      </c>
      <c r="C218" t="s">
        <v>164</v>
      </c>
      <c r="E218" t="s">
        <v>7</v>
      </c>
      <c r="F218" s="101" t="s">
        <v>1071</v>
      </c>
    </row>
    <row r="219" spans="1:6" x14ac:dyDescent="0.25">
      <c r="A219">
        <v>2013</v>
      </c>
      <c r="B219" t="s">
        <v>32</v>
      </c>
      <c r="C219" t="s">
        <v>164</v>
      </c>
      <c r="E219" t="s">
        <v>7</v>
      </c>
      <c r="F219" s="101" t="s">
        <v>1072</v>
      </c>
    </row>
    <row r="220" spans="1:6" x14ac:dyDescent="0.25">
      <c r="A220">
        <v>2013</v>
      </c>
      <c r="B220" t="s">
        <v>61</v>
      </c>
      <c r="C220" t="s">
        <v>164</v>
      </c>
      <c r="E220" t="s">
        <v>7</v>
      </c>
      <c r="F220" s="101" t="s">
        <v>1073</v>
      </c>
    </row>
    <row r="221" spans="1:6" x14ac:dyDescent="0.25">
      <c r="A221">
        <v>2013</v>
      </c>
      <c r="B221" t="s">
        <v>48</v>
      </c>
      <c r="C221" t="s">
        <v>164</v>
      </c>
      <c r="E221" t="s">
        <v>7</v>
      </c>
      <c r="F221" s="101" t="s">
        <v>1074</v>
      </c>
    </row>
    <row r="222" spans="1:6" x14ac:dyDescent="0.25">
      <c r="A222">
        <v>2013</v>
      </c>
      <c r="B222" t="s">
        <v>165</v>
      </c>
      <c r="C222" t="s">
        <v>164</v>
      </c>
      <c r="E222" t="s">
        <v>7</v>
      </c>
      <c r="F222" s="101" t="s">
        <v>1075</v>
      </c>
    </row>
    <row r="223" spans="1:6" x14ac:dyDescent="0.25">
      <c r="A223">
        <v>2013</v>
      </c>
      <c r="B223" t="s">
        <v>156</v>
      </c>
      <c r="C223" t="s">
        <v>164</v>
      </c>
      <c r="E223" t="s">
        <v>7</v>
      </c>
      <c r="F223" s="101" t="s">
        <v>1076</v>
      </c>
    </row>
    <row r="224" spans="1:6" x14ac:dyDescent="0.25">
      <c r="A224">
        <v>2013</v>
      </c>
      <c r="B224" t="s">
        <v>157</v>
      </c>
      <c r="C224" t="s">
        <v>164</v>
      </c>
      <c r="E224" t="s">
        <v>7</v>
      </c>
      <c r="F224" s="101" t="s">
        <v>1077</v>
      </c>
    </row>
    <row r="225" spans="1:6" x14ac:dyDescent="0.25">
      <c r="A225">
        <v>2013</v>
      </c>
      <c r="B225" t="s">
        <v>158</v>
      </c>
      <c r="C225" t="s">
        <v>164</v>
      </c>
      <c r="E225" t="s">
        <v>7</v>
      </c>
      <c r="F225" s="101" t="s">
        <v>1078</v>
      </c>
    </row>
    <row r="226" spans="1:6" x14ac:dyDescent="0.25">
      <c r="A226">
        <v>2013</v>
      </c>
      <c r="B226" t="s">
        <v>159</v>
      </c>
      <c r="C226" t="s">
        <v>164</v>
      </c>
      <c r="E226" t="s">
        <v>7</v>
      </c>
      <c r="F226" s="101" t="s">
        <v>1079</v>
      </c>
    </row>
    <row r="227" spans="1:6" x14ac:dyDescent="0.25">
      <c r="A227">
        <v>2013</v>
      </c>
      <c r="B227" t="s">
        <v>119</v>
      </c>
      <c r="C227" t="s">
        <v>164</v>
      </c>
      <c r="E227" t="s">
        <v>7</v>
      </c>
      <c r="F227" s="101" t="s">
        <v>1080</v>
      </c>
    </row>
    <row r="228" spans="1:6" x14ac:dyDescent="0.25">
      <c r="A228">
        <v>2013</v>
      </c>
      <c r="B228" t="s">
        <v>116</v>
      </c>
      <c r="C228" t="s">
        <v>164</v>
      </c>
      <c r="E228" t="s">
        <v>7</v>
      </c>
      <c r="F228" s="101" t="s">
        <v>1081</v>
      </c>
    </row>
    <row r="229" spans="1:6" x14ac:dyDescent="0.25">
      <c r="A229">
        <v>2013</v>
      </c>
      <c r="B229" t="s">
        <v>134</v>
      </c>
      <c r="C229" t="s">
        <v>164</v>
      </c>
      <c r="E229" t="s">
        <v>7</v>
      </c>
      <c r="F229" s="101" t="s">
        <v>1082</v>
      </c>
    </row>
    <row r="230" spans="1:6" x14ac:dyDescent="0.25">
      <c r="A230">
        <v>2013</v>
      </c>
      <c r="B230" t="s">
        <v>166</v>
      </c>
      <c r="C230" t="s">
        <v>164</v>
      </c>
      <c r="E230" t="s">
        <v>7</v>
      </c>
      <c r="F230" s="101" t="s">
        <v>1083</v>
      </c>
    </row>
    <row r="231" spans="1:6" x14ac:dyDescent="0.25">
      <c r="A231">
        <v>2013</v>
      </c>
      <c r="B231" t="s">
        <v>162</v>
      </c>
      <c r="C231" t="s">
        <v>164</v>
      </c>
      <c r="E231" t="s">
        <v>7</v>
      </c>
      <c r="F231" s="101" t="s">
        <v>1084</v>
      </c>
    </row>
    <row r="232" spans="1:6" x14ac:dyDescent="0.25">
      <c r="A232">
        <v>2013</v>
      </c>
      <c r="B232" t="s">
        <v>163</v>
      </c>
      <c r="C232" t="s">
        <v>164</v>
      </c>
      <c r="E232" t="s">
        <v>7</v>
      </c>
      <c r="F232" s="101" t="s">
        <v>1085</v>
      </c>
    </row>
    <row r="233" spans="1:6" x14ac:dyDescent="0.25">
      <c r="A233">
        <v>2013</v>
      </c>
      <c r="B233" t="s">
        <v>164</v>
      </c>
      <c r="C233" t="s">
        <v>164</v>
      </c>
      <c r="E233" t="s">
        <v>7</v>
      </c>
      <c r="F233" s="101" t="s">
        <v>1086</v>
      </c>
    </row>
    <row r="234" spans="1:6" x14ac:dyDescent="0.25">
      <c r="A234">
        <v>2012</v>
      </c>
      <c r="B234" t="s">
        <v>152</v>
      </c>
      <c r="C234" t="s">
        <v>164</v>
      </c>
      <c r="E234" t="s">
        <v>7</v>
      </c>
      <c r="F234" s="101" t="s">
        <v>1087</v>
      </c>
    </row>
    <row r="235" spans="1:6" x14ac:dyDescent="0.25">
      <c r="A235">
        <v>2012</v>
      </c>
      <c r="B235" t="s">
        <v>59</v>
      </c>
      <c r="C235" t="s">
        <v>164</v>
      </c>
      <c r="E235" t="s">
        <v>7</v>
      </c>
      <c r="F235" s="101" t="s">
        <v>1088</v>
      </c>
    </row>
    <row r="236" spans="1:6" x14ac:dyDescent="0.25">
      <c r="A236">
        <v>2012</v>
      </c>
      <c r="B236" t="s">
        <v>49</v>
      </c>
      <c r="C236" t="s">
        <v>164</v>
      </c>
      <c r="E236" t="s">
        <v>7</v>
      </c>
      <c r="F236" s="101" t="s">
        <v>1089</v>
      </c>
    </row>
    <row r="237" spans="1:6" x14ac:dyDescent="0.25">
      <c r="A237">
        <v>2012</v>
      </c>
      <c r="B237" t="s">
        <v>322</v>
      </c>
      <c r="C237" t="s">
        <v>164</v>
      </c>
      <c r="E237" t="s">
        <v>7</v>
      </c>
      <c r="F237" s="101" t="s">
        <v>1090</v>
      </c>
    </row>
    <row r="238" spans="1:6" x14ac:dyDescent="0.25">
      <c r="A238">
        <v>2012</v>
      </c>
      <c r="B238" t="s">
        <v>46</v>
      </c>
      <c r="C238" t="s">
        <v>164</v>
      </c>
      <c r="E238" t="s">
        <v>7</v>
      </c>
      <c r="F238" s="101" t="s">
        <v>1091</v>
      </c>
    </row>
    <row r="239" spans="1:6" x14ac:dyDescent="0.25">
      <c r="A239">
        <v>2012</v>
      </c>
      <c r="B239" t="s">
        <v>37</v>
      </c>
      <c r="C239" t="s">
        <v>164</v>
      </c>
      <c r="E239" t="s">
        <v>7</v>
      </c>
      <c r="F239" s="101" t="s">
        <v>1092</v>
      </c>
    </row>
    <row r="240" spans="1:6" x14ac:dyDescent="0.25">
      <c r="A240">
        <v>2012</v>
      </c>
      <c r="B240" t="s">
        <v>56</v>
      </c>
      <c r="C240" t="s">
        <v>164</v>
      </c>
      <c r="E240" t="s">
        <v>7</v>
      </c>
      <c r="F240" s="101" t="s">
        <v>1093</v>
      </c>
    </row>
    <row r="241" spans="1:6" x14ac:dyDescent="0.25">
      <c r="A241">
        <v>2012</v>
      </c>
      <c r="B241" t="s">
        <v>34</v>
      </c>
      <c r="C241" t="s">
        <v>164</v>
      </c>
      <c r="E241" t="s">
        <v>7</v>
      </c>
      <c r="F241" s="101" t="s">
        <v>1094</v>
      </c>
    </row>
    <row r="242" spans="1:6" x14ac:dyDescent="0.25">
      <c r="A242">
        <v>2012</v>
      </c>
      <c r="B242" t="s">
        <v>51</v>
      </c>
      <c r="C242" t="s">
        <v>164</v>
      </c>
      <c r="E242" t="s">
        <v>7</v>
      </c>
      <c r="F242" s="101" t="s">
        <v>1095</v>
      </c>
    </row>
    <row r="243" spans="1:6" x14ac:dyDescent="0.25">
      <c r="A243">
        <v>2012</v>
      </c>
      <c r="B243" t="s">
        <v>154</v>
      </c>
      <c r="C243" t="s">
        <v>164</v>
      </c>
      <c r="E243" t="s">
        <v>7</v>
      </c>
      <c r="F243" s="101" t="s">
        <v>1096</v>
      </c>
    </row>
    <row r="244" spans="1:6" x14ac:dyDescent="0.25">
      <c r="A244">
        <v>2012</v>
      </c>
      <c r="B244" t="s">
        <v>62</v>
      </c>
      <c r="C244" t="s">
        <v>164</v>
      </c>
      <c r="E244" t="s">
        <v>7</v>
      </c>
      <c r="F244" s="101" t="s">
        <v>1097</v>
      </c>
    </row>
    <row r="245" spans="1:6" x14ac:dyDescent="0.25">
      <c r="A245">
        <v>2012</v>
      </c>
      <c r="B245" t="s">
        <v>57</v>
      </c>
      <c r="C245" t="s">
        <v>164</v>
      </c>
      <c r="E245" t="s">
        <v>7</v>
      </c>
      <c r="F245" s="101" t="s">
        <v>1098</v>
      </c>
    </row>
    <row r="246" spans="1:6" x14ac:dyDescent="0.25">
      <c r="A246">
        <v>2012</v>
      </c>
      <c r="B246" t="s">
        <v>27</v>
      </c>
      <c r="C246" t="s">
        <v>164</v>
      </c>
      <c r="E246" t="s">
        <v>7</v>
      </c>
      <c r="F246" s="101" t="s">
        <v>1099</v>
      </c>
    </row>
    <row r="247" spans="1:6" x14ac:dyDescent="0.25">
      <c r="A247">
        <v>2012</v>
      </c>
      <c r="B247" t="s">
        <v>50</v>
      </c>
      <c r="C247" t="s">
        <v>164</v>
      </c>
      <c r="E247" t="s">
        <v>7</v>
      </c>
      <c r="F247" s="101" t="s">
        <v>1100</v>
      </c>
    </row>
    <row r="248" spans="1:6" x14ac:dyDescent="0.25">
      <c r="A248">
        <v>2012</v>
      </c>
      <c r="B248" t="s">
        <v>32</v>
      </c>
      <c r="C248" t="s">
        <v>164</v>
      </c>
      <c r="E248" t="s">
        <v>7</v>
      </c>
      <c r="F248" s="101" t="s">
        <v>1101</v>
      </c>
    </row>
    <row r="249" spans="1:6" x14ac:dyDescent="0.25">
      <c r="A249">
        <v>2012</v>
      </c>
      <c r="B249" t="s">
        <v>48</v>
      </c>
      <c r="C249" t="s">
        <v>164</v>
      </c>
      <c r="E249" t="s">
        <v>7</v>
      </c>
      <c r="F249" s="101" t="s">
        <v>1102</v>
      </c>
    </row>
    <row r="250" spans="1:6" x14ac:dyDescent="0.25">
      <c r="A250">
        <v>2012</v>
      </c>
      <c r="B250" t="s">
        <v>24</v>
      </c>
      <c r="C250" t="s">
        <v>164</v>
      </c>
      <c r="E250" t="s">
        <v>7</v>
      </c>
      <c r="F250" s="101" t="s">
        <v>1103</v>
      </c>
    </row>
    <row r="251" spans="1:6" x14ac:dyDescent="0.25">
      <c r="A251">
        <v>2012</v>
      </c>
      <c r="B251" t="s">
        <v>165</v>
      </c>
      <c r="C251" t="s">
        <v>164</v>
      </c>
      <c r="E251" t="s">
        <v>7</v>
      </c>
      <c r="F251" s="101" t="s">
        <v>1104</v>
      </c>
    </row>
    <row r="252" spans="1:6" x14ac:dyDescent="0.25">
      <c r="A252">
        <v>2012</v>
      </c>
      <c r="B252" t="s">
        <v>156</v>
      </c>
      <c r="C252" t="s">
        <v>164</v>
      </c>
      <c r="E252" t="s">
        <v>7</v>
      </c>
      <c r="F252" s="101" t="s">
        <v>1105</v>
      </c>
    </row>
    <row r="253" spans="1:6" x14ac:dyDescent="0.25">
      <c r="A253">
        <v>2012</v>
      </c>
      <c r="B253" t="s">
        <v>157</v>
      </c>
      <c r="C253" t="s">
        <v>164</v>
      </c>
      <c r="E253" t="s">
        <v>7</v>
      </c>
      <c r="F253" s="101" t="s">
        <v>1106</v>
      </c>
    </row>
    <row r="254" spans="1:6" x14ac:dyDescent="0.25">
      <c r="A254">
        <v>2012</v>
      </c>
      <c r="B254" t="s">
        <v>158</v>
      </c>
      <c r="C254" t="s">
        <v>164</v>
      </c>
      <c r="E254" t="s">
        <v>7</v>
      </c>
      <c r="F254" s="101" t="s">
        <v>1107</v>
      </c>
    </row>
    <row r="255" spans="1:6" x14ac:dyDescent="0.25">
      <c r="A255">
        <v>2012</v>
      </c>
      <c r="B255" t="s">
        <v>119</v>
      </c>
      <c r="C255" t="s">
        <v>164</v>
      </c>
      <c r="E255" t="s">
        <v>7</v>
      </c>
      <c r="F255" s="101" t="s">
        <v>1108</v>
      </c>
    </row>
    <row r="256" spans="1:6" x14ac:dyDescent="0.25">
      <c r="A256">
        <v>2012</v>
      </c>
      <c r="B256" t="s">
        <v>116</v>
      </c>
      <c r="C256" t="s">
        <v>164</v>
      </c>
      <c r="E256" t="s">
        <v>7</v>
      </c>
      <c r="F256" s="101" t="s">
        <v>1109</v>
      </c>
    </row>
    <row r="257" spans="1:6" x14ac:dyDescent="0.25">
      <c r="A257">
        <v>2012</v>
      </c>
      <c r="B257" t="s">
        <v>159</v>
      </c>
      <c r="C257" t="s">
        <v>164</v>
      </c>
      <c r="E257" t="s">
        <v>7</v>
      </c>
      <c r="F257" s="101" t="s">
        <v>1110</v>
      </c>
    </row>
    <row r="258" spans="1:6" x14ac:dyDescent="0.25">
      <c r="A258">
        <v>2012</v>
      </c>
      <c r="B258" t="s">
        <v>134</v>
      </c>
      <c r="C258" t="s">
        <v>164</v>
      </c>
      <c r="E258" t="s">
        <v>7</v>
      </c>
      <c r="F258" s="101" t="s">
        <v>1111</v>
      </c>
    </row>
    <row r="259" spans="1:6" x14ac:dyDescent="0.25">
      <c r="A259">
        <v>2012</v>
      </c>
      <c r="B259" t="s">
        <v>166</v>
      </c>
      <c r="C259" t="s">
        <v>164</v>
      </c>
      <c r="E259" t="s">
        <v>7</v>
      </c>
      <c r="F259" s="101" t="s">
        <v>1112</v>
      </c>
    </row>
    <row r="260" spans="1:6" x14ac:dyDescent="0.25">
      <c r="A260">
        <v>2012</v>
      </c>
      <c r="B260" t="s">
        <v>162</v>
      </c>
      <c r="C260" t="s">
        <v>164</v>
      </c>
      <c r="E260" t="s">
        <v>7</v>
      </c>
      <c r="F260" s="101" t="s">
        <v>1113</v>
      </c>
    </row>
    <row r="261" spans="1:6" x14ac:dyDescent="0.25">
      <c r="A261">
        <v>2012</v>
      </c>
      <c r="B261" t="s">
        <v>163</v>
      </c>
      <c r="C261" t="s">
        <v>164</v>
      </c>
      <c r="E261" t="s">
        <v>7</v>
      </c>
      <c r="F261" s="101" t="s">
        <v>1114</v>
      </c>
    </row>
    <row r="262" spans="1:6" x14ac:dyDescent="0.25">
      <c r="A262">
        <v>2012</v>
      </c>
      <c r="B262" t="s">
        <v>164</v>
      </c>
      <c r="C262" t="s">
        <v>164</v>
      </c>
      <c r="E262" t="s">
        <v>7</v>
      </c>
      <c r="F262" s="101" t="s">
        <v>1115</v>
      </c>
    </row>
    <row r="263" spans="1:6" x14ac:dyDescent="0.25">
      <c r="A263">
        <v>2020</v>
      </c>
      <c r="B263" t="s">
        <v>152</v>
      </c>
      <c r="D263" t="s">
        <v>597</v>
      </c>
      <c r="E263" t="s">
        <v>598</v>
      </c>
      <c r="F263" s="101" t="s">
        <v>1116</v>
      </c>
    </row>
    <row r="264" spans="1:6" x14ac:dyDescent="0.25">
      <c r="A264">
        <v>2020</v>
      </c>
      <c r="B264" t="s">
        <v>59</v>
      </c>
      <c r="D264" t="s">
        <v>597</v>
      </c>
      <c r="E264" t="s">
        <v>598</v>
      </c>
      <c r="F264" s="101" t="s">
        <v>1117</v>
      </c>
    </row>
    <row r="265" spans="1:6" x14ac:dyDescent="0.25">
      <c r="A265">
        <v>2020</v>
      </c>
      <c r="B265" t="s">
        <v>49</v>
      </c>
      <c r="D265" t="s">
        <v>597</v>
      </c>
      <c r="E265" t="s">
        <v>598</v>
      </c>
      <c r="F265" s="101" t="s">
        <v>1118</v>
      </c>
    </row>
    <row r="266" spans="1:6" x14ac:dyDescent="0.25">
      <c r="A266">
        <v>2020</v>
      </c>
      <c r="B266" t="s">
        <v>153</v>
      </c>
      <c r="D266" t="s">
        <v>597</v>
      </c>
      <c r="E266" t="s">
        <v>598</v>
      </c>
      <c r="F266" s="101" t="s">
        <v>1119</v>
      </c>
    </row>
    <row r="267" spans="1:6" x14ac:dyDescent="0.25">
      <c r="A267">
        <v>2020</v>
      </c>
      <c r="B267" t="s">
        <v>46</v>
      </c>
      <c r="D267" t="s">
        <v>597</v>
      </c>
      <c r="E267" t="s">
        <v>598</v>
      </c>
      <c r="F267" s="101" t="s">
        <v>1120</v>
      </c>
    </row>
    <row r="268" spans="1:6" x14ac:dyDescent="0.25">
      <c r="A268">
        <v>2020</v>
      </c>
      <c r="B268" t="s">
        <v>51</v>
      </c>
      <c r="D268" t="s">
        <v>597</v>
      </c>
      <c r="E268" t="s">
        <v>598</v>
      </c>
      <c r="F268" s="101" t="s">
        <v>1121</v>
      </c>
    </row>
    <row r="269" spans="1:6" x14ac:dyDescent="0.25">
      <c r="A269">
        <v>2020</v>
      </c>
      <c r="B269" t="s">
        <v>37</v>
      </c>
      <c r="D269" t="s">
        <v>597</v>
      </c>
      <c r="E269" t="s">
        <v>598</v>
      </c>
      <c r="F269" s="101" t="s">
        <v>1122</v>
      </c>
    </row>
    <row r="270" spans="1:6" x14ac:dyDescent="0.25">
      <c r="A270">
        <v>2020</v>
      </c>
      <c r="B270" t="s">
        <v>56</v>
      </c>
      <c r="D270" t="s">
        <v>597</v>
      </c>
      <c r="E270" t="s">
        <v>598</v>
      </c>
      <c r="F270" s="101" t="s">
        <v>1123</v>
      </c>
    </row>
    <row r="271" spans="1:6" x14ac:dyDescent="0.25">
      <c r="A271">
        <v>2020</v>
      </c>
      <c r="B271" t="s">
        <v>34</v>
      </c>
      <c r="D271" t="s">
        <v>597</v>
      </c>
      <c r="E271" t="s">
        <v>598</v>
      </c>
      <c r="F271" s="101" t="s">
        <v>1124</v>
      </c>
    </row>
    <row r="272" spans="1:6" x14ac:dyDescent="0.25">
      <c r="A272">
        <v>2020</v>
      </c>
      <c r="B272" t="s">
        <v>27</v>
      </c>
      <c r="D272" t="s">
        <v>597</v>
      </c>
      <c r="E272" t="s">
        <v>598</v>
      </c>
      <c r="F272" s="101" t="s">
        <v>1125</v>
      </c>
    </row>
    <row r="273" spans="1:6" x14ac:dyDescent="0.25">
      <c r="A273">
        <v>2020</v>
      </c>
      <c r="B273" t="s">
        <v>57</v>
      </c>
      <c r="D273" t="s">
        <v>597</v>
      </c>
      <c r="E273" t="s">
        <v>598</v>
      </c>
      <c r="F273" s="101" t="s">
        <v>1126</v>
      </c>
    </row>
    <row r="274" spans="1:6" x14ac:dyDescent="0.25">
      <c r="A274">
        <v>2020</v>
      </c>
      <c r="B274" t="s">
        <v>62</v>
      </c>
      <c r="D274" t="s">
        <v>597</v>
      </c>
      <c r="E274" t="s">
        <v>598</v>
      </c>
      <c r="F274" s="101" t="s">
        <v>1127</v>
      </c>
    </row>
    <row r="275" spans="1:6" x14ac:dyDescent="0.25">
      <c r="A275">
        <v>2020</v>
      </c>
      <c r="B275" t="s">
        <v>154</v>
      </c>
      <c r="D275" t="s">
        <v>597</v>
      </c>
      <c r="E275" t="s">
        <v>598</v>
      </c>
      <c r="F275" s="101" t="s">
        <v>1128</v>
      </c>
    </row>
    <row r="276" spans="1:6" x14ac:dyDescent="0.25">
      <c r="A276">
        <v>2020</v>
      </c>
      <c r="B276" t="s">
        <v>50</v>
      </c>
      <c r="D276" t="s">
        <v>597</v>
      </c>
      <c r="E276" t="s">
        <v>598</v>
      </c>
      <c r="F276" s="101" t="s">
        <v>1129</v>
      </c>
    </row>
    <row r="277" spans="1:6" x14ac:dyDescent="0.25">
      <c r="A277">
        <v>2020</v>
      </c>
      <c r="B277" t="s">
        <v>32</v>
      </c>
      <c r="D277" t="s">
        <v>597</v>
      </c>
      <c r="E277" t="s">
        <v>598</v>
      </c>
      <c r="F277" s="101" t="s">
        <v>1130</v>
      </c>
    </row>
    <row r="278" spans="1:6" x14ac:dyDescent="0.25">
      <c r="A278">
        <v>2020</v>
      </c>
      <c r="B278" t="s">
        <v>61</v>
      </c>
      <c r="D278" t="s">
        <v>597</v>
      </c>
      <c r="E278" t="s">
        <v>598</v>
      </c>
      <c r="F278" s="101" t="s">
        <v>1131</v>
      </c>
    </row>
    <row r="279" spans="1:6" x14ac:dyDescent="0.25">
      <c r="A279">
        <v>2020</v>
      </c>
      <c r="B279" t="s">
        <v>155</v>
      </c>
      <c r="D279" t="s">
        <v>597</v>
      </c>
      <c r="E279" t="s">
        <v>598</v>
      </c>
      <c r="F279" s="101" t="s">
        <v>1132</v>
      </c>
    </row>
    <row r="280" spans="1:6" x14ac:dyDescent="0.25">
      <c r="A280">
        <v>2020</v>
      </c>
      <c r="B280" t="s">
        <v>156</v>
      </c>
      <c r="D280" t="s">
        <v>597</v>
      </c>
      <c r="E280" t="s">
        <v>598</v>
      </c>
      <c r="F280" s="101" t="s">
        <v>1133</v>
      </c>
    </row>
    <row r="281" spans="1:6" x14ac:dyDescent="0.25">
      <c r="A281">
        <v>2020</v>
      </c>
      <c r="B281" t="s">
        <v>157</v>
      </c>
      <c r="D281" t="s">
        <v>597</v>
      </c>
      <c r="E281" t="s">
        <v>598</v>
      </c>
      <c r="F281" s="101" t="s">
        <v>1134</v>
      </c>
    </row>
    <row r="282" spans="1:6" x14ac:dyDescent="0.25">
      <c r="A282">
        <v>2020</v>
      </c>
      <c r="B282" t="s">
        <v>158</v>
      </c>
      <c r="D282" t="s">
        <v>597</v>
      </c>
      <c r="E282" t="s">
        <v>598</v>
      </c>
      <c r="F282" s="101" t="s">
        <v>1135</v>
      </c>
    </row>
    <row r="283" spans="1:6" x14ac:dyDescent="0.25">
      <c r="A283">
        <v>2020</v>
      </c>
      <c r="B283" t="s">
        <v>159</v>
      </c>
      <c r="D283" t="s">
        <v>597</v>
      </c>
      <c r="E283" t="s">
        <v>598</v>
      </c>
      <c r="F283" s="101" t="s">
        <v>1136</v>
      </c>
    </row>
    <row r="284" spans="1:6" x14ac:dyDescent="0.25">
      <c r="A284">
        <v>2020</v>
      </c>
      <c r="B284" t="s">
        <v>160</v>
      </c>
      <c r="D284" t="s">
        <v>597</v>
      </c>
      <c r="E284" t="s">
        <v>598</v>
      </c>
      <c r="F284" s="101" t="s">
        <v>1137</v>
      </c>
    </row>
    <row r="285" spans="1:6" x14ac:dyDescent="0.25">
      <c r="A285">
        <v>2020</v>
      </c>
      <c r="B285" t="s">
        <v>112</v>
      </c>
      <c r="D285" t="s">
        <v>597</v>
      </c>
      <c r="E285" t="s">
        <v>598</v>
      </c>
      <c r="F285" s="101" t="s">
        <v>1138</v>
      </c>
    </row>
    <row r="286" spans="1:6" x14ac:dyDescent="0.25">
      <c r="A286">
        <v>2020</v>
      </c>
      <c r="B286" t="s">
        <v>134</v>
      </c>
      <c r="D286" t="s">
        <v>597</v>
      </c>
      <c r="E286" t="s">
        <v>598</v>
      </c>
      <c r="F286" s="101" t="s">
        <v>1139</v>
      </c>
    </row>
    <row r="287" spans="1:6" x14ac:dyDescent="0.25">
      <c r="A287">
        <v>2020</v>
      </c>
      <c r="B287" t="s">
        <v>116</v>
      </c>
      <c r="D287" t="s">
        <v>597</v>
      </c>
      <c r="E287" t="s">
        <v>598</v>
      </c>
      <c r="F287" s="101" t="s">
        <v>1140</v>
      </c>
    </row>
    <row r="288" spans="1:6" x14ac:dyDescent="0.25">
      <c r="A288">
        <v>2020</v>
      </c>
      <c r="B288" t="s">
        <v>137</v>
      </c>
      <c r="D288" t="s">
        <v>597</v>
      </c>
      <c r="E288" t="s">
        <v>598</v>
      </c>
      <c r="F288" s="101" t="s">
        <v>1141</v>
      </c>
    </row>
    <row r="289" spans="1:6" x14ac:dyDescent="0.25">
      <c r="A289">
        <v>2020</v>
      </c>
      <c r="B289" t="s">
        <v>162</v>
      </c>
      <c r="D289" t="s">
        <v>597</v>
      </c>
      <c r="E289" t="s">
        <v>598</v>
      </c>
      <c r="F289" s="101" t="s">
        <v>1142</v>
      </c>
    </row>
    <row r="290" spans="1:6" x14ac:dyDescent="0.25">
      <c r="A290">
        <v>2020</v>
      </c>
      <c r="B290" t="s">
        <v>163</v>
      </c>
      <c r="D290" t="s">
        <v>597</v>
      </c>
      <c r="E290" t="s">
        <v>598</v>
      </c>
      <c r="F290" s="101" t="s">
        <v>1143</v>
      </c>
    </row>
    <row r="291" spans="1:6" x14ac:dyDescent="0.25">
      <c r="A291">
        <v>2020</v>
      </c>
      <c r="B291" t="s">
        <v>164</v>
      </c>
      <c r="D291" t="s">
        <v>597</v>
      </c>
      <c r="E291" t="s">
        <v>598</v>
      </c>
      <c r="F291" s="101" t="s">
        <v>1144</v>
      </c>
    </row>
    <row r="292" spans="1:6" x14ac:dyDescent="0.25">
      <c r="A292">
        <v>2019</v>
      </c>
      <c r="B292" t="s">
        <v>152</v>
      </c>
      <c r="D292" t="s">
        <v>597</v>
      </c>
      <c r="E292" t="s">
        <v>598</v>
      </c>
      <c r="F292" s="101" t="s">
        <v>1145</v>
      </c>
    </row>
    <row r="293" spans="1:6" x14ac:dyDescent="0.25">
      <c r="A293">
        <v>2019</v>
      </c>
      <c r="B293" t="s">
        <v>59</v>
      </c>
      <c r="D293" t="s">
        <v>597</v>
      </c>
      <c r="E293" t="s">
        <v>598</v>
      </c>
      <c r="F293" s="101" t="s">
        <v>1146</v>
      </c>
    </row>
    <row r="294" spans="1:6" x14ac:dyDescent="0.25">
      <c r="A294">
        <v>2019</v>
      </c>
      <c r="B294" t="s">
        <v>49</v>
      </c>
      <c r="D294" t="s">
        <v>597</v>
      </c>
      <c r="E294" t="s">
        <v>598</v>
      </c>
      <c r="F294" s="101" t="s">
        <v>1147</v>
      </c>
    </row>
    <row r="295" spans="1:6" x14ac:dyDescent="0.25">
      <c r="A295">
        <v>2019</v>
      </c>
      <c r="B295" t="s">
        <v>153</v>
      </c>
      <c r="D295" t="s">
        <v>597</v>
      </c>
      <c r="E295" t="s">
        <v>598</v>
      </c>
      <c r="F295" s="101" t="s">
        <v>1148</v>
      </c>
    </row>
    <row r="296" spans="1:6" x14ac:dyDescent="0.25">
      <c r="A296">
        <v>2019</v>
      </c>
      <c r="B296" t="s">
        <v>46</v>
      </c>
      <c r="D296" t="s">
        <v>597</v>
      </c>
      <c r="E296" t="s">
        <v>598</v>
      </c>
      <c r="F296" s="101" t="s">
        <v>1149</v>
      </c>
    </row>
    <row r="297" spans="1:6" x14ac:dyDescent="0.25">
      <c r="A297">
        <v>2019</v>
      </c>
      <c r="B297" t="s">
        <v>51</v>
      </c>
      <c r="D297" t="s">
        <v>597</v>
      </c>
      <c r="E297" t="s">
        <v>598</v>
      </c>
      <c r="F297" s="101" t="s">
        <v>1150</v>
      </c>
    </row>
    <row r="298" spans="1:6" x14ac:dyDescent="0.25">
      <c r="A298">
        <v>2019</v>
      </c>
      <c r="B298" t="s">
        <v>37</v>
      </c>
      <c r="D298" t="s">
        <v>597</v>
      </c>
      <c r="E298" t="s">
        <v>598</v>
      </c>
      <c r="F298" s="101" t="s">
        <v>1151</v>
      </c>
    </row>
    <row r="299" spans="1:6" x14ac:dyDescent="0.25">
      <c r="A299">
        <v>2019</v>
      </c>
      <c r="B299" t="s">
        <v>56</v>
      </c>
      <c r="D299" t="s">
        <v>597</v>
      </c>
      <c r="E299" t="s">
        <v>598</v>
      </c>
      <c r="F299" s="101" t="s">
        <v>1152</v>
      </c>
    </row>
    <row r="300" spans="1:6" x14ac:dyDescent="0.25">
      <c r="A300">
        <v>2019</v>
      </c>
      <c r="B300" t="s">
        <v>34</v>
      </c>
      <c r="D300" t="s">
        <v>597</v>
      </c>
      <c r="E300" t="s">
        <v>598</v>
      </c>
      <c r="F300" s="101" t="s">
        <v>1153</v>
      </c>
    </row>
    <row r="301" spans="1:6" x14ac:dyDescent="0.25">
      <c r="A301">
        <v>2019</v>
      </c>
      <c r="B301" t="s">
        <v>27</v>
      </c>
      <c r="D301" t="s">
        <v>597</v>
      </c>
      <c r="E301" t="s">
        <v>598</v>
      </c>
      <c r="F301" s="101" t="s">
        <v>1154</v>
      </c>
    </row>
    <row r="302" spans="1:6" x14ac:dyDescent="0.25">
      <c r="A302">
        <v>2019</v>
      </c>
      <c r="B302" t="s">
        <v>57</v>
      </c>
      <c r="D302" t="s">
        <v>597</v>
      </c>
      <c r="E302" t="s">
        <v>598</v>
      </c>
      <c r="F302" s="101" t="s">
        <v>1155</v>
      </c>
    </row>
    <row r="303" spans="1:6" x14ac:dyDescent="0.25">
      <c r="A303">
        <v>2019</v>
      </c>
      <c r="B303" t="s">
        <v>62</v>
      </c>
      <c r="D303" t="s">
        <v>597</v>
      </c>
      <c r="E303" t="s">
        <v>598</v>
      </c>
      <c r="F303" s="101" t="s">
        <v>1156</v>
      </c>
    </row>
    <row r="304" spans="1:6" x14ac:dyDescent="0.25">
      <c r="A304">
        <v>2019</v>
      </c>
      <c r="B304" t="s">
        <v>154</v>
      </c>
      <c r="D304" t="s">
        <v>597</v>
      </c>
      <c r="E304" t="s">
        <v>598</v>
      </c>
      <c r="F304" s="101" t="s">
        <v>1157</v>
      </c>
    </row>
    <row r="305" spans="1:6" x14ac:dyDescent="0.25">
      <c r="A305">
        <v>2019</v>
      </c>
      <c r="B305" t="s">
        <v>50</v>
      </c>
      <c r="D305" t="s">
        <v>597</v>
      </c>
      <c r="E305" t="s">
        <v>598</v>
      </c>
      <c r="F305" s="101" t="s">
        <v>1158</v>
      </c>
    </row>
    <row r="306" spans="1:6" x14ac:dyDescent="0.25">
      <c r="A306">
        <v>2019</v>
      </c>
      <c r="B306" t="s">
        <v>32</v>
      </c>
      <c r="D306" t="s">
        <v>597</v>
      </c>
      <c r="E306" t="s">
        <v>598</v>
      </c>
      <c r="F306" s="101" t="s">
        <v>1159</v>
      </c>
    </row>
    <row r="307" spans="1:6" x14ac:dyDescent="0.25">
      <c r="A307">
        <v>2019</v>
      </c>
      <c r="B307" t="s">
        <v>61</v>
      </c>
      <c r="D307" t="s">
        <v>597</v>
      </c>
      <c r="E307" t="s">
        <v>598</v>
      </c>
      <c r="F307" s="101" t="s">
        <v>1160</v>
      </c>
    </row>
    <row r="308" spans="1:6" x14ac:dyDescent="0.25">
      <c r="A308">
        <v>2019</v>
      </c>
      <c r="B308" t="s">
        <v>155</v>
      </c>
      <c r="D308" t="s">
        <v>597</v>
      </c>
      <c r="E308" t="s">
        <v>598</v>
      </c>
      <c r="F308" s="101" t="s">
        <v>1161</v>
      </c>
    </row>
    <row r="309" spans="1:6" x14ac:dyDescent="0.25">
      <c r="A309">
        <v>2019</v>
      </c>
      <c r="B309" t="s">
        <v>156</v>
      </c>
      <c r="D309" t="s">
        <v>597</v>
      </c>
      <c r="E309" t="s">
        <v>598</v>
      </c>
      <c r="F309" s="101" t="s">
        <v>1162</v>
      </c>
    </row>
    <row r="310" spans="1:6" x14ac:dyDescent="0.25">
      <c r="A310">
        <v>2019</v>
      </c>
      <c r="B310" t="s">
        <v>157</v>
      </c>
      <c r="D310" t="s">
        <v>597</v>
      </c>
      <c r="E310" t="s">
        <v>598</v>
      </c>
      <c r="F310" s="101" t="s">
        <v>1163</v>
      </c>
    </row>
    <row r="311" spans="1:6" x14ac:dyDescent="0.25">
      <c r="A311">
        <v>2019</v>
      </c>
      <c r="B311" t="s">
        <v>158</v>
      </c>
      <c r="D311" t="s">
        <v>597</v>
      </c>
      <c r="E311" t="s">
        <v>598</v>
      </c>
      <c r="F311" s="101" t="s">
        <v>1164</v>
      </c>
    </row>
    <row r="312" spans="1:6" x14ac:dyDescent="0.25">
      <c r="A312">
        <v>2019</v>
      </c>
      <c r="B312" t="s">
        <v>159</v>
      </c>
      <c r="D312" t="s">
        <v>597</v>
      </c>
      <c r="E312" t="s">
        <v>598</v>
      </c>
      <c r="F312" s="101" t="s">
        <v>1165</v>
      </c>
    </row>
    <row r="313" spans="1:6" x14ac:dyDescent="0.25">
      <c r="A313">
        <v>2019</v>
      </c>
      <c r="B313" t="s">
        <v>160</v>
      </c>
      <c r="D313" t="s">
        <v>597</v>
      </c>
      <c r="E313" t="s">
        <v>598</v>
      </c>
      <c r="F313" s="101" t="s">
        <v>1166</v>
      </c>
    </row>
    <row r="314" spans="1:6" x14ac:dyDescent="0.25">
      <c r="A314">
        <v>2019</v>
      </c>
      <c r="B314" t="s">
        <v>112</v>
      </c>
      <c r="D314" t="s">
        <v>597</v>
      </c>
      <c r="E314" t="s">
        <v>598</v>
      </c>
      <c r="F314" s="101" t="s">
        <v>1167</v>
      </c>
    </row>
    <row r="315" spans="1:6" x14ac:dyDescent="0.25">
      <c r="A315">
        <v>2019</v>
      </c>
      <c r="B315" t="s">
        <v>134</v>
      </c>
      <c r="D315" t="s">
        <v>597</v>
      </c>
      <c r="E315" t="s">
        <v>598</v>
      </c>
      <c r="F315" s="101" t="s">
        <v>1168</v>
      </c>
    </row>
    <row r="316" spans="1:6" x14ac:dyDescent="0.25">
      <c r="A316">
        <v>2019</v>
      </c>
      <c r="B316" t="s">
        <v>116</v>
      </c>
      <c r="D316" t="s">
        <v>597</v>
      </c>
      <c r="E316" t="s">
        <v>598</v>
      </c>
      <c r="F316" s="101" t="s">
        <v>1169</v>
      </c>
    </row>
    <row r="317" spans="1:6" x14ac:dyDescent="0.25">
      <c r="A317">
        <v>2019</v>
      </c>
      <c r="B317" t="s">
        <v>137</v>
      </c>
      <c r="D317" t="s">
        <v>597</v>
      </c>
      <c r="E317" t="s">
        <v>598</v>
      </c>
      <c r="F317" s="101" t="s">
        <v>1170</v>
      </c>
    </row>
    <row r="318" spans="1:6" x14ac:dyDescent="0.25">
      <c r="A318">
        <v>2019</v>
      </c>
      <c r="B318" t="s">
        <v>162</v>
      </c>
      <c r="D318" t="s">
        <v>597</v>
      </c>
      <c r="E318" t="s">
        <v>598</v>
      </c>
      <c r="F318" s="101" t="s">
        <v>1171</v>
      </c>
    </row>
    <row r="319" spans="1:6" x14ac:dyDescent="0.25">
      <c r="A319">
        <v>2019</v>
      </c>
      <c r="B319" t="s">
        <v>163</v>
      </c>
      <c r="D319" t="s">
        <v>597</v>
      </c>
      <c r="E319" t="s">
        <v>598</v>
      </c>
      <c r="F319" s="101" t="s">
        <v>1172</v>
      </c>
    </row>
    <row r="320" spans="1:6" x14ac:dyDescent="0.25">
      <c r="A320">
        <v>2019</v>
      </c>
      <c r="B320" t="s">
        <v>164</v>
      </c>
      <c r="D320" t="s">
        <v>597</v>
      </c>
      <c r="E320" t="s">
        <v>598</v>
      </c>
      <c r="F320" s="101" t="s">
        <v>1173</v>
      </c>
    </row>
    <row r="321" spans="1:6" x14ac:dyDescent="0.25">
      <c r="A321">
        <v>2018</v>
      </c>
      <c r="B321" t="s">
        <v>152</v>
      </c>
      <c r="D321" t="s">
        <v>597</v>
      </c>
      <c r="E321" t="s">
        <v>598</v>
      </c>
      <c r="F321" s="101" t="s">
        <v>1174</v>
      </c>
    </row>
    <row r="322" spans="1:6" x14ac:dyDescent="0.25">
      <c r="A322">
        <v>2018</v>
      </c>
      <c r="B322" t="s">
        <v>59</v>
      </c>
      <c r="D322" t="s">
        <v>597</v>
      </c>
      <c r="E322" t="s">
        <v>598</v>
      </c>
      <c r="F322" s="101" t="s">
        <v>1175</v>
      </c>
    </row>
    <row r="323" spans="1:6" x14ac:dyDescent="0.25">
      <c r="A323">
        <v>2018</v>
      </c>
      <c r="B323" t="s">
        <v>49</v>
      </c>
      <c r="D323" t="s">
        <v>597</v>
      </c>
      <c r="E323" t="s">
        <v>598</v>
      </c>
      <c r="F323" s="101" t="s">
        <v>1176</v>
      </c>
    </row>
    <row r="324" spans="1:6" x14ac:dyDescent="0.25">
      <c r="A324">
        <v>2018</v>
      </c>
      <c r="B324" t="s">
        <v>153</v>
      </c>
      <c r="D324" t="s">
        <v>597</v>
      </c>
      <c r="E324" t="s">
        <v>598</v>
      </c>
      <c r="F324" s="101" t="s">
        <v>1177</v>
      </c>
    </row>
    <row r="325" spans="1:6" x14ac:dyDescent="0.25">
      <c r="A325">
        <v>2018</v>
      </c>
      <c r="B325" t="s">
        <v>46</v>
      </c>
      <c r="D325" t="s">
        <v>597</v>
      </c>
      <c r="E325" t="s">
        <v>598</v>
      </c>
      <c r="F325" s="101" t="s">
        <v>1178</v>
      </c>
    </row>
    <row r="326" spans="1:6" x14ac:dyDescent="0.25">
      <c r="A326">
        <v>2018</v>
      </c>
      <c r="B326" t="s">
        <v>51</v>
      </c>
      <c r="D326" t="s">
        <v>597</v>
      </c>
      <c r="E326" t="s">
        <v>598</v>
      </c>
      <c r="F326" s="101" t="s">
        <v>1179</v>
      </c>
    </row>
    <row r="327" spans="1:6" x14ac:dyDescent="0.25">
      <c r="A327">
        <v>2018</v>
      </c>
      <c r="B327" t="s">
        <v>37</v>
      </c>
      <c r="D327" t="s">
        <v>597</v>
      </c>
      <c r="E327" t="s">
        <v>598</v>
      </c>
      <c r="F327" s="101" t="s">
        <v>1180</v>
      </c>
    </row>
    <row r="328" spans="1:6" x14ac:dyDescent="0.25">
      <c r="A328">
        <v>2018</v>
      </c>
      <c r="B328" t="s">
        <v>56</v>
      </c>
      <c r="D328" t="s">
        <v>597</v>
      </c>
      <c r="E328" t="s">
        <v>598</v>
      </c>
      <c r="F328" s="101" t="s">
        <v>1181</v>
      </c>
    </row>
    <row r="329" spans="1:6" x14ac:dyDescent="0.25">
      <c r="A329">
        <v>2018</v>
      </c>
      <c r="B329" t="s">
        <v>34</v>
      </c>
      <c r="D329" t="s">
        <v>597</v>
      </c>
      <c r="E329" t="s">
        <v>598</v>
      </c>
      <c r="F329" s="101" t="s">
        <v>1182</v>
      </c>
    </row>
    <row r="330" spans="1:6" x14ac:dyDescent="0.25">
      <c r="A330">
        <v>2018</v>
      </c>
      <c r="B330" t="s">
        <v>27</v>
      </c>
      <c r="D330" t="s">
        <v>597</v>
      </c>
      <c r="E330" t="s">
        <v>598</v>
      </c>
      <c r="F330" s="101" t="s">
        <v>1183</v>
      </c>
    </row>
    <row r="331" spans="1:6" x14ac:dyDescent="0.25">
      <c r="A331">
        <v>2018</v>
      </c>
      <c r="B331" t="s">
        <v>57</v>
      </c>
      <c r="D331" t="s">
        <v>597</v>
      </c>
      <c r="E331" t="s">
        <v>598</v>
      </c>
      <c r="F331" s="101" t="s">
        <v>1184</v>
      </c>
    </row>
    <row r="332" spans="1:6" x14ac:dyDescent="0.25">
      <c r="A332">
        <v>2018</v>
      </c>
      <c r="B332" t="s">
        <v>62</v>
      </c>
      <c r="D332" t="s">
        <v>597</v>
      </c>
      <c r="E332" t="s">
        <v>598</v>
      </c>
      <c r="F332" s="101" t="s">
        <v>1185</v>
      </c>
    </row>
    <row r="333" spans="1:6" x14ac:dyDescent="0.25">
      <c r="A333">
        <v>2018</v>
      </c>
      <c r="B333" t="s">
        <v>154</v>
      </c>
      <c r="D333" t="s">
        <v>597</v>
      </c>
      <c r="E333" t="s">
        <v>598</v>
      </c>
      <c r="F333" s="101" t="s">
        <v>1186</v>
      </c>
    </row>
    <row r="334" spans="1:6" x14ac:dyDescent="0.25">
      <c r="A334">
        <v>2018</v>
      </c>
      <c r="B334" t="s">
        <v>50</v>
      </c>
      <c r="D334" t="s">
        <v>597</v>
      </c>
      <c r="E334" t="s">
        <v>598</v>
      </c>
      <c r="F334" s="101" t="s">
        <v>1187</v>
      </c>
    </row>
    <row r="335" spans="1:6" x14ac:dyDescent="0.25">
      <c r="A335">
        <v>2018</v>
      </c>
      <c r="B335" t="s">
        <v>32</v>
      </c>
      <c r="D335" t="s">
        <v>597</v>
      </c>
      <c r="E335" t="s">
        <v>598</v>
      </c>
      <c r="F335" s="101" t="s">
        <v>1188</v>
      </c>
    </row>
    <row r="336" spans="1:6" x14ac:dyDescent="0.25">
      <c r="A336">
        <v>2018</v>
      </c>
      <c r="B336" t="s">
        <v>61</v>
      </c>
      <c r="D336" t="s">
        <v>597</v>
      </c>
      <c r="E336" t="s">
        <v>598</v>
      </c>
      <c r="F336" s="101" t="s">
        <v>1189</v>
      </c>
    </row>
    <row r="337" spans="1:6" x14ac:dyDescent="0.25">
      <c r="A337">
        <v>2018</v>
      </c>
      <c r="B337" t="s">
        <v>155</v>
      </c>
      <c r="D337" t="s">
        <v>597</v>
      </c>
      <c r="E337" t="s">
        <v>598</v>
      </c>
      <c r="F337" s="101" t="s">
        <v>1190</v>
      </c>
    </row>
    <row r="338" spans="1:6" x14ac:dyDescent="0.25">
      <c r="A338">
        <v>2018</v>
      </c>
      <c r="B338" t="s">
        <v>156</v>
      </c>
      <c r="D338" t="s">
        <v>597</v>
      </c>
      <c r="E338" t="s">
        <v>598</v>
      </c>
      <c r="F338" s="101" t="s">
        <v>1191</v>
      </c>
    </row>
    <row r="339" spans="1:6" x14ac:dyDescent="0.25">
      <c r="A339">
        <v>2018</v>
      </c>
      <c r="B339" t="s">
        <v>157</v>
      </c>
      <c r="D339" t="s">
        <v>597</v>
      </c>
      <c r="E339" t="s">
        <v>598</v>
      </c>
      <c r="F339" s="101" t="s">
        <v>1192</v>
      </c>
    </row>
    <row r="340" spans="1:6" x14ac:dyDescent="0.25">
      <c r="A340">
        <v>2018</v>
      </c>
      <c r="B340" t="s">
        <v>158</v>
      </c>
      <c r="D340" t="s">
        <v>597</v>
      </c>
      <c r="E340" t="s">
        <v>598</v>
      </c>
      <c r="F340" s="101" t="s">
        <v>1193</v>
      </c>
    </row>
    <row r="341" spans="1:6" x14ac:dyDescent="0.25">
      <c r="A341">
        <v>2018</v>
      </c>
      <c r="B341" t="s">
        <v>159</v>
      </c>
      <c r="D341" t="s">
        <v>597</v>
      </c>
      <c r="E341" t="s">
        <v>598</v>
      </c>
      <c r="F341" s="101" t="s">
        <v>1194</v>
      </c>
    </row>
    <row r="342" spans="1:6" x14ac:dyDescent="0.25">
      <c r="A342">
        <v>2018</v>
      </c>
      <c r="B342" t="s">
        <v>160</v>
      </c>
      <c r="D342" t="s">
        <v>597</v>
      </c>
      <c r="E342" t="s">
        <v>598</v>
      </c>
      <c r="F342" s="101" t="s">
        <v>1195</v>
      </c>
    </row>
    <row r="343" spans="1:6" x14ac:dyDescent="0.25">
      <c r="A343">
        <v>2018</v>
      </c>
      <c r="B343" t="s">
        <v>112</v>
      </c>
      <c r="D343" t="s">
        <v>597</v>
      </c>
      <c r="E343" t="s">
        <v>598</v>
      </c>
      <c r="F343" s="101" t="s">
        <v>1196</v>
      </c>
    </row>
    <row r="344" spans="1:6" x14ac:dyDescent="0.25">
      <c r="A344">
        <v>2018</v>
      </c>
      <c r="B344" t="s">
        <v>134</v>
      </c>
      <c r="D344" t="s">
        <v>597</v>
      </c>
      <c r="E344" t="s">
        <v>598</v>
      </c>
      <c r="F344" s="101" t="s">
        <v>1197</v>
      </c>
    </row>
    <row r="345" spans="1:6" x14ac:dyDescent="0.25">
      <c r="A345">
        <v>2018</v>
      </c>
      <c r="B345" t="s">
        <v>116</v>
      </c>
      <c r="D345" t="s">
        <v>597</v>
      </c>
      <c r="E345" t="s">
        <v>598</v>
      </c>
      <c r="F345" s="101" t="s">
        <v>1198</v>
      </c>
    </row>
    <row r="346" spans="1:6" x14ac:dyDescent="0.25">
      <c r="A346">
        <v>2018</v>
      </c>
      <c r="B346" t="s">
        <v>137</v>
      </c>
      <c r="D346" t="s">
        <v>597</v>
      </c>
      <c r="E346" t="s">
        <v>598</v>
      </c>
      <c r="F346" s="101" t="s">
        <v>1199</v>
      </c>
    </row>
    <row r="347" spans="1:6" x14ac:dyDescent="0.25">
      <c r="A347">
        <v>2018</v>
      </c>
      <c r="B347" t="s">
        <v>162</v>
      </c>
      <c r="D347" t="s">
        <v>597</v>
      </c>
      <c r="E347" t="s">
        <v>598</v>
      </c>
      <c r="F347" s="101" t="s">
        <v>1200</v>
      </c>
    </row>
    <row r="348" spans="1:6" x14ac:dyDescent="0.25">
      <c r="A348">
        <v>2018</v>
      </c>
      <c r="B348" t="s">
        <v>163</v>
      </c>
      <c r="D348" t="s">
        <v>597</v>
      </c>
      <c r="E348" t="s">
        <v>598</v>
      </c>
      <c r="F348" s="101" t="s">
        <v>1201</v>
      </c>
    </row>
    <row r="349" spans="1:6" x14ac:dyDescent="0.25">
      <c r="A349">
        <v>2018</v>
      </c>
      <c r="B349" t="s">
        <v>164</v>
      </c>
      <c r="D349" t="s">
        <v>597</v>
      </c>
      <c r="E349" t="s">
        <v>598</v>
      </c>
      <c r="F349" s="101" t="s">
        <v>1202</v>
      </c>
    </row>
    <row r="350" spans="1:6" x14ac:dyDescent="0.25">
      <c r="A350">
        <v>2017</v>
      </c>
      <c r="B350" t="s">
        <v>152</v>
      </c>
      <c r="D350" t="s">
        <v>597</v>
      </c>
      <c r="E350" t="s">
        <v>598</v>
      </c>
      <c r="F350" s="101" t="s">
        <v>1203</v>
      </c>
    </row>
    <row r="351" spans="1:6" x14ac:dyDescent="0.25">
      <c r="A351">
        <v>2017</v>
      </c>
      <c r="B351" t="s">
        <v>59</v>
      </c>
      <c r="D351" t="s">
        <v>597</v>
      </c>
      <c r="E351" t="s">
        <v>598</v>
      </c>
      <c r="F351" s="101" t="s">
        <v>1204</v>
      </c>
    </row>
    <row r="352" spans="1:6" x14ac:dyDescent="0.25">
      <c r="A352">
        <v>2017</v>
      </c>
      <c r="B352" t="s">
        <v>49</v>
      </c>
      <c r="D352" t="s">
        <v>597</v>
      </c>
      <c r="E352" t="s">
        <v>598</v>
      </c>
      <c r="F352" s="101" t="s">
        <v>1205</v>
      </c>
    </row>
    <row r="353" spans="1:6" x14ac:dyDescent="0.25">
      <c r="A353">
        <v>2017</v>
      </c>
      <c r="B353" t="s">
        <v>153</v>
      </c>
      <c r="D353" t="s">
        <v>597</v>
      </c>
      <c r="E353" t="s">
        <v>598</v>
      </c>
      <c r="F353" s="101" t="s">
        <v>1206</v>
      </c>
    </row>
    <row r="354" spans="1:6" x14ac:dyDescent="0.25">
      <c r="A354">
        <v>2017</v>
      </c>
      <c r="B354" t="s">
        <v>46</v>
      </c>
      <c r="D354" t="s">
        <v>597</v>
      </c>
      <c r="E354" t="s">
        <v>598</v>
      </c>
      <c r="F354" s="101" t="s">
        <v>1207</v>
      </c>
    </row>
    <row r="355" spans="1:6" x14ac:dyDescent="0.25">
      <c r="A355">
        <v>2017</v>
      </c>
      <c r="B355" t="s">
        <v>51</v>
      </c>
      <c r="D355" t="s">
        <v>597</v>
      </c>
      <c r="E355" t="s">
        <v>598</v>
      </c>
      <c r="F355" s="101" t="s">
        <v>1208</v>
      </c>
    </row>
    <row r="356" spans="1:6" x14ac:dyDescent="0.25">
      <c r="A356">
        <v>2017</v>
      </c>
      <c r="B356" t="s">
        <v>37</v>
      </c>
      <c r="D356" t="s">
        <v>597</v>
      </c>
      <c r="E356" t="s">
        <v>598</v>
      </c>
      <c r="F356" s="101" t="s">
        <v>1209</v>
      </c>
    </row>
    <row r="357" spans="1:6" x14ac:dyDescent="0.25">
      <c r="A357">
        <v>2017</v>
      </c>
      <c r="B357" t="s">
        <v>56</v>
      </c>
      <c r="D357" t="s">
        <v>597</v>
      </c>
      <c r="E357" t="s">
        <v>598</v>
      </c>
      <c r="F357" s="101" t="s">
        <v>1210</v>
      </c>
    </row>
    <row r="358" spans="1:6" x14ac:dyDescent="0.25">
      <c r="A358">
        <v>2017</v>
      </c>
      <c r="B358" t="s">
        <v>34</v>
      </c>
      <c r="D358" t="s">
        <v>597</v>
      </c>
      <c r="E358" t="s">
        <v>598</v>
      </c>
      <c r="F358" s="101" t="s">
        <v>1211</v>
      </c>
    </row>
    <row r="359" spans="1:6" x14ac:dyDescent="0.25">
      <c r="A359">
        <v>2017</v>
      </c>
      <c r="B359" t="s">
        <v>27</v>
      </c>
      <c r="D359" t="s">
        <v>597</v>
      </c>
      <c r="E359" t="s">
        <v>598</v>
      </c>
      <c r="F359" s="101" t="s">
        <v>1212</v>
      </c>
    </row>
    <row r="360" spans="1:6" x14ac:dyDescent="0.25">
      <c r="A360">
        <v>2017</v>
      </c>
      <c r="B360" t="s">
        <v>57</v>
      </c>
      <c r="D360" t="s">
        <v>597</v>
      </c>
      <c r="E360" t="s">
        <v>598</v>
      </c>
      <c r="F360" s="101" t="s">
        <v>1213</v>
      </c>
    </row>
    <row r="361" spans="1:6" x14ac:dyDescent="0.25">
      <c r="A361">
        <v>2017</v>
      </c>
      <c r="B361" t="s">
        <v>62</v>
      </c>
      <c r="D361" t="s">
        <v>597</v>
      </c>
      <c r="E361" t="s">
        <v>598</v>
      </c>
      <c r="F361" s="101" t="s">
        <v>1214</v>
      </c>
    </row>
    <row r="362" spans="1:6" x14ac:dyDescent="0.25">
      <c r="A362">
        <v>2017</v>
      </c>
      <c r="B362" t="s">
        <v>154</v>
      </c>
      <c r="D362" t="s">
        <v>597</v>
      </c>
      <c r="E362" t="s">
        <v>598</v>
      </c>
      <c r="F362" s="101" t="s">
        <v>1215</v>
      </c>
    </row>
    <row r="363" spans="1:6" x14ac:dyDescent="0.25">
      <c r="A363">
        <v>2017</v>
      </c>
      <c r="B363" t="s">
        <v>50</v>
      </c>
      <c r="D363" t="s">
        <v>597</v>
      </c>
      <c r="E363" t="s">
        <v>598</v>
      </c>
      <c r="F363" s="101" t="s">
        <v>1216</v>
      </c>
    </row>
    <row r="364" spans="1:6" x14ac:dyDescent="0.25">
      <c r="A364">
        <v>2017</v>
      </c>
      <c r="B364" t="s">
        <v>32</v>
      </c>
      <c r="D364" t="s">
        <v>597</v>
      </c>
      <c r="E364" t="s">
        <v>598</v>
      </c>
      <c r="F364" s="101" t="s">
        <v>1217</v>
      </c>
    </row>
    <row r="365" spans="1:6" x14ac:dyDescent="0.25">
      <c r="A365">
        <v>2017</v>
      </c>
      <c r="B365" t="s">
        <v>61</v>
      </c>
      <c r="D365" t="s">
        <v>597</v>
      </c>
      <c r="E365" t="s">
        <v>598</v>
      </c>
      <c r="F365" s="101" t="s">
        <v>1218</v>
      </c>
    </row>
    <row r="366" spans="1:6" x14ac:dyDescent="0.25">
      <c r="A366">
        <v>2017</v>
      </c>
      <c r="B366" t="s">
        <v>155</v>
      </c>
      <c r="D366" t="s">
        <v>597</v>
      </c>
      <c r="E366" t="s">
        <v>598</v>
      </c>
      <c r="F366" s="101" t="s">
        <v>1219</v>
      </c>
    </row>
    <row r="367" spans="1:6" x14ac:dyDescent="0.25">
      <c r="A367">
        <v>2017</v>
      </c>
      <c r="B367" t="s">
        <v>156</v>
      </c>
      <c r="D367" t="s">
        <v>597</v>
      </c>
      <c r="E367" t="s">
        <v>598</v>
      </c>
      <c r="F367" s="101" t="s">
        <v>1220</v>
      </c>
    </row>
    <row r="368" spans="1:6" x14ac:dyDescent="0.25">
      <c r="A368">
        <v>2017</v>
      </c>
      <c r="B368" t="s">
        <v>157</v>
      </c>
      <c r="D368" t="s">
        <v>597</v>
      </c>
      <c r="E368" t="s">
        <v>598</v>
      </c>
      <c r="F368" s="101" t="s">
        <v>1221</v>
      </c>
    </row>
    <row r="369" spans="1:6" x14ac:dyDescent="0.25">
      <c r="A369">
        <v>2017</v>
      </c>
      <c r="B369" t="s">
        <v>158</v>
      </c>
      <c r="D369" t="s">
        <v>597</v>
      </c>
      <c r="E369" t="s">
        <v>598</v>
      </c>
      <c r="F369" s="101" t="s">
        <v>1222</v>
      </c>
    </row>
    <row r="370" spans="1:6" x14ac:dyDescent="0.25">
      <c r="A370">
        <v>2017</v>
      </c>
      <c r="B370" t="s">
        <v>159</v>
      </c>
      <c r="D370" t="s">
        <v>597</v>
      </c>
      <c r="E370" t="s">
        <v>598</v>
      </c>
      <c r="F370" s="101" t="s">
        <v>1223</v>
      </c>
    </row>
    <row r="371" spans="1:6" x14ac:dyDescent="0.25">
      <c r="A371">
        <v>2017</v>
      </c>
      <c r="B371" t="s">
        <v>160</v>
      </c>
      <c r="D371" t="s">
        <v>597</v>
      </c>
      <c r="E371" t="s">
        <v>598</v>
      </c>
      <c r="F371" s="101" t="s">
        <v>1224</v>
      </c>
    </row>
    <row r="372" spans="1:6" x14ac:dyDescent="0.25">
      <c r="A372">
        <v>2017</v>
      </c>
      <c r="B372" t="s">
        <v>112</v>
      </c>
      <c r="D372" t="s">
        <v>597</v>
      </c>
      <c r="E372" t="s">
        <v>598</v>
      </c>
      <c r="F372" s="101" t="s">
        <v>1225</v>
      </c>
    </row>
    <row r="373" spans="1:6" x14ac:dyDescent="0.25">
      <c r="A373">
        <v>2017</v>
      </c>
      <c r="B373" t="s">
        <v>134</v>
      </c>
      <c r="D373" t="s">
        <v>597</v>
      </c>
      <c r="E373" t="s">
        <v>598</v>
      </c>
      <c r="F373" s="101" t="s">
        <v>1226</v>
      </c>
    </row>
    <row r="374" spans="1:6" x14ac:dyDescent="0.25">
      <c r="A374">
        <v>2017</v>
      </c>
      <c r="B374" t="s">
        <v>116</v>
      </c>
      <c r="D374" t="s">
        <v>597</v>
      </c>
      <c r="E374" t="s">
        <v>598</v>
      </c>
      <c r="F374" s="101" t="s">
        <v>1227</v>
      </c>
    </row>
    <row r="375" spans="1:6" x14ac:dyDescent="0.25">
      <c r="A375">
        <v>2017</v>
      </c>
      <c r="B375" t="s">
        <v>137</v>
      </c>
      <c r="D375" t="s">
        <v>597</v>
      </c>
      <c r="E375" t="s">
        <v>598</v>
      </c>
      <c r="F375" s="101" t="s">
        <v>1199</v>
      </c>
    </row>
    <row r="376" spans="1:6" x14ac:dyDescent="0.25">
      <c r="A376">
        <v>2017</v>
      </c>
      <c r="B376" t="s">
        <v>162</v>
      </c>
      <c r="D376" t="s">
        <v>597</v>
      </c>
      <c r="E376" t="s">
        <v>598</v>
      </c>
      <c r="F376" s="101" t="s">
        <v>1200</v>
      </c>
    </row>
    <row r="377" spans="1:6" x14ac:dyDescent="0.25">
      <c r="A377">
        <v>2017</v>
      </c>
      <c r="B377" t="s">
        <v>163</v>
      </c>
      <c r="D377" t="s">
        <v>597</v>
      </c>
      <c r="E377" t="s">
        <v>598</v>
      </c>
      <c r="F377" s="101" t="s">
        <v>1201</v>
      </c>
    </row>
    <row r="378" spans="1:6" x14ac:dyDescent="0.25">
      <c r="A378">
        <v>2017</v>
      </c>
      <c r="B378" t="s">
        <v>164</v>
      </c>
      <c r="D378" t="s">
        <v>597</v>
      </c>
      <c r="E378" t="s">
        <v>598</v>
      </c>
      <c r="F378" s="101" t="s">
        <v>1202</v>
      </c>
    </row>
    <row r="379" spans="1:6" x14ac:dyDescent="0.25">
      <c r="A379">
        <v>2016</v>
      </c>
      <c r="B379" t="s">
        <v>152</v>
      </c>
      <c r="D379" t="s">
        <v>597</v>
      </c>
      <c r="E379" t="s">
        <v>598</v>
      </c>
      <c r="F379" s="101" t="s">
        <v>1228</v>
      </c>
    </row>
    <row r="380" spans="1:6" x14ac:dyDescent="0.25">
      <c r="A380">
        <v>2016</v>
      </c>
      <c r="B380" t="s">
        <v>59</v>
      </c>
      <c r="D380" t="s">
        <v>597</v>
      </c>
      <c r="E380" t="s">
        <v>598</v>
      </c>
      <c r="F380" s="101" t="s">
        <v>1229</v>
      </c>
    </row>
    <row r="381" spans="1:6" x14ac:dyDescent="0.25">
      <c r="A381">
        <v>2016</v>
      </c>
      <c r="B381" t="s">
        <v>49</v>
      </c>
      <c r="D381" t="s">
        <v>597</v>
      </c>
      <c r="E381" t="s">
        <v>598</v>
      </c>
      <c r="F381" s="101" t="s">
        <v>1230</v>
      </c>
    </row>
    <row r="382" spans="1:6" x14ac:dyDescent="0.25">
      <c r="A382">
        <v>2016</v>
      </c>
      <c r="B382" t="s">
        <v>153</v>
      </c>
      <c r="D382" t="s">
        <v>597</v>
      </c>
      <c r="E382" t="s">
        <v>598</v>
      </c>
      <c r="F382" s="101" t="s">
        <v>1231</v>
      </c>
    </row>
    <row r="383" spans="1:6" x14ac:dyDescent="0.25">
      <c r="A383">
        <v>2016</v>
      </c>
      <c r="B383" t="s">
        <v>46</v>
      </c>
      <c r="D383" t="s">
        <v>597</v>
      </c>
      <c r="E383" t="s">
        <v>598</v>
      </c>
      <c r="F383" s="101" t="s">
        <v>1232</v>
      </c>
    </row>
    <row r="384" spans="1:6" x14ac:dyDescent="0.25">
      <c r="A384">
        <v>2016</v>
      </c>
      <c r="B384" t="s">
        <v>51</v>
      </c>
      <c r="D384" t="s">
        <v>597</v>
      </c>
      <c r="E384" t="s">
        <v>598</v>
      </c>
      <c r="F384" s="101" t="s">
        <v>1233</v>
      </c>
    </row>
    <row r="385" spans="1:6" x14ac:dyDescent="0.25">
      <c r="A385">
        <v>2016</v>
      </c>
      <c r="B385" t="s">
        <v>37</v>
      </c>
      <c r="D385" t="s">
        <v>597</v>
      </c>
      <c r="E385" t="s">
        <v>598</v>
      </c>
      <c r="F385" s="101" t="s">
        <v>1234</v>
      </c>
    </row>
    <row r="386" spans="1:6" x14ac:dyDescent="0.25">
      <c r="A386">
        <v>2016</v>
      </c>
      <c r="B386" t="s">
        <v>56</v>
      </c>
      <c r="D386" t="s">
        <v>597</v>
      </c>
      <c r="E386" t="s">
        <v>598</v>
      </c>
      <c r="F386" s="101" t="s">
        <v>1235</v>
      </c>
    </row>
    <row r="387" spans="1:6" x14ac:dyDescent="0.25">
      <c r="A387">
        <v>2016</v>
      </c>
      <c r="B387" t="s">
        <v>34</v>
      </c>
      <c r="D387" t="s">
        <v>597</v>
      </c>
      <c r="E387" t="s">
        <v>598</v>
      </c>
      <c r="F387" s="101" t="s">
        <v>1236</v>
      </c>
    </row>
    <row r="388" spans="1:6" x14ac:dyDescent="0.25">
      <c r="A388">
        <v>2016</v>
      </c>
      <c r="B388" t="s">
        <v>27</v>
      </c>
      <c r="D388" t="s">
        <v>597</v>
      </c>
      <c r="E388" t="s">
        <v>598</v>
      </c>
      <c r="F388" s="101" t="s">
        <v>1237</v>
      </c>
    </row>
    <row r="389" spans="1:6" x14ac:dyDescent="0.25">
      <c r="A389">
        <v>2016</v>
      </c>
      <c r="B389" t="s">
        <v>57</v>
      </c>
      <c r="D389" t="s">
        <v>597</v>
      </c>
      <c r="E389" t="s">
        <v>598</v>
      </c>
      <c r="F389" s="101" t="s">
        <v>1238</v>
      </c>
    </row>
    <row r="390" spans="1:6" x14ac:dyDescent="0.25">
      <c r="A390">
        <v>2016</v>
      </c>
      <c r="B390" t="s">
        <v>62</v>
      </c>
      <c r="D390" t="s">
        <v>597</v>
      </c>
      <c r="E390" t="s">
        <v>598</v>
      </c>
      <c r="F390" s="101" t="s">
        <v>1239</v>
      </c>
    </row>
    <row r="391" spans="1:6" x14ac:dyDescent="0.25">
      <c r="A391">
        <v>2016</v>
      </c>
      <c r="B391" t="s">
        <v>154</v>
      </c>
      <c r="D391" t="s">
        <v>597</v>
      </c>
      <c r="E391" t="s">
        <v>598</v>
      </c>
      <c r="F391" s="101" t="s">
        <v>1240</v>
      </c>
    </row>
    <row r="392" spans="1:6" x14ac:dyDescent="0.25">
      <c r="A392">
        <v>2016</v>
      </c>
      <c r="B392" t="s">
        <v>50</v>
      </c>
      <c r="D392" t="s">
        <v>597</v>
      </c>
      <c r="E392" t="s">
        <v>598</v>
      </c>
      <c r="F392" s="101" t="s">
        <v>1241</v>
      </c>
    </row>
    <row r="393" spans="1:6" x14ac:dyDescent="0.25">
      <c r="A393">
        <v>2016</v>
      </c>
      <c r="B393" t="s">
        <v>32</v>
      </c>
      <c r="D393" t="s">
        <v>597</v>
      </c>
      <c r="E393" t="s">
        <v>598</v>
      </c>
      <c r="F393" s="101" t="s">
        <v>1242</v>
      </c>
    </row>
    <row r="394" spans="1:6" x14ac:dyDescent="0.25">
      <c r="A394">
        <v>2016</v>
      </c>
      <c r="B394" t="s">
        <v>61</v>
      </c>
      <c r="D394" t="s">
        <v>597</v>
      </c>
      <c r="E394" t="s">
        <v>598</v>
      </c>
      <c r="F394" s="101" t="s">
        <v>1243</v>
      </c>
    </row>
    <row r="395" spans="1:6" x14ac:dyDescent="0.25">
      <c r="A395">
        <v>2016</v>
      </c>
      <c r="B395" t="s">
        <v>155</v>
      </c>
      <c r="D395" t="s">
        <v>597</v>
      </c>
      <c r="E395" t="s">
        <v>598</v>
      </c>
      <c r="F395" s="101" t="s">
        <v>1244</v>
      </c>
    </row>
    <row r="396" spans="1:6" x14ac:dyDescent="0.25">
      <c r="A396">
        <v>2016</v>
      </c>
      <c r="B396" t="s">
        <v>156</v>
      </c>
      <c r="D396" t="s">
        <v>597</v>
      </c>
      <c r="E396" t="s">
        <v>598</v>
      </c>
      <c r="F396" s="101" t="s">
        <v>1245</v>
      </c>
    </row>
    <row r="397" spans="1:6" x14ac:dyDescent="0.25">
      <c r="A397">
        <v>2016</v>
      </c>
      <c r="B397" t="s">
        <v>157</v>
      </c>
      <c r="D397" t="s">
        <v>597</v>
      </c>
      <c r="E397" t="s">
        <v>598</v>
      </c>
      <c r="F397" s="101" t="s">
        <v>1246</v>
      </c>
    </row>
    <row r="398" spans="1:6" x14ac:dyDescent="0.25">
      <c r="A398">
        <v>2016</v>
      </c>
      <c r="B398" t="s">
        <v>158</v>
      </c>
      <c r="D398" t="s">
        <v>597</v>
      </c>
      <c r="E398" t="s">
        <v>598</v>
      </c>
      <c r="F398" s="101" t="s">
        <v>1247</v>
      </c>
    </row>
    <row r="399" spans="1:6" x14ac:dyDescent="0.25">
      <c r="A399">
        <v>2016</v>
      </c>
      <c r="B399" t="s">
        <v>159</v>
      </c>
      <c r="D399" t="s">
        <v>597</v>
      </c>
      <c r="E399" t="s">
        <v>598</v>
      </c>
      <c r="F399" s="101" t="s">
        <v>1248</v>
      </c>
    </row>
    <row r="400" spans="1:6" x14ac:dyDescent="0.25">
      <c r="A400">
        <v>2016</v>
      </c>
      <c r="B400" t="s">
        <v>160</v>
      </c>
      <c r="D400" t="s">
        <v>597</v>
      </c>
      <c r="E400" t="s">
        <v>598</v>
      </c>
      <c r="F400" s="101" t="s">
        <v>1249</v>
      </c>
    </row>
    <row r="401" spans="1:6" x14ac:dyDescent="0.25">
      <c r="A401">
        <v>2016</v>
      </c>
      <c r="B401" t="s">
        <v>112</v>
      </c>
      <c r="D401" t="s">
        <v>597</v>
      </c>
      <c r="E401" t="s">
        <v>598</v>
      </c>
      <c r="F401" s="101" t="s">
        <v>1250</v>
      </c>
    </row>
    <row r="402" spans="1:6" x14ac:dyDescent="0.25">
      <c r="A402">
        <v>2016</v>
      </c>
      <c r="B402" t="s">
        <v>134</v>
      </c>
      <c r="D402" t="s">
        <v>597</v>
      </c>
      <c r="E402" t="s">
        <v>598</v>
      </c>
      <c r="F402" s="101" t="s">
        <v>1251</v>
      </c>
    </row>
    <row r="403" spans="1:6" x14ac:dyDescent="0.25">
      <c r="A403">
        <v>2016</v>
      </c>
      <c r="B403" t="s">
        <v>116</v>
      </c>
      <c r="D403" t="s">
        <v>597</v>
      </c>
      <c r="E403" t="s">
        <v>598</v>
      </c>
      <c r="F403" s="101" t="s">
        <v>1252</v>
      </c>
    </row>
    <row r="404" spans="1:6" x14ac:dyDescent="0.25">
      <c r="A404">
        <v>2016</v>
      </c>
      <c r="B404" t="s">
        <v>137</v>
      </c>
      <c r="D404" t="s">
        <v>597</v>
      </c>
      <c r="E404" t="s">
        <v>598</v>
      </c>
      <c r="F404" s="101" t="s">
        <v>1253</v>
      </c>
    </row>
    <row r="405" spans="1:6" x14ac:dyDescent="0.25">
      <c r="A405">
        <v>2016</v>
      </c>
      <c r="B405" t="s">
        <v>162</v>
      </c>
      <c r="D405" t="s">
        <v>597</v>
      </c>
      <c r="E405" t="s">
        <v>598</v>
      </c>
      <c r="F405" s="101" t="s">
        <v>1254</v>
      </c>
    </row>
    <row r="406" spans="1:6" x14ac:dyDescent="0.25">
      <c r="A406">
        <v>2016</v>
      </c>
      <c r="B406" t="s">
        <v>163</v>
      </c>
      <c r="D406" t="s">
        <v>597</v>
      </c>
      <c r="E406" t="s">
        <v>598</v>
      </c>
      <c r="F406" s="101" t="s">
        <v>1255</v>
      </c>
    </row>
    <row r="407" spans="1:6" x14ac:dyDescent="0.25">
      <c r="A407">
        <v>2016</v>
      </c>
      <c r="B407" t="s">
        <v>164</v>
      </c>
      <c r="D407" t="s">
        <v>597</v>
      </c>
      <c r="E407" t="s">
        <v>598</v>
      </c>
      <c r="F407" s="101" t="s">
        <v>1256</v>
      </c>
    </row>
    <row r="408" spans="1:6" x14ac:dyDescent="0.25">
      <c r="A408">
        <v>2015</v>
      </c>
      <c r="B408" t="s">
        <v>152</v>
      </c>
      <c r="D408" t="s">
        <v>597</v>
      </c>
      <c r="E408" t="s">
        <v>598</v>
      </c>
      <c r="F408" s="101" t="s">
        <v>1257</v>
      </c>
    </row>
    <row r="409" spans="1:6" x14ac:dyDescent="0.25">
      <c r="A409">
        <v>2015</v>
      </c>
      <c r="B409" t="s">
        <v>59</v>
      </c>
      <c r="D409" t="s">
        <v>597</v>
      </c>
      <c r="E409" t="s">
        <v>598</v>
      </c>
      <c r="F409" s="101" t="s">
        <v>1258</v>
      </c>
    </row>
    <row r="410" spans="1:6" x14ac:dyDescent="0.25">
      <c r="A410">
        <v>2015</v>
      </c>
      <c r="B410" t="s">
        <v>49</v>
      </c>
      <c r="D410" t="s">
        <v>597</v>
      </c>
      <c r="E410" t="s">
        <v>598</v>
      </c>
      <c r="F410" s="101" t="s">
        <v>1259</v>
      </c>
    </row>
    <row r="411" spans="1:6" x14ac:dyDescent="0.25">
      <c r="A411">
        <v>2015</v>
      </c>
      <c r="B411" t="s">
        <v>153</v>
      </c>
      <c r="D411" t="s">
        <v>597</v>
      </c>
      <c r="E411" t="s">
        <v>598</v>
      </c>
      <c r="F411" s="101" t="s">
        <v>1260</v>
      </c>
    </row>
    <row r="412" spans="1:6" x14ac:dyDescent="0.25">
      <c r="A412">
        <v>2015</v>
      </c>
      <c r="B412" t="s">
        <v>46</v>
      </c>
      <c r="D412" t="s">
        <v>597</v>
      </c>
      <c r="E412" t="s">
        <v>598</v>
      </c>
      <c r="F412" s="101" t="s">
        <v>1261</v>
      </c>
    </row>
    <row r="413" spans="1:6" x14ac:dyDescent="0.25">
      <c r="A413">
        <v>2015</v>
      </c>
      <c r="B413" t="s">
        <v>51</v>
      </c>
      <c r="D413" t="s">
        <v>597</v>
      </c>
      <c r="E413" t="s">
        <v>598</v>
      </c>
      <c r="F413" s="101" t="s">
        <v>1262</v>
      </c>
    </row>
    <row r="414" spans="1:6" x14ac:dyDescent="0.25">
      <c r="A414">
        <v>2015</v>
      </c>
      <c r="B414" t="s">
        <v>37</v>
      </c>
      <c r="D414" t="s">
        <v>597</v>
      </c>
      <c r="E414" t="s">
        <v>598</v>
      </c>
      <c r="F414" s="101" t="s">
        <v>1263</v>
      </c>
    </row>
    <row r="415" spans="1:6" x14ac:dyDescent="0.25">
      <c r="A415">
        <v>2015</v>
      </c>
      <c r="B415" t="s">
        <v>56</v>
      </c>
      <c r="D415" t="s">
        <v>597</v>
      </c>
      <c r="E415" t="s">
        <v>598</v>
      </c>
      <c r="F415" s="101" t="s">
        <v>1264</v>
      </c>
    </row>
    <row r="416" spans="1:6" x14ac:dyDescent="0.25">
      <c r="A416">
        <v>2015</v>
      </c>
      <c r="B416" t="s">
        <v>34</v>
      </c>
      <c r="D416" t="s">
        <v>597</v>
      </c>
      <c r="E416" t="s">
        <v>598</v>
      </c>
      <c r="F416" s="101" t="s">
        <v>1265</v>
      </c>
    </row>
    <row r="417" spans="1:6" x14ac:dyDescent="0.25">
      <c r="A417">
        <v>2015</v>
      </c>
      <c r="B417" t="s">
        <v>27</v>
      </c>
      <c r="D417" t="s">
        <v>597</v>
      </c>
      <c r="E417" t="s">
        <v>598</v>
      </c>
      <c r="F417" s="101" t="s">
        <v>1266</v>
      </c>
    </row>
    <row r="418" spans="1:6" x14ac:dyDescent="0.25">
      <c r="A418">
        <v>2015</v>
      </c>
      <c r="B418" t="s">
        <v>57</v>
      </c>
      <c r="D418" t="s">
        <v>597</v>
      </c>
      <c r="E418" t="s">
        <v>598</v>
      </c>
      <c r="F418" s="101" t="s">
        <v>1267</v>
      </c>
    </row>
    <row r="419" spans="1:6" x14ac:dyDescent="0.25">
      <c r="A419">
        <v>2015</v>
      </c>
      <c r="B419" t="s">
        <v>62</v>
      </c>
      <c r="D419" t="s">
        <v>597</v>
      </c>
      <c r="E419" t="s">
        <v>598</v>
      </c>
      <c r="F419" s="101" t="s">
        <v>1268</v>
      </c>
    </row>
    <row r="420" spans="1:6" x14ac:dyDescent="0.25">
      <c r="A420">
        <v>2015</v>
      </c>
      <c r="B420" t="s">
        <v>154</v>
      </c>
      <c r="D420" t="s">
        <v>597</v>
      </c>
      <c r="E420" t="s">
        <v>598</v>
      </c>
      <c r="F420" s="101" t="s">
        <v>1269</v>
      </c>
    </row>
    <row r="421" spans="1:6" x14ac:dyDescent="0.25">
      <c r="A421">
        <v>2015</v>
      </c>
      <c r="B421" t="s">
        <v>50</v>
      </c>
      <c r="D421" t="s">
        <v>597</v>
      </c>
      <c r="E421" t="s">
        <v>598</v>
      </c>
      <c r="F421" s="101" t="s">
        <v>1270</v>
      </c>
    </row>
    <row r="422" spans="1:6" x14ac:dyDescent="0.25">
      <c r="A422">
        <v>2015</v>
      </c>
      <c r="B422" t="s">
        <v>32</v>
      </c>
      <c r="D422" t="s">
        <v>597</v>
      </c>
      <c r="E422" t="s">
        <v>598</v>
      </c>
      <c r="F422" s="101" t="s">
        <v>1271</v>
      </c>
    </row>
    <row r="423" spans="1:6" x14ac:dyDescent="0.25">
      <c r="A423">
        <v>2015</v>
      </c>
      <c r="B423" t="s">
        <v>61</v>
      </c>
      <c r="D423" t="s">
        <v>597</v>
      </c>
      <c r="E423" t="s">
        <v>598</v>
      </c>
      <c r="F423" s="101" t="s">
        <v>1272</v>
      </c>
    </row>
    <row r="424" spans="1:6" x14ac:dyDescent="0.25">
      <c r="A424">
        <v>2015</v>
      </c>
      <c r="B424" t="s">
        <v>155</v>
      </c>
      <c r="D424" t="s">
        <v>597</v>
      </c>
      <c r="E424" t="s">
        <v>598</v>
      </c>
      <c r="F424" s="101" t="s">
        <v>1273</v>
      </c>
    </row>
    <row r="425" spans="1:6" x14ac:dyDescent="0.25">
      <c r="A425">
        <v>2015</v>
      </c>
      <c r="B425" t="s">
        <v>156</v>
      </c>
      <c r="D425" t="s">
        <v>597</v>
      </c>
      <c r="E425" t="s">
        <v>598</v>
      </c>
      <c r="F425" s="101" t="s">
        <v>1274</v>
      </c>
    </row>
    <row r="426" spans="1:6" x14ac:dyDescent="0.25">
      <c r="A426">
        <v>2015</v>
      </c>
      <c r="B426" t="s">
        <v>157</v>
      </c>
      <c r="D426" t="s">
        <v>597</v>
      </c>
      <c r="E426" t="s">
        <v>598</v>
      </c>
      <c r="F426" s="101" t="s">
        <v>1275</v>
      </c>
    </row>
    <row r="427" spans="1:6" x14ac:dyDescent="0.25">
      <c r="A427">
        <v>2015</v>
      </c>
      <c r="B427" t="s">
        <v>158</v>
      </c>
      <c r="D427" t="s">
        <v>597</v>
      </c>
      <c r="E427" t="s">
        <v>598</v>
      </c>
      <c r="F427" s="101" t="s">
        <v>1276</v>
      </c>
    </row>
    <row r="428" spans="1:6" x14ac:dyDescent="0.25">
      <c r="A428">
        <v>2015</v>
      </c>
      <c r="B428" t="s">
        <v>159</v>
      </c>
      <c r="D428" t="s">
        <v>597</v>
      </c>
      <c r="E428" t="s">
        <v>598</v>
      </c>
      <c r="F428" s="101" t="s">
        <v>1277</v>
      </c>
    </row>
    <row r="429" spans="1:6" x14ac:dyDescent="0.25">
      <c r="A429">
        <v>2015</v>
      </c>
      <c r="B429" t="s">
        <v>160</v>
      </c>
      <c r="D429" t="s">
        <v>597</v>
      </c>
      <c r="E429" t="s">
        <v>598</v>
      </c>
      <c r="F429" s="101" t="s">
        <v>1278</v>
      </c>
    </row>
    <row r="430" spans="1:6" x14ac:dyDescent="0.25">
      <c r="A430">
        <v>2015</v>
      </c>
      <c r="B430" t="s">
        <v>112</v>
      </c>
      <c r="D430" t="s">
        <v>597</v>
      </c>
      <c r="E430" t="s">
        <v>598</v>
      </c>
      <c r="F430" s="101" t="s">
        <v>1279</v>
      </c>
    </row>
    <row r="431" spans="1:6" x14ac:dyDescent="0.25">
      <c r="A431">
        <v>2015</v>
      </c>
      <c r="B431" t="s">
        <v>134</v>
      </c>
      <c r="D431" t="s">
        <v>597</v>
      </c>
      <c r="E431" t="s">
        <v>598</v>
      </c>
      <c r="F431" s="101" t="s">
        <v>1280</v>
      </c>
    </row>
    <row r="432" spans="1:6" x14ac:dyDescent="0.25">
      <c r="A432">
        <v>2015</v>
      </c>
      <c r="B432" t="s">
        <v>116</v>
      </c>
      <c r="D432" t="s">
        <v>597</v>
      </c>
      <c r="E432" t="s">
        <v>598</v>
      </c>
      <c r="F432" s="101" t="s">
        <v>1281</v>
      </c>
    </row>
    <row r="433" spans="1:6" x14ac:dyDescent="0.25">
      <c r="A433">
        <v>2015</v>
      </c>
      <c r="B433" t="s">
        <v>137</v>
      </c>
      <c r="D433" t="s">
        <v>597</v>
      </c>
      <c r="E433" t="s">
        <v>598</v>
      </c>
      <c r="F433" s="101" t="s">
        <v>1282</v>
      </c>
    </row>
    <row r="434" spans="1:6" x14ac:dyDescent="0.25">
      <c r="A434">
        <v>2015</v>
      </c>
      <c r="B434" t="s">
        <v>162</v>
      </c>
      <c r="D434" t="s">
        <v>597</v>
      </c>
      <c r="E434" t="s">
        <v>598</v>
      </c>
      <c r="F434" s="101" t="s">
        <v>1283</v>
      </c>
    </row>
    <row r="435" spans="1:6" x14ac:dyDescent="0.25">
      <c r="A435">
        <v>2015</v>
      </c>
      <c r="B435" t="s">
        <v>163</v>
      </c>
      <c r="D435" t="s">
        <v>597</v>
      </c>
      <c r="E435" t="s">
        <v>598</v>
      </c>
      <c r="F435" s="101" t="s">
        <v>1284</v>
      </c>
    </row>
    <row r="436" spans="1:6" x14ac:dyDescent="0.25">
      <c r="A436">
        <v>2015</v>
      </c>
      <c r="B436" t="s">
        <v>164</v>
      </c>
      <c r="D436" t="s">
        <v>597</v>
      </c>
      <c r="E436" t="s">
        <v>598</v>
      </c>
      <c r="F436" s="101" t="s">
        <v>1285</v>
      </c>
    </row>
    <row r="437" spans="1:6" x14ac:dyDescent="0.25">
      <c r="A437">
        <v>2014</v>
      </c>
      <c r="B437" t="s">
        <v>152</v>
      </c>
      <c r="D437" t="s">
        <v>597</v>
      </c>
      <c r="E437" t="s">
        <v>598</v>
      </c>
      <c r="F437" s="101" t="s">
        <v>1286</v>
      </c>
    </row>
    <row r="438" spans="1:6" x14ac:dyDescent="0.25">
      <c r="A438">
        <v>2014</v>
      </c>
      <c r="B438" t="s">
        <v>59</v>
      </c>
      <c r="D438" t="s">
        <v>597</v>
      </c>
      <c r="E438" t="s">
        <v>598</v>
      </c>
      <c r="F438" s="101" t="s">
        <v>1287</v>
      </c>
    </row>
    <row r="439" spans="1:6" x14ac:dyDescent="0.25">
      <c r="A439">
        <v>2014</v>
      </c>
      <c r="B439" t="s">
        <v>49</v>
      </c>
      <c r="D439" t="s">
        <v>597</v>
      </c>
      <c r="E439" t="s">
        <v>598</v>
      </c>
      <c r="F439" s="101" t="s">
        <v>1288</v>
      </c>
    </row>
    <row r="440" spans="1:6" x14ac:dyDescent="0.25">
      <c r="A440">
        <v>2014</v>
      </c>
      <c r="B440" t="s">
        <v>153</v>
      </c>
      <c r="D440" t="s">
        <v>597</v>
      </c>
      <c r="E440" t="s">
        <v>598</v>
      </c>
      <c r="F440" s="101" t="s">
        <v>1289</v>
      </c>
    </row>
    <row r="441" spans="1:6" x14ac:dyDescent="0.25">
      <c r="A441">
        <v>2014</v>
      </c>
      <c r="B441" t="s">
        <v>46</v>
      </c>
      <c r="D441" t="s">
        <v>597</v>
      </c>
      <c r="E441" t="s">
        <v>598</v>
      </c>
      <c r="F441" s="101" t="s">
        <v>1290</v>
      </c>
    </row>
    <row r="442" spans="1:6" x14ac:dyDescent="0.25">
      <c r="A442">
        <v>2014</v>
      </c>
      <c r="B442" t="s">
        <v>37</v>
      </c>
      <c r="D442" t="s">
        <v>597</v>
      </c>
      <c r="E442" t="s">
        <v>598</v>
      </c>
      <c r="F442" s="101" t="s">
        <v>1291</v>
      </c>
    </row>
    <row r="443" spans="1:6" x14ac:dyDescent="0.25">
      <c r="A443">
        <v>2014</v>
      </c>
      <c r="B443" t="s">
        <v>51</v>
      </c>
      <c r="D443" t="s">
        <v>597</v>
      </c>
      <c r="E443" t="s">
        <v>598</v>
      </c>
      <c r="F443" s="101" t="s">
        <v>1292</v>
      </c>
    </row>
    <row r="444" spans="1:6" x14ac:dyDescent="0.25">
      <c r="A444">
        <v>2014</v>
      </c>
      <c r="B444" t="s">
        <v>56</v>
      </c>
      <c r="D444" t="s">
        <v>597</v>
      </c>
      <c r="E444" t="s">
        <v>598</v>
      </c>
      <c r="F444" s="101" t="s">
        <v>1293</v>
      </c>
    </row>
    <row r="445" spans="1:6" x14ac:dyDescent="0.25">
      <c r="A445">
        <v>2014</v>
      </c>
      <c r="B445" t="s">
        <v>34</v>
      </c>
      <c r="D445" t="s">
        <v>597</v>
      </c>
      <c r="E445" t="s">
        <v>598</v>
      </c>
      <c r="F445" s="101" t="s">
        <v>1294</v>
      </c>
    </row>
    <row r="446" spans="1:6" x14ac:dyDescent="0.25">
      <c r="A446">
        <v>2014</v>
      </c>
      <c r="B446" t="s">
        <v>27</v>
      </c>
      <c r="D446" t="s">
        <v>597</v>
      </c>
      <c r="E446" t="s">
        <v>598</v>
      </c>
      <c r="F446" s="101" t="s">
        <v>1295</v>
      </c>
    </row>
    <row r="447" spans="1:6" x14ac:dyDescent="0.25">
      <c r="A447">
        <v>2014</v>
      </c>
      <c r="B447" t="s">
        <v>57</v>
      </c>
      <c r="D447" t="s">
        <v>597</v>
      </c>
      <c r="E447" t="s">
        <v>598</v>
      </c>
      <c r="F447" s="101" t="s">
        <v>1296</v>
      </c>
    </row>
    <row r="448" spans="1:6" x14ac:dyDescent="0.25">
      <c r="A448">
        <v>2014</v>
      </c>
      <c r="B448" t="s">
        <v>62</v>
      </c>
      <c r="D448" t="s">
        <v>597</v>
      </c>
      <c r="E448" t="s">
        <v>598</v>
      </c>
      <c r="F448" s="101" t="s">
        <v>1297</v>
      </c>
    </row>
    <row r="449" spans="1:6" x14ac:dyDescent="0.25">
      <c r="A449">
        <v>2014</v>
      </c>
      <c r="B449" t="s">
        <v>154</v>
      </c>
      <c r="D449" t="s">
        <v>597</v>
      </c>
      <c r="E449" t="s">
        <v>598</v>
      </c>
      <c r="F449" s="101" t="s">
        <v>1298</v>
      </c>
    </row>
    <row r="450" spans="1:6" x14ac:dyDescent="0.25">
      <c r="A450">
        <v>2014</v>
      </c>
      <c r="B450" t="s">
        <v>50</v>
      </c>
      <c r="D450" t="s">
        <v>597</v>
      </c>
      <c r="E450" t="s">
        <v>598</v>
      </c>
      <c r="F450" s="101" t="s">
        <v>1299</v>
      </c>
    </row>
    <row r="451" spans="1:6" x14ac:dyDescent="0.25">
      <c r="A451">
        <v>2014</v>
      </c>
      <c r="B451" t="s">
        <v>61</v>
      </c>
      <c r="D451" t="s">
        <v>597</v>
      </c>
      <c r="E451" t="s">
        <v>598</v>
      </c>
      <c r="F451" s="101" t="s">
        <v>1300</v>
      </c>
    </row>
    <row r="452" spans="1:6" x14ac:dyDescent="0.25">
      <c r="A452">
        <v>2014</v>
      </c>
      <c r="B452" t="s">
        <v>32</v>
      </c>
      <c r="D452" t="s">
        <v>597</v>
      </c>
      <c r="E452" t="s">
        <v>598</v>
      </c>
      <c r="F452" s="101" t="s">
        <v>1301</v>
      </c>
    </row>
    <row r="453" spans="1:6" x14ac:dyDescent="0.25">
      <c r="A453">
        <v>2014</v>
      </c>
      <c r="B453" t="s">
        <v>48</v>
      </c>
      <c r="D453" t="s">
        <v>597</v>
      </c>
      <c r="E453" t="s">
        <v>598</v>
      </c>
      <c r="F453" s="101" t="s">
        <v>1302</v>
      </c>
    </row>
    <row r="454" spans="1:6" x14ac:dyDescent="0.25">
      <c r="A454">
        <v>2014</v>
      </c>
      <c r="B454" t="s">
        <v>155</v>
      </c>
      <c r="D454" t="s">
        <v>597</v>
      </c>
      <c r="E454" t="s">
        <v>598</v>
      </c>
      <c r="F454" s="101" t="s">
        <v>1303</v>
      </c>
    </row>
    <row r="455" spans="1:6" x14ac:dyDescent="0.25">
      <c r="A455">
        <v>2014</v>
      </c>
      <c r="B455" t="s">
        <v>156</v>
      </c>
      <c r="D455" t="s">
        <v>597</v>
      </c>
      <c r="E455" t="s">
        <v>598</v>
      </c>
      <c r="F455" s="101" t="s">
        <v>1304</v>
      </c>
    </row>
    <row r="456" spans="1:6" x14ac:dyDescent="0.25">
      <c r="A456">
        <v>2014</v>
      </c>
      <c r="B456" t="s">
        <v>157</v>
      </c>
      <c r="D456" t="s">
        <v>597</v>
      </c>
      <c r="E456" t="s">
        <v>598</v>
      </c>
      <c r="F456" s="101" t="s">
        <v>1305</v>
      </c>
    </row>
    <row r="457" spans="1:6" x14ac:dyDescent="0.25">
      <c r="A457">
        <v>2014</v>
      </c>
      <c r="B457" t="s">
        <v>158</v>
      </c>
      <c r="D457" t="s">
        <v>597</v>
      </c>
      <c r="E457" t="s">
        <v>598</v>
      </c>
      <c r="F457" s="101" t="s">
        <v>1306</v>
      </c>
    </row>
    <row r="458" spans="1:6" x14ac:dyDescent="0.25">
      <c r="A458">
        <v>2014</v>
      </c>
      <c r="B458" t="s">
        <v>159</v>
      </c>
      <c r="D458" t="s">
        <v>597</v>
      </c>
      <c r="E458" t="s">
        <v>598</v>
      </c>
      <c r="F458" s="101" t="s">
        <v>1307</v>
      </c>
    </row>
    <row r="459" spans="1:6" x14ac:dyDescent="0.25">
      <c r="A459">
        <v>2014</v>
      </c>
      <c r="B459" t="s">
        <v>119</v>
      </c>
      <c r="D459" t="s">
        <v>597</v>
      </c>
      <c r="E459" t="s">
        <v>598</v>
      </c>
      <c r="F459" s="101" t="s">
        <v>1308</v>
      </c>
    </row>
    <row r="460" spans="1:6" x14ac:dyDescent="0.25">
      <c r="A460">
        <v>2014</v>
      </c>
      <c r="B460" t="s">
        <v>116</v>
      </c>
      <c r="D460" t="s">
        <v>597</v>
      </c>
      <c r="E460" t="s">
        <v>598</v>
      </c>
      <c r="F460" s="101" t="s">
        <v>1309</v>
      </c>
    </row>
    <row r="461" spans="1:6" x14ac:dyDescent="0.25">
      <c r="A461">
        <v>2014</v>
      </c>
      <c r="B461" t="s">
        <v>134</v>
      </c>
      <c r="D461" t="s">
        <v>597</v>
      </c>
      <c r="E461" t="s">
        <v>598</v>
      </c>
      <c r="F461" s="101" t="s">
        <v>1310</v>
      </c>
    </row>
    <row r="462" spans="1:6" x14ac:dyDescent="0.25">
      <c r="A462">
        <v>2014</v>
      </c>
      <c r="B462" t="s">
        <v>166</v>
      </c>
      <c r="D462" t="s">
        <v>597</v>
      </c>
      <c r="E462" t="s">
        <v>598</v>
      </c>
      <c r="F462" s="101" t="s">
        <v>1311</v>
      </c>
    </row>
    <row r="463" spans="1:6" x14ac:dyDescent="0.25">
      <c r="A463">
        <v>2014</v>
      </c>
      <c r="B463" t="s">
        <v>162</v>
      </c>
      <c r="D463" t="s">
        <v>597</v>
      </c>
      <c r="E463" t="s">
        <v>598</v>
      </c>
      <c r="F463" s="101" t="s">
        <v>1312</v>
      </c>
    </row>
    <row r="464" spans="1:6" x14ac:dyDescent="0.25">
      <c r="A464">
        <v>2014</v>
      </c>
      <c r="B464" t="s">
        <v>163</v>
      </c>
      <c r="D464" t="s">
        <v>597</v>
      </c>
      <c r="E464" t="s">
        <v>598</v>
      </c>
      <c r="F464" s="101" t="s">
        <v>1313</v>
      </c>
    </row>
    <row r="465" spans="1:6" x14ac:dyDescent="0.25">
      <c r="A465">
        <v>2014</v>
      </c>
      <c r="B465" t="s">
        <v>164</v>
      </c>
      <c r="D465" t="s">
        <v>597</v>
      </c>
      <c r="E465" t="s">
        <v>598</v>
      </c>
      <c r="F465" s="101" t="s">
        <v>1314</v>
      </c>
    </row>
    <row r="466" spans="1:6" x14ac:dyDescent="0.25">
      <c r="A466">
        <v>2013</v>
      </c>
      <c r="B466" t="s">
        <v>152</v>
      </c>
      <c r="D466" t="s">
        <v>597</v>
      </c>
      <c r="E466" t="s">
        <v>598</v>
      </c>
      <c r="F466" s="101" t="s">
        <v>1315</v>
      </c>
    </row>
    <row r="467" spans="1:6" x14ac:dyDescent="0.25">
      <c r="A467">
        <v>2013</v>
      </c>
      <c r="B467" t="s">
        <v>59</v>
      </c>
      <c r="D467" t="s">
        <v>597</v>
      </c>
      <c r="E467" t="s">
        <v>598</v>
      </c>
      <c r="F467" s="101" t="s">
        <v>1316</v>
      </c>
    </row>
    <row r="468" spans="1:6" x14ac:dyDescent="0.25">
      <c r="A468">
        <v>2013</v>
      </c>
      <c r="B468" t="s">
        <v>49</v>
      </c>
      <c r="D468" t="s">
        <v>597</v>
      </c>
      <c r="E468" t="s">
        <v>598</v>
      </c>
      <c r="F468" s="101" t="s">
        <v>1317</v>
      </c>
    </row>
    <row r="469" spans="1:6" x14ac:dyDescent="0.25">
      <c r="A469">
        <v>2013</v>
      </c>
      <c r="B469" t="s">
        <v>153</v>
      </c>
      <c r="D469" t="s">
        <v>597</v>
      </c>
      <c r="E469" t="s">
        <v>598</v>
      </c>
      <c r="F469" s="101" t="s">
        <v>1318</v>
      </c>
    </row>
    <row r="470" spans="1:6" x14ac:dyDescent="0.25">
      <c r="A470">
        <v>2013</v>
      </c>
      <c r="B470" t="s">
        <v>46</v>
      </c>
      <c r="D470" t="s">
        <v>597</v>
      </c>
      <c r="E470" t="s">
        <v>598</v>
      </c>
      <c r="F470" s="101" t="s">
        <v>1319</v>
      </c>
    </row>
    <row r="471" spans="1:6" x14ac:dyDescent="0.25">
      <c r="A471">
        <v>2013</v>
      </c>
      <c r="B471" t="s">
        <v>37</v>
      </c>
      <c r="D471" t="s">
        <v>597</v>
      </c>
      <c r="E471" t="s">
        <v>598</v>
      </c>
      <c r="F471" s="101" t="s">
        <v>1320</v>
      </c>
    </row>
    <row r="472" spans="1:6" x14ac:dyDescent="0.25">
      <c r="A472">
        <v>2013</v>
      </c>
      <c r="B472" t="s">
        <v>56</v>
      </c>
      <c r="D472" t="s">
        <v>597</v>
      </c>
      <c r="E472" t="s">
        <v>598</v>
      </c>
      <c r="F472" s="101" t="s">
        <v>1321</v>
      </c>
    </row>
    <row r="473" spans="1:6" x14ac:dyDescent="0.25">
      <c r="A473">
        <v>2013</v>
      </c>
      <c r="B473" t="s">
        <v>34</v>
      </c>
      <c r="D473" t="s">
        <v>597</v>
      </c>
      <c r="E473" t="s">
        <v>598</v>
      </c>
      <c r="F473" s="101" t="s">
        <v>1322</v>
      </c>
    </row>
    <row r="474" spans="1:6" x14ac:dyDescent="0.25">
      <c r="A474">
        <v>2013</v>
      </c>
      <c r="B474" t="s">
        <v>51</v>
      </c>
      <c r="D474" t="s">
        <v>597</v>
      </c>
      <c r="E474" t="s">
        <v>598</v>
      </c>
      <c r="F474" s="101" t="s">
        <v>1323</v>
      </c>
    </row>
    <row r="475" spans="1:6" x14ac:dyDescent="0.25">
      <c r="A475">
        <v>2013</v>
      </c>
      <c r="B475" t="s">
        <v>57</v>
      </c>
      <c r="D475" t="s">
        <v>597</v>
      </c>
      <c r="E475" t="s">
        <v>598</v>
      </c>
      <c r="F475" s="101" t="s">
        <v>1324</v>
      </c>
    </row>
    <row r="476" spans="1:6" x14ac:dyDescent="0.25">
      <c r="A476">
        <v>2013</v>
      </c>
      <c r="B476" t="s">
        <v>154</v>
      </c>
      <c r="D476" t="s">
        <v>597</v>
      </c>
      <c r="E476" t="s">
        <v>598</v>
      </c>
      <c r="F476" s="101" t="s">
        <v>1325</v>
      </c>
    </row>
    <row r="477" spans="1:6" x14ac:dyDescent="0.25">
      <c r="A477">
        <v>2013</v>
      </c>
      <c r="B477" t="s">
        <v>62</v>
      </c>
      <c r="D477" t="s">
        <v>597</v>
      </c>
      <c r="E477" t="s">
        <v>598</v>
      </c>
      <c r="F477" s="101" t="s">
        <v>1326</v>
      </c>
    </row>
    <row r="478" spans="1:6" x14ac:dyDescent="0.25">
      <c r="A478">
        <v>2013</v>
      </c>
      <c r="B478" t="s">
        <v>27</v>
      </c>
      <c r="D478" t="s">
        <v>597</v>
      </c>
      <c r="E478" t="s">
        <v>598</v>
      </c>
      <c r="F478" s="101" t="s">
        <v>1327</v>
      </c>
    </row>
    <row r="479" spans="1:6" x14ac:dyDescent="0.25">
      <c r="A479">
        <v>2013</v>
      </c>
      <c r="B479" t="s">
        <v>50</v>
      </c>
      <c r="D479" t="s">
        <v>597</v>
      </c>
      <c r="E479" t="s">
        <v>598</v>
      </c>
      <c r="F479" s="101" t="s">
        <v>1328</v>
      </c>
    </row>
    <row r="480" spans="1:6" x14ac:dyDescent="0.25">
      <c r="A480">
        <v>2013</v>
      </c>
      <c r="B480" t="s">
        <v>32</v>
      </c>
      <c r="D480" t="s">
        <v>597</v>
      </c>
      <c r="E480" t="s">
        <v>598</v>
      </c>
      <c r="F480" s="101" t="s">
        <v>1329</v>
      </c>
    </row>
    <row r="481" spans="1:6" x14ac:dyDescent="0.25">
      <c r="A481">
        <v>2013</v>
      </c>
      <c r="B481" t="s">
        <v>61</v>
      </c>
      <c r="D481" t="s">
        <v>597</v>
      </c>
      <c r="E481" t="s">
        <v>598</v>
      </c>
      <c r="F481" s="101" t="s">
        <v>1330</v>
      </c>
    </row>
    <row r="482" spans="1:6" x14ac:dyDescent="0.25">
      <c r="A482">
        <v>2013</v>
      </c>
      <c r="B482" t="s">
        <v>48</v>
      </c>
      <c r="D482" t="s">
        <v>597</v>
      </c>
      <c r="E482" t="s">
        <v>598</v>
      </c>
      <c r="F482" s="101" t="s">
        <v>1331</v>
      </c>
    </row>
    <row r="483" spans="1:6" x14ac:dyDescent="0.25">
      <c r="A483">
        <v>2013</v>
      </c>
      <c r="B483" t="s">
        <v>165</v>
      </c>
      <c r="D483" t="s">
        <v>597</v>
      </c>
      <c r="E483" t="s">
        <v>598</v>
      </c>
      <c r="F483" s="101" t="s">
        <v>1332</v>
      </c>
    </row>
    <row r="484" spans="1:6" x14ac:dyDescent="0.25">
      <c r="A484">
        <v>2013</v>
      </c>
      <c r="B484" t="s">
        <v>156</v>
      </c>
      <c r="D484" t="s">
        <v>597</v>
      </c>
      <c r="E484" t="s">
        <v>598</v>
      </c>
      <c r="F484" s="101" t="s">
        <v>1333</v>
      </c>
    </row>
    <row r="485" spans="1:6" x14ac:dyDescent="0.25">
      <c r="A485">
        <v>2013</v>
      </c>
      <c r="B485" t="s">
        <v>157</v>
      </c>
      <c r="D485" t="s">
        <v>597</v>
      </c>
      <c r="E485" t="s">
        <v>598</v>
      </c>
      <c r="F485" s="101" t="s">
        <v>1334</v>
      </c>
    </row>
    <row r="486" spans="1:6" x14ac:dyDescent="0.25">
      <c r="A486">
        <v>2013</v>
      </c>
      <c r="B486" t="s">
        <v>158</v>
      </c>
      <c r="D486" t="s">
        <v>597</v>
      </c>
      <c r="E486" t="s">
        <v>598</v>
      </c>
      <c r="F486" s="101" t="s">
        <v>1335</v>
      </c>
    </row>
    <row r="487" spans="1:6" x14ac:dyDescent="0.25">
      <c r="A487">
        <v>2013</v>
      </c>
      <c r="B487" t="s">
        <v>159</v>
      </c>
      <c r="D487" t="s">
        <v>597</v>
      </c>
      <c r="E487" t="s">
        <v>598</v>
      </c>
      <c r="F487" s="101" t="s">
        <v>1336</v>
      </c>
    </row>
    <row r="488" spans="1:6" x14ac:dyDescent="0.25">
      <c r="A488">
        <v>2013</v>
      </c>
      <c r="B488" t="s">
        <v>119</v>
      </c>
      <c r="D488" t="s">
        <v>597</v>
      </c>
      <c r="E488" t="s">
        <v>598</v>
      </c>
      <c r="F488" s="101" t="s">
        <v>1337</v>
      </c>
    </row>
    <row r="489" spans="1:6" x14ac:dyDescent="0.25">
      <c r="A489">
        <v>2013</v>
      </c>
      <c r="B489" t="s">
        <v>116</v>
      </c>
      <c r="D489" t="s">
        <v>597</v>
      </c>
      <c r="E489" t="s">
        <v>598</v>
      </c>
      <c r="F489" s="101" t="s">
        <v>1338</v>
      </c>
    </row>
    <row r="490" spans="1:6" x14ac:dyDescent="0.25">
      <c r="A490">
        <v>2013</v>
      </c>
      <c r="B490" t="s">
        <v>134</v>
      </c>
      <c r="D490" t="s">
        <v>597</v>
      </c>
      <c r="E490" t="s">
        <v>598</v>
      </c>
      <c r="F490" s="101" t="s">
        <v>1339</v>
      </c>
    </row>
    <row r="491" spans="1:6" x14ac:dyDescent="0.25">
      <c r="A491">
        <v>2013</v>
      </c>
      <c r="B491" t="s">
        <v>166</v>
      </c>
      <c r="D491" t="s">
        <v>597</v>
      </c>
      <c r="E491" t="s">
        <v>598</v>
      </c>
      <c r="F491" s="101" t="s">
        <v>1340</v>
      </c>
    </row>
    <row r="492" spans="1:6" x14ac:dyDescent="0.25">
      <c r="A492">
        <v>2013</v>
      </c>
      <c r="B492" t="s">
        <v>162</v>
      </c>
      <c r="D492" t="s">
        <v>597</v>
      </c>
      <c r="E492" t="s">
        <v>598</v>
      </c>
      <c r="F492" s="101" t="s">
        <v>1341</v>
      </c>
    </row>
    <row r="493" spans="1:6" x14ac:dyDescent="0.25">
      <c r="A493">
        <v>2013</v>
      </c>
      <c r="B493" t="s">
        <v>163</v>
      </c>
      <c r="D493" t="s">
        <v>597</v>
      </c>
      <c r="E493" t="s">
        <v>598</v>
      </c>
      <c r="F493" s="101" t="s">
        <v>1342</v>
      </c>
    </row>
    <row r="494" spans="1:6" x14ac:dyDescent="0.25">
      <c r="A494">
        <v>2013</v>
      </c>
      <c r="B494" t="s">
        <v>164</v>
      </c>
      <c r="D494" t="s">
        <v>597</v>
      </c>
      <c r="E494" t="s">
        <v>598</v>
      </c>
      <c r="F494" s="101" t="s">
        <v>1343</v>
      </c>
    </row>
    <row r="495" spans="1:6" x14ac:dyDescent="0.25">
      <c r="A495">
        <v>2012</v>
      </c>
      <c r="B495" t="s">
        <v>152</v>
      </c>
      <c r="D495" t="s">
        <v>597</v>
      </c>
      <c r="E495" t="s">
        <v>598</v>
      </c>
      <c r="F495" s="101" t="s">
        <v>1344</v>
      </c>
    </row>
    <row r="496" spans="1:6" x14ac:dyDescent="0.25">
      <c r="A496">
        <v>2012</v>
      </c>
      <c r="B496" t="s">
        <v>59</v>
      </c>
      <c r="D496" t="s">
        <v>597</v>
      </c>
      <c r="E496" t="s">
        <v>598</v>
      </c>
      <c r="F496" s="101" t="s">
        <v>1345</v>
      </c>
    </row>
    <row r="497" spans="1:6" x14ac:dyDescent="0.25">
      <c r="A497">
        <v>2012</v>
      </c>
      <c r="B497" t="s">
        <v>49</v>
      </c>
      <c r="D497" t="s">
        <v>597</v>
      </c>
      <c r="E497" t="s">
        <v>598</v>
      </c>
      <c r="F497" s="101" t="s">
        <v>1346</v>
      </c>
    </row>
    <row r="498" spans="1:6" x14ac:dyDescent="0.25">
      <c r="A498">
        <v>2012</v>
      </c>
      <c r="B498" t="s">
        <v>322</v>
      </c>
      <c r="D498" t="s">
        <v>597</v>
      </c>
      <c r="E498" t="s">
        <v>598</v>
      </c>
      <c r="F498" s="101" t="s">
        <v>1347</v>
      </c>
    </row>
    <row r="499" spans="1:6" x14ac:dyDescent="0.25">
      <c r="A499">
        <v>2012</v>
      </c>
      <c r="B499" t="s">
        <v>46</v>
      </c>
      <c r="D499" t="s">
        <v>597</v>
      </c>
      <c r="E499" t="s">
        <v>598</v>
      </c>
      <c r="F499" s="101" t="s">
        <v>1348</v>
      </c>
    </row>
    <row r="500" spans="1:6" x14ac:dyDescent="0.25">
      <c r="A500">
        <v>2012</v>
      </c>
      <c r="B500" t="s">
        <v>37</v>
      </c>
      <c r="D500" t="s">
        <v>597</v>
      </c>
      <c r="E500" t="s">
        <v>598</v>
      </c>
      <c r="F500" s="101" t="s">
        <v>1349</v>
      </c>
    </row>
    <row r="501" spans="1:6" x14ac:dyDescent="0.25">
      <c r="A501">
        <v>2012</v>
      </c>
      <c r="B501" t="s">
        <v>56</v>
      </c>
      <c r="D501" t="s">
        <v>597</v>
      </c>
      <c r="E501" t="s">
        <v>598</v>
      </c>
      <c r="F501" s="101" t="s">
        <v>1350</v>
      </c>
    </row>
    <row r="502" spans="1:6" x14ac:dyDescent="0.25">
      <c r="A502">
        <v>2012</v>
      </c>
      <c r="B502" t="s">
        <v>34</v>
      </c>
      <c r="D502" t="s">
        <v>597</v>
      </c>
      <c r="E502" t="s">
        <v>598</v>
      </c>
      <c r="F502" s="101" t="s">
        <v>1351</v>
      </c>
    </row>
    <row r="503" spans="1:6" x14ac:dyDescent="0.25">
      <c r="A503">
        <v>2012</v>
      </c>
      <c r="B503" t="s">
        <v>51</v>
      </c>
      <c r="D503" t="s">
        <v>597</v>
      </c>
      <c r="E503" t="s">
        <v>598</v>
      </c>
      <c r="F503" s="101" t="s">
        <v>1352</v>
      </c>
    </row>
    <row r="504" spans="1:6" x14ac:dyDescent="0.25">
      <c r="A504">
        <v>2012</v>
      </c>
      <c r="B504" t="s">
        <v>154</v>
      </c>
      <c r="D504" t="s">
        <v>597</v>
      </c>
      <c r="E504" t="s">
        <v>598</v>
      </c>
      <c r="F504" s="101" t="s">
        <v>1353</v>
      </c>
    </row>
    <row r="505" spans="1:6" x14ac:dyDescent="0.25">
      <c r="A505">
        <v>2012</v>
      </c>
      <c r="B505" t="s">
        <v>62</v>
      </c>
      <c r="D505" t="s">
        <v>597</v>
      </c>
      <c r="E505" t="s">
        <v>598</v>
      </c>
      <c r="F505" s="101" t="s">
        <v>1354</v>
      </c>
    </row>
    <row r="506" spans="1:6" x14ac:dyDescent="0.25">
      <c r="A506">
        <v>2012</v>
      </c>
      <c r="B506" t="s">
        <v>57</v>
      </c>
      <c r="D506" t="s">
        <v>597</v>
      </c>
      <c r="E506" t="s">
        <v>598</v>
      </c>
      <c r="F506" s="101" t="s">
        <v>1355</v>
      </c>
    </row>
    <row r="507" spans="1:6" x14ac:dyDescent="0.25">
      <c r="A507">
        <v>2012</v>
      </c>
      <c r="B507" t="s">
        <v>27</v>
      </c>
      <c r="D507" t="s">
        <v>597</v>
      </c>
      <c r="E507" t="s">
        <v>598</v>
      </c>
      <c r="F507" s="101" t="s">
        <v>1356</v>
      </c>
    </row>
    <row r="508" spans="1:6" x14ac:dyDescent="0.25">
      <c r="A508">
        <v>2012</v>
      </c>
      <c r="B508" t="s">
        <v>50</v>
      </c>
      <c r="D508" t="s">
        <v>597</v>
      </c>
      <c r="E508" t="s">
        <v>598</v>
      </c>
      <c r="F508" s="101" t="s">
        <v>1357</v>
      </c>
    </row>
    <row r="509" spans="1:6" x14ac:dyDescent="0.25">
      <c r="A509">
        <v>2012</v>
      </c>
      <c r="B509" t="s">
        <v>32</v>
      </c>
      <c r="D509" t="s">
        <v>597</v>
      </c>
      <c r="E509" t="s">
        <v>598</v>
      </c>
      <c r="F509" s="101" t="s">
        <v>1358</v>
      </c>
    </row>
    <row r="510" spans="1:6" x14ac:dyDescent="0.25">
      <c r="A510">
        <v>2012</v>
      </c>
      <c r="B510" t="s">
        <v>48</v>
      </c>
      <c r="D510" t="s">
        <v>597</v>
      </c>
      <c r="E510" t="s">
        <v>598</v>
      </c>
      <c r="F510" s="101" t="s">
        <v>1359</v>
      </c>
    </row>
    <row r="511" spans="1:6" x14ac:dyDescent="0.25">
      <c r="A511">
        <v>2012</v>
      </c>
      <c r="B511" t="s">
        <v>24</v>
      </c>
      <c r="D511" t="s">
        <v>597</v>
      </c>
      <c r="E511" t="s">
        <v>598</v>
      </c>
      <c r="F511" s="101" t="s">
        <v>1360</v>
      </c>
    </row>
    <row r="512" spans="1:6" x14ac:dyDescent="0.25">
      <c r="A512">
        <v>2012</v>
      </c>
      <c r="B512" t="s">
        <v>165</v>
      </c>
      <c r="D512" t="s">
        <v>597</v>
      </c>
      <c r="E512" t="s">
        <v>598</v>
      </c>
      <c r="F512" s="101" t="s">
        <v>1361</v>
      </c>
    </row>
    <row r="513" spans="1:6" x14ac:dyDescent="0.25">
      <c r="A513">
        <v>2012</v>
      </c>
      <c r="B513" t="s">
        <v>156</v>
      </c>
      <c r="D513" t="s">
        <v>597</v>
      </c>
      <c r="E513" t="s">
        <v>598</v>
      </c>
      <c r="F513" s="101" t="s">
        <v>1362</v>
      </c>
    </row>
    <row r="514" spans="1:6" x14ac:dyDescent="0.25">
      <c r="A514">
        <v>2012</v>
      </c>
      <c r="B514" t="s">
        <v>157</v>
      </c>
      <c r="D514" t="s">
        <v>597</v>
      </c>
      <c r="E514" t="s">
        <v>598</v>
      </c>
      <c r="F514" s="101" t="s">
        <v>1363</v>
      </c>
    </row>
    <row r="515" spans="1:6" x14ac:dyDescent="0.25">
      <c r="A515">
        <v>2012</v>
      </c>
      <c r="B515" t="s">
        <v>158</v>
      </c>
      <c r="D515" t="s">
        <v>597</v>
      </c>
      <c r="E515" t="s">
        <v>598</v>
      </c>
      <c r="F515" s="101" t="s">
        <v>1364</v>
      </c>
    </row>
    <row r="516" spans="1:6" x14ac:dyDescent="0.25">
      <c r="A516">
        <v>2012</v>
      </c>
      <c r="B516" t="s">
        <v>119</v>
      </c>
      <c r="D516" t="s">
        <v>597</v>
      </c>
      <c r="E516" t="s">
        <v>598</v>
      </c>
      <c r="F516" s="101" t="s">
        <v>1365</v>
      </c>
    </row>
    <row r="517" spans="1:6" x14ac:dyDescent="0.25">
      <c r="A517">
        <v>2012</v>
      </c>
      <c r="B517" t="s">
        <v>116</v>
      </c>
      <c r="D517" t="s">
        <v>597</v>
      </c>
      <c r="E517" t="s">
        <v>598</v>
      </c>
      <c r="F517" s="101" t="s">
        <v>1366</v>
      </c>
    </row>
    <row r="518" spans="1:6" x14ac:dyDescent="0.25">
      <c r="A518">
        <v>2012</v>
      </c>
      <c r="B518" t="s">
        <v>159</v>
      </c>
      <c r="D518" t="s">
        <v>597</v>
      </c>
      <c r="E518" t="s">
        <v>598</v>
      </c>
      <c r="F518" s="101" t="s">
        <v>1367</v>
      </c>
    </row>
    <row r="519" spans="1:6" x14ac:dyDescent="0.25">
      <c r="A519">
        <v>2012</v>
      </c>
      <c r="B519" t="s">
        <v>134</v>
      </c>
      <c r="D519" t="s">
        <v>597</v>
      </c>
      <c r="E519" t="s">
        <v>598</v>
      </c>
      <c r="F519" s="101" t="s">
        <v>1368</v>
      </c>
    </row>
    <row r="520" spans="1:6" x14ac:dyDescent="0.25">
      <c r="A520">
        <v>2012</v>
      </c>
      <c r="B520" t="s">
        <v>166</v>
      </c>
      <c r="D520" t="s">
        <v>597</v>
      </c>
      <c r="E520" t="s">
        <v>598</v>
      </c>
      <c r="F520" s="101" t="s">
        <v>1369</v>
      </c>
    </row>
    <row r="521" spans="1:6" x14ac:dyDescent="0.25">
      <c r="A521">
        <v>2012</v>
      </c>
      <c r="B521" t="s">
        <v>162</v>
      </c>
      <c r="D521" t="s">
        <v>597</v>
      </c>
      <c r="E521" t="s">
        <v>598</v>
      </c>
      <c r="F521" s="101" t="s">
        <v>1370</v>
      </c>
    </row>
    <row r="522" spans="1:6" x14ac:dyDescent="0.25">
      <c r="A522">
        <v>2012</v>
      </c>
      <c r="B522" t="s">
        <v>163</v>
      </c>
      <c r="D522" t="s">
        <v>597</v>
      </c>
      <c r="E522" t="s">
        <v>598</v>
      </c>
      <c r="F522" s="101" t="s">
        <v>1371</v>
      </c>
    </row>
    <row r="523" spans="1:6" x14ac:dyDescent="0.25">
      <c r="A523">
        <v>2012</v>
      </c>
      <c r="B523" t="s">
        <v>164</v>
      </c>
      <c r="D523" t="s">
        <v>597</v>
      </c>
      <c r="E523" t="s">
        <v>598</v>
      </c>
      <c r="F523" s="101" t="s">
        <v>1372</v>
      </c>
    </row>
    <row r="524" spans="1:6" x14ac:dyDescent="0.25">
      <c r="A524">
        <v>2020</v>
      </c>
      <c r="B524" t="s">
        <v>152</v>
      </c>
      <c r="D524" t="s">
        <v>599</v>
      </c>
      <c r="E524" t="s">
        <v>598</v>
      </c>
      <c r="F524" s="101" t="s">
        <v>1373</v>
      </c>
    </row>
    <row r="525" spans="1:6" x14ac:dyDescent="0.25">
      <c r="A525">
        <v>2020</v>
      </c>
      <c r="B525" t="s">
        <v>59</v>
      </c>
      <c r="D525" t="s">
        <v>599</v>
      </c>
      <c r="E525" t="s">
        <v>598</v>
      </c>
      <c r="F525" s="101" t="s">
        <v>1374</v>
      </c>
    </row>
    <row r="526" spans="1:6" x14ac:dyDescent="0.25">
      <c r="A526">
        <v>2020</v>
      </c>
      <c r="B526" t="s">
        <v>49</v>
      </c>
      <c r="D526" t="s">
        <v>599</v>
      </c>
      <c r="E526" t="s">
        <v>598</v>
      </c>
      <c r="F526" s="101" t="s">
        <v>1375</v>
      </c>
    </row>
    <row r="527" spans="1:6" x14ac:dyDescent="0.25">
      <c r="A527">
        <v>2020</v>
      </c>
      <c r="B527" t="s">
        <v>153</v>
      </c>
      <c r="D527" t="s">
        <v>599</v>
      </c>
      <c r="E527" t="s">
        <v>598</v>
      </c>
      <c r="F527" s="101" t="s">
        <v>1376</v>
      </c>
    </row>
    <row r="528" spans="1:6" x14ac:dyDescent="0.25">
      <c r="A528">
        <v>2020</v>
      </c>
      <c r="B528" t="s">
        <v>46</v>
      </c>
      <c r="D528" t="s">
        <v>599</v>
      </c>
      <c r="E528" t="s">
        <v>598</v>
      </c>
      <c r="F528" s="101" t="s">
        <v>1377</v>
      </c>
    </row>
    <row r="529" spans="1:6" x14ac:dyDescent="0.25">
      <c r="A529">
        <v>2020</v>
      </c>
      <c r="B529" t="s">
        <v>51</v>
      </c>
      <c r="D529" t="s">
        <v>599</v>
      </c>
      <c r="E529" t="s">
        <v>598</v>
      </c>
      <c r="F529" s="101" t="s">
        <v>1378</v>
      </c>
    </row>
    <row r="530" spans="1:6" x14ac:dyDescent="0.25">
      <c r="A530">
        <v>2020</v>
      </c>
      <c r="B530" t="s">
        <v>37</v>
      </c>
      <c r="D530" t="s">
        <v>599</v>
      </c>
      <c r="E530" t="s">
        <v>598</v>
      </c>
      <c r="F530" s="101" t="s">
        <v>1379</v>
      </c>
    </row>
    <row r="531" spans="1:6" x14ac:dyDescent="0.25">
      <c r="A531">
        <v>2020</v>
      </c>
      <c r="B531" t="s">
        <v>56</v>
      </c>
      <c r="D531" t="s">
        <v>599</v>
      </c>
      <c r="E531" t="s">
        <v>598</v>
      </c>
      <c r="F531" s="101" t="s">
        <v>1380</v>
      </c>
    </row>
    <row r="532" spans="1:6" x14ac:dyDescent="0.25">
      <c r="A532">
        <v>2020</v>
      </c>
      <c r="B532" t="s">
        <v>34</v>
      </c>
      <c r="D532" t="s">
        <v>599</v>
      </c>
      <c r="E532" t="s">
        <v>598</v>
      </c>
      <c r="F532" s="101" t="s">
        <v>1381</v>
      </c>
    </row>
    <row r="533" spans="1:6" x14ac:dyDescent="0.25">
      <c r="A533">
        <v>2020</v>
      </c>
      <c r="B533" t="s">
        <v>27</v>
      </c>
      <c r="D533" t="s">
        <v>599</v>
      </c>
      <c r="E533" t="s">
        <v>598</v>
      </c>
      <c r="F533" s="101" t="s">
        <v>1382</v>
      </c>
    </row>
    <row r="534" spans="1:6" x14ac:dyDescent="0.25">
      <c r="A534">
        <v>2020</v>
      </c>
      <c r="B534" t="s">
        <v>57</v>
      </c>
      <c r="D534" t="s">
        <v>599</v>
      </c>
      <c r="E534" t="s">
        <v>598</v>
      </c>
      <c r="F534" s="101" t="s">
        <v>1383</v>
      </c>
    </row>
    <row r="535" spans="1:6" x14ac:dyDescent="0.25">
      <c r="A535">
        <v>2020</v>
      </c>
      <c r="B535" t="s">
        <v>62</v>
      </c>
      <c r="D535" t="s">
        <v>599</v>
      </c>
      <c r="E535" t="s">
        <v>598</v>
      </c>
      <c r="F535" s="101" t="s">
        <v>1384</v>
      </c>
    </row>
    <row r="536" spans="1:6" x14ac:dyDescent="0.25">
      <c r="A536">
        <v>2020</v>
      </c>
      <c r="B536" t="s">
        <v>154</v>
      </c>
      <c r="D536" t="s">
        <v>599</v>
      </c>
      <c r="E536" t="s">
        <v>598</v>
      </c>
      <c r="F536" s="101" t="s">
        <v>1385</v>
      </c>
    </row>
    <row r="537" spans="1:6" x14ac:dyDescent="0.25">
      <c r="A537">
        <v>2020</v>
      </c>
      <c r="B537" t="s">
        <v>50</v>
      </c>
      <c r="D537" t="s">
        <v>599</v>
      </c>
      <c r="E537" t="s">
        <v>598</v>
      </c>
      <c r="F537" s="101" t="s">
        <v>1386</v>
      </c>
    </row>
    <row r="538" spans="1:6" x14ac:dyDescent="0.25">
      <c r="A538">
        <v>2020</v>
      </c>
      <c r="B538" t="s">
        <v>32</v>
      </c>
      <c r="D538" t="s">
        <v>599</v>
      </c>
      <c r="E538" t="s">
        <v>598</v>
      </c>
      <c r="F538" s="101" t="s">
        <v>1387</v>
      </c>
    </row>
    <row r="539" spans="1:6" x14ac:dyDescent="0.25">
      <c r="A539">
        <v>2020</v>
      </c>
      <c r="B539" t="s">
        <v>61</v>
      </c>
      <c r="D539" t="s">
        <v>599</v>
      </c>
      <c r="E539" t="s">
        <v>598</v>
      </c>
      <c r="F539" s="101" t="s">
        <v>1388</v>
      </c>
    </row>
    <row r="540" spans="1:6" x14ac:dyDescent="0.25">
      <c r="A540">
        <v>2020</v>
      </c>
      <c r="B540" t="s">
        <v>155</v>
      </c>
      <c r="D540" t="s">
        <v>599</v>
      </c>
      <c r="E540" t="s">
        <v>598</v>
      </c>
      <c r="F540" s="101" t="s">
        <v>1389</v>
      </c>
    </row>
    <row r="541" spans="1:6" x14ac:dyDescent="0.25">
      <c r="A541">
        <v>2020</v>
      </c>
      <c r="B541" t="s">
        <v>156</v>
      </c>
      <c r="D541" t="s">
        <v>599</v>
      </c>
      <c r="E541" t="s">
        <v>598</v>
      </c>
      <c r="F541" s="101" t="s">
        <v>1390</v>
      </c>
    </row>
    <row r="542" spans="1:6" x14ac:dyDescent="0.25">
      <c r="A542">
        <v>2020</v>
      </c>
      <c r="B542" t="s">
        <v>157</v>
      </c>
      <c r="D542" t="s">
        <v>599</v>
      </c>
      <c r="E542" t="s">
        <v>598</v>
      </c>
      <c r="F542" s="101" t="s">
        <v>1391</v>
      </c>
    </row>
    <row r="543" spans="1:6" x14ac:dyDescent="0.25">
      <c r="A543">
        <v>2020</v>
      </c>
      <c r="B543" t="s">
        <v>158</v>
      </c>
      <c r="D543" t="s">
        <v>599</v>
      </c>
      <c r="E543" t="s">
        <v>598</v>
      </c>
      <c r="F543" s="101" t="s">
        <v>1392</v>
      </c>
    </row>
    <row r="544" spans="1:6" x14ac:dyDescent="0.25">
      <c r="A544">
        <v>2020</v>
      </c>
      <c r="B544" t="s">
        <v>159</v>
      </c>
      <c r="D544" t="s">
        <v>599</v>
      </c>
      <c r="E544" t="s">
        <v>598</v>
      </c>
      <c r="F544" s="101" t="s">
        <v>1393</v>
      </c>
    </row>
    <row r="545" spans="1:6" x14ac:dyDescent="0.25">
      <c r="A545">
        <v>2020</v>
      </c>
      <c r="B545" t="s">
        <v>160</v>
      </c>
      <c r="D545" t="s">
        <v>599</v>
      </c>
      <c r="E545" t="s">
        <v>598</v>
      </c>
      <c r="F545" s="101" t="s">
        <v>1394</v>
      </c>
    </row>
    <row r="546" spans="1:6" x14ac:dyDescent="0.25">
      <c r="A546">
        <v>2020</v>
      </c>
      <c r="B546" t="s">
        <v>112</v>
      </c>
      <c r="D546" t="s">
        <v>599</v>
      </c>
      <c r="E546" t="s">
        <v>598</v>
      </c>
      <c r="F546" s="101" t="s">
        <v>1395</v>
      </c>
    </row>
    <row r="547" spans="1:6" x14ac:dyDescent="0.25">
      <c r="A547">
        <v>2020</v>
      </c>
      <c r="B547" t="s">
        <v>134</v>
      </c>
      <c r="D547" t="s">
        <v>599</v>
      </c>
      <c r="E547" t="s">
        <v>598</v>
      </c>
      <c r="F547" s="101" t="s">
        <v>1396</v>
      </c>
    </row>
    <row r="548" spans="1:6" x14ac:dyDescent="0.25">
      <c r="A548">
        <v>2020</v>
      </c>
      <c r="B548" t="s">
        <v>116</v>
      </c>
      <c r="D548" t="s">
        <v>599</v>
      </c>
      <c r="E548" t="s">
        <v>598</v>
      </c>
      <c r="F548" s="101" t="s">
        <v>1397</v>
      </c>
    </row>
    <row r="549" spans="1:6" x14ac:dyDescent="0.25">
      <c r="A549">
        <v>2020</v>
      </c>
      <c r="B549" t="s">
        <v>137</v>
      </c>
      <c r="D549" t="s">
        <v>599</v>
      </c>
      <c r="E549" t="s">
        <v>598</v>
      </c>
      <c r="F549" s="101" t="s">
        <v>1398</v>
      </c>
    </row>
    <row r="550" spans="1:6" x14ac:dyDescent="0.25">
      <c r="A550">
        <v>2020</v>
      </c>
      <c r="B550" t="s">
        <v>162</v>
      </c>
      <c r="D550" t="s">
        <v>599</v>
      </c>
      <c r="E550" t="s">
        <v>598</v>
      </c>
      <c r="F550" s="101" t="s">
        <v>1399</v>
      </c>
    </row>
    <row r="551" spans="1:6" x14ac:dyDescent="0.25">
      <c r="A551">
        <v>2020</v>
      </c>
      <c r="B551" t="s">
        <v>163</v>
      </c>
      <c r="D551" t="s">
        <v>599</v>
      </c>
      <c r="E551" t="s">
        <v>598</v>
      </c>
      <c r="F551" s="101" t="s">
        <v>1400</v>
      </c>
    </row>
    <row r="552" spans="1:6" x14ac:dyDescent="0.25">
      <c r="A552">
        <v>2020</v>
      </c>
      <c r="B552" t="s">
        <v>164</v>
      </c>
      <c r="D552" t="s">
        <v>599</v>
      </c>
      <c r="E552" t="s">
        <v>598</v>
      </c>
      <c r="F552" s="101" t="s">
        <v>1401</v>
      </c>
    </row>
    <row r="553" spans="1:6" x14ac:dyDescent="0.25">
      <c r="A553">
        <v>2019</v>
      </c>
      <c r="B553" t="s">
        <v>152</v>
      </c>
      <c r="D553" t="s">
        <v>599</v>
      </c>
      <c r="E553" t="s">
        <v>598</v>
      </c>
      <c r="F553" s="101" t="s">
        <v>1402</v>
      </c>
    </row>
    <row r="554" spans="1:6" x14ac:dyDescent="0.25">
      <c r="A554">
        <v>2019</v>
      </c>
      <c r="B554" t="s">
        <v>59</v>
      </c>
      <c r="D554" t="s">
        <v>599</v>
      </c>
      <c r="E554" t="s">
        <v>598</v>
      </c>
      <c r="F554" s="101" t="s">
        <v>1403</v>
      </c>
    </row>
    <row r="555" spans="1:6" x14ac:dyDescent="0.25">
      <c r="A555">
        <v>2019</v>
      </c>
      <c r="B555" t="s">
        <v>49</v>
      </c>
      <c r="D555" t="s">
        <v>599</v>
      </c>
      <c r="E555" t="s">
        <v>598</v>
      </c>
      <c r="F555" s="101" t="s">
        <v>1404</v>
      </c>
    </row>
    <row r="556" spans="1:6" x14ac:dyDescent="0.25">
      <c r="A556">
        <v>2019</v>
      </c>
      <c r="B556" t="s">
        <v>153</v>
      </c>
      <c r="D556" t="s">
        <v>599</v>
      </c>
      <c r="E556" t="s">
        <v>598</v>
      </c>
      <c r="F556" s="101" t="s">
        <v>1405</v>
      </c>
    </row>
    <row r="557" spans="1:6" x14ac:dyDescent="0.25">
      <c r="A557">
        <v>2019</v>
      </c>
      <c r="B557" t="s">
        <v>46</v>
      </c>
      <c r="D557" t="s">
        <v>599</v>
      </c>
      <c r="E557" t="s">
        <v>598</v>
      </c>
      <c r="F557" s="101" t="s">
        <v>1406</v>
      </c>
    </row>
    <row r="558" spans="1:6" x14ac:dyDescent="0.25">
      <c r="A558">
        <v>2019</v>
      </c>
      <c r="B558" t="s">
        <v>51</v>
      </c>
      <c r="D558" t="s">
        <v>599</v>
      </c>
      <c r="E558" t="s">
        <v>598</v>
      </c>
      <c r="F558" s="101" t="s">
        <v>1407</v>
      </c>
    </row>
    <row r="559" spans="1:6" x14ac:dyDescent="0.25">
      <c r="A559">
        <v>2019</v>
      </c>
      <c r="B559" t="s">
        <v>37</v>
      </c>
      <c r="D559" t="s">
        <v>599</v>
      </c>
      <c r="E559" t="s">
        <v>598</v>
      </c>
      <c r="F559" s="101" t="s">
        <v>1408</v>
      </c>
    </row>
    <row r="560" spans="1:6" x14ac:dyDescent="0.25">
      <c r="A560">
        <v>2019</v>
      </c>
      <c r="B560" t="s">
        <v>56</v>
      </c>
      <c r="D560" t="s">
        <v>599</v>
      </c>
      <c r="E560" t="s">
        <v>598</v>
      </c>
      <c r="F560" s="101" t="s">
        <v>1409</v>
      </c>
    </row>
    <row r="561" spans="1:6" x14ac:dyDescent="0.25">
      <c r="A561">
        <v>2019</v>
      </c>
      <c r="B561" t="s">
        <v>34</v>
      </c>
      <c r="D561" t="s">
        <v>599</v>
      </c>
      <c r="E561" t="s">
        <v>598</v>
      </c>
      <c r="F561" s="101" t="s">
        <v>1410</v>
      </c>
    </row>
    <row r="562" spans="1:6" x14ac:dyDescent="0.25">
      <c r="A562">
        <v>2019</v>
      </c>
      <c r="B562" t="s">
        <v>27</v>
      </c>
      <c r="D562" t="s">
        <v>599</v>
      </c>
      <c r="E562" t="s">
        <v>598</v>
      </c>
      <c r="F562" s="101" t="s">
        <v>1411</v>
      </c>
    </row>
    <row r="563" spans="1:6" x14ac:dyDescent="0.25">
      <c r="A563">
        <v>2019</v>
      </c>
      <c r="B563" t="s">
        <v>57</v>
      </c>
      <c r="D563" t="s">
        <v>599</v>
      </c>
      <c r="E563" t="s">
        <v>598</v>
      </c>
      <c r="F563" s="101" t="s">
        <v>1412</v>
      </c>
    </row>
    <row r="564" spans="1:6" x14ac:dyDescent="0.25">
      <c r="A564">
        <v>2019</v>
      </c>
      <c r="B564" t="s">
        <v>62</v>
      </c>
      <c r="D564" t="s">
        <v>599</v>
      </c>
      <c r="E564" t="s">
        <v>598</v>
      </c>
      <c r="F564" s="101" t="s">
        <v>1413</v>
      </c>
    </row>
    <row r="565" spans="1:6" x14ac:dyDescent="0.25">
      <c r="A565">
        <v>2019</v>
      </c>
      <c r="B565" t="s">
        <v>154</v>
      </c>
      <c r="D565" t="s">
        <v>599</v>
      </c>
      <c r="E565" t="s">
        <v>598</v>
      </c>
      <c r="F565" s="101" t="s">
        <v>1414</v>
      </c>
    </row>
    <row r="566" spans="1:6" x14ac:dyDescent="0.25">
      <c r="A566">
        <v>2019</v>
      </c>
      <c r="B566" t="s">
        <v>50</v>
      </c>
      <c r="D566" t="s">
        <v>599</v>
      </c>
      <c r="E566" t="s">
        <v>598</v>
      </c>
      <c r="F566" s="101" t="s">
        <v>1415</v>
      </c>
    </row>
    <row r="567" spans="1:6" x14ac:dyDescent="0.25">
      <c r="A567">
        <v>2019</v>
      </c>
      <c r="B567" t="s">
        <v>32</v>
      </c>
      <c r="D567" t="s">
        <v>599</v>
      </c>
      <c r="E567" t="s">
        <v>598</v>
      </c>
      <c r="F567" s="101" t="s">
        <v>1416</v>
      </c>
    </row>
    <row r="568" spans="1:6" x14ac:dyDescent="0.25">
      <c r="A568">
        <v>2019</v>
      </c>
      <c r="B568" t="s">
        <v>61</v>
      </c>
      <c r="D568" t="s">
        <v>599</v>
      </c>
      <c r="E568" t="s">
        <v>598</v>
      </c>
      <c r="F568" s="101" t="s">
        <v>1417</v>
      </c>
    </row>
    <row r="569" spans="1:6" x14ac:dyDescent="0.25">
      <c r="A569">
        <v>2019</v>
      </c>
      <c r="B569" t="s">
        <v>155</v>
      </c>
      <c r="D569" t="s">
        <v>599</v>
      </c>
      <c r="E569" t="s">
        <v>598</v>
      </c>
      <c r="F569" s="101" t="s">
        <v>1418</v>
      </c>
    </row>
    <row r="570" spans="1:6" x14ac:dyDescent="0.25">
      <c r="A570">
        <v>2019</v>
      </c>
      <c r="B570" t="s">
        <v>156</v>
      </c>
      <c r="D570" t="s">
        <v>599</v>
      </c>
      <c r="E570" t="s">
        <v>598</v>
      </c>
      <c r="F570" s="101" t="s">
        <v>1419</v>
      </c>
    </row>
    <row r="571" spans="1:6" x14ac:dyDescent="0.25">
      <c r="A571">
        <v>2019</v>
      </c>
      <c r="B571" t="s">
        <v>157</v>
      </c>
      <c r="D571" t="s">
        <v>599</v>
      </c>
      <c r="E571" t="s">
        <v>598</v>
      </c>
      <c r="F571" s="101" t="s">
        <v>1420</v>
      </c>
    </row>
    <row r="572" spans="1:6" x14ac:dyDescent="0.25">
      <c r="A572">
        <v>2019</v>
      </c>
      <c r="B572" t="s">
        <v>158</v>
      </c>
      <c r="D572" t="s">
        <v>599</v>
      </c>
      <c r="E572" t="s">
        <v>598</v>
      </c>
      <c r="F572" s="101" t="s">
        <v>1421</v>
      </c>
    </row>
    <row r="573" spans="1:6" x14ac:dyDescent="0.25">
      <c r="A573">
        <v>2019</v>
      </c>
      <c r="B573" t="s">
        <v>159</v>
      </c>
      <c r="D573" t="s">
        <v>599</v>
      </c>
      <c r="E573" t="s">
        <v>598</v>
      </c>
      <c r="F573" s="101" t="s">
        <v>1422</v>
      </c>
    </row>
    <row r="574" spans="1:6" x14ac:dyDescent="0.25">
      <c r="A574">
        <v>2019</v>
      </c>
      <c r="B574" t="s">
        <v>160</v>
      </c>
      <c r="D574" t="s">
        <v>599</v>
      </c>
      <c r="E574" t="s">
        <v>598</v>
      </c>
      <c r="F574" s="101" t="s">
        <v>1423</v>
      </c>
    </row>
    <row r="575" spans="1:6" x14ac:dyDescent="0.25">
      <c r="A575">
        <v>2019</v>
      </c>
      <c r="B575" t="s">
        <v>112</v>
      </c>
      <c r="D575" t="s">
        <v>599</v>
      </c>
      <c r="E575" t="s">
        <v>598</v>
      </c>
      <c r="F575" s="101" t="s">
        <v>1424</v>
      </c>
    </row>
    <row r="576" spans="1:6" x14ac:dyDescent="0.25">
      <c r="A576">
        <v>2019</v>
      </c>
      <c r="B576" t="s">
        <v>134</v>
      </c>
      <c r="D576" t="s">
        <v>599</v>
      </c>
      <c r="E576" t="s">
        <v>598</v>
      </c>
      <c r="F576" s="101" t="s">
        <v>1425</v>
      </c>
    </row>
    <row r="577" spans="1:6" x14ac:dyDescent="0.25">
      <c r="A577">
        <v>2019</v>
      </c>
      <c r="B577" t="s">
        <v>116</v>
      </c>
      <c r="D577" t="s">
        <v>599</v>
      </c>
      <c r="E577" t="s">
        <v>598</v>
      </c>
      <c r="F577" s="101" t="s">
        <v>1426</v>
      </c>
    </row>
    <row r="578" spans="1:6" x14ac:dyDescent="0.25">
      <c r="A578">
        <v>2019</v>
      </c>
      <c r="B578" t="s">
        <v>137</v>
      </c>
      <c r="D578" t="s">
        <v>599</v>
      </c>
      <c r="E578" t="s">
        <v>598</v>
      </c>
      <c r="F578" s="101" t="s">
        <v>1427</v>
      </c>
    </row>
    <row r="579" spans="1:6" x14ac:dyDescent="0.25">
      <c r="A579">
        <v>2019</v>
      </c>
      <c r="B579" t="s">
        <v>162</v>
      </c>
      <c r="D579" t="s">
        <v>599</v>
      </c>
      <c r="E579" t="s">
        <v>598</v>
      </c>
      <c r="F579" s="101" t="s">
        <v>1428</v>
      </c>
    </row>
    <row r="580" spans="1:6" x14ac:dyDescent="0.25">
      <c r="A580">
        <v>2019</v>
      </c>
      <c r="B580" t="s">
        <v>163</v>
      </c>
      <c r="D580" t="s">
        <v>599</v>
      </c>
      <c r="E580" t="s">
        <v>598</v>
      </c>
      <c r="F580" s="101" t="s">
        <v>1429</v>
      </c>
    </row>
    <row r="581" spans="1:6" x14ac:dyDescent="0.25">
      <c r="A581">
        <v>2019</v>
      </c>
      <c r="B581" t="s">
        <v>164</v>
      </c>
      <c r="D581" t="s">
        <v>599</v>
      </c>
      <c r="E581" t="s">
        <v>598</v>
      </c>
      <c r="F581" s="101" t="s">
        <v>1430</v>
      </c>
    </row>
    <row r="582" spans="1:6" x14ac:dyDescent="0.25">
      <c r="A582">
        <v>2018</v>
      </c>
      <c r="B582" t="s">
        <v>152</v>
      </c>
      <c r="D582" t="s">
        <v>599</v>
      </c>
      <c r="E582" t="s">
        <v>598</v>
      </c>
      <c r="F582" s="101" t="s">
        <v>1431</v>
      </c>
    </row>
    <row r="583" spans="1:6" x14ac:dyDescent="0.25">
      <c r="A583">
        <v>2018</v>
      </c>
      <c r="B583" t="s">
        <v>59</v>
      </c>
      <c r="D583" t="s">
        <v>599</v>
      </c>
      <c r="E583" t="s">
        <v>598</v>
      </c>
      <c r="F583" s="101" t="s">
        <v>1432</v>
      </c>
    </row>
    <row r="584" spans="1:6" x14ac:dyDescent="0.25">
      <c r="A584">
        <v>2018</v>
      </c>
      <c r="B584" t="s">
        <v>49</v>
      </c>
      <c r="D584" t="s">
        <v>599</v>
      </c>
      <c r="E584" t="s">
        <v>598</v>
      </c>
      <c r="F584" s="101" t="s">
        <v>1433</v>
      </c>
    </row>
    <row r="585" spans="1:6" x14ac:dyDescent="0.25">
      <c r="A585">
        <v>2018</v>
      </c>
      <c r="B585" t="s">
        <v>153</v>
      </c>
      <c r="D585" t="s">
        <v>599</v>
      </c>
      <c r="E585" t="s">
        <v>598</v>
      </c>
      <c r="F585" s="101" t="s">
        <v>1434</v>
      </c>
    </row>
    <row r="586" spans="1:6" x14ac:dyDescent="0.25">
      <c r="A586">
        <v>2018</v>
      </c>
      <c r="B586" t="s">
        <v>46</v>
      </c>
      <c r="D586" t="s">
        <v>599</v>
      </c>
      <c r="E586" t="s">
        <v>598</v>
      </c>
      <c r="F586" s="101" t="s">
        <v>1435</v>
      </c>
    </row>
    <row r="587" spans="1:6" x14ac:dyDescent="0.25">
      <c r="A587">
        <v>2018</v>
      </c>
      <c r="B587" t="s">
        <v>51</v>
      </c>
      <c r="D587" t="s">
        <v>599</v>
      </c>
      <c r="E587" t="s">
        <v>598</v>
      </c>
      <c r="F587" s="101" t="s">
        <v>1436</v>
      </c>
    </row>
    <row r="588" spans="1:6" x14ac:dyDescent="0.25">
      <c r="A588">
        <v>2018</v>
      </c>
      <c r="B588" t="s">
        <v>37</v>
      </c>
      <c r="D588" t="s">
        <v>599</v>
      </c>
      <c r="E588" t="s">
        <v>598</v>
      </c>
      <c r="F588" s="101" t="s">
        <v>1437</v>
      </c>
    </row>
    <row r="589" spans="1:6" x14ac:dyDescent="0.25">
      <c r="A589">
        <v>2018</v>
      </c>
      <c r="B589" t="s">
        <v>56</v>
      </c>
      <c r="D589" t="s">
        <v>599</v>
      </c>
      <c r="E589" t="s">
        <v>598</v>
      </c>
      <c r="F589" s="101" t="s">
        <v>1438</v>
      </c>
    </row>
    <row r="590" spans="1:6" x14ac:dyDescent="0.25">
      <c r="A590">
        <v>2018</v>
      </c>
      <c r="B590" t="s">
        <v>34</v>
      </c>
      <c r="D590" t="s">
        <v>599</v>
      </c>
      <c r="E590" t="s">
        <v>598</v>
      </c>
      <c r="F590" s="101" t="s">
        <v>1439</v>
      </c>
    </row>
    <row r="591" spans="1:6" x14ac:dyDescent="0.25">
      <c r="A591">
        <v>2018</v>
      </c>
      <c r="B591" t="s">
        <v>27</v>
      </c>
      <c r="D591" t="s">
        <v>599</v>
      </c>
      <c r="E591" t="s">
        <v>598</v>
      </c>
      <c r="F591" s="101" t="s">
        <v>1440</v>
      </c>
    </row>
    <row r="592" spans="1:6" x14ac:dyDescent="0.25">
      <c r="A592">
        <v>2018</v>
      </c>
      <c r="B592" t="s">
        <v>57</v>
      </c>
      <c r="D592" t="s">
        <v>599</v>
      </c>
      <c r="E592" t="s">
        <v>598</v>
      </c>
      <c r="F592" s="101" t="s">
        <v>1441</v>
      </c>
    </row>
    <row r="593" spans="1:6" x14ac:dyDescent="0.25">
      <c r="A593">
        <v>2018</v>
      </c>
      <c r="B593" t="s">
        <v>62</v>
      </c>
      <c r="D593" t="s">
        <v>599</v>
      </c>
      <c r="E593" t="s">
        <v>598</v>
      </c>
      <c r="F593" s="101" t="s">
        <v>1442</v>
      </c>
    </row>
    <row r="594" spans="1:6" x14ac:dyDescent="0.25">
      <c r="A594">
        <v>2018</v>
      </c>
      <c r="B594" t="s">
        <v>154</v>
      </c>
      <c r="D594" t="s">
        <v>599</v>
      </c>
      <c r="E594" t="s">
        <v>598</v>
      </c>
      <c r="F594" s="101" t="s">
        <v>1443</v>
      </c>
    </row>
    <row r="595" spans="1:6" x14ac:dyDescent="0.25">
      <c r="A595">
        <v>2018</v>
      </c>
      <c r="B595" t="s">
        <v>50</v>
      </c>
      <c r="D595" t="s">
        <v>599</v>
      </c>
      <c r="E595" t="s">
        <v>598</v>
      </c>
      <c r="F595" s="101" t="s">
        <v>1444</v>
      </c>
    </row>
    <row r="596" spans="1:6" x14ac:dyDescent="0.25">
      <c r="A596">
        <v>2018</v>
      </c>
      <c r="B596" t="s">
        <v>32</v>
      </c>
      <c r="D596" t="s">
        <v>599</v>
      </c>
      <c r="E596" t="s">
        <v>598</v>
      </c>
      <c r="F596" s="101" t="s">
        <v>1445</v>
      </c>
    </row>
    <row r="597" spans="1:6" x14ac:dyDescent="0.25">
      <c r="A597">
        <v>2018</v>
      </c>
      <c r="B597" t="s">
        <v>61</v>
      </c>
      <c r="D597" t="s">
        <v>599</v>
      </c>
      <c r="E597" t="s">
        <v>598</v>
      </c>
      <c r="F597" s="101" t="s">
        <v>1446</v>
      </c>
    </row>
    <row r="598" spans="1:6" x14ac:dyDescent="0.25">
      <c r="A598">
        <v>2018</v>
      </c>
      <c r="B598" t="s">
        <v>155</v>
      </c>
      <c r="D598" t="s">
        <v>599</v>
      </c>
      <c r="E598" t="s">
        <v>598</v>
      </c>
      <c r="F598" s="101" t="s">
        <v>1447</v>
      </c>
    </row>
    <row r="599" spans="1:6" x14ac:dyDescent="0.25">
      <c r="A599">
        <v>2018</v>
      </c>
      <c r="B599" t="s">
        <v>156</v>
      </c>
      <c r="D599" t="s">
        <v>599</v>
      </c>
      <c r="E599" t="s">
        <v>598</v>
      </c>
      <c r="F599" s="101" t="s">
        <v>1448</v>
      </c>
    </row>
    <row r="600" spans="1:6" x14ac:dyDescent="0.25">
      <c r="A600">
        <v>2018</v>
      </c>
      <c r="B600" t="s">
        <v>157</v>
      </c>
      <c r="D600" t="s">
        <v>599</v>
      </c>
      <c r="E600" t="s">
        <v>598</v>
      </c>
      <c r="F600" s="101" t="s">
        <v>1449</v>
      </c>
    </row>
    <row r="601" spans="1:6" x14ac:dyDescent="0.25">
      <c r="A601">
        <v>2018</v>
      </c>
      <c r="B601" t="s">
        <v>158</v>
      </c>
      <c r="D601" t="s">
        <v>599</v>
      </c>
      <c r="E601" t="s">
        <v>598</v>
      </c>
      <c r="F601" s="101" t="s">
        <v>1450</v>
      </c>
    </row>
    <row r="602" spans="1:6" x14ac:dyDescent="0.25">
      <c r="A602">
        <v>2018</v>
      </c>
      <c r="B602" t="s">
        <v>159</v>
      </c>
      <c r="D602" t="s">
        <v>599</v>
      </c>
      <c r="E602" t="s">
        <v>598</v>
      </c>
      <c r="F602" s="101" t="s">
        <v>1451</v>
      </c>
    </row>
    <row r="603" spans="1:6" x14ac:dyDescent="0.25">
      <c r="A603">
        <v>2018</v>
      </c>
      <c r="B603" t="s">
        <v>160</v>
      </c>
      <c r="D603" t="s">
        <v>599</v>
      </c>
      <c r="E603" t="s">
        <v>598</v>
      </c>
      <c r="F603" s="101" t="s">
        <v>1452</v>
      </c>
    </row>
    <row r="604" spans="1:6" x14ac:dyDescent="0.25">
      <c r="A604">
        <v>2018</v>
      </c>
      <c r="B604" t="s">
        <v>112</v>
      </c>
      <c r="D604" t="s">
        <v>599</v>
      </c>
      <c r="E604" t="s">
        <v>598</v>
      </c>
      <c r="F604" s="101" t="s">
        <v>1453</v>
      </c>
    </row>
    <row r="605" spans="1:6" x14ac:dyDescent="0.25">
      <c r="A605">
        <v>2018</v>
      </c>
      <c r="B605" t="s">
        <v>134</v>
      </c>
      <c r="D605" t="s">
        <v>599</v>
      </c>
      <c r="E605" t="s">
        <v>598</v>
      </c>
      <c r="F605" s="101" t="s">
        <v>1454</v>
      </c>
    </row>
    <row r="606" spans="1:6" x14ac:dyDescent="0.25">
      <c r="A606">
        <v>2018</v>
      </c>
      <c r="B606" t="s">
        <v>116</v>
      </c>
      <c r="D606" t="s">
        <v>599</v>
      </c>
      <c r="E606" t="s">
        <v>598</v>
      </c>
      <c r="F606" s="101" t="s">
        <v>1455</v>
      </c>
    </row>
    <row r="607" spans="1:6" x14ac:dyDescent="0.25">
      <c r="A607">
        <v>2018</v>
      </c>
      <c r="B607" t="s">
        <v>137</v>
      </c>
      <c r="D607" t="s">
        <v>599</v>
      </c>
      <c r="E607" t="s">
        <v>598</v>
      </c>
      <c r="F607" s="101" t="s">
        <v>1456</v>
      </c>
    </row>
    <row r="608" spans="1:6" x14ac:dyDescent="0.25">
      <c r="A608">
        <v>2018</v>
      </c>
      <c r="B608" t="s">
        <v>162</v>
      </c>
      <c r="D608" t="s">
        <v>599</v>
      </c>
      <c r="E608" t="s">
        <v>598</v>
      </c>
      <c r="F608" s="101" t="s">
        <v>1457</v>
      </c>
    </row>
    <row r="609" spans="1:6" x14ac:dyDescent="0.25">
      <c r="A609">
        <v>2018</v>
      </c>
      <c r="B609" t="s">
        <v>163</v>
      </c>
      <c r="D609" t="s">
        <v>599</v>
      </c>
      <c r="E609" t="s">
        <v>598</v>
      </c>
      <c r="F609" s="101" t="s">
        <v>1458</v>
      </c>
    </row>
    <row r="610" spans="1:6" x14ac:dyDescent="0.25">
      <c r="A610">
        <v>2018</v>
      </c>
      <c r="B610" t="s">
        <v>164</v>
      </c>
      <c r="D610" t="s">
        <v>599</v>
      </c>
      <c r="E610" t="s">
        <v>598</v>
      </c>
      <c r="F610" s="101" t="s">
        <v>1459</v>
      </c>
    </row>
    <row r="611" spans="1:6" x14ac:dyDescent="0.25">
      <c r="A611">
        <v>2017</v>
      </c>
      <c r="B611" t="s">
        <v>152</v>
      </c>
      <c r="D611" t="s">
        <v>599</v>
      </c>
      <c r="E611" t="s">
        <v>598</v>
      </c>
      <c r="F611" s="101" t="s">
        <v>1460</v>
      </c>
    </row>
    <row r="612" spans="1:6" x14ac:dyDescent="0.25">
      <c r="A612">
        <v>2017</v>
      </c>
      <c r="B612" t="s">
        <v>59</v>
      </c>
      <c r="D612" t="s">
        <v>599</v>
      </c>
      <c r="E612" t="s">
        <v>598</v>
      </c>
      <c r="F612" s="101" t="s">
        <v>1461</v>
      </c>
    </row>
    <row r="613" spans="1:6" x14ac:dyDescent="0.25">
      <c r="A613">
        <v>2017</v>
      </c>
      <c r="B613" t="s">
        <v>49</v>
      </c>
      <c r="D613" t="s">
        <v>599</v>
      </c>
      <c r="E613" t="s">
        <v>598</v>
      </c>
      <c r="F613" s="101" t="s">
        <v>1462</v>
      </c>
    </row>
    <row r="614" spans="1:6" x14ac:dyDescent="0.25">
      <c r="A614">
        <v>2017</v>
      </c>
      <c r="B614" t="s">
        <v>153</v>
      </c>
      <c r="D614" t="s">
        <v>599</v>
      </c>
      <c r="E614" t="s">
        <v>598</v>
      </c>
      <c r="F614" s="101" t="s">
        <v>1463</v>
      </c>
    </row>
    <row r="615" spans="1:6" x14ac:dyDescent="0.25">
      <c r="A615">
        <v>2017</v>
      </c>
      <c r="B615" t="s">
        <v>46</v>
      </c>
      <c r="D615" t="s">
        <v>599</v>
      </c>
      <c r="E615" t="s">
        <v>598</v>
      </c>
      <c r="F615" s="101" t="s">
        <v>1464</v>
      </c>
    </row>
    <row r="616" spans="1:6" x14ac:dyDescent="0.25">
      <c r="A616">
        <v>2017</v>
      </c>
      <c r="B616" t="s">
        <v>51</v>
      </c>
      <c r="D616" t="s">
        <v>599</v>
      </c>
      <c r="E616" t="s">
        <v>598</v>
      </c>
      <c r="F616" s="101" t="s">
        <v>1465</v>
      </c>
    </row>
    <row r="617" spans="1:6" x14ac:dyDescent="0.25">
      <c r="A617">
        <v>2017</v>
      </c>
      <c r="B617" t="s">
        <v>37</v>
      </c>
      <c r="D617" t="s">
        <v>599</v>
      </c>
      <c r="E617" t="s">
        <v>598</v>
      </c>
      <c r="F617" s="101" t="s">
        <v>1466</v>
      </c>
    </row>
    <row r="618" spans="1:6" x14ac:dyDescent="0.25">
      <c r="A618">
        <v>2017</v>
      </c>
      <c r="B618" t="s">
        <v>56</v>
      </c>
      <c r="D618" t="s">
        <v>599</v>
      </c>
      <c r="E618" t="s">
        <v>598</v>
      </c>
      <c r="F618" s="101" t="s">
        <v>1467</v>
      </c>
    </row>
    <row r="619" spans="1:6" x14ac:dyDescent="0.25">
      <c r="A619">
        <v>2017</v>
      </c>
      <c r="B619" t="s">
        <v>34</v>
      </c>
      <c r="D619" t="s">
        <v>599</v>
      </c>
      <c r="E619" t="s">
        <v>598</v>
      </c>
      <c r="F619" s="101" t="s">
        <v>1468</v>
      </c>
    </row>
    <row r="620" spans="1:6" x14ac:dyDescent="0.25">
      <c r="A620">
        <v>2017</v>
      </c>
      <c r="B620" t="s">
        <v>27</v>
      </c>
      <c r="D620" t="s">
        <v>599</v>
      </c>
      <c r="E620" t="s">
        <v>598</v>
      </c>
      <c r="F620" s="101" t="s">
        <v>1469</v>
      </c>
    </row>
    <row r="621" spans="1:6" x14ac:dyDescent="0.25">
      <c r="A621">
        <v>2017</v>
      </c>
      <c r="B621" t="s">
        <v>57</v>
      </c>
      <c r="D621" t="s">
        <v>599</v>
      </c>
      <c r="E621" t="s">
        <v>598</v>
      </c>
      <c r="F621" s="101" t="s">
        <v>1470</v>
      </c>
    </row>
    <row r="622" spans="1:6" x14ac:dyDescent="0.25">
      <c r="A622">
        <v>2017</v>
      </c>
      <c r="B622" t="s">
        <v>62</v>
      </c>
      <c r="D622" t="s">
        <v>599</v>
      </c>
      <c r="E622" t="s">
        <v>598</v>
      </c>
      <c r="F622" s="101" t="s">
        <v>1471</v>
      </c>
    </row>
    <row r="623" spans="1:6" x14ac:dyDescent="0.25">
      <c r="A623">
        <v>2017</v>
      </c>
      <c r="B623" t="s">
        <v>154</v>
      </c>
      <c r="D623" t="s">
        <v>599</v>
      </c>
      <c r="E623" t="s">
        <v>598</v>
      </c>
      <c r="F623" s="101" t="s">
        <v>1472</v>
      </c>
    </row>
    <row r="624" spans="1:6" x14ac:dyDescent="0.25">
      <c r="A624">
        <v>2017</v>
      </c>
      <c r="B624" t="s">
        <v>50</v>
      </c>
      <c r="D624" t="s">
        <v>599</v>
      </c>
      <c r="E624" t="s">
        <v>598</v>
      </c>
      <c r="F624" s="101" t="s">
        <v>1473</v>
      </c>
    </row>
    <row r="625" spans="1:6" x14ac:dyDescent="0.25">
      <c r="A625">
        <v>2017</v>
      </c>
      <c r="B625" t="s">
        <v>32</v>
      </c>
      <c r="D625" t="s">
        <v>599</v>
      </c>
      <c r="E625" t="s">
        <v>598</v>
      </c>
      <c r="F625" s="101" t="s">
        <v>1474</v>
      </c>
    </row>
    <row r="626" spans="1:6" x14ac:dyDescent="0.25">
      <c r="A626">
        <v>2017</v>
      </c>
      <c r="B626" t="s">
        <v>61</v>
      </c>
      <c r="D626" t="s">
        <v>599</v>
      </c>
      <c r="E626" t="s">
        <v>598</v>
      </c>
      <c r="F626" s="101" t="s">
        <v>1475</v>
      </c>
    </row>
    <row r="627" spans="1:6" x14ac:dyDescent="0.25">
      <c r="A627">
        <v>2017</v>
      </c>
      <c r="B627" t="s">
        <v>155</v>
      </c>
      <c r="D627" t="s">
        <v>599</v>
      </c>
      <c r="E627" t="s">
        <v>598</v>
      </c>
      <c r="F627" s="101" t="s">
        <v>1476</v>
      </c>
    </row>
    <row r="628" spans="1:6" x14ac:dyDescent="0.25">
      <c r="A628">
        <v>2017</v>
      </c>
      <c r="B628" t="s">
        <v>156</v>
      </c>
      <c r="D628" t="s">
        <v>599</v>
      </c>
      <c r="E628" t="s">
        <v>598</v>
      </c>
      <c r="F628" s="101" t="s">
        <v>1477</v>
      </c>
    </row>
    <row r="629" spans="1:6" x14ac:dyDescent="0.25">
      <c r="A629">
        <v>2017</v>
      </c>
      <c r="B629" t="s">
        <v>157</v>
      </c>
      <c r="D629" t="s">
        <v>599</v>
      </c>
      <c r="E629" t="s">
        <v>598</v>
      </c>
      <c r="F629" s="101" t="s">
        <v>1478</v>
      </c>
    </row>
    <row r="630" spans="1:6" x14ac:dyDescent="0.25">
      <c r="A630">
        <v>2017</v>
      </c>
      <c r="B630" t="s">
        <v>158</v>
      </c>
      <c r="D630" t="s">
        <v>599</v>
      </c>
      <c r="E630" t="s">
        <v>598</v>
      </c>
      <c r="F630" s="101" t="s">
        <v>1479</v>
      </c>
    </row>
    <row r="631" spans="1:6" x14ac:dyDescent="0.25">
      <c r="A631">
        <v>2017</v>
      </c>
      <c r="B631" t="s">
        <v>159</v>
      </c>
      <c r="D631" t="s">
        <v>599</v>
      </c>
      <c r="E631" t="s">
        <v>598</v>
      </c>
      <c r="F631" s="101" t="s">
        <v>1480</v>
      </c>
    </row>
    <row r="632" spans="1:6" x14ac:dyDescent="0.25">
      <c r="A632">
        <v>2017</v>
      </c>
      <c r="B632" t="s">
        <v>160</v>
      </c>
      <c r="D632" t="s">
        <v>599</v>
      </c>
      <c r="E632" t="s">
        <v>598</v>
      </c>
      <c r="F632" s="101" t="s">
        <v>1481</v>
      </c>
    </row>
    <row r="633" spans="1:6" x14ac:dyDescent="0.25">
      <c r="A633">
        <v>2017</v>
      </c>
      <c r="B633" t="s">
        <v>112</v>
      </c>
      <c r="D633" t="s">
        <v>599</v>
      </c>
      <c r="E633" t="s">
        <v>598</v>
      </c>
      <c r="F633" s="101" t="s">
        <v>1482</v>
      </c>
    </row>
    <row r="634" spans="1:6" x14ac:dyDescent="0.25">
      <c r="A634">
        <v>2017</v>
      </c>
      <c r="B634" t="s">
        <v>134</v>
      </c>
      <c r="D634" t="s">
        <v>599</v>
      </c>
      <c r="E634" t="s">
        <v>598</v>
      </c>
      <c r="F634" s="101" t="s">
        <v>1483</v>
      </c>
    </row>
    <row r="635" spans="1:6" x14ac:dyDescent="0.25">
      <c r="A635">
        <v>2017</v>
      </c>
      <c r="B635" t="s">
        <v>116</v>
      </c>
      <c r="D635" t="s">
        <v>599</v>
      </c>
      <c r="E635" t="s">
        <v>598</v>
      </c>
      <c r="F635" s="101" t="s">
        <v>1484</v>
      </c>
    </row>
    <row r="636" spans="1:6" x14ac:dyDescent="0.25">
      <c r="A636">
        <v>2017</v>
      </c>
      <c r="B636" t="s">
        <v>137</v>
      </c>
      <c r="D636" t="s">
        <v>599</v>
      </c>
      <c r="E636" t="s">
        <v>598</v>
      </c>
      <c r="F636" s="101" t="s">
        <v>1456</v>
      </c>
    </row>
    <row r="637" spans="1:6" x14ac:dyDescent="0.25">
      <c r="A637">
        <v>2017</v>
      </c>
      <c r="B637" t="s">
        <v>162</v>
      </c>
      <c r="D637" t="s">
        <v>599</v>
      </c>
      <c r="E637" t="s">
        <v>598</v>
      </c>
      <c r="F637" s="101" t="s">
        <v>1457</v>
      </c>
    </row>
    <row r="638" spans="1:6" x14ac:dyDescent="0.25">
      <c r="A638">
        <v>2017</v>
      </c>
      <c r="B638" t="s">
        <v>163</v>
      </c>
      <c r="D638" t="s">
        <v>599</v>
      </c>
      <c r="E638" t="s">
        <v>598</v>
      </c>
      <c r="F638" s="101" t="s">
        <v>1458</v>
      </c>
    </row>
    <row r="639" spans="1:6" x14ac:dyDescent="0.25">
      <c r="A639">
        <v>2017</v>
      </c>
      <c r="B639" t="s">
        <v>164</v>
      </c>
      <c r="D639" t="s">
        <v>599</v>
      </c>
      <c r="E639" t="s">
        <v>598</v>
      </c>
      <c r="F639" s="101" t="s">
        <v>1459</v>
      </c>
    </row>
    <row r="640" spans="1:6" x14ac:dyDescent="0.25">
      <c r="A640">
        <v>2016</v>
      </c>
      <c r="B640" t="s">
        <v>152</v>
      </c>
      <c r="D640" t="s">
        <v>599</v>
      </c>
      <c r="E640" t="s">
        <v>598</v>
      </c>
      <c r="F640" s="101" t="s">
        <v>1485</v>
      </c>
    </row>
    <row r="641" spans="1:6" x14ac:dyDescent="0.25">
      <c r="A641">
        <v>2016</v>
      </c>
      <c r="B641" t="s">
        <v>59</v>
      </c>
      <c r="D641" t="s">
        <v>599</v>
      </c>
      <c r="E641" t="s">
        <v>598</v>
      </c>
      <c r="F641" s="101" t="s">
        <v>1486</v>
      </c>
    </row>
    <row r="642" spans="1:6" x14ac:dyDescent="0.25">
      <c r="A642">
        <v>2016</v>
      </c>
      <c r="B642" t="s">
        <v>49</v>
      </c>
      <c r="D642" t="s">
        <v>599</v>
      </c>
      <c r="E642" t="s">
        <v>598</v>
      </c>
      <c r="F642" s="101" t="s">
        <v>1487</v>
      </c>
    </row>
    <row r="643" spans="1:6" x14ac:dyDescent="0.25">
      <c r="A643">
        <v>2016</v>
      </c>
      <c r="B643" t="s">
        <v>153</v>
      </c>
      <c r="D643" t="s">
        <v>599</v>
      </c>
      <c r="E643" t="s">
        <v>598</v>
      </c>
      <c r="F643" s="101" t="s">
        <v>1488</v>
      </c>
    </row>
    <row r="644" spans="1:6" x14ac:dyDescent="0.25">
      <c r="A644">
        <v>2016</v>
      </c>
      <c r="B644" t="s">
        <v>46</v>
      </c>
      <c r="D644" t="s">
        <v>599</v>
      </c>
      <c r="E644" t="s">
        <v>598</v>
      </c>
      <c r="F644" s="101" t="s">
        <v>1489</v>
      </c>
    </row>
    <row r="645" spans="1:6" x14ac:dyDescent="0.25">
      <c r="A645">
        <v>2016</v>
      </c>
      <c r="B645" t="s">
        <v>51</v>
      </c>
      <c r="D645" t="s">
        <v>599</v>
      </c>
      <c r="E645" t="s">
        <v>598</v>
      </c>
      <c r="F645" s="101" t="s">
        <v>1490</v>
      </c>
    </row>
    <row r="646" spans="1:6" x14ac:dyDescent="0.25">
      <c r="A646">
        <v>2016</v>
      </c>
      <c r="B646" t="s">
        <v>37</v>
      </c>
      <c r="D646" t="s">
        <v>599</v>
      </c>
      <c r="E646" t="s">
        <v>598</v>
      </c>
      <c r="F646" s="101" t="s">
        <v>1491</v>
      </c>
    </row>
    <row r="647" spans="1:6" x14ac:dyDescent="0.25">
      <c r="A647">
        <v>2016</v>
      </c>
      <c r="B647" t="s">
        <v>56</v>
      </c>
      <c r="D647" t="s">
        <v>599</v>
      </c>
      <c r="E647" t="s">
        <v>598</v>
      </c>
      <c r="F647" s="101" t="s">
        <v>1492</v>
      </c>
    </row>
    <row r="648" spans="1:6" x14ac:dyDescent="0.25">
      <c r="A648">
        <v>2016</v>
      </c>
      <c r="B648" t="s">
        <v>34</v>
      </c>
      <c r="D648" t="s">
        <v>599</v>
      </c>
      <c r="E648" t="s">
        <v>598</v>
      </c>
      <c r="F648" s="101" t="s">
        <v>1493</v>
      </c>
    </row>
    <row r="649" spans="1:6" x14ac:dyDescent="0.25">
      <c r="A649">
        <v>2016</v>
      </c>
      <c r="B649" t="s">
        <v>27</v>
      </c>
      <c r="D649" t="s">
        <v>599</v>
      </c>
      <c r="E649" t="s">
        <v>598</v>
      </c>
      <c r="F649" s="101" t="s">
        <v>1494</v>
      </c>
    </row>
    <row r="650" spans="1:6" x14ac:dyDescent="0.25">
      <c r="A650">
        <v>2016</v>
      </c>
      <c r="B650" t="s">
        <v>57</v>
      </c>
      <c r="D650" t="s">
        <v>599</v>
      </c>
      <c r="E650" t="s">
        <v>598</v>
      </c>
      <c r="F650" s="101" t="s">
        <v>1495</v>
      </c>
    </row>
    <row r="651" spans="1:6" x14ac:dyDescent="0.25">
      <c r="A651">
        <v>2016</v>
      </c>
      <c r="B651" t="s">
        <v>62</v>
      </c>
      <c r="D651" t="s">
        <v>599</v>
      </c>
      <c r="E651" t="s">
        <v>598</v>
      </c>
      <c r="F651" s="101" t="s">
        <v>1496</v>
      </c>
    </row>
    <row r="652" spans="1:6" x14ac:dyDescent="0.25">
      <c r="A652">
        <v>2016</v>
      </c>
      <c r="B652" t="s">
        <v>154</v>
      </c>
      <c r="D652" t="s">
        <v>599</v>
      </c>
      <c r="E652" t="s">
        <v>598</v>
      </c>
      <c r="F652" s="101" t="s">
        <v>1497</v>
      </c>
    </row>
    <row r="653" spans="1:6" x14ac:dyDescent="0.25">
      <c r="A653">
        <v>2016</v>
      </c>
      <c r="B653" t="s">
        <v>50</v>
      </c>
      <c r="D653" t="s">
        <v>599</v>
      </c>
      <c r="E653" t="s">
        <v>598</v>
      </c>
      <c r="F653" s="101" t="s">
        <v>1498</v>
      </c>
    </row>
    <row r="654" spans="1:6" x14ac:dyDescent="0.25">
      <c r="A654">
        <v>2016</v>
      </c>
      <c r="B654" t="s">
        <v>32</v>
      </c>
      <c r="D654" t="s">
        <v>599</v>
      </c>
      <c r="E654" t="s">
        <v>598</v>
      </c>
      <c r="F654" s="101" t="s">
        <v>1499</v>
      </c>
    </row>
    <row r="655" spans="1:6" x14ac:dyDescent="0.25">
      <c r="A655">
        <v>2016</v>
      </c>
      <c r="B655" t="s">
        <v>61</v>
      </c>
      <c r="D655" t="s">
        <v>599</v>
      </c>
      <c r="E655" t="s">
        <v>598</v>
      </c>
      <c r="F655" s="101" t="s">
        <v>1500</v>
      </c>
    </row>
    <row r="656" spans="1:6" x14ac:dyDescent="0.25">
      <c r="A656">
        <v>2016</v>
      </c>
      <c r="B656" t="s">
        <v>155</v>
      </c>
      <c r="D656" t="s">
        <v>599</v>
      </c>
      <c r="E656" t="s">
        <v>598</v>
      </c>
      <c r="F656" s="101" t="s">
        <v>1501</v>
      </c>
    </row>
    <row r="657" spans="1:6" x14ac:dyDescent="0.25">
      <c r="A657">
        <v>2016</v>
      </c>
      <c r="B657" t="s">
        <v>156</v>
      </c>
      <c r="D657" t="s">
        <v>599</v>
      </c>
      <c r="E657" t="s">
        <v>598</v>
      </c>
      <c r="F657" s="101" t="s">
        <v>1502</v>
      </c>
    </row>
    <row r="658" spans="1:6" x14ac:dyDescent="0.25">
      <c r="A658">
        <v>2016</v>
      </c>
      <c r="B658" t="s">
        <v>157</v>
      </c>
      <c r="D658" t="s">
        <v>599</v>
      </c>
      <c r="E658" t="s">
        <v>598</v>
      </c>
      <c r="F658" s="101" t="s">
        <v>1503</v>
      </c>
    </row>
    <row r="659" spans="1:6" x14ac:dyDescent="0.25">
      <c r="A659">
        <v>2016</v>
      </c>
      <c r="B659" t="s">
        <v>158</v>
      </c>
      <c r="D659" t="s">
        <v>599</v>
      </c>
      <c r="E659" t="s">
        <v>598</v>
      </c>
      <c r="F659" s="101" t="s">
        <v>1504</v>
      </c>
    </row>
    <row r="660" spans="1:6" x14ac:dyDescent="0.25">
      <c r="A660">
        <v>2016</v>
      </c>
      <c r="B660" t="s">
        <v>159</v>
      </c>
      <c r="D660" t="s">
        <v>599</v>
      </c>
      <c r="E660" t="s">
        <v>598</v>
      </c>
      <c r="F660" s="101" t="s">
        <v>1505</v>
      </c>
    </row>
    <row r="661" spans="1:6" x14ac:dyDescent="0.25">
      <c r="A661">
        <v>2016</v>
      </c>
      <c r="B661" t="s">
        <v>160</v>
      </c>
      <c r="D661" t="s">
        <v>599</v>
      </c>
      <c r="E661" t="s">
        <v>598</v>
      </c>
      <c r="F661" s="101" t="s">
        <v>1506</v>
      </c>
    </row>
    <row r="662" spans="1:6" x14ac:dyDescent="0.25">
      <c r="A662">
        <v>2016</v>
      </c>
      <c r="B662" t="s">
        <v>112</v>
      </c>
      <c r="D662" t="s">
        <v>599</v>
      </c>
      <c r="E662" t="s">
        <v>598</v>
      </c>
      <c r="F662" s="101" t="s">
        <v>1507</v>
      </c>
    </row>
    <row r="663" spans="1:6" x14ac:dyDescent="0.25">
      <c r="A663">
        <v>2016</v>
      </c>
      <c r="B663" t="s">
        <v>134</v>
      </c>
      <c r="D663" t="s">
        <v>599</v>
      </c>
      <c r="E663" t="s">
        <v>598</v>
      </c>
      <c r="F663" s="101" t="s">
        <v>1508</v>
      </c>
    </row>
    <row r="664" spans="1:6" x14ac:dyDescent="0.25">
      <c r="A664">
        <v>2016</v>
      </c>
      <c r="B664" t="s">
        <v>116</v>
      </c>
      <c r="D664" t="s">
        <v>599</v>
      </c>
      <c r="E664" t="s">
        <v>598</v>
      </c>
      <c r="F664" s="101" t="s">
        <v>1509</v>
      </c>
    </row>
    <row r="665" spans="1:6" x14ac:dyDescent="0.25">
      <c r="A665">
        <v>2016</v>
      </c>
      <c r="B665" t="s">
        <v>137</v>
      </c>
      <c r="D665" t="s">
        <v>599</v>
      </c>
      <c r="E665" t="s">
        <v>598</v>
      </c>
      <c r="F665" s="101" t="s">
        <v>1510</v>
      </c>
    </row>
    <row r="666" spans="1:6" x14ac:dyDescent="0.25">
      <c r="A666">
        <v>2016</v>
      </c>
      <c r="B666" t="s">
        <v>162</v>
      </c>
      <c r="D666" t="s">
        <v>599</v>
      </c>
      <c r="E666" t="s">
        <v>598</v>
      </c>
      <c r="F666" s="101" t="s">
        <v>1511</v>
      </c>
    </row>
    <row r="667" spans="1:6" x14ac:dyDescent="0.25">
      <c r="A667">
        <v>2016</v>
      </c>
      <c r="B667" t="s">
        <v>163</v>
      </c>
      <c r="D667" t="s">
        <v>599</v>
      </c>
      <c r="E667" t="s">
        <v>598</v>
      </c>
      <c r="F667" s="101" t="s">
        <v>1512</v>
      </c>
    </row>
    <row r="668" spans="1:6" x14ac:dyDescent="0.25">
      <c r="A668">
        <v>2016</v>
      </c>
      <c r="B668" t="s">
        <v>164</v>
      </c>
      <c r="D668" t="s">
        <v>599</v>
      </c>
      <c r="E668" t="s">
        <v>598</v>
      </c>
      <c r="F668" s="101" t="s">
        <v>1513</v>
      </c>
    </row>
    <row r="669" spans="1:6" x14ac:dyDescent="0.25">
      <c r="A669">
        <v>2015</v>
      </c>
      <c r="B669" t="s">
        <v>152</v>
      </c>
      <c r="D669" t="s">
        <v>599</v>
      </c>
      <c r="E669" t="s">
        <v>598</v>
      </c>
      <c r="F669" s="101" t="s">
        <v>1514</v>
      </c>
    </row>
    <row r="670" spans="1:6" x14ac:dyDescent="0.25">
      <c r="A670">
        <v>2015</v>
      </c>
      <c r="B670" t="s">
        <v>59</v>
      </c>
      <c r="D670" t="s">
        <v>599</v>
      </c>
      <c r="E670" t="s">
        <v>598</v>
      </c>
      <c r="F670" s="101" t="s">
        <v>1515</v>
      </c>
    </row>
    <row r="671" spans="1:6" x14ac:dyDescent="0.25">
      <c r="A671">
        <v>2015</v>
      </c>
      <c r="B671" t="s">
        <v>49</v>
      </c>
      <c r="D671" t="s">
        <v>599</v>
      </c>
      <c r="E671" t="s">
        <v>598</v>
      </c>
      <c r="F671" s="101" t="s">
        <v>1516</v>
      </c>
    </row>
    <row r="672" spans="1:6" x14ac:dyDescent="0.25">
      <c r="A672">
        <v>2015</v>
      </c>
      <c r="B672" t="s">
        <v>153</v>
      </c>
      <c r="D672" t="s">
        <v>599</v>
      </c>
      <c r="E672" t="s">
        <v>598</v>
      </c>
      <c r="F672" s="101" t="s">
        <v>1517</v>
      </c>
    </row>
    <row r="673" spans="1:6" x14ac:dyDescent="0.25">
      <c r="A673">
        <v>2015</v>
      </c>
      <c r="B673" t="s">
        <v>46</v>
      </c>
      <c r="D673" t="s">
        <v>599</v>
      </c>
      <c r="E673" t="s">
        <v>598</v>
      </c>
      <c r="F673" s="101" t="s">
        <v>1518</v>
      </c>
    </row>
    <row r="674" spans="1:6" x14ac:dyDescent="0.25">
      <c r="A674">
        <v>2015</v>
      </c>
      <c r="B674" t="s">
        <v>51</v>
      </c>
      <c r="D674" t="s">
        <v>599</v>
      </c>
      <c r="E674" t="s">
        <v>598</v>
      </c>
      <c r="F674" s="101" t="s">
        <v>1519</v>
      </c>
    </row>
    <row r="675" spans="1:6" x14ac:dyDescent="0.25">
      <c r="A675">
        <v>2015</v>
      </c>
      <c r="B675" t="s">
        <v>37</v>
      </c>
      <c r="D675" t="s">
        <v>599</v>
      </c>
      <c r="E675" t="s">
        <v>598</v>
      </c>
      <c r="F675" s="101" t="s">
        <v>1520</v>
      </c>
    </row>
    <row r="676" spans="1:6" x14ac:dyDescent="0.25">
      <c r="A676">
        <v>2015</v>
      </c>
      <c r="B676" t="s">
        <v>56</v>
      </c>
      <c r="D676" t="s">
        <v>599</v>
      </c>
      <c r="E676" t="s">
        <v>598</v>
      </c>
      <c r="F676" s="101" t="s">
        <v>1521</v>
      </c>
    </row>
    <row r="677" spans="1:6" x14ac:dyDescent="0.25">
      <c r="A677">
        <v>2015</v>
      </c>
      <c r="B677" t="s">
        <v>34</v>
      </c>
      <c r="D677" t="s">
        <v>599</v>
      </c>
      <c r="E677" t="s">
        <v>598</v>
      </c>
      <c r="F677" s="101" t="s">
        <v>1522</v>
      </c>
    </row>
    <row r="678" spans="1:6" x14ac:dyDescent="0.25">
      <c r="A678">
        <v>2015</v>
      </c>
      <c r="B678" t="s">
        <v>27</v>
      </c>
      <c r="D678" t="s">
        <v>599</v>
      </c>
      <c r="E678" t="s">
        <v>598</v>
      </c>
      <c r="F678" s="101" t="s">
        <v>1523</v>
      </c>
    </row>
    <row r="679" spans="1:6" x14ac:dyDescent="0.25">
      <c r="A679">
        <v>2015</v>
      </c>
      <c r="B679" t="s">
        <v>57</v>
      </c>
      <c r="D679" t="s">
        <v>599</v>
      </c>
      <c r="E679" t="s">
        <v>598</v>
      </c>
      <c r="F679" s="101" t="s">
        <v>1524</v>
      </c>
    </row>
    <row r="680" spans="1:6" x14ac:dyDescent="0.25">
      <c r="A680">
        <v>2015</v>
      </c>
      <c r="B680" t="s">
        <v>62</v>
      </c>
      <c r="D680" t="s">
        <v>599</v>
      </c>
      <c r="E680" t="s">
        <v>598</v>
      </c>
      <c r="F680" s="101" t="s">
        <v>1525</v>
      </c>
    </row>
    <row r="681" spans="1:6" x14ac:dyDescent="0.25">
      <c r="A681">
        <v>2015</v>
      </c>
      <c r="B681" t="s">
        <v>154</v>
      </c>
      <c r="D681" t="s">
        <v>599</v>
      </c>
      <c r="E681" t="s">
        <v>598</v>
      </c>
      <c r="F681" s="101" t="s">
        <v>1526</v>
      </c>
    </row>
    <row r="682" spans="1:6" x14ac:dyDescent="0.25">
      <c r="A682">
        <v>2015</v>
      </c>
      <c r="B682" t="s">
        <v>50</v>
      </c>
      <c r="D682" t="s">
        <v>599</v>
      </c>
      <c r="E682" t="s">
        <v>598</v>
      </c>
      <c r="F682" s="101" t="s">
        <v>1527</v>
      </c>
    </row>
    <row r="683" spans="1:6" x14ac:dyDescent="0.25">
      <c r="A683">
        <v>2015</v>
      </c>
      <c r="B683" t="s">
        <v>32</v>
      </c>
      <c r="D683" t="s">
        <v>599</v>
      </c>
      <c r="E683" t="s">
        <v>598</v>
      </c>
      <c r="F683" s="101" t="s">
        <v>1528</v>
      </c>
    </row>
    <row r="684" spans="1:6" x14ac:dyDescent="0.25">
      <c r="A684">
        <v>2015</v>
      </c>
      <c r="B684" t="s">
        <v>61</v>
      </c>
      <c r="D684" t="s">
        <v>599</v>
      </c>
      <c r="E684" t="s">
        <v>598</v>
      </c>
      <c r="F684" s="101" t="s">
        <v>1529</v>
      </c>
    </row>
    <row r="685" spans="1:6" x14ac:dyDescent="0.25">
      <c r="A685">
        <v>2015</v>
      </c>
      <c r="B685" t="s">
        <v>155</v>
      </c>
      <c r="D685" t="s">
        <v>599</v>
      </c>
      <c r="E685" t="s">
        <v>598</v>
      </c>
      <c r="F685" s="101" t="s">
        <v>1530</v>
      </c>
    </row>
    <row r="686" spans="1:6" x14ac:dyDescent="0.25">
      <c r="A686">
        <v>2015</v>
      </c>
      <c r="B686" t="s">
        <v>156</v>
      </c>
      <c r="D686" t="s">
        <v>599</v>
      </c>
      <c r="E686" t="s">
        <v>598</v>
      </c>
      <c r="F686" s="101" t="s">
        <v>1531</v>
      </c>
    </row>
    <row r="687" spans="1:6" x14ac:dyDescent="0.25">
      <c r="A687">
        <v>2015</v>
      </c>
      <c r="B687" t="s">
        <v>157</v>
      </c>
      <c r="D687" t="s">
        <v>599</v>
      </c>
      <c r="E687" t="s">
        <v>598</v>
      </c>
      <c r="F687" s="101" t="s">
        <v>1532</v>
      </c>
    </row>
    <row r="688" spans="1:6" x14ac:dyDescent="0.25">
      <c r="A688">
        <v>2015</v>
      </c>
      <c r="B688" t="s">
        <v>158</v>
      </c>
      <c r="D688" t="s">
        <v>599</v>
      </c>
      <c r="E688" t="s">
        <v>598</v>
      </c>
      <c r="F688" s="101" t="s">
        <v>1533</v>
      </c>
    </row>
    <row r="689" spans="1:6" x14ac:dyDescent="0.25">
      <c r="A689">
        <v>2015</v>
      </c>
      <c r="B689" t="s">
        <v>159</v>
      </c>
      <c r="D689" t="s">
        <v>599</v>
      </c>
      <c r="E689" t="s">
        <v>598</v>
      </c>
      <c r="F689" s="101" t="s">
        <v>1534</v>
      </c>
    </row>
    <row r="690" spans="1:6" x14ac:dyDescent="0.25">
      <c r="A690">
        <v>2015</v>
      </c>
      <c r="B690" t="s">
        <v>160</v>
      </c>
      <c r="D690" t="s">
        <v>599</v>
      </c>
      <c r="E690" t="s">
        <v>598</v>
      </c>
      <c r="F690" s="101" t="s">
        <v>1535</v>
      </c>
    </row>
    <row r="691" spans="1:6" x14ac:dyDescent="0.25">
      <c r="A691">
        <v>2015</v>
      </c>
      <c r="B691" t="s">
        <v>112</v>
      </c>
      <c r="D691" t="s">
        <v>599</v>
      </c>
      <c r="E691" t="s">
        <v>598</v>
      </c>
      <c r="F691" s="101" t="s">
        <v>1536</v>
      </c>
    </row>
    <row r="692" spans="1:6" x14ac:dyDescent="0.25">
      <c r="A692">
        <v>2015</v>
      </c>
      <c r="B692" t="s">
        <v>134</v>
      </c>
      <c r="D692" t="s">
        <v>599</v>
      </c>
      <c r="E692" t="s">
        <v>598</v>
      </c>
      <c r="F692" s="101" t="s">
        <v>1537</v>
      </c>
    </row>
    <row r="693" spans="1:6" x14ac:dyDescent="0.25">
      <c r="A693">
        <v>2015</v>
      </c>
      <c r="B693" t="s">
        <v>116</v>
      </c>
      <c r="D693" t="s">
        <v>599</v>
      </c>
      <c r="E693" t="s">
        <v>598</v>
      </c>
      <c r="F693" s="101" t="s">
        <v>1538</v>
      </c>
    </row>
    <row r="694" spans="1:6" x14ac:dyDescent="0.25">
      <c r="A694">
        <v>2015</v>
      </c>
      <c r="B694" t="s">
        <v>137</v>
      </c>
      <c r="D694" t="s">
        <v>599</v>
      </c>
      <c r="E694" t="s">
        <v>598</v>
      </c>
      <c r="F694" s="101" t="s">
        <v>1539</v>
      </c>
    </row>
    <row r="695" spans="1:6" x14ac:dyDescent="0.25">
      <c r="A695">
        <v>2015</v>
      </c>
      <c r="B695" t="s">
        <v>162</v>
      </c>
      <c r="D695" t="s">
        <v>599</v>
      </c>
      <c r="E695" t="s">
        <v>598</v>
      </c>
      <c r="F695" s="101" t="s">
        <v>1540</v>
      </c>
    </row>
    <row r="696" spans="1:6" x14ac:dyDescent="0.25">
      <c r="A696">
        <v>2015</v>
      </c>
      <c r="B696" t="s">
        <v>163</v>
      </c>
      <c r="D696" t="s">
        <v>599</v>
      </c>
      <c r="E696" t="s">
        <v>598</v>
      </c>
      <c r="F696" s="101" t="s">
        <v>1541</v>
      </c>
    </row>
    <row r="697" spans="1:6" x14ac:dyDescent="0.25">
      <c r="A697">
        <v>2015</v>
      </c>
      <c r="B697" t="s">
        <v>164</v>
      </c>
      <c r="D697" t="s">
        <v>599</v>
      </c>
      <c r="E697" t="s">
        <v>598</v>
      </c>
      <c r="F697" s="101" t="s">
        <v>1542</v>
      </c>
    </row>
    <row r="698" spans="1:6" x14ac:dyDescent="0.25">
      <c r="A698">
        <v>2014</v>
      </c>
      <c r="B698" t="s">
        <v>152</v>
      </c>
      <c r="D698" t="s">
        <v>599</v>
      </c>
      <c r="E698" t="s">
        <v>598</v>
      </c>
      <c r="F698" s="101" t="s">
        <v>1543</v>
      </c>
    </row>
    <row r="699" spans="1:6" x14ac:dyDescent="0.25">
      <c r="A699">
        <v>2014</v>
      </c>
      <c r="B699" t="s">
        <v>59</v>
      </c>
      <c r="D699" t="s">
        <v>599</v>
      </c>
      <c r="E699" t="s">
        <v>598</v>
      </c>
      <c r="F699" s="101" t="s">
        <v>1544</v>
      </c>
    </row>
    <row r="700" spans="1:6" x14ac:dyDescent="0.25">
      <c r="A700">
        <v>2014</v>
      </c>
      <c r="B700" t="s">
        <v>49</v>
      </c>
      <c r="D700" t="s">
        <v>599</v>
      </c>
      <c r="E700" t="s">
        <v>598</v>
      </c>
      <c r="F700" s="101" t="s">
        <v>1545</v>
      </c>
    </row>
    <row r="701" spans="1:6" x14ac:dyDescent="0.25">
      <c r="A701">
        <v>2014</v>
      </c>
      <c r="B701" t="s">
        <v>153</v>
      </c>
      <c r="D701" t="s">
        <v>599</v>
      </c>
      <c r="E701" t="s">
        <v>598</v>
      </c>
      <c r="F701" s="101" t="s">
        <v>1546</v>
      </c>
    </row>
    <row r="702" spans="1:6" x14ac:dyDescent="0.25">
      <c r="A702">
        <v>2014</v>
      </c>
      <c r="B702" t="s">
        <v>46</v>
      </c>
      <c r="D702" t="s">
        <v>599</v>
      </c>
      <c r="E702" t="s">
        <v>598</v>
      </c>
      <c r="F702" s="101" t="s">
        <v>1547</v>
      </c>
    </row>
    <row r="703" spans="1:6" x14ac:dyDescent="0.25">
      <c r="A703">
        <v>2014</v>
      </c>
      <c r="B703" t="s">
        <v>37</v>
      </c>
      <c r="D703" t="s">
        <v>599</v>
      </c>
      <c r="E703" t="s">
        <v>598</v>
      </c>
      <c r="F703" s="101" t="s">
        <v>1548</v>
      </c>
    </row>
    <row r="704" spans="1:6" x14ac:dyDescent="0.25">
      <c r="A704">
        <v>2014</v>
      </c>
      <c r="B704" t="s">
        <v>51</v>
      </c>
      <c r="D704" t="s">
        <v>599</v>
      </c>
      <c r="E704" t="s">
        <v>598</v>
      </c>
      <c r="F704" s="101" t="s">
        <v>1549</v>
      </c>
    </row>
    <row r="705" spans="1:6" x14ac:dyDescent="0.25">
      <c r="A705">
        <v>2014</v>
      </c>
      <c r="B705" t="s">
        <v>56</v>
      </c>
      <c r="D705" t="s">
        <v>599</v>
      </c>
      <c r="E705" t="s">
        <v>598</v>
      </c>
      <c r="F705" s="101" t="s">
        <v>1550</v>
      </c>
    </row>
    <row r="706" spans="1:6" x14ac:dyDescent="0.25">
      <c r="A706">
        <v>2014</v>
      </c>
      <c r="B706" t="s">
        <v>34</v>
      </c>
      <c r="D706" t="s">
        <v>599</v>
      </c>
      <c r="E706" t="s">
        <v>598</v>
      </c>
      <c r="F706" s="101" t="s">
        <v>1551</v>
      </c>
    </row>
    <row r="707" spans="1:6" x14ac:dyDescent="0.25">
      <c r="A707">
        <v>2014</v>
      </c>
      <c r="B707" t="s">
        <v>27</v>
      </c>
      <c r="D707" t="s">
        <v>599</v>
      </c>
      <c r="E707" t="s">
        <v>598</v>
      </c>
      <c r="F707" s="101" t="s">
        <v>1552</v>
      </c>
    </row>
    <row r="708" spans="1:6" x14ac:dyDescent="0.25">
      <c r="A708">
        <v>2014</v>
      </c>
      <c r="B708" t="s">
        <v>57</v>
      </c>
      <c r="D708" t="s">
        <v>599</v>
      </c>
      <c r="E708" t="s">
        <v>598</v>
      </c>
      <c r="F708" s="101" t="s">
        <v>1553</v>
      </c>
    </row>
    <row r="709" spans="1:6" x14ac:dyDescent="0.25">
      <c r="A709">
        <v>2014</v>
      </c>
      <c r="B709" t="s">
        <v>62</v>
      </c>
      <c r="D709" t="s">
        <v>599</v>
      </c>
      <c r="E709" t="s">
        <v>598</v>
      </c>
      <c r="F709" s="101" t="s">
        <v>1554</v>
      </c>
    </row>
    <row r="710" spans="1:6" x14ac:dyDescent="0.25">
      <c r="A710">
        <v>2014</v>
      </c>
      <c r="B710" t="s">
        <v>154</v>
      </c>
      <c r="D710" t="s">
        <v>599</v>
      </c>
      <c r="E710" t="s">
        <v>598</v>
      </c>
      <c r="F710" s="101" t="s">
        <v>1555</v>
      </c>
    </row>
    <row r="711" spans="1:6" x14ac:dyDescent="0.25">
      <c r="A711">
        <v>2014</v>
      </c>
      <c r="B711" t="s">
        <v>50</v>
      </c>
      <c r="D711" t="s">
        <v>599</v>
      </c>
      <c r="E711" t="s">
        <v>598</v>
      </c>
      <c r="F711" s="101" t="s">
        <v>1556</v>
      </c>
    </row>
    <row r="712" spans="1:6" x14ac:dyDescent="0.25">
      <c r="A712">
        <v>2014</v>
      </c>
      <c r="B712" t="s">
        <v>61</v>
      </c>
      <c r="D712" t="s">
        <v>599</v>
      </c>
      <c r="E712" t="s">
        <v>598</v>
      </c>
      <c r="F712" s="101" t="s">
        <v>1557</v>
      </c>
    </row>
    <row r="713" spans="1:6" x14ac:dyDescent="0.25">
      <c r="A713">
        <v>2014</v>
      </c>
      <c r="B713" t="s">
        <v>32</v>
      </c>
      <c r="D713" t="s">
        <v>599</v>
      </c>
      <c r="E713" t="s">
        <v>598</v>
      </c>
      <c r="F713" s="101" t="s">
        <v>1558</v>
      </c>
    </row>
    <row r="714" spans="1:6" x14ac:dyDescent="0.25">
      <c r="A714">
        <v>2014</v>
      </c>
      <c r="B714" t="s">
        <v>48</v>
      </c>
      <c r="D714" t="s">
        <v>599</v>
      </c>
      <c r="E714" t="s">
        <v>598</v>
      </c>
      <c r="F714" s="101" t="s">
        <v>1559</v>
      </c>
    </row>
    <row r="715" spans="1:6" x14ac:dyDescent="0.25">
      <c r="A715">
        <v>2014</v>
      </c>
      <c r="B715" t="s">
        <v>155</v>
      </c>
      <c r="D715" t="s">
        <v>599</v>
      </c>
      <c r="E715" t="s">
        <v>598</v>
      </c>
      <c r="F715" s="101" t="s">
        <v>1560</v>
      </c>
    </row>
    <row r="716" spans="1:6" x14ac:dyDescent="0.25">
      <c r="A716">
        <v>2014</v>
      </c>
      <c r="B716" t="s">
        <v>156</v>
      </c>
      <c r="D716" t="s">
        <v>599</v>
      </c>
      <c r="E716" t="s">
        <v>598</v>
      </c>
      <c r="F716" s="101" t="s">
        <v>1561</v>
      </c>
    </row>
    <row r="717" spans="1:6" x14ac:dyDescent="0.25">
      <c r="A717">
        <v>2014</v>
      </c>
      <c r="B717" t="s">
        <v>157</v>
      </c>
      <c r="D717" t="s">
        <v>599</v>
      </c>
      <c r="E717" t="s">
        <v>598</v>
      </c>
      <c r="F717" s="101" t="s">
        <v>1562</v>
      </c>
    </row>
    <row r="718" spans="1:6" x14ac:dyDescent="0.25">
      <c r="A718">
        <v>2014</v>
      </c>
      <c r="B718" t="s">
        <v>158</v>
      </c>
      <c r="D718" t="s">
        <v>599</v>
      </c>
      <c r="E718" t="s">
        <v>598</v>
      </c>
      <c r="F718" s="101" t="s">
        <v>1563</v>
      </c>
    </row>
    <row r="719" spans="1:6" x14ac:dyDescent="0.25">
      <c r="A719">
        <v>2014</v>
      </c>
      <c r="B719" t="s">
        <v>159</v>
      </c>
      <c r="D719" t="s">
        <v>599</v>
      </c>
      <c r="E719" t="s">
        <v>598</v>
      </c>
      <c r="F719" s="101" t="s">
        <v>1564</v>
      </c>
    </row>
    <row r="720" spans="1:6" x14ac:dyDescent="0.25">
      <c r="A720">
        <v>2014</v>
      </c>
      <c r="B720" t="s">
        <v>119</v>
      </c>
      <c r="D720" t="s">
        <v>599</v>
      </c>
      <c r="E720" t="s">
        <v>598</v>
      </c>
      <c r="F720" s="101" t="s">
        <v>1565</v>
      </c>
    </row>
    <row r="721" spans="1:6" x14ac:dyDescent="0.25">
      <c r="A721">
        <v>2014</v>
      </c>
      <c r="B721" t="s">
        <v>116</v>
      </c>
      <c r="D721" t="s">
        <v>599</v>
      </c>
      <c r="E721" t="s">
        <v>598</v>
      </c>
      <c r="F721" s="101" t="s">
        <v>1566</v>
      </c>
    </row>
    <row r="722" spans="1:6" x14ac:dyDescent="0.25">
      <c r="A722">
        <v>2014</v>
      </c>
      <c r="B722" t="s">
        <v>134</v>
      </c>
      <c r="D722" t="s">
        <v>599</v>
      </c>
      <c r="E722" t="s">
        <v>598</v>
      </c>
      <c r="F722" s="101" t="s">
        <v>1567</v>
      </c>
    </row>
    <row r="723" spans="1:6" x14ac:dyDescent="0.25">
      <c r="A723">
        <v>2014</v>
      </c>
      <c r="B723" t="s">
        <v>166</v>
      </c>
      <c r="D723" t="s">
        <v>599</v>
      </c>
      <c r="E723" t="s">
        <v>598</v>
      </c>
      <c r="F723" s="101" t="s">
        <v>1568</v>
      </c>
    </row>
    <row r="724" spans="1:6" x14ac:dyDescent="0.25">
      <c r="A724">
        <v>2014</v>
      </c>
      <c r="B724" t="s">
        <v>162</v>
      </c>
      <c r="D724" t="s">
        <v>599</v>
      </c>
      <c r="E724" t="s">
        <v>598</v>
      </c>
      <c r="F724" s="101" t="s">
        <v>1569</v>
      </c>
    </row>
    <row r="725" spans="1:6" x14ac:dyDescent="0.25">
      <c r="A725">
        <v>2014</v>
      </c>
      <c r="B725" t="s">
        <v>163</v>
      </c>
      <c r="D725" t="s">
        <v>599</v>
      </c>
      <c r="E725" t="s">
        <v>598</v>
      </c>
      <c r="F725" s="101" t="s">
        <v>1570</v>
      </c>
    </row>
    <row r="726" spans="1:6" x14ac:dyDescent="0.25">
      <c r="A726">
        <v>2014</v>
      </c>
      <c r="B726" t="s">
        <v>164</v>
      </c>
      <c r="D726" t="s">
        <v>599</v>
      </c>
      <c r="E726" t="s">
        <v>598</v>
      </c>
      <c r="F726" s="101" t="s">
        <v>1571</v>
      </c>
    </row>
    <row r="727" spans="1:6" x14ac:dyDescent="0.25">
      <c r="A727">
        <v>2013</v>
      </c>
      <c r="B727" t="s">
        <v>152</v>
      </c>
      <c r="D727" t="s">
        <v>599</v>
      </c>
      <c r="E727" t="s">
        <v>598</v>
      </c>
      <c r="F727" s="101" t="s">
        <v>1572</v>
      </c>
    </row>
    <row r="728" spans="1:6" x14ac:dyDescent="0.25">
      <c r="A728">
        <v>2013</v>
      </c>
      <c r="B728" t="s">
        <v>59</v>
      </c>
      <c r="D728" t="s">
        <v>599</v>
      </c>
      <c r="E728" t="s">
        <v>598</v>
      </c>
      <c r="F728" s="101" t="s">
        <v>1573</v>
      </c>
    </row>
    <row r="729" spans="1:6" x14ac:dyDescent="0.25">
      <c r="A729">
        <v>2013</v>
      </c>
      <c r="B729" t="s">
        <v>49</v>
      </c>
      <c r="D729" t="s">
        <v>599</v>
      </c>
      <c r="E729" t="s">
        <v>598</v>
      </c>
      <c r="F729" s="101" t="s">
        <v>1574</v>
      </c>
    </row>
    <row r="730" spans="1:6" x14ac:dyDescent="0.25">
      <c r="A730">
        <v>2013</v>
      </c>
      <c r="B730" t="s">
        <v>153</v>
      </c>
      <c r="D730" t="s">
        <v>599</v>
      </c>
      <c r="E730" t="s">
        <v>598</v>
      </c>
      <c r="F730" s="101" t="s">
        <v>1575</v>
      </c>
    </row>
    <row r="731" spans="1:6" x14ac:dyDescent="0.25">
      <c r="A731">
        <v>2013</v>
      </c>
      <c r="B731" t="s">
        <v>46</v>
      </c>
      <c r="D731" t="s">
        <v>599</v>
      </c>
      <c r="E731" t="s">
        <v>598</v>
      </c>
      <c r="F731" s="101" t="s">
        <v>1576</v>
      </c>
    </row>
    <row r="732" spans="1:6" x14ac:dyDescent="0.25">
      <c r="A732">
        <v>2013</v>
      </c>
      <c r="B732" t="s">
        <v>37</v>
      </c>
      <c r="D732" t="s">
        <v>599</v>
      </c>
      <c r="E732" t="s">
        <v>598</v>
      </c>
      <c r="F732" s="101" t="s">
        <v>1577</v>
      </c>
    </row>
    <row r="733" spans="1:6" x14ac:dyDescent="0.25">
      <c r="A733">
        <v>2013</v>
      </c>
      <c r="B733" t="s">
        <v>56</v>
      </c>
      <c r="D733" t="s">
        <v>599</v>
      </c>
      <c r="E733" t="s">
        <v>598</v>
      </c>
      <c r="F733" s="101" t="s">
        <v>1578</v>
      </c>
    </row>
    <row r="734" spans="1:6" x14ac:dyDescent="0.25">
      <c r="A734">
        <v>2013</v>
      </c>
      <c r="B734" t="s">
        <v>34</v>
      </c>
      <c r="D734" t="s">
        <v>599</v>
      </c>
      <c r="E734" t="s">
        <v>598</v>
      </c>
      <c r="F734" s="101" t="s">
        <v>1579</v>
      </c>
    </row>
    <row r="735" spans="1:6" x14ac:dyDescent="0.25">
      <c r="A735">
        <v>2013</v>
      </c>
      <c r="B735" t="s">
        <v>51</v>
      </c>
      <c r="D735" t="s">
        <v>599</v>
      </c>
      <c r="E735" t="s">
        <v>598</v>
      </c>
      <c r="F735" s="101" t="s">
        <v>1580</v>
      </c>
    </row>
    <row r="736" spans="1:6" x14ac:dyDescent="0.25">
      <c r="A736">
        <v>2013</v>
      </c>
      <c r="B736" t="s">
        <v>57</v>
      </c>
      <c r="D736" t="s">
        <v>599</v>
      </c>
      <c r="E736" t="s">
        <v>598</v>
      </c>
      <c r="F736" s="101" t="s">
        <v>1581</v>
      </c>
    </row>
    <row r="737" spans="1:6" x14ac:dyDescent="0.25">
      <c r="A737">
        <v>2013</v>
      </c>
      <c r="B737" t="s">
        <v>154</v>
      </c>
      <c r="D737" t="s">
        <v>599</v>
      </c>
      <c r="E737" t="s">
        <v>598</v>
      </c>
      <c r="F737" s="101" t="s">
        <v>1582</v>
      </c>
    </row>
    <row r="738" spans="1:6" x14ac:dyDescent="0.25">
      <c r="A738">
        <v>2013</v>
      </c>
      <c r="B738" t="s">
        <v>62</v>
      </c>
      <c r="D738" t="s">
        <v>599</v>
      </c>
      <c r="E738" t="s">
        <v>598</v>
      </c>
      <c r="F738" s="101" t="s">
        <v>1583</v>
      </c>
    </row>
    <row r="739" spans="1:6" x14ac:dyDescent="0.25">
      <c r="A739">
        <v>2013</v>
      </c>
      <c r="B739" t="s">
        <v>27</v>
      </c>
      <c r="D739" t="s">
        <v>599</v>
      </c>
      <c r="E739" t="s">
        <v>598</v>
      </c>
      <c r="F739" s="101" t="s">
        <v>1584</v>
      </c>
    </row>
    <row r="740" spans="1:6" x14ac:dyDescent="0.25">
      <c r="A740">
        <v>2013</v>
      </c>
      <c r="B740" t="s">
        <v>50</v>
      </c>
      <c r="D740" t="s">
        <v>599</v>
      </c>
      <c r="E740" t="s">
        <v>598</v>
      </c>
      <c r="F740" s="101" t="s">
        <v>1585</v>
      </c>
    </row>
    <row r="741" spans="1:6" x14ac:dyDescent="0.25">
      <c r="A741">
        <v>2013</v>
      </c>
      <c r="B741" t="s">
        <v>32</v>
      </c>
      <c r="D741" t="s">
        <v>599</v>
      </c>
      <c r="E741" t="s">
        <v>598</v>
      </c>
      <c r="F741" s="101" t="s">
        <v>1586</v>
      </c>
    </row>
    <row r="742" spans="1:6" x14ac:dyDescent="0.25">
      <c r="A742">
        <v>2013</v>
      </c>
      <c r="B742" t="s">
        <v>61</v>
      </c>
      <c r="D742" t="s">
        <v>599</v>
      </c>
      <c r="E742" t="s">
        <v>598</v>
      </c>
      <c r="F742" s="101" t="s">
        <v>1587</v>
      </c>
    </row>
    <row r="743" spans="1:6" x14ac:dyDescent="0.25">
      <c r="A743">
        <v>2013</v>
      </c>
      <c r="B743" t="s">
        <v>48</v>
      </c>
      <c r="D743" t="s">
        <v>599</v>
      </c>
      <c r="E743" t="s">
        <v>598</v>
      </c>
      <c r="F743" s="101" t="s">
        <v>1588</v>
      </c>
    </row>
    <row r="744" spans="1:6" x14ac:dyDescent="0.25">
      <c r="A744">
        <v>2013</v>
      </c>
      <c r="B744" t="s">
        <v>165</v>
      </c>
      <c r="D744" t="s">
        <v>599</v>
      </c>
      <c r="E744" t="s">
        <v>598</v>
      </c>
      <c r="F744" s="101" t="s">
        <v>1589</v>
      </c>
    </row>
    <row r="745" spans="1:6" x14ac:dyDescent="0.25">
      <c r="A745">
        <v>2013</v>
      </c>
      <c r="B745" t="s">
        <v>156</v>
      </c>
      <c r="D745" t="s">
        <v>599</v>
      </c>
      <c r="E745" t="s">
        <v>598</v>
      </c>
      <c r="F745" s="101" t="s">
        <v>1590</v>
      </c>
    </row>
    <row r="746" spans="1:6" x14ac:dyDescent="0.25">
      <c r="A746">
        <v>2013</v>
      </c>
      <c r="B746" t="s">
        <v>157</v>
      </c>
      <c r="D746" t="s">
        <v>599</v>
      </c>
      <c r="E746" t="s">
        <v>598</v>
      </c>
      <c r="F746" s="101" t="s">
        <v>1591</v>
      </c>
    </row>
    <row r="747" spans="1:6" x14ac:dyDescent="0.25">
      <c r="A747">
        <v>2013</v>
      </c>
      <c r="B747" t="s">
        <v>158</v>
      </c>
      <c r="D747" t="s">
        <v>599</v>
      </c>
      <c r="E747" t="s">
        <v>598</v>
      </c>
      <c r="F747" s="101" t="s">
        <v>1592</v>
      </c>
    </row>
    <row r="748" spans="1:6" x14ac:dyDescent="0.25">
      <c r="A748">
        <v>2013</v>
      </c>
      <c r="B748" t="s">
        <v>159</v>
      </c>
      <c r="D748" t="s">
        <v>599</v>
      </c>
      <c r="E748" t="s">
        <v>598</v>
      </c>
      <c r="F748" s="101" t="s">
        <v>1593</v>
      </c>
    </row>
    <row r="749" spans="1:6" x14ac:dyDescent="0.25">
      <c r="A749">
        <v>2013</v>
      </c>
      <c r="B749" t="s">
        <v>119</v>
      </c>
      <c r="D749" t="s">
        <v>599</v>
      </c>
      <c r="E749" t="s">
        <v>598</v>
      </c>
      <c r="F749" s="101" t="s">
        <v>1594</v>
      </c>
    </row>
    <row r="750" spans="1:6" x14ac:dyDescent="0.25">
      <c r="A750">
        <v>2013</v>
      </c>
      <c r="B750" t="s">
        <v>116</v>
      </c>
      <c r="D750" t="s">
        <v>599</v>
      </c>
      <c r="E750" t="s">
        <v>598</v>
      </c>
      <c r="F750" s="101" t="s">
        <v>1595</v>
      </c>
    </row>
    <row r="751" spans="1:6" x14ac:dyDescent="0.25">
      <c r="A751">
        <v>2013</v>
      </c>
      <c r="B751" t="s">
        <v>134</v>
      </c>
      <c r="D751" t="s">
        <v>599</v>
      </c>
      <c r="E751" t="s">
        <v>598</v>
      </c>
      <c r="F751" s="101" t="s">
        <v>1596</v>
      </c>
    </row>
    <row r="752" spans="1:6" x14ac:dyDescent="0.25">
      <c r="A752">
        <v>2013</v>
      </c>
      <c r="B752" t="s">
        <v>166</v>
      </c>
      <c r="D752" t="s">
        <v>599</v>
      </c>
      <c r="E752" t="s">
        <v>598</v>
      </c>
      <c r="F752" s="101" t="s">
        <v>1597</v>
      </c>
    </row>
    <row r="753" spans="1:6" x14ac:dyDescent="0.25">
      <c r="A753">
        <v>2013</v>
      </c>
      <c r="B753" t="s">
        <v>162</v>
      </c>
      <c r="D753" t="s">
        <v>599</v>
      </c>
      <c r="E753" t="s">
        <v>598</v>
      </c>
      <c r="F753" s="101" t="s">
        <v>1598</v>
      </c>
    </row>
    <row r="754" spans="1:6" x14ac:dyDescent="0.25">
      <c r="A754">
        <v>2013</v>
      </c>
      <c r="B754" t="s">
        <v>163</v>
      </c>
      <c r="D754" t="s">
        <v>599</v>
      </c>
      <c r="E754" t="s">
        <v>598</v>
      </c>
      <c r="F754" s="101" t="s">
        <v>1599</v>
      </c>
    </row>
    <row r="755" spans="1:6" x14ac:dyDescent="0.25">
      <c r="A755">
        <v>2013</v>
      </c>
      <c r="B755" t="s">
        <v>164</v>
      </c>
      <c r="D755" t="s">
        <v>599</v>
      </c>
      <c r="E755" t="s">
        <v>598</v>
      </c>
      <c r="F755" s="101" t="s">
        <v>1600</v>
      </c>
    </row>
    <row r="756" spans="1:6" x14ac:dyDescent="0.25">
      <c r="A756">
        <v>2012</v>
      </c>
      <c r="B756" t="s">
        <v>152</v>
      </c>
      <c r="D756" t="s">
        <v>599</v>
      </c>
      <c r="E756" t="s">
        <v>598</v>
      </c>
      <c r="F756" s="101" t="s">
        <v>1601</v>
      </c>
    </row>
    <row r="757" spans="1:6" x14ac:dyDescent="0.25">
      <c r="A757">
        <v>2012</v>
      </c>
      <c r="B757" t="s">
        <v>59</v>
      </c>
      <c r="D757" t="s">
        <v>599</v>
      </c>
      <c r="E757" t="s">
        <v>598</v>
      </c>
      <c r="F757" s="101" t="s">
        <v>1602</v>
      </c>
    </row>
    <row r="758" spans="1:6" x14ac:dyDescent="0.25">
      <c r="A758">
        <v>2012</v>
      </c>
      <c r="B758" t="s">
        <v>49</v>
      </c>
      <c r="D758" t="s">
        <v>599</v>
      </c>
      <c r="E758" t="s">
        <v>598</v>
      </c>
      <c r="F758" s="101" t="s">
        <v>1603</v>
      </c>
    </row>
    <row r="759" spans="1:6" x14ac:dyDescent="0.25">
      <c r="A759">
        <v>2012</v>
      </c>
      <c r="B759" t="s">
        <v>322</v>
      </c>
      <c r="D759" t="s">
        <v>599</v>
      </c>
      <c r="E759" t="s">
        <v>598</v>
      </c>
      <c r="F759" s="101" t="s">
        <v>1604</v>
      </c>
    </row>
    <row r="760" spans="1:6" x14ac:dyDescent="0.25">
      <c r="A760">
        <v>2012</v>
      </c>
      <c r="B760" t="s">
        <v>46</v>
      </c>
      <c r="D760" t="s">
        <v>599</v>
      </c>
      <c r="E760" t="s">
        <v>598</v>
      </c>
      <c r="F760" s="101" t="s">
        <v>1605</v>
      </c>
    </row>
    <row r="761" spans="1:6" x14ac:dyDescent="0.25">
      <c r="A761">
        <v>2012</v>
      </c>
      <c r="B761" t="s">
        <v>37</v>
      </c>
      <c r="D761" t="s">
        <v>599</v>
      </c>
      <c r="E761" t="s">
        <v>598</v>
      </c>
      <c r="F761" s="101" t="s">
        <v>1606</v>
      </c>
    </row>
    <row r="762" spans="1:6" x14ac:dyDescent="0.25">
      <c r="A762">
        <v>2012</v>
      </c>
      <c r="B762" t="s">
        <v>56</v>
      </c>
      <c r="D762" t="s">
        <v>599</v>
      </c>
      <c r="E762" t="s">
        <v>598</v>
      </c>
      <c r="F762" s="101" t="s">
        <v>1607</v>
      </c>
    </row>
    <row r="763" spans="1:6" x14ac:dyDescent="0.25">
      <c r="A763">
        <v>2012</v>
      </c>
      <c r="B763" t="s">
        <v>34</v>
      </c>
      <c r="D763" t="s">
        <v>599</v>
      </c>
      <c r="E763" t="s">
        <v>598</v>
      </c>
      <c r="F763" s="101" t="s">
        <v>1608</v>
      </c>
    </row>
    <row r="764" spans="1:6" x14ac:dyDescent="0.25">
      <c r="A764">
        <v>2012</v>
      </c>
      <c r="B764" t="s">
        <v>51</v>
      </c>
      <c r="D764" t="s">
        <v>599</v>
      </c>
      <c r="E764" t="s">
        <v>598</v>
      </c>
      <c r="F764" s="101" t="s">
        <v>1609</v>
      </c>
    </row>
    <row r="765" spans="1:6" x14ac:dyDescent="0.25">
      <c r="A765">
        <v>2012</v>
      </c>
      <c r="B765" t="s">
        <v>154</v>
      </c>
      <c r="D765" t="s">
        <v>599</v>
      </c>
      <c r="E765" t="s">
        <v>598</v>
      </c>
      <c r="F765" s="101" t="s">
        <v>1610</v>
      </c>
    </row>
    <row r="766" spans="1:6" x14ac:dyDescent="0.25">
      <c r="A766">
        <v>2012</v>
      </c>
      <c r="B766" t="s">
        <v>62</v>
      </c>
      <c r="D766" t="s">
        <v>599</v>
      </c>
      <c r="E766" t="s">
        <v>598</v>
      </c>
      <c r="F766" s="101" t="s">
        <v>1611</v>
      </c>
    </row>
    <row r="767" spans="1:6" x14ac:dyDescent="0.25">
      <c r="A767">
        <v>2012</v>
      </c>
      <c r="B767" t="s">
        <v>57</v>
      </c>
      <c r="D767" t="s">
        <v>599</v>
      </c>
      <c r="E767" t="s">
        <v>598</v>
      </c>
      <c r="F767" s="101" t="s">
        <v>1612</v>
      </c>
    </row>
    <row r="768" spans="1:6" x14ac:dyDescent="0.25">
      <c r="A768">
        <v>2012</v>
      </c>
      <c r="B768" t="s">
        <v>27</v>
      </c>
      <c r="D768" t="s">
        <v>599</v>
      </c>
      <c r="E768" t="s">
        <v>598</v>
      </c>
      <c r="F768" s="101" t="s">
        <v>1613</v>
      </c>
    </row>
    <row r="769" spans="1:6" x14ac:dyDescent="0.25">
      <c r="A769">
        <v>2012</v>
      </c>
      <c r="B769" t="s">
        <v>50</v>
      </c>
      <c r="D769" t="s">
        <v>599</v>
      </c>
      <c r="E769" t="s">
        <v>598</v>
      </c>
      <c r="F769" s="101" t="s">
        <v>1614</v>
      </c>
    </row>
    <row r="770" spans="1:6" x14ac:dyDescent="0.25">
      <c r="A770">
        <v>2012</v>
      </c>
      <c r="B770" t="s">
        <v>32</v>
      </c>
      <c r="D770" t="s">
        <v>599</v>
      </c>
      <c r="E770" t="s">
        <v>598</v>
      </c>
      <c r="F770" s="101" t="s">
        <v>1615</v>
      </c>
    </row>
    <row r="771" spans="1:6" x14ac:dyDescent="0.25">
      <c r="A771">
        <v>2012</v>
      </c>
      <c r="B771" t="s">
        <v>48</v>
      </c>
      <c r="D771" t="s">
        <v>599</v>
      </c>
      <c r="E771" t="s">
        <v>598</v>
      </c>
      <c r="F771" s="101" t="s">
        <v>1616</v>
      </c>
    </row>
    <row r="772" spans="1:6" x14ac:dyDescent="0.25">
      <c r="A772">
        <v>2012</v>
      </c>
      <c r="B772" t="s">
        <v>24</v>
      </c>
      <c r="D772" t="s">
        <v>599</v>
      </c>
      <c r="E772" t="s">
        <v>598</v>
      </c>
      <c r="F772" s="101" t="s">
        <v>1617</v>
      </c>
    </row>
    <row r="773" spans="1:6" x14ac:dyDescent="0.25">
      <c r="A773">
        <v>2012</v>
      </c>
      <c r="B773" t="s">
        <v>165</v>
      </c>
      <c r="D773" t="s">
        <v>599</v>
      </c>
      <c r="E773" t="s">
        <v>598</v>
      </c>
      <c r="F773" s="101" t="s">
        <v>1618</v>
      </c>
    </row>
    <row r="774" spans="1:6" x14ac:dyDescent="0.25">
      <c r="A774">
        <v>2012</v>
      </c>
      <c r="B774" t="s">
        <v>156</v>
      </c>
      <c r="D774" t="s">
        <v>599</v>
      </c>
      <c r="E774" t="s">
        <v>598</v>
      </c>
      <c r="F774" s="101" t="s">
        <v>1619</v>
      </c>
    </row>
    <row r="775" spans="1:6" x14ac:dyDescent="0.25">
      <c r="A775">
        <v>2012</v>
      </c>
      <c r="B775" t="s">
        <v>157</v>
      </c>
      <c r="D775" t="s">
        <v>599</v>
      </c>
      <c r="E775" t="s">
        <v>598</v>
      </c>
      <c r="F775" s="101" t="s">
        <v>1620</v>
      </c>
    </row>
    <row r="776" spans="1:6" x14ac:dyDescent="0.25">
      <c r="A776">
        <v>2012</v>
      </c>
      <c r="B776" t="s">
        <v>158</v>
      </c>
      <c r="D776" t="s">
        <v>599</v>
      </c>
      <c r="E776" t="s">
        <v>598</v>
      </c>
      <c r="F776" s="101" t="s">
        <v>1621</v>
      </c>
    </row>
    <row r="777" spans="1:6" x14ac:dyDescent="0.25">
      <c r="A777">
        <v>2012</v>
      </c>
      <c r="B777" t="s">
        <v>119</v>
      </c>
      <c r="D777" t="s">
        <v>599</v>
      </c>
      <c r="E777" t="s">
        <v>598</v>
      </c>
      <c r="F777" s="101" t="s">
        <v>1622</v>
      </c>
    </row>
    <row r="778" spans="1:6" x14ac:dyDescent="0.25">
      <c r="A778">
        <v>2012</v>
      </c>
      <c r="B778" t="s">
        <v>116</v>
      </c>
      <c r="D778" t="s">
        <v>599</v>
      </c>
      <c r="E778" t="s">
        <v>598</v>
      </c>
      <c r="F778" s="101" t="s">
        <v>1623</v>
      </c>
    </row>
    <row r="779" spans="1:6" x14ac:dyDescent="0.25">
      <c r="A779">
        <v>2012</v>
      </c>
      <c r="B779" t="s">
        <v>159</v>
      </c>
      <c r="D779" t="s">
        <v>599</v>
      </c>
      <c r="E779" t="s">
        <v>598</v>
      </c>
      <c r="F779" s="101" t="s">
        <v>1624</v>
      </c>
    </row>
    <row r="780" spans="1:6" x14ac:dyDescent="0.25">
      <c r="A780">
        <v>2012</v>
      </c>
      <c r="B780" t="s">
        <v>134</v>
      </c>
      <c r="D780" t="s">
        <v>599</v>
      </c>
      <c r="E780" t="s">
        <v>598</v>
      </c>
      <c r="F780" s="101" t="s">
        <v>1625</v>
      </c>
    </row>
    <row r="781" spans="1:6" x14ac:dyDescent="0.25">
      <c r="A781">
        <v>2012</v>
      </c>
      <c r="B781" t="s">
        <v>166</v>
      </c>
      <c r="D781" t="s">
        <v>599</v>
      </c>
      <c r="E781" t="s">
        <v>598</v>
      </c>
      <c r="F781" s="101" t="s">
        <v>1626</v>
      </c>
    </row>
    <row r="782" spans="1:6" x14ac:dyDescent="0.25">
      <c r="A782">
        <v>2012</v>
      </c>
      <c r="B782" t="s">
        <v>162</v>
      </c>
      <c r="D782" t="s">
        <v>599</v>
      </c>
      <c r="E782" t="s">
        <v>598</v>
      </c>
      <c r="F782" s="101" t="s">
        <v>1627</v>
      </c>
    </row>
    <row r="783" spans="1:6" x14ac:dyDescent="0.25">
      <c r="A783">
        <v>2012</v>
      </c>
      <c r="B783" t="s">
        <v>163</v>
      </c>
      <c r="D783" t="s">
        <v>599</v>
      </c>
      <c r="E783" t="s">
        <v>598</v>
      </c>
      <c r="F783" s="101" t="s">
        <v>1628</v>
      </c>
    </row>
    <row r="784" spans="1:6" x14ac:dyDescent="0.25">
      <c r="A784">
        <v>2012</v>
      </c>
      <c r="B784" t="s">
        <v>164</v>
      </c>
      <c r="D784" t="s">
        <v>599</v>
      </c>
      <c r="E784" t="s">
        <v>598</v>
      </c>
      <c r="F784" s="101" t="s">
        <v>1629</v>
      </c>
    </row>
    <row r="785" spans="1:6" x14ac:dyDescent="0.25">
      <c r="A785">
        <v>2020</v>
      </c>
      <c r="B785" t="s">
        <v>152</v>
      </c>
      <c r="E785" t="s">
        <v>600</v>
      </c>
      <c r="F785" s="101" t="s">
        <v>1630</v>
      </c>
    </row>
    <row r="786" spans="1:6" x14ac:dyDescent="0.25">
      <c r="A786">
        <v>2020</v>
      </c>
      <c r="B786" t="s">
        <v>59</v>
      </c>
      <c r="E786" t="s">
        <v>600</v>
      </c>
      <c r="F786" s="101" t="s">
        <v>1631</v>
      </c>
    </row>
    <row r="787" spans="1:6" x14ac:dyDescent="0.25">
      <c r="A787">
        <v>2020</v>
      </c>
      <c r="B787" t="s">
        <v>49</v>
      </c>
      <c r="E787" t="s">
        <v>600</v>
      </c>
      <c r="F787" s="101" t="s">
        <v>1632</v>
      </c>
    </row>
    <row r="788" spans="1:6" x14ac:dyDescent="0.25">
      <c r="A788">
        <v>2020</v>
      </c>
      <c r="B788" t="s">
        <v>153</v>
      </c>
      <c r="E788" t="s">
        <v>600</v>
      </c>
      <c r="F788" s="101" t="s">
        <v>1633</v>
      </c>
    </row>
    <row r="789" spans="1:6" x14ac:dyDescent="0.25">
      <c r="A789">
        <v>2020</v>
      </c>
      <c r="B789" t="s">
        <v>46</v>
      </c>
      <c r="E789" t="s">
        <v>600</v>
      </c>
      <c r="F789" s="101" t="s">
        <v>1634</v>
      </c>
    </row>
    <row r="790" spans="1:6" x14ac:dyDescent="0.25">
      <c r="A790">
        <v>2020</v>
      </c>
      <c r="B790" t="s">
        <v>51</v>
      </c>
      <c r="E790" t="s">
        <v>600</v>
      </c>
      <c r="F790" s="101" t="s">
        <v>1635</v>
      </c>
    </row>
    <row r="791" spans="1:6" x14ac:dyDescent="0.25">
      <c r="A791">
        <v>2020</v>
      </c>
      <c r="B791" t="s">
        <v>37</v>
      </c>
      <c r="E791" t="s">
        <v>600</v>
      </c>
      <c r="F791" s="101" t="s">
        <v>1636</v>
      </c>
    </row>
    <row r="792" spans="1:6" x14ac:dyDescent="0.25">
      <c r="A792">
        <v>2020</v>
      </c>
      <c r="B792" t="s">
        <v>56</v>
      </c>
      <c r="E792" t="s">
        <v>600</v>
      </c>
      <c r="F792" s="101" t="s">
        <v>1637</v>
      </c>
    </row>
    <row r="793" spans="1:6" x14ac:dyDescent="0.25">
      <c r="A793">
        <v>2020</v>
      </c>
      <c r="B793" t="s">
        <v>34</v>
      </c>
      <c r="E793" t="s">
        <v>600</v>
      </c>
      <c r="F793" s="101" t="s">
        <v>1638</v>
      </c>
    </row>
    <row r="794" spans="1:6" x14ac:dyDescent="0.25">
      <c r="A794">
        <v>2020</v>
      </c>
      <c r="B794" t="s">
        <v>27</v>
      </c>
      <c r="E794" t="s">
        <v>600</v>
      </c>
      <c r="F794" s="101" t="s">
        <v>1639</v>
      </c>
    </row>
    <row r="795" spans="1:6" x14ac:dyDescent="0.25">
      <c r="A795">
        <v>2020</v>
      </c>
      <c r="B795" t="s">
        <v>57</v>
      </c>
      <c r="E795" t="s">
        <v>600</v>
      </c>
      <c r="F795" s="101" t="s">
        <v>1640</v>
      </c>
    </row>
    <row r="796" spans="1:6" x14ac:dyDescent="0.25">
      <c r="A796">
        <v>2020</v>
      </c>
      <c r="B796" t="s">
        <v>62</v>
      </c>
      <c r="E796" t="s">
        <v>600</v>
      </c>
      <c r="F796" s="101" t="s">
        <v>1641</v>
      </c>
    </row>
    <row r="797" spans="1:6" x14ac:dyDescent="0.25">
      <c r="A797">
        <v>2020</v>
      </c>
      <c r="B797" t="s">
        <v>154</v>
      </c>
      <c r="E797" t="s">
        <v>600</v>
      </c>
      <c r="F797" s="101" t="s">
        <v>1642</v>
      </c>
    </row>
    <row r="798" spans="1:6" x14ac:dyDescent="0.25">
      <c r="A798">
        <v>2020</v>
      </c>
      <c r="B798" t="s">
        <v>50</v>
      </c>
      <c r="E798" t="s">
        <v>600</v>
      </c>
      <c r="F798" s="101" t="s">
        <v>1643</v>
      </c>
    </row>
    <row r="799" spans="1:6" x14ac:dyDescent="0.25">
      <c r="A799">
        <v>2020</v>
      </c>
      <c r="B799" t="s">
        <v>32</v>
      </c>
      <c r="E799" t="s">
        <v>600</v>
      </c>
      <c r="F799" s="101" t="s">
        <v>1644</v>
      </c>
    </row>
    <row r="800" spans="1:6" x14ac:dyDescent="0.25">
      <c r="A800">
        <v>2020</v>
      </c>
      <c r="B800" t="s">
        <v>61</v>
      </c>
      <c r="E800" t="s">
        <v>600</v>
      </c>
      <c r="F800" s="101" t="s">
        <v>1645</v>
      </c>
    </row>
    <row r="801" spans="1:6" x14ac:dyDescent="0.25">
      <c r="A801">
        <v>2020</v>
      </c>
      <c r="B801" t="s">
        <v>155</v>
      </c>
      <c r="E801" t="s">
        <v>600</v>
      </c>
      <c r="F801" s="101" t="s">
        <v>1646</v>
      </c>
    </row>
    <row r="802" spans="1:6" x14ac:dyDescent="0.25">
      <c r="A802">
        <v>2020</v>
      </c>
      <c r="B802" t="s">
        <v>156</v>
      </c>
      <c r="E802" t="s">
        <v>600</v>
      </c>
      <c r="F802" s="101" t="s">
        <v>1647</v>
      </c>
    </row>
    <row r="803" spans="1:6" x14ac:dyDescent="0.25">
      <c r="A803">
        <v>2020</v>
      </c>
      <c r="B803" t="s">
        <v>157</v>
      </c>
      <c r="E803" t="s">
        <v>600</v>
      </c>
      <c r="F803" s="101" t="s">
        <v>1648</v>
      </c>
    </row>
    <row r="804" spans="1:6" x14ac:dyDescent="0.25">
      <c r="A804">
        <v>2020</v>
      </c>
      <c r="B804" t="s">
        <v>158</v>
      </c>
      <c r="E804" t="s">
        <v>600</v>
      </c>
      <c r="F804" s="101" t="s">
        <v>1649</v>
      </c>
    </row>
    <row r="805" spans="1:6" x14ac:dyDescent="0.25">
      <c r="A805">
        <v>2020</v>
      </c>
      <c r="B805" t="s">
        <v>159</v>
      </c>
      <c r="E805" t="s">
        <v>600</v>
      </c>
      <c r="F805" s="101" t="s">
        <v>1650</v>
      </c>
    </row>
    <row r="806" spans="1:6" x14ac:dyDescent="0.25">
      <c r="A806">
        <v>2020</v>
      </c>
      <c r="B806" t="s">
        <v>160</v>
      </c>
      <c r="E806" t="s">
        <v>600</v>
      </c>
      <c r="F806" s="101" t="s">
        <v>1651</v>
      </c>
    </row>
    <row r="807" spans="1:6" x14ac:dyDescent="0.25">
      <c r="A807">
        <v>2020</v>
      </c>
      <c r="B807" t="s">
        <v>112</v>
      </c>
      <c r="E807" t="s">
        <v>600</v>
      </c>
      <c r="F807" s="101" t="s">
        <v>1652</v>
      </c>
    </row>
    <row r="808" spans="1:6" x14ac:dyDescent="0.25">
      <c r="A808">
        <v>2020</v>
      </c>
      <c r="B808" t="s">
        <v>134</v>
      </c>
      <c r="E808" t="s">
        <v>600</v>
      </c>
      <c r="F808" s="101" t="s">
        <v>1653</v>
      </c>
    </row>
    <row r="809" spans="1:6" x14ac:dyDescent="0.25">
      <c r="A809">
        <v>2020</v>
      </c>
      <c r="B809" t="s">
        <v>116</v>
      </c>
      <c r="E809" t="s">
        <v>600</v>
      </c>
      <c r="F809" s="101" t="s">
        <v>1654</v>
      </c>
    </row>
    <row r="810" spans="1:6" x14ac:dyDescent="0.25">
      <c r="A810">
        <v>2020</v>
      </c>
      <c r="B810" t="s">
        <v>137</v>
      </c>
      <c r="E810" t="s">
        <v>600</v>
      </c>
      <c r="F810" s="101" t="s">
        <v>1655</v>
      </c>
    </row>
    <row r="811" spans="1:6" x14ac:dyDescent="0.25">
      <c r="A811">
        <v>2020</v>
      </c>
      <c r="B811" t="s">
        <v>162</v>
      </c>
      <c r="E811" t="s">
        <v>600</v>
      </c>
      <c r="F811" s="101" t="s">
        <v>1656</v>
      </c>
    </row>
    <row r="812" spans="1:6" x14ac:dyDescent="0.25">
      <c r="A812">
        <v>2020</v>
      </c>
      <c r="B812" t="s">
        <v>163</v>
      </c>
      <c r="E812" t="s">
        <v>600</v>
      </c>
      <c r="F812" s="101" t="s">
        <v>1657</v>
      </c>
    </row>
    <row r="813" spans="1:6" x14ac:dyDescent="0.25">
      <c r="A813">
        <v>2020</v>
      </c>
      <c r="B813" t="s">
        <v>164</v>
      </c>
      <c r="E813" t="s">
        <v>600</v>
      </c>
      <c r="F813" s="101" t="s">
        <v>1658</v>
      </c>
    </row>
    <row r="814" spans="1:6" x14ac:dyDescent="0.25">
      <c r="A814">
        <v>2019</v>
      </c>
      <c r="B814" t="s">
        <v>152</v>
      </c>
      <c r="E814" t="s">
        <v>600</v>
      </c>
      <c r="F814" s="101" t="s">
        <v>1659</v>
      </c>
    </row>
    <row r="815" spans="1:6" x14ac:dyDescent="0.25">
      <c r="A815">
        <v>2019</v>
      </c>
      <c r="B815" t="s">
        <v>59</v>
      </c>
      <c r="E815" t="s">
        <v>600</v>
      </c>
      <c r="F815" s="101" t="s">
        <v>1660</v>
      </c>
    </row>
    <row r="816" spans="1:6" x14ac:dyDescent="0.25">
      <c r="A816">
        <v>2019</v>
      </c>
      <c r="B816" t="s">
        <v>49</v>
      </c>
      <c r="E816" t="s">
        <v>600</v>
      </c>
      <c r="F816" s="101" t="s">
        <v>1661</v>
      </c>
    </row>
    <row r="817" spans="1:6" x14ac:dyDescent="0.25">
      <c r="A817">
        <v>2019</v>
      </c>
      <c r="B817" t="s">
        <v>153</v>
      </c>
      <c r="E817" t="s">
        <v>600</v>
      </c>
      <c r="F817" s="101" t="s">
        <v>1633</v>
      </c>
    </row>
    <row r="818" spans="1:6" x14ac:dyDescent="0.25">
      <c r="A818">
        <v>2019</v>
      </c>
      <c r="B818" t="s">
        <v>46</v>
      </c>
      <c r="E818" t="s">
        <v>600</v>
      </c>
      <c r="F818" s="101" t="s">
        <v>1662</v>
      </c>
    </row>
    <row r="819" spans="1:6" x14ac:dyDescent="0.25">
      <c r="A819">
        <v>2019</v>
      </c>
      <c r="B819" t="s">
        <v>51</v>
      </c>
      <c r="E819" t="s">
        <v>600</v>
      </c>
      <c r="F819" s="101" t="s">
        <v>1663</v>
      </c>
    </row>
    <row r="820" spans="1:6" x14ac:dyDescent="0.25">
      <c r="A820">
        <v>2019</v>
      </c>
      <c r="B820" t="s">
        <v>37</v>
      </c>
      <c r="E820" t="s">
        <v>600</v>
      </c>
      <c r="F820" s="101" t="s">
        <v>1664</v>
      </c>
    </row>
    <row r="821" spans="1:6" x14ac:dyDescent="0.25">
      <c r="A821">
        <v>2019</v>
      </c>
      <c r="B821" t="s">
        <v>56</v>
      </c>
      <c r="E821" t="s">
        <v>600</v>
      </c>
      <c r="F821" s="101" t="s">
        <v>1665</v>
      </c>
    </row>
    <row r="822" spans="1:6" x14ac:dyDescent="0.25">
      <c r="A822">
        <v>2019</v>
      </c>
      <c r="B822" t="s">
        <v>34</v>
      </c>
      <c r="E822" t="s">
        <v>600</v>
      </c>
      <c r="F822" s="101" t="s">
        <v>1666</v>
      </c>
    </row>
    <row r="823" spans="1:6" x14ac:dyDescent="0.25">
      <c r="A823">
        <v>2019</v>
      </c>
      <c r="B823" t="s">
        <v>27</v>
      </c>
      <c r="E823" t="s">
        <v>600</v>
      </c>
      <c r="F823" s="101" t="s">
        <v>1667</v>
      </c>
    </row>
    <row r="824" spans="1:6" x14ac:dyDescent="0.25">
      <c r="A824">
        <v>2019</v>
      </c>
      <c r="B824" t="s">
        <v>57</v>
      </c>
      <c r="E824" t="s">
        <v>600</v>
      </c>
      <c r="F824" s="101" t="s">
        <v>1668</v>
      </c>
    </row>
    <row r="825" spans="1:6" x14ac:dyDescent="0.25">
      <c r="A825">
        <v>2019</v>
      </c>
      <c r="B825" t="s">
        <v>62</v>
      </c>
      <c r="E825" t="s">
        <v>600</v>
      </c>
      <c r="F825" s="101" t="s">
        <v>1669</v>
      </c>
    </row>
    <row r="826" spans="1:6" x14ac:dyDescent="0.25">
      <c r="A826">
        <v>2019</v>
      </c>
      <c r="B826" t="s">
        <v>154</v>
      </c>
      <c r="E826" t="s">
        <v>600</v>
      </c>
      <c r="F826" s="101" t="s">
        <v>1670</v>
      </c>
    </row>
    <row r="827" spans="1:6" x14ac:dyDescent="0.25">
      <c r="A827">
        <v>2019</v>
      </c>
      <c r="B827" t="s">
        <v>50</v>
      </c>
      <c r="E827" t="s">
        <v>600</v>
      </c>
      <c r="F827" s="101" t="s">
        <v>1671</v>
      </c>
    </row>
    <row r="828" spans="1:6" x14ac:dyDescent="0.25">
      <c r="A828">
        <v>2019</v>
      </c>
      <c r="B828" t="s">
        <v>32</v>
      </c>
      <c r="E828" t="s">
        <v>600</v>
      </c>
      <c r="F828" s="101" t="s">
        <v>1644</v>
      </c>
    </row>
    <row r="829" spans="1:6" x14ac:dyDescent="0.25">
      <c r="A829">
        <v>2019</v>
      </c>
      <c r="B829" t="s">
        <v>61</v>
      </c>
      <c r="E829" t="s">
        <v>600</v>
      </c>
      <c r="F829" s="101" t="s">
        <v>1672</v>
      </c>
    </row>
    <row r="830" spans="1:6" x14ac:dyDescent="0.25">
      <c r="A830">
        <v>2019</v>
      </c>
      <c r="B830" t="s">
        <v>155</v>
      </c>
      <c r="E830" t="s">
        <v>600</v>
      </c>
      <c r="F830" s="101" t="s">
        <v>1673</v>
      </c>
    </row>
    <row r="831" spans="1:6" x14ac:dyDescent="0.25">
      <c r="A831">
        <v>2019</v>
      </c>
      <c r="B831" t="s">
        <v>156</v>
      </c>
      <c r="E831" t="s">
        <v>600</v>
      </c>
      <c r="F831" s="101" t="s">
        <v>1674</v>
      </c>
    </row>
    <row r="832" spans="1:6" x14ac:dyDescent="0.25">
      <c r="A832">
        <v>2019</v>
      </c>
      <c r="B832" t="s">
        <v>157</v>
      </c>
      <c r="E832" t="s">
        <v>600</v>
      </c>
      <c r="F832" s="101" t="s">
        <v>1675</v>
      </c>
    </row>
    <row r="833" spans="1:6" x14ac:dyDescent="0.25">
      <c r="A833">
        <v>2019</v>
      </c>
      <c r="B833" t="s">
        <v>158</v>
      </c>
      <c r="E833" t="s">
        <v>600</v>
      </c>
      <c r="F833" s="101" t="s">
        <v>1676</v>
      </c>
    </row>
    <row r="834" spans="1:6" x14ac:dyDescent="0.25">
      <c r="A834">
        <v>2019</v>
      </c>
      <c r="B834" t="s">
        <v>159</v>
      </c>
      <c r="E834" t="s">
        <v>600</v>
      </c>
      <c r="F834" s="101" t="s">
        <v>1677</v>
      </c>
    </row>
    <row r="835" spans="1:6" x14ac:dyDescent="0.25">
      <c r="A835">
        <v>2019</v>
      </c>
      <c r="B835" t="s">
        <v>160</v>
      </c>
      <c r="E835" t="s">
        <v>600</v>
      </c>
      <c r="F835" s="101" t="s">
        <v>1678</v>
      </c>
    </row>
    <row r="836" spans="1:6" x14ac:dyDescent="0.25">
      <c r="A836">
        <v>2019</v>
      </c>
      <c r="B836" t="s">
        <v>112</v>
      </c>
      <c r="E836" t="s">
        <v>600</v>
      </c>
      <c r="F836" s="101" t="s">
        <v>1679</v>
      </c>
    </row>
    <row r="837" spans="1:6" x14ac:dyDescent="0.25">
      <c r="A837">
        <v>2019</v>
      </c>
      <c r="B837" t="s">
        <v>134</v>
      </c>
      <c r="E837" t="s">
        <v>600</v>
      </c>
      <c r="F837" s="101" t="s">
        <v>1680</v>
      </c>
    </row>
    <row r="838" spans="1:6" x14ac:dyDescent="0.25">
      <c r="A838">
        <v>2019</v>
      </c>
      <c r="B838" t="s">
        <v>116</v>
      </c>
      <c r="E838" t="s">
        <v>600</v>
      </c>
      <c r="F838" s="101" t="s">
        <v>1681</v>
      </c>
    </row>
    <row r="839" spans="1:6" x14ac:dyDescent="0.25">
      <c r="A839">
        <v>2019</v>
      </c>
      <c r="B839" t="s">
        <v>137</v>
      </c>
      <c r="E839" t="s">
        <v>600</v>
      </c>
      <c r="F839" s="101" t="s">
        <v>1682</v>
      </c>
    </row>
    <row r="840" spans="1:6" x14ac:dyDescent="0.25">
      <c r="A840">
        <v>2019</v>
      </c>
      <c r="B840" t="s">
        <v>162</v>
      </c>
      <c r="E840" t="s">
        <v>600</v>
      </c>
      <c r="F840" s="101" t="s">
        <v>1683</v>
      </c>
    </row>
    <row r="841" spans="1:6" x14ac:dyDescent="0.25">
      <c r="A841">
        <v>2019</v>
      </c>
      <c r="B841" t="s">
        <v>163</v>
      </c>
      <c r="E841" t="s">
        <v>600</v>
      </c>
      <c r="F841" s="101" t="s">
        <v>1684</v>
      </c>
    </row>
    <row r="842" spans="1:6" x14ac:dyDescent="0.25">
      <c r="A842">
        <v>2019</v>
      </c>
      <c r="B842" t="s">
        <v>164</v>
      </c>
      <c r="E842" t="s">
        <v>600</v>
      </c>
      <c r="F842" s="101" t="s">
        <v>1685</v>
      </c>
    </row>
    <row r="843" spans="1:6" x14ac:dyDescent="0.25">
      <c r="A843">
        <v>2018</v>
      </c>
      <c r="B843" t="s">
        <v>152</v>
      </c>
      <c r="E843" t="s">
        <v>600</v>
      </c>
      <c r="F843" s="101" t="s">
        <v>1686</v>
      </c>
    </row>
    <row r="844" spans="1:6" x14ac:dyDescent="0.25">
      <c r="A844">
        <v>2018</v>
      </c>
      <c r="B844" t="s">
        <v>59</v>
      </c>
      <c r="E844" t="s">
        <v>600</v>
      </c>
      <c r="F844" s="101" t="s">
        <v>1687</v>
      </c>
    </row>
    <row r="845" spans="1:6" x14ac:dyDescent="0.25">
      <c r="A845">
        <v>2018</v>
      </c>
      <c r="B845" t="s">
        <v>49</v>
      </c>
      <c r="E845" t="s">
        <v>600</v>
      </c>
      <c r="F845" s="101" t="s">
        <v>1688</v>
      </c>
    </row>
    <row r="846" spans="1:6" x14ac:dyDescent="0.25">
      <c r="A846">
        <v>2018</v>
      </c>
      <c r="B846" t="s">
        <v>153</v>
      </c>
      <c r="E846" t="s">
        <v>600</v>
      </c>
      <c r="F846" s="101" t="s">
        <v>1689</v>
      </c>
    </row>
    <row r="847" spans="1:6" x14ac:dyDescent="0.25">
      <c r="A847">
        <v>2018</v>
      </c>
      <c r="B847" t="s">
        <v>46</v>
      </c>
      <c r="E847" t="s">
        <v>600</v>
      </c>
      <c r="F847" s="101" t="s">
        <v>1690</v>
      </c>
    </row>
    <row r="848" spans="1:6" x14ac:dyDescent="0.25">
      <c r="A848">
        <v>2018</v>
      </c>
      <c r="B848" t="s">
        <v>51</v>
      </c>
      <c r="E848" t="s">
        <v>600</v>
      </c>
      <c r="F848" s="101" t="s">
        <v>1691</v>
      </c>
    </row>
    <row r="849" spans="1:6" x14ac:dyDescent="0.25">
      <c r="A849">
        <v>2018</v>
      </c>
      <c r="B849" t="s">
        <v>37</v>
      </c>
      <c r="E849" t="s">
        <v>600</v>
      </c>
      <c r="F849" s="101" t="s">
        <v>1692</v>
      </c>
    </row>
    <row r="850" spans="1:6" x14ac:dyDescent="0.25">
      <c r="A850">
        <v>2018</v>
      </c>
      <c r="B850" t="s">
        <v>56</v>
      </c>
      <c r="E850" t="s">
        <v>600</v>
      </c>
      <c r="F850" s="101" t="s">
        <v>1693</v>
      </c>
    </row>
    <row r="851" spans="1:6" x14ac:dyDescent="0.25">
      <c r="A851">
        <v>2018</v>
      </c>
      <c r="B851" t="s">
        <v>34</v>
      </c>
      <c r="E851" t="s">
        <v>600</v>
      </c>
      <c r="F851" s="101" t="s">
        <v>1694</v>
      </c>
    </row>
    <row r="852" spans="1:6" x14ac:dyDescent="0.25">
      <c r="A852">
        <v>2018</v>
      </c>
      <c r="B852" t="s">
        <v>27</v>
      </c>
      <c r="E852" t="s">
        <v>600</v>
      </c>
      <c r="F852" s="101" t="s">
        <v>1695</v>
      </c>
    </row>
    <row r="853" spans="1:6" x14ac:dyDescent="0.25">
      <c r="A853">
        <v>2018</v>
      </c>
      <c r="B853" t="s">
        <v>57</v>
      </c>
      <c r="E853" t="s">
        <v>600</v>
      </c>
      <c r="F853" s="101" t="s">
        <v>1696</v>
      </c>
    </row>
    <row r="854" spans="1:6" x14ac:dyDescent="0.25">
      <c r="A854">
        <v>2018</v>
      </c>
      <c r="B854" t="s">
        <v>62</v>
      </c>
      <c r="E854" t="s">
        <v>600</v>
      </c>
      <c r="F854" s="101" t="s">
        <v>1697</v>
      </c>
    </row>
    <row r="855" spans="1:6" x14ac:dyDescent="0.25">
      <c r="A855">
        <v>2018</v>
      </c>
      <c r="B855" t="s">
        <v>154</v>
      </c>
      <c r="E855" t="s">
        <v>600</v>
      </c>
      <c r="F855" s="101" t="s">
        <v>1698</v>
      </c>
    </row>
    <row r="856" spans="1:6" x14ac:dyDescent="0.25">
      <c r="A856">
        <v>2018</v>
      </c>
      <c r="B856" t="s">
        <v>50</v>
      </c>
      <c r="E856" t="s">
        <v>600</v>
      </c>
      <c r="F856" s="101" t="s">
        <v>1699</v>
      </c>
    </row>
    <row r="857" spans="1:6" x14ac:dyDescent="0.25">
      <c r="A857">
        <v>2018</v>
      </c>
      <c r="B857" t="s">
        <v>32</v>
      </c>
      <c r="E857" t="s">
        <v>600</v>
      </c>
      <c r="F857" s="101" t="s">
        <v>1700</v>
      </c>
    </row>
    <row r="858" spans="1:6" x14ac:dyDescent="0.25">
      <c r="A858">
        <v>2018</v>
      </c>
      <c r="B858" t="s">
        <v>61</v>
      </c>
      <c r="E858" t="s">
        <v>600</v>
      </c>
      <c r="F858" s="101" t="s">
        <v>1701</v>
      </c>
    </row>
    <row r="859" spans="1:6" x14ac:dyDescent="0.25">
      <c r="A859">
        <v>2018</v>
      </c>
      <c r="B859" t="s">
        <v>155</v>
      </c>
      <c r="E859" t="s">
        <v>600</v>
      </c>
      <c r="F859" s="101" t="s">
        <v>1702</v>
      </c>
    </row>
    <row r="860" spans="1:6" x14ac:dyDescent="0.25">
      <c r="A860">
        <v>2018</v>
      </c>
      <c r="B860" t="s">
        <v>156</v>
      </c>
      <c r="E860" t="s">
        <v>600</v>
      </c>
      <c r="F860" s="101" t="s">
        <v>1703</v>
      </c>
    </row>
    <row r="861" spans="1:6" x14ac:dyDescent="0.25">
      <c r="A861">
        <v>2018</v>
      </c>
      <c r="B861" t="s">
        <v>157</v>
      </c>
      <c r="E861" t="s">
        <v>600</v>
      </c>
      <c r="F861" s="101" t="s">
        <v>1704</v>
      </c>
    </row>
    <row r="862" spans="1:6" x14ac:dyDescent="0.25">
      <c r="A862">
        <v>2018</v>
      </c>
      <c r="B862" t="s">
        <v>158</v>
      </c>
      <c r="E862" t="s">
        <v>600</v>
      </c>
      <c r="F862" s="101" t="s">
        <v>1705</v>
      </c>
    </row>
    <row r="863" spans="1:6" x14ac:dyDescent="0.25">
      <c r="A863">
        <v>2018</v>
      </c>
      <c r="B863" t="s">
        <v>159</v>
      </c>
      <c r="E863" t="s">
        <v>600</v>
      </c>
      <c r="F863" s="101" t="s">
        <v>1706</v>
      </c>
    </row>
    <row r="864" spans="1:6" x14ac:dyDescent="0.25">
      <c r="A864">
        <v>2018</v>
      </c>
      <c r="B864" t="s">
        <v>160</v>
      </c>
      <c r="E864" t="s">
        <v>600</v>
      </c>
      <c r="F864" s="101" t="s">
        <v>1707</v>
      </c>
    </row>
    <row r="865" spans="1:6" x14ac:dyDescent="0.25">
      <c r="A865">
        <v>2018</v>
      </c>
      <c r="B865" t="s">
        <v>112</v>
      </c>
      <c r="E865" t="s">
        <v>600</v>
      </c>
      <c r="F865" s="101" t="s">
        <v>1708</v>
      </c>
    </row>
    <row r="866" spans="1:6" x14ac:dyDescent="0.25">
      <c r="A866">
        <v>2018</v>
      </c>
      <c r="B866" t="s">
        <v>134</v>
      </c>
      <c r="E866" t="s">
        <v>600</v>
      </c>
      <c r="F866" s="101" t="s">
        <v>1709</v>
      </c>
    </row>
    <row r="867" spans="1:6" x14ac:dyDescent="0.25">
      <c r="A867">
        <v>2018</v>
      </c>
      <c r="B867" t="s">
        <v>116</v>
      </c>
      <c r="E867" t="s">
        <v>600</v>
      </c>
      <c r="F867" s="101" t="s">
        <v>1710</v>
      </c>
    </row>
    <row r="868" spans="1:6" x14ac:dyDescent="0.25">
      <c r="A868">
        <v>2018</v>
      </c>
      <c r="B868" t="s">
        <v>137</v>
      </c>
      <c r="E868" t="s">
        <v>600</v>
      </c>
      <c r="F868" s="101" t="s">
        <v>1711</v>
      </c>
    </row>
    <row r="869" spans="1:6" x14ac:dyDescent="0.25">
      <c r="A869">
        <v>2018</v>
      </c>
      <c r="B869" t="s">
        <v>162</v>
      </c>
      <c r="E869" t="s">
        <v>600</v>
      </c>
      <c r="F869" s="101" t="s">
        <v>1712</v>
      </c>
    </row>
    <row r="870" spans="1:6" x14ac:dyDescent="0.25">
      <c r="A870">
        <v>2018</v>
      </c>
      <c r="B870" t="s">
        <v>163</v>
      </c>
      <c r="E870" t="s">
        <v>600</v>
      </c>
      <c r="F870" s="101" t="s">
        <v>1713</v>
      </c>
    </row>
    <row r="871" spans="1:6" x14ac:dyDescent="0.25">
      <c r="A871">
        <v>2018</v>
      </c>
      <c r="B871" t="s">
        <v>164</v>
      </c>
      <c r="E871" t="s">
        <v>600</v>
      </c>
      <c r="F871" s="101" t="s">
        <v>1714</v>
      </c>
    </row>
    <row r="872" spans="1:6" x14ac:dyDescent="0.25">
      <c r="A872">
        <v>2017</v>
      </c>
      <c r="B872" t="s">
        <v>152</v>
      </c>
      <c r="E872" t="s">
        <v>600</v>
      </c>
      <c r="F872" s="101" t="s">
        <v>1715</v>
      </c>
    </row>
    <row r="873" spans="1:6" x14ac:dyDescent="0.25">
      <c r="A873">
        <v>2017</v>
      </c>
      <c r="B873" t="s">
        <v>59</v>
      </c>
      <c r="E873" t="s">
        <v>600</v>
      </c>
      <c r="F873" s="101" t="s">
        <v>1716</v>
      </c>
    </row>
    <row r="874" spans="1:6" x14ac:dyDescent="0.25">
      <c r="A874">
        <v>2017</v>
      </c>
      <c r="B874" t="s">
        <v>49</v>
      </c>
      <c r="E874" t="s">
        <v>600</v>
      </c>
      <c r="F874" s="101" t="s">
        <v>1717</v>
      </c>
    </row>
    <row r="875" spans="1:6" x14ac:dyDescent="0.25">
      <c r="A875">
        <v>2017</v>
      </c>
      <c r="B875" t="s">
        <v>153</v>
      </c>
      <c r="E875" t="s">
        <v>600</v>
      </c>
      <c r="F875" s="101" t="s">
        <v>1718</v>
      </c>
    </row>
    <row r="876" spans="1:6" x14ac:dyDescent="0.25">
      <c r="A876">
        <v>2017</v>
      </c>
      <c r="B876" t="s">
        <v>46</v>
      </c>
      <c r="E876" t="s">
        <v>600</v>
      </c>
      <c r="F876" s="101" t="s">
        <v>1719</v>
      </c>
    </row>
    <row r="877" spans="1:6" x14ac:dyDescent="0.25">
      <c r="A877">
        <v>2017</v>
      </c>
      <c r="B877" t="s">
        <v>51</v>
      </c>
      <c r="E877" t="s">
        <v>600</v>
      </c>
      <c r="F877" s="101" t="s">
        <v>1720</v>
      </c>
    </row>
    <row r="878" spans="1:6" x14ac:dyDescent="0.25">
      <c r="A878">
        <v>2017</v>
      </c>
      <c r="B878" t="s">
        <v>37</v>
      </c>
      <c r="E878" t="s">
        <v>600</v>
      </c>
      <c r="F878" s="101" t="s">
        <v>1721</v>
      </c>
    </row>
    <row r="879" spans="1:6" x14ac:dyDescent="0.25">
      <c r="A879">
        <v>2017</v>
      </c>
      <c r="B879" t="s">
        <v>56</v>
      </c>
      <c r="E879" t="s">
        <v>600</v>
      </c>
      <c r="F879" s="101" t="s">
        <v>1722</v>
      </c>
    </row>
    <row r="880" spans="1:6" x14ac:dyDescent="0.25">
      <c r="A880">
        <v>2017</v>
      </c>
      <c r="B880" t="s">
        <v>34</v>
      </c>
      <c r="E880" t="s">
        <v>600</v>
      </c>
      <c r="F880" s="101" t="s">
        <v>1723</v>
      </c>
    </row>
    <row r="881" spans="1:6" x14ac:dyDescent="0.25">
      <c r="A881">
        <v>2017</v>
      </c>
      <c r="B881" t="s">
        <v>27</v>
      </c>
      <c r="E881" t="s">
        <v>600</v>
      </c>
      <c r="F881" s="101" t="s">
        <v>1724</v>
      </c>
    </row>
    <row r="882" spans="1:6" x14ac:dyDescent="0.25">
      <c r="A882">
        <v>2017</v>
      </c>
      <c r="B882" t="s">
        <v>57</v>
      </c>
      <c r="E882" t="s">
        <v>600</v>
      </c>
      <c r="F882" s="101" t="s">
        <v>1725</v>
      </c>
    </row>
    <row r="883" spans="1:6" x14ac:dyDescent="0.25">
      <c r="A883">
        <v>2017</v>
      </c>
      <c r="B883" t="s">
        <v>62</v>
      </c>
      <c r="E883" t="s">
        <v>600</v>
      </c>
      <c r="F883" s="101" t="s">
        <v>1726</v>
      </c>
    </row>
    <row r="884" spans="1:6" x14ac:dyDescent="0.25">
      <c r="A884">
        <v>2017</v>
      </c>
      <c r="B884" t="s">
        <v>154</v>
      </c>
      <c r="E884" t="s">
        <v>600</v>
      </c>
      <c r="F884" s="101" t="s">
        <v>1727</v>
      </c>
    </row>
    <row r="885" spans="1:6" x14ac:dyDescent="0.25">
      <c r="A885">
        <v>2017</v>
      </c>
      <c r="B885" t="s">
        <v>50</v>
      </c>
      <c r="E885" t="s">
        <v>600</v>
      </c>
      <c r="F885" s="101" t="s">
        <v>1728</v>
      </c>
    </row>
    <row r="886" spans="1:6" x14ac:dyDescent="0.25">
      <c r="A886">
        <v>2017</v>
      </c>
      <c r="B886" t="s">
        <v>32</v>
      </c>
      <c r="E886" t="s">
        <v>600</v>
      </c>
      <c r="F886" s="101" t="s">
        <v>1729</v>
      </c>
    </row>
    <row r="887" spans="1:6" x14ac:dyDescent="0.25">
      <c r="A887">
        <v>2017</v>
      </c>
      <c r="B887" t="s">
        <v>61</v>
      </c>
      <c r="E887" t="s">
        <v>600</v>
      </c>
      <c r="F887" s="101" t="s">
        <v>1730</v>
      </c>
    </row>
    <row r="888" spans="1:6" x14ac:dyDescent="0.25">
      <c r="A888">
        <v>2017</v>
      </c>
      <c r="B888" t="s">
        <v>155</v>
      </c>
      <c r="E888" t="s">
        <v>600</v>
      </c>
      <c r="F888" s="101" t="s">
        <v>1731</v>
      </c>
    </row>
    <row r="889" spans="1:6" x14ac:dyDescent="0.25">
      <c r="A889">
        <v>2017</v>
      </c>
      <c r="B889" t="s">
        <v>156</v>
      </c>
      <c r="E889" t="s">
        <v>600</v>
      </c>
      <c r="F889" s="101" t="s">
        <v>1732</v>
      </c>
    </row>
    <row r="890" spans="1:6" x14ac:dyDescent="0.25">
      <c r="A890">
        <v>2017</v>
      </c>
      <c r="B890" t="s">
        <v>157</v>
      </c>
      <c r="E890" t="s">
        <v>600</v>
      </c>
      <c r="F890" s="101" t="s">
        <v>1733</v>
      </c>
    </row>
    <row r="891" spans="1:6" x14ac:dyDescent="0.25">
      <c r="A891">
        <v>2017</v>
      </c>
      <c r="B891" t="s">
        <v>158</v>
      </c>
      <c r="E891" t="s">
        <v>600</v>
      </c>
      <c r="F891" s="101" t="s">
        <v>1734</v>
      </c>
    </row>
    <row r="892" spans="1:6" x14ac:dyDescent="0.25">
      <c r="A892">
        <v>2017</v>
      </c>
      <c r="B892" t="s">
        <v>159</v>
      </c>
      <c r="E892" t="s">
        <v>600</v>
      </c>
      <c r="F892" s="101" t="s">
        <v>1735</v>
      </c>
    </row>
    <row r="893" spans="1:6" x14ac:dyDescent="0.25">
      <c r="A893">
        <v>2017</v>
      </c>
      <c r="B893" t="s">
        <v>160</v>
      </c>
      <c r="E893" t="s">
        <v>600</v>
      </c>
      <c r="F893" s="101" t="s">
        <v>1736</v>
      </c>
    </row>
    <row r="894" spans="1:6" x14ac:dyDescent="0.25">
      <c r="A894">
        <v>2017</v>
      </c>
      <c r="B894" t="s">
        <v>112</v>
      </c>
      <c r="E894" t="s">
        <v>600</v>
      </c>
      <c r="F894" s="101" t="s">
        <v>1737</v>
      </c>
    </row>
    <row r="895" spans="1:6" x14ac:dyDescent="0.25">
      <c r="A895">
        <v>2017</v>
      </c>
      <c r="B895" t="s">
        <v>134</v>
      </c>
      <c r="E895" t="s">
        <v>600</v>
      </c>
      <c r="F895" s="101" t="s">
        <v>1738</v>
      </c>
    </row>
    <row r="896" spans="1:6" x14ac:dyDescent="0.25">
      <c r="A896">
        <v>2017</v>
      </c>
      <c r="B896" t="s">
        <v>116</v>
      </c>
      <c r="E896" t="s">
        <v>600</v>
      </c>
      <c r="F896" s="101" t="s">
        <v>1739</v>
      </c>
    </row>
    <row r="897" spans="1:6" x14ac:dyDescent="0.25">
      <c r="A897">
        <v>2017</v>
      </c>
      <c r="B897" t="s">
        <v>137</v>
      </c>
      <c r="E897" t="s">
        <v>600</v>
      </c>
      <c r="F897" s="101" t="s">
        <v>1711</v>
      </c>
    </row>
    <row r="898" spans="1:6" x14ac:dyDescent="0.25">
      <c r="A898">
        <v>2017</v>
      </c>
      <c r="B898" t="s">
        <v>162</v>
      </c>
      <c r="E898" t="s">
        <v>600</v>
      </c>
      <c r="F898" s="101" t="s">
        <v>1712</v>
      </c>
    </row>
    <row r="899" spans="1:6" x14ac:dyDescent="0.25">
      <c r="A899">
        <v>2017</v>
      </c>
      <c r="B899" t="s">
        <v>163</v>
      </c>
      <c r="E899" t="s">
        <v>600</v>
      </c>
      <c r="F899" s="101" t="s">
        <v>1713</v>
      </c>
    </row>
    <row r="900" spans="1:6" x14ac:dyDescent="0.25">
      <c r="A900">
        <v>2017</v>
      </c>
      <c r="B900" t="s">
        <v>164</v>
      </c>
      <c r="E900" t="s">
        <v>600</v>
      </c>
      <c r="F900" s="101" t="s">
        <v>1714</v>
      </c>
    </row>
    <row r="901" spans="1:6" x14ac:dyDescent="0.25">
      <c r="A901">
        <v>2016</v>
      </c>
      <c r="B901" t="s">
        <v>152</v>
      </c>
      <c r="E901" t="s">
        <v>600</v>
      </c>
      <c r="F901" s="101" t="s">
        <v>1740</v>
      </c>
    </row>
    <row r="902" spans="1:6" x14ac:dyDescent="0.25">
      <c r="A902">
        <v>2016</v>
      </c>
      <c r="B902" t="s">
        <v>59</v>
      </c>
      <c r="E902" t="s">
        <v>600</v>
      </c>
      <c r="F902" s="101" t="s">
        <v>1741</v>
      </c>
    </row>
    <row r="903" spans="1:6" x14ac:dyDescent="0.25">
      <c r="A903">
        <v>2016</v>
      </c>
      <c r="B903" t="s">
        <v>49</v>
      </c>
      <c r="E903" t="s">
        <v>600</v>
      </c>
      <c r="F903" s="101" t="s">
        <v>1742</v>
      </c>
    </row>
    <row r="904" spans="1:6" x14ac:dyDescent="0.25">
      <c r="A904">
        <v>2016</v>
      </c>
      <c r="B904" t="s">
        <v>153</v>
      </c>
      <c r="E904" t="s">
        <v>600</v>
      </c>
      <c r="F904" s="101" t="s">
        <v>1743</v>
      </c>
    </row>
    <row r="905" spans="1:6" x14ac:dyDescent="0.25">
      <c r="A905">
        <v>2016</v>
      </c>
      <c r="B905" t="s">
        <v>46</v>
      </c>
      <c r="E905" t="s">
        <v>600</v>
      </c>
      <c r="F905" s="101" t="s">
        <v>1744</v>
      </c>
    </row>
    <row r="906" spans="1:6" x14ac:dyDescent="0.25">
      <c r="A906">
        <v>2016</v>
      </c>
      <c r="B906" t="s">
        <v>51</v>
      </c>
      <c r="E906" t="s">
        <v>600</v>
      </c>
      <c r="F906" s="101" t="s">
        <v>1745</v>
      </c>
    </row>
    <row r="907" spans="1:6" x14ac:dyDescent="0.25">
      <c r="A907">
        <v>2016</v>
      </c>
      <c r="B907" t="s">
        <v>37</v>
      </c>
      <c r="E907" t="s">
        <v>600</v>
      </c>
      <c r="F907" s="101" t="s">
        <v>1746</v>
      </c>
    </row>
    <row r="908" spans="1:6" x14ac:dyDescent="0.25">
      <c r="A908">
        <v>2016</v>
      </c>
      <c r="B908" t="s">
        <v>56</v>
      </c>
      <c r="E908" t="s">
        <v>600</v>
      </c>
      <c r="F908" s="101" t="s">
        <v>1747</v>
      </c>
    </row>
    <row r="909" spans="1:6" x14ac:dyDescent="0.25">
      <c r="A909">
        <v>2016</v>
      </c>
      <c r="B909" t="s">
        <v>34</v>
      </c>
      <c r="E909" t="s">
        <v>600</v>
      </c>
      <c r="F909" s="101" t="s">
        <v>1748</v>
      </c>
    </row>
    <row r="910" spans="1:6" x14ac:dyDescent="0.25">
      <c r="A910">
        <v>2016</v>
      </c>
      <c r="B910" t="s">
        <v>27</v>
      </c>
      <c r="E910" t="s">
        <v>600</v>
      </c>
      <c r="F910" s="101" t="s">
        <v>1749</v>
      </c>
    </row>
    <row r="911" spans="1:6" x14ac:dyDescent="0.25">
      <c r="A911">
        <v>2016</v>
      </c>
      <c r="B911" t="s">
        <v>57</v>
      </c>
      <c r="E911" t="s">
        <v>600</v>
      </c>
      <c r="F911" s="101" t="s">
        <v>1750</v>
      </c>
    </row>
    <row r="912" spans="1:6" x14ac:dyDescent="0.25">
      <c r="A912">
        <v>2016</v>
      </c>
      <c r="B912" t="s">
        <v>62</v>
      </c>
      <c r="E912" t="s">
        <v>600</v>
      </c>
      <c r="F912" s="101" t="s">
        <v>1751</v>
      </c>
    </row>
    <row r="913" spans="1:6" x14ac:dyDescent="0.25">
      <c r="A913">
        <v>2016</v>
      </c>
      <c r="B913" t="s">
        <v>154</v>
      </c>
      <c r="E913" t="s">
        <v>600</v>
      </c>
      <c r="F913" s="101" t="s">
        <v>1752</v>
      </c>
    </row>
    <row r="914" spans="1:6" x14ac:dyDescent="0.25">
      <c r="A914">
        <v>2016</v>
      </c>
      <c r="B914" t="s">
        <v>50</v>
      </c>
      <c r="E914" t="s">
        <v>600</v>
      </c>
      <c r="F914" s="101" t="s">
        <v>1753</v>
      </c>
    </row>
    <row r="915" spans="1:6" x14ac:dyDescent="0.25">
      <c r="A915">
        <v>2016</v>
      </c>
      <c r="B915" t="s">
        <v>32</v>
      </c>
      <c r="E915" t="s">
        <v>600</v>
      </c>
      <c r="F915" s="101" t="s">
        <v>1754</v>
      </c>
    </row>
    <row r="916" spans="1:6" x14ac:dyDescent="0.25">
      <c r="A916">
        <v>2016</v>
      </c>
      <c r="B916" t="s">
        <v>61</v>
      </c>
      <c r="E916" t="s">
        <v>600</v>
      </c>
      <c r="F916" s="101" t="s">
        <v>1755</v>
      </c>
    </row>
    <row r="917" spans="1:6" x14ac:dyDescent="0.25">
      <c r="A917">
        <v>2016</v>
      </c>
      <c r="B917" t="s">
        <v>155</v>
      </c>
      <c r="E917" t="s">
        <v>600</v>
      </c>
      <c r="F917" s="101" t="s">
        <v>1756</v>
      </c>
    </row>
    <row r="918" spans="1:6" x14ac:dyDescent="0.25">
      <c r="A918">
        <v>2016</v>
      </c>
      <c r="B918" t="s">
        <v>156</v>
      </c>
      <c r="E918" t="s">
        <v>600</v>
      </c>
      <c r="F918" s="101" t="s">
        <v>1757</v>
      </c>
    </row>
    <row r="919" spans="1:6" x14ac:dyDescent="0.25">
      <c r="A919">
        <v>2016</v>
      </c>
      <c r="B919" t="s">
        <v>157</v>
      </c>
      <c r="E919" t="s">
        <v>600</v>
      </c>
      <c r="F919" s="101" t="s">
        <v>1758</v>
      </c>
    </row>
    <row r="920" spans="1:6" x14ac:dyDescent="0.25">
      <c r="A920">
        <v>2016</v>
      </c>
      <c r="B920" t="s">
        <v>158</v>
      </c>
      <c r="E920" t="s">
        <v>600</v>
      </c>
      <c r="F920" s="101" t="s">
        <v>1759</v>
      </c>
    </row>
    <row r="921" spans="1:6" x14ac:dyDescent="0.25">
      <c r="A921">
        <v>2016</v>
      </c>
      <c r="B921" t="s">
        <v>159</v>
      </c>
      <c r="E921" t="s">
        <v>600</v>
      </c>
      <c r="F921" s="101" t="s">
        <v>1760</v>
      </c>
    </row>
    <row r="922" spans="1:6" x14ac:dyDescent="0.25">
      <c r="A922">
        <v>2016</v>
      </c>
      <c r="B922" t="s">
        <v>160</v>
      </c>
      <c r="E922" t="s">
        <v>600</v>
      </c>
      <c r="F922" s="101" t="s">
        <v>1761</v>
      </c>
    </row>
    <row r="923" spans="1:6" x14ac:dyDescent="0.25">
      <c r="A923">
        <v>2016</v>
      </c>
      <c r="B923" t="s">
        <v>112</v>
      </c>
      <c r="E923" t="s">
        <v>600</v>
      </c>
      <c r="F923" s="101" t="s">
        <v>1762</v>
      </c>
    </row>
    <row r="924" spans="1:6" x14ac:dyDescent="0.25">
      <c r="A924">
        <v>2016</v>
      </c>
      <c r="B924" t="s">
        <v>134</v>
      </c>
      <c r="E924" t="s">
        <v>600</v>
      </c>
      <c r="F924" s="101" t="s">
        <v>1763</v>
      </c>
    </row>
    <row r="925" spans="1:6" x14ac:dyDescent="0.25">
      <c r="A925">
        <v>2016</v>
      </c>
      <c r="B925" t="s">
        <v>116</v>
      </c>
      <c r="E925" t="s">
        <v>600</v>
      </c>
      <c r="F925" s="101" t="s">
        <v>1764</v>
      </c>
    </row>
    <row r="926" spans="1:6" x14ac:dyDescent="0.25">
      <c r="A926">
        <v>2016</v>
      </c>
      <c r="B926" t="s">
        <v>137</v>
      </c>
      <c r="E926" t="s">
        <v>600</v>
      </c>
      <c r="F926" s="101" t="s">
        <v>1765</v>
      </c>
    </row>
    <row r="927" spans="1:6" x14ac:dyDescent="0.25">
      <c r="A927">
        <v>2016</v>
      </c>
      <c r="B927" t="s">
        <v>162</v>
      </c>
      <c r="E927" t="s">
        <v>600</v>
      </c>
      <c r="F927" s="101" t="s">
        <v>1766</v>
      </c>
    </row>
    <row r="928" spans="1:6" x14ac:dyDescent="0.25">
      <c r="A928">
        <v>2016</v>
      </c>
      <c r="B928" t="s">
        <v>163</v>
      </c>
      <c r="E928" t="s">
        <v>600</v>
      </c>
      <c r="F928" s="101" t="s">
        <v>1767</v>
      </c>
    </row>
    <row r="929" spans="1:6" x14ac:dyDescent="0.25">
      <c r="A929">
        <v>2016</v>
      </c>
      <c r="B929" t="s">
        <v>164</v>
      </c>
      <c r="E929" t="s">
        <v>600</v>
      </c>
      <c r="F929" s="101" t="s">
        <v>1768</v>
      </c>
    </row>
    <row r="930" spans="1:6" x14ac:dyDescent="0.25">
      <c r="A930">
        <v>2015</v>
      </c>
      <c r="B930" t="s">
        <v>152</v>
      </c>
      <c r="E930" t="s">
        <v>600</v>
      </c>
      <c r="F930" s="101" t="s">
        <v>1769</v>
      </c>
    </row>
    <row r="931" spans="1:6" x14ac:dyDescent="0.25">
      <c r="A931">
        <v>2015</v>
      </c>
      <c r="B931" t="s">
        <v>59</v>
      </c>
      <c r="E931" t="s">
        <v>600</v>
      </c>
      <c r="F931" s="101" t="s">
        <v>1770</v>
      </c>
    </row>
    <row r="932" spans="1:6" x14ac:dyDescent="0.25">
      <c r="A932">
        <v>2015</v>
      </c>
      <c r="B932" t="s">
        <v>49</v>
      </c>
      <c r="E932" t="s">
        <v>600</v>
      </c>
      <c r="F932" s="101" t="s">
        <v>1771</v>
      </c>
    </row>
    <row r="933" spans="1:6" x14ac:dyDescent="0.25">
      <c r="A933">
        <v>2015</v>
      </c>
      <c r="B933" t="s">
        <v>153</v>
      </c>
      <c r="E933" t="s">
        <v>600</v>
      </c>
      <c r="F933" s="101" t="s">
        <v>1772</v>
      </c>
    </row>
    <row r="934" spans="1:6" x14ac:dyDescent="0.25">
      <c r="A934">
        <v>2015</v>
      </c>
      <c r="B934" t="s">
        <v>46</v>
      </c>
      <c r="E934" t="s">
        <v>600</v>
      </c>
      <c r="F934" s="101" t="s">
        <v>1773</v>
      </c>
    </row>
    <row r="935" spans="1:6" x14ac:dyDescent="0.25">
      <c r="A935">
        <v>2015</v>
      </c>
      <c r="B935" t="s">
        <v>51</v>
      </c>
      <c r="E935" t="s">
        <v>600</v>
      </c>
      <c r="F935" s="101" t="s">
        <v>1774</v>
      </c>
    </row>
    <row r="936" spans="1:6" x14ac:dyDescent="0.25">
      <c r="A936">
        <v>2015</v>
      </c>
      <c r="B936" t="s">
        <v>37</v>
      </c>
      <c r="E936" t="s">
        <v>600</v>
      </c>
      <c r="F936" s="101" t="s">
        <v>1775</v>
      </c>
    </row>
    <row r="937" spans="1:6" x14ac:dyDescent="0.25">
      <c r="A937">
        <v>2015</v>
      </c>
      <c r="B937" t="s">
        <v>56</v>
      </c>
      <c r="E937" t="s">
        <v>600</v>
      </c>
      <c r="F937" s="101" t="s">
        <v>1776</v>
      </c>
    </row>
    <row r="938" spans="1:6" x14ac:dyDescent="0.25">
      <c r="A938">
        <v>2015</v>
      </c>
      <c r="B938" t="s">
        <v>34</v>
      </c>
      <c r="E938" t="s">
        <v>600</v>
      </c>
      <c r="F938" s="101" t="s">
        <v>1777</v>
      </c>
    </row>
    <row r="939" spans="1:6" x14ac:dyDescent="0.25">
      <c r="A939">
        <v>2015</v>
      </c>
      <c r="B939" t="s">
        <v>27</v>
      </c>
      <c r="E939" t="s">
        <v>600</v>
      </c>
      <c r="F939" s="101" t="s">
        <v>1778</v>
      </c>
    </row>
    <row r="940" spans="1:6" x14ac:dyDescent="0.25">
      <c r="A940">
        <v>2015</v>
      </c>
      <c r="B940" t="s">
        <v>57</v>
      </c>
      <c r="E940" t="s">
        <v>600</v>
      </c>
      <c r="F940" s="101" t="s">
        <v>1779</v>
      </c>
    </row>
    <row r="941" spans="1:6" x14ac:dyDescent="0.25">
      <c r="A941">
        <v>2015</v>
      </c>
      <c r="B941" t="s">
        <v>62</v>
      </c>
      <c r="E941" t="s">
        <v>600</v>
      </c>
      <c r="F941" s="101" t="s">
        <v>1780</v>
      </c>
    </row>
    <row r="942" spans="1:6" x14ac:dyDescent="0.25">
      <c r="A942">
        <v>2015</v>
      </c>
      <c r="B942" t="s">
        <v>154</v>
      </c>
      <c r="E942" t="s">
        <v>600</v>
      </c>
      <c r="F942" s="101" t="s">
        <v>1781</v>
      </c>
    </row>
    <row r="943" spans="1:6" x14ac:dyDescent="0.25">
      <c r="A943">
        <v>2015</v>
      </c>
      <c r="B943" t="s">
        <v>50</v>
      </c>
      <c r="E943" t="s">
        <v>600</v>
      </c>
      <c r="F943" s="101" t="s">
        <v>1643</v>
      </c>
    </row>
    <row r="944" spans="1:6" x14ac:dyDescent="0.25">
      <c r="A944">
        <v>2015</v>
      </c>
      <c r="B944" t="s">
        <v>32</v>
      </c>
      <c r="E944" t="s">
        <v>600</v>
      </c>
      <c r="F944" s="101" t="s">
        <v>1782</v>
      </c>
    </row>
    <row r="945" spans="1:6" x14ac:dyDescent="0.25">
      <c r="A945">
        <v>2015</v>
      </c>
      <c r="B945" t="s">
        <v>61</v>
      </c>
      <c r="E945" t="s">
        <v>600</v>
      </c>
      <c r="F945" s="101" t="s">
        <v>1783</v>
      </c>
    </row>
    <row r="946" spans="1:6" x14ac:dyDescent="0.25">
      <c r="A946">
        <v>2015</v>
      </c>
      <c r="B946" t="s">
        <v>155</v>
      </c>
      <c r="E946" t="s">
        <v>600</v>
      </c>
      <c r="F946" s="101" t="s">
        <v>1784</v>
      </c>
    </row>
    <row r="947" spans="1:6" x14ac:dyDescent="0.25">
      <c r="A947">
        <v>2015</v>
      </c>
      <c r="B947" t="s">
        <v>156</v>
      </c>
      <c r="E947" t="s">
        <v>600</v>
      </c>
      <c r="F947" s="101" t="s">
        <v>1785</v>
      </c>
    </row>
    <row r="948" spans="1:6" x14ac:dyDescent="0.25">
      <c r="A948">
        <v>2015</v>
      </c>
      <c r="B948" t="s">
        <v>157</v>
      </c>
      <c r="E948" t="s">
        <v>600</v>
      </c>
      <c r="F948" s="101" t="s">
        <v>1786</v>
      </c>
    </row>
    <row r="949" spans="1:6" x14ac:dyDescent="0.25">
      <c r="A949">
        <v>2015</v>
      </c>
      <c r="B949" t="s">
        <v>158</v>
      </c>
      <c r="E949" t="s">
        <v>600</v>
      </c>
      <c r="F949" s="101" t="s">
        <v>1787</v>
      </c>
    </row>
    <row r="950" spans="1:6" x14ac:dyDescent="0.25">
      <c r="A950">
        <v>2015</v>
      </c>
      <c r="B950" t="s">
        <v>159</v>
      </c>
      <c r="E950" t="s">
        <v>600</v>
      </c>
      <c r="F950" s="101" t="s">
        <v>1788</v>
      </c>
    </row>
    <row r="951" spans="1:6" x14ac:dyDescent="0.25">
      <c r="A951">
        <v>2015</v>
      </c>
      <c r="B951" t="s">
        <v>160</v>
      </c>
      <c r="E951" t="s">
        <v>600</v>
      </c>
      <c r="F951" s="101" t="s">
        <v>1789</v>
      </c>
    </row>
    <row r="952" spans="1:6" x14ac:dyDescent="0.25">
      <c r="A952">
        <v>2015</v>
      </c>
      <c r="B952" t="s">
        <v>112</v>
      </c>
      <c r="E952" t="s">
        <v>600</v>
      </c>
      <c r="F952" s="101" t="s">
        <v>1790</v>
      </c>
    </row>
    <row r="953" spans="1:6" x14ac:dyDescent="0.25">
      <c r="A953">
        <v>2015</v>
      </c>
      <c r="B953" t="s">
        <v>134</v>
      </c>
      <c r="E953" t="s">
        <v>600</v>
      </c>
      <c r="F953" s="101" t="s">
        <v>1791</v>
      </c>
    </row>
    <row r="954" spans="1:6" x14ac:dyDescent="0.25">
      <c r="A954">
        <v>2015</v>
      </c>
      <c r="B954" t="s">
        <v>116</v>
      </c>
      <c r="E954" t="s">
        <v>600</v>
      </c>
      <c r="F954" s="101" t="s">
        <v>1792</v>
      </c>
    </row>
    <row r="955" spans="1:6" x14ac:dyDescent="0.25">
      <c r="A955">
        <v>2015</v>
      </c>
      <c r="B955" t="s">
        <v>137</v>
      </c>
      <c r="E955" t="s">
        <v>600</v>
      </c>
      <c r="F955" s="101" t="s">
        <v>1793</v>
      </c>
    </row>
    <row r="956" spans="1:6" x14ac:dyDescent="0.25">
      <c r="A956">
        <v>2015</v>
      </c>
      <c r="B956" t="s">
        <v>162</v>
      </c>
      <c r="E956" t="s">
        <v>600</v>
      </c>
      <c r="F956" s="101" t="s">
        <v>1794</v>
      </c>
    </row>
    <row r="957" spans="1:6" x14ac:dyDescent="0.25">
      <c r="A957">
        <v>2015</v>
      </c>
      <c r="B957" t="s">
        <v>163</v>
      </c>
      <c r="E957" t="s">
        <v>600</v>
      </c>
      <c r="F957" s="101" t="s">
        <v>1795</v>
      </c>
    </row>
    <row r="958" spans="1:6" x14ac:dyDescent="0.25">
      <c r="A958">
        <v>2015</v>
      </c>
      <c r="B958" t="s">
        <v>164</v>
      </c>
      <c r="E958" t="s">
        <v>600</v>
      </c>
      <c r="F958" s="101" t="s">
        <v>1796</v>
      </c>
    </row>
    <row r="959" spans="1:6" x14ac:dyDescent="0.25">
      <c r="A959">
        <v>2014</v>
      </c>
      <c r="B959" t="s">
        <v>152</v>
      </c>
      <c r="E959" t="s">
        <v>600</v>
      </c>
      <c r="F959" s="101" t="s">
        <v>1797</v>
      </c>
    </row>
    <row r="960" spans="1:6" x14ac:dyDescent="0.25">
      <c r="A960">
        <v>2014</v>
      </c>
      <c r="B960" t="s">
        <v>59</v>
      </c>
      <c r="E960" t="s">
        <v>600</v>
      </c>
      <c r="F960" s="101" t="s">
        <v>1798</v>
      </c>
    </row>
    <row r="961" spans="1:6" x14ac:dyDescent="0.25">
      <c r="A961">
        <v>2014</v>
      </c>
      <c r="B961" t="s">
        <v>49</v>
      </c>
      <c r="E961" t="s">
        <v>600</v>
      </c>
      <c r="F961" s="101" t="s">
        <v>1799</v>
      </c>
    </row>
    <row r="962" spans="1:6" x14ac:dyDescent="0.25">
      <c r="A962">
        <v>2014</v>
      </c>
      <c r="B962" t="s">
        <v>153</v>
      </c>
      <c r="E962" t="s">
        <v>600</v>
      </c>
      <c r="F962" s="101" t="s">
        <v>1800</v>
      </c>
    </row>
    <row r="963" spans="1:6" x14ac:dyDescent="0.25">
      <c r="A963">
        <v>2014</v>
      </c>
      <c r="B963" t="s">
        <v>46</v>
      </c>
      <c r="E963" t="s">
        <v>600</v>
      </c>
      <c r="F963" s="101" t="s">
        <v>1801</v>
      </c>
    </row>
    <row r="964" spans="1:6" x14ac:dyDescent="0.25">
      <c r="A964">
        <v>2014</v>
      </c>
      <c r="B964" t="s">
        <v>37</v>
      </c>
      <c r="E964" t="s">
        <v>600</v>
      </c>
      <c r="F964" s="101" t="s">
        <v>1802</v>
      </c>
    </row>
    <row r="965" spans="1:6" x14ac:dyDescent="0.25">
      <c r="A965">
        <v>2014</v>
      </c>
      <c r="B965" t="s">
        <v>51</v>
      </c>
      <c r="E965" t="s">
        <v>600</v>
      </c>
      <c r="F965" s="101" t="s">
        <v>1803</v>
      </c>
    </row>
    <row r="966" spans="1:6" x14ac:dyDescent="0.25">
      <c r="A966">
        <v>2014</v>
      </c>
      <c r="B966" t="s">
        <v>56</v>
      </c>
      <c r="E966" t="s">
        <v>600</v>
      </c>
      <c r="F966" s="101" t="s">
        <v>1804</v>
      </c>
    </row>
    <row r="967" spans="1:6" x14ac:dyDescent="0.25">
      <c r="A967">
        <v>2014</v>
      </c>
      <c r="B967" t="s">
        <v>34</v>
      </c>
      <c r="E967" t="s">
        <v>600</v>
      </c>
      <c r="F967" s="101" t="s">
        <v>1805</v>
      </c>
    </row>
    <row r="968" spans="1:6" x14ac:dyDescent="0.25">
      <c r="A968">
        <v>2014</v>
      </c>
      <c r="B968" t="s">
        <v>27</v>
      </c>
      <c r="E968" t="s">
        <v>600</v>
      </c>
      <c r="F968" s="101" t="s">
        <v>1806</v>
      </c>
    </row>
    <row r="969" spans="1:6" x14ac:dyDescent="0.25">
      <c r="A969">
        <v>2014</v>
      </c>
      <c r="B969" t="s">
        <v>57</v>
      </c>
      <c r="E969" t="s">
        <v>600</v>
      </c>
      <c r="F969" s="101" t="s">
        <v>1807</v>
      </c>
    </row>
    <row r="970" spans="1:6" x14ac:dyDescent="0.25">
      <c r="A970">
        <v>2014</v>
      </c>
      <c r="B970" t="s">
        <v>62</v>
      </c>
      <c r="E970" t="s">
        <v>600</v>
      </c>
      <c r="F970" s="101" t="s">
        <v>1808</v>
      </c>
    </row>
    <row r="971" spans="1:6" x14ac:dyDescent="0.25">
      <c r="A971">
        <v>2014</v>
      </c>
      <c r="B971" t="s">
        <v>154</v>
      </c>
      <c r="E971" t="s">
        <v>600</v>
      </c>
      <c r="F971" s="101" t="s">
        <v>1809</v>
      </c>
    </row>
    <row r="972" spans="1:6" x14ac:dyDescent="0.25">
      <c r="A972">
        <v>2014</v>
      </c>
      <c r="B972" t="s">
        <v>50</v>
      </c>
      <c r="E972" t="s">
        <v>600</v>
      </c>
      <c r="F972" s="101" t="s">
        <v>1810</v>
      </c>
    </row>
    <row r="973" spans="1:6" x14ac:dyDescent="0.25">
      <c r="A973">
        <v>2014</v>
      </c>
      <c r="B973" t="s">
        <v>61</v>
      </c>
      <c r="E973" t="s">
        <v>600</v>
      </c>
      <c r="F973" s="101" t="s">
        <v>1811</v>
      </c>
    </row>
    <row r="974" spans="1:6" x14ac:dyDescent="0.25">
      <c r="A974">
        <v>2014</v>
      </c>
      <c r="B974" t="s">
        <v>32</v>
      </c>
      <c r="E974" t="s">
        <v>600</v>
      </c>
      <c r="F974" s="101" t="s">
        <v>1812</v>
      </c>
    </row>
    <row r="975" spans="1:6" x14ac:dyDescent="0.25">
      <c r="A975">
        <v>2014</v>
      </c>
      <c r="B975" t="s">
        <v>48</v>
      </c>
      <c r="E975" t="s">
        <v>600</v>
      </c>
      <c r="F975" s="101" t="s">
        <v>1813</v>
      </c>
    </row>
    <row r="976" spans="1:6" x14ac:dyDescent="0.25">
      <c r="A976">
        <v>2014</v>
      </c>
      <c r="B976" t="s">
        <v>155</v>
      </c>
      <c r="E976" t="s">
        <v>600</v>
      </c>
      <c r="F976" s="101" t="s">
        <v>1814</v>
      </c>
    </row>
    <row r="977" spans="1:6" x14ac:dyDescent="0.25">
      <c r="A977">
        <v>2014</v>
      </c>
      <c r="B977" t="s">
        <v>156</v>
      </c>
      <c r="E977" t="s">
        <v>600</v>
      </c>
      <c r="F977" s="101" t="s">
        <v>1815</v>
      </c>
    </row>
    <row r="978" spans="1:6" x14ac:dyDescent="0.25">
      <c r="A978">
        <v>2014</v>
      </c>
      <c r="B978" t="s">
        <v>157</v>
      </c>
      <c r="E978" t="s">
        <v>600</v>
      </c>
      <c r="F978" s="101" t="s">
        <v>1816</v>
      </c>
    </row>
    <row r="979" spans="1:6" x14ac:dyDescent="0.25">
      <c r="A979">
        <v>2014</v>
      </c>
      <c r="B979" t="s">
        <v>158</v>
      </c>
      <c r="E979" t="s">
        <v>600</v>
      </c>
      <c r="F979" s="101" t="s">
        <v>1817</v>
      </c>
    </row>
    <row r="980" spans="1:6" x14ac:dyDescent="0.25">
      <c r="A980">
        <v>2014</v>
      </c>
      <c r="B980" t="s">
        <v>159</v>
      </c>
      <c r="E980" t="s">
        <v>600</v>
      </c>
      <c r="F980" s="101" t="s">
        <v>1818</v>
      </c>
    </row>
    <row r="981" spans="1:6" x14ac:dyDescent="0.25">
      <c r="A981">
        <v>2014</v>
      </c>
      <c r="B981" t="s">
        <v>119</v>
      </c>
      <c r="E981" t="s">
        <v>600</v>
      </c>
      <c r="F981" s="101" t="s">
        <v>1819</v>
      </c>
    </row>
    <row r="982" spans="1:6" x14ac:dyDescent="0.25">
      <c r="A982">
        <v>2014</v>
      </c>
      <c r="B982" t="s">
        <v>116</v>
      </c>
      <c r="E982" t="s">
        <v>600</v>
      </c>
      <c r="F982" s="101" t="s">
        <v>1820</v>
      </c>
    </row>
    <row r="983" spans="1:6" x14ac:dyDescent="0.25">
      <c r="A983">
        <v>2014</v>
      </c>
      <c r="B983" t="s">
        <v>134</v>
      </c>
      <c r="E983" t="s">
        <v>600</v>
      </c>
      <c r="F983" s="101" t="s">
        <v>1821</v>
      </c>
    </row>
    <row r="984" spans="1:6" x14ac:dyDescent="0.25">
      <c r="A984">
        <v>2014</v>
      </c>
      <c r="B984" t="s">
        <v>166</v>
      </c>
      <c r="E984" t="s">
        <v>600</v>
      </c>
      <c r="F984" s="101" t="s">
        <v>1822</v>
      </c>
    </row>
    <row r="985" spans="1:6" x14ac:dyDescent="0.25">
      <c r="A985">
        <v>2014</v>
      </c>
      <c r="B985" t="s">
        <v>162</v>
      </c>
      <c r="E985" t="s">
        <v>600</v>
      </c>
      <c r="F985" s="101" t="s">
        <v>1823</v>
      </c>
    </row>
    <row r="986" spans="1:6" x14ac:dyDescent="0.25">
      <c r="A986">
        <v>2014</v>
      </c>
      <c r="B986" t="s">
        <v>163</v>
      </c>
      <c r="E986" t="s">
        <v>600</v>
      </c>
      <c r="F986" s="101" t="s">
        <v>1824</v>
      </c>
    </row>
    <row r="987" spans="1:6" x14ac:dyDescent="0.25">
      <c r="A987">
        <v>2014</v>
      </c>
      <c r="B987" t="s">
        <v>164</v>
      </c>
      <c r="E987" t="s">
        <v>600</v>
      </c>
      <c r="F987" s="101" t="s">
        <v>1825</v>
      </c>
    </row>
    <row r="988" spans="1:6" x14ac:dyDescent="0.25">
      <c r="A988">
        <v>2013</v>
      </c>
      <c r="B988" t="s">
        <v>152</v>
      </c>
      <c r="E988" t="s">
        <v>600</v>
      </c>
      <c r="F988" s="101" t="s">
        <v>1826</v>
      </c>
    </row>
    <row r="989" spans="1:6" x14ac:dyDescent="0.25">
      <c r="A989">
        <v>2013</v>
      </c>
      <c r="B989" t="s">
        <v>59</v>
      </c>
      <c r="E989" t="s">
        <v>600</v>
      </c>
      <c r="F989" s="101" t="s">
        <v>1827</v>
      </c>
    </row>
    <row r="990" spans="1:6" x14ac:dyDescent="0.25">
      <c r="A990">
        <v>2013</v>
      </c>
      <c r="B990" t="s">
        <v>49</v>
      </c>
      <c r="E990" t="s">
        <v>600</v>
      </c>
      <c r="F990" s="101" t="s">
        <v>1828</v>
      </c>
    </row>
    <row r="991" spans="1:6" x14ac:dyDescent="0.25">
      <c r="A991">
        <v>2013</v>
      </c>
      <c r="B991" t="s">
        <v>153</v>
      </c>
      <c r="E991" t="s">
        <v>600</v>
      </c>
      <c r="F991" s="101" t="s">
        <v>1829</v>
      </c>
    </row>
    <row r="992" spans="1:6" x14ac:dyDescent="0.25">
      <c r="A992">
        <v>2013</v>
      </c>
      <c r="B992" t="s">
        <v>46</v>
      </c>
      <c r="E992" t="s">
        <v>600</v>
      </c>
      <c r="F992" s="101" t="s">
        <v>1830</v>
      </c>
    </row>
    <row r="993" spans="1:6" x14ac:dyDescent="0.25">
      <c r="A993">
        <v>2013</v>
      </c>
      <c r="B993" t="s">
        <v>37</v>
      </c>
      <c r="E993" t="s">
        <v>600</v>
      </c>
      <c r="F993" s="101" t="s">
        <v>1831</v>
      </c>
    </row>
    <row r="994" spans="1:6" x14ac:dyDescent="0.25">
      <c r="A994">
        <v>2013</v>
      </c>
      <c r="B994" t="s">
        <v>56</v>
      </c>
      <c r="E994" t="s">
        <v>600</v>
      </c>
      <c r="F994" s="101" t="s">
        <v>1832</v>
      </c>
    </row>
    <row r="995" spans="1:6" x14ac:dyDescent="0.25">
      <c r="A995">
        <v>2013</v>
      </c>
      <c r="B995" t="s">
        <v>34</v>
      </c>
      <c r="E995" t="s">
        <v>600</v>
      </c>
      <c r="F995" s="101" t="s">
        <v>1833</v>
      </c>
    </row>
    <row r="996" spans="1:6" x14ac:dyDescent="0.25">
      <c r="A996">
        <v>2013</v>
      </c>
      <c r="B996" t="s">
        <v>51</v>
      </c>
      <c r="E996" t="s">
        <v>600</v>
      </c>
      <c r="F996" s="101" t="s">
        <v>1834</v>
      </c>
    </row>
    <row r="997" spans="1:6" x14ac:dyDescent="0.25">
      <c r="A997">
        <v>2013</v>
      </c>
      <c r="B997" t="s">
        <v>57</v>
      </c>
      <c r="E997" t="s">
        <v>600</v>
      </c>
      <c r="F997" s="101" t="s">
        <v>1835</v>
      </c>
    </row>
    <row r="998" spans="1:6" x14ac:dyDescent="0.25">
      <c r="A998">
        <v>2013</v>
      </c>
      <c r="B998" t="s">
        <v>154</v>
      </c>
      <c r="E998" t="s">
        <v>600</v>
      </c>
      <c r="F998" s="101" t="s">
        <v>1836</v>
      </c>
    </row>
    <row r="999" spans="1:6" x14ac:dyDescent="0.25">
      <c r="A999">
        <v>2013</v>
      </c>
      <c r="B999" t="s">
        <v>62</v>
      </c>
      <c r="E999" t="s">
        <v>600</v>
      </c>
      <c r="F999" s="101" t="s">
        <v>1837</v>
      </c>
    </row>
    <row r="1000" spans="1:6" x14ac:dyDescent="0.25">
      <c r="A1000">
        <v>2013</v>
      </c>
      <c r="B1000" t="s">
        <v>27</v>
      </c>
      <c r="E1000" t="s">
        <v>600</v>
      </c>
      <c r="F1000" s="101" t="s">
        <v>1838</v>
      </c>
    </row>
    <row r="1001" spans="1:6" x14ac:dyDescent="0.25">
      <c r="A1001">
        <v>2013</v>
      </c>
      <c r="B1001" t="s">
        <v>50</v>
      </c>
      <c r="E1001" t="s">
        <v>600</v>
      </c>
      <c r="F1001" s="101" t="s">
        <v>1839</v>
      </c>
    </row>
    <row r="1002" spans="1:6" x14ac:dyDescent="0.25">
      <c r="A1002">
        <v>2013</v>
      </c>
      <c r="B1002" t="s">
        <v>32</v>
      </c>
      <c r="E1002" t="s">
        <v>600</v>
      </c>
      <c r="F1002" s="101" t="s">
        <v>1840</v>
      </c>
    </row>
    <row r="1003" spans="1:6" x14ac:dyDescent="0.25">
      <c r="A1003">
        <v>2013</v>
      </c>
      <c r="B1003" t="s">
        <v>61</v>
      </c>
      <c r="E1003" t="s">
        <v>600</v>
      </c>
      <c r="F1003" s="101" t="s">
        <v>1841</v>
      </c>
    </row>
    <row r="1004" spans="1:6" x14ac:dyDescent="0.25">
      <c r="A1004">
        <v>2013</v>
      </c>
      <c r="B1004" t="s">
        <v>48</v>
      </c>
      <c r="E1004" t="s">
        <v>600</v>
      </c>
      <c r="F1004" s="101" t="s">
        <v>1842</v>
      </c>
    </row>
    <row r="1005" spans="1:6" x14ac:dyDescent="0.25">
      <c r="A1005">
        <v>2013</v>
      </c>
      <c r="B1005" t="s">
        <v>165</v>
      </c>
      <c r="E1005" t="s">
        <v>600</v>
      </c>
      <c r="F1005" s="101" t="s">
        <v>1843</v>
      </c>
    </row>
    <row r="1006" spans="1:6" x14ac:dyDescent="0.25">
      <c r="A1006">
        <v>2013</v>
      </c>
      <c r="B1006" t="s">
        <v>156</v>
      </c>
      <c r="E1006" t="s">
        <v>600</v>
      </c>
      <c r="F1006" s="101" t="s">
        <v>1844</v>
      </c>
    </row>
    <row r="1007" spans="1:6" x14ac:dyDescent="0.25">
      <c r="A1007">
        <v>2013</v>
      </c>
      <c r="B1007" t="s">
        <v>157</v>
      </c>
      <c r="E1007" t="s">
        <v>600</v>
      </c>
      <c r="F1007" s="101" t="s">
        <v>1845</v>
      </c>
    </row>
    <row r="1008" spans="1:6" x14ac:dyDescent="0.25">
      <c r="A1008">
        <v>2013</v>
      </c>
      <c r="B1008" t="s">
        <v>158</v>
      </c>
      <c r="E1008" t="s">
        <v>600</v>
      </c>
      <c r="F1008" s="101" t="s">
        <v>1846</v>
      </c>
    </row>
    <row r="1009" spans="1:6" x14ac:dyDescent="0.25">
      <c r="A1009">
        <v>2013</v>
      </c>
      <c r="B1009" t="s">
        <v>159</v>
      </c>
      <c r="E1009" t="s">
        <v>600</v>
      </c>
      <c r="F1009" s="101" t="s">
        <v>1847</v>
      </c>
    </row>
    <row r="1010" spans="1:6" x14ac:dyDescent="0.25">
      <c r="A1010">
        <v>2013</v>
      </c>
      <c r="B1010" t="s">
        <v>119</v>
      </c>
      <c r="E1010" t="s">
        <v>600</v>
      </c>
      <c r="F1010" s="101" t="s">
        <v>1848</v>
      </c>
    </row>
    <row r="1011" spans="1:6" x14ac:dyDescent="0.25">
      <c r="A1011">
        <v>2013</v>
      </c>
      <c r="B1011" t="s">
        <v>116</v>
      </c>
      <c r="E1011" t="s">
        <v>600</v>
      </c>
      <c r="F1011" s="101" t="s">
        <v>1849</v>
      </c>
    </row>
    <row r="1012" spans="1:6" x14ac:dyDescent="0.25">
      <c r="A1012">
        <v>2013</v>
      </c>
      <c r="B1012" t="s">
        <v>134</v>
      </c>
      <c r="E1012" t="s">
        <v>600</v>
      </c>
      <c r="F1012" s="101" t="s">
        <v>1850</v>
      </c>
    </row>
    <row r="1013" spans="1:6" x14ac:dyDescent="0.25">
      <c r="A1013">
        <v>2013</v>
      </c>
      <c r="B1013" t="s">
        <v>166</v>
      </c>
      <c r="E1013" t="s">
        <v>600</v>
      </c>
      <c r="F1013" s="101" t="s">
        <v>1851</v>
      </c>
    </row>
    <row r="1014" spans="1:6" x14ac:dyDescent="0.25">
      <c r="A1014">
        <v>2013</v>
      </c>
      <c r="B1014" t="s">
        <v>162</v>
      </c>
      <c r="E1014" t="s">
        <v>600</v>
      </c>
      <c r="F1014" s="101" t="s">
        <v>1852</v>
      </c>
    </row>
    <row r="1015" spans="1:6" x14ac:dyDescent="0.25">
      <c r="A1015">
        <v>2013</v>
      </c>
      <c r="B1015" t="s">
        <v>163</v>
      </c>
      <c r="E1015" t="s">
        <v>600</v>
      </c>
      <c r="F1015" s="101" t="s">
        <v>1853</v>
      </c>
    </row>
    <row r="1016" spans="1:6" x14ac:dyDescent="0.25">
      <c r="A1016">
        <v>2013</v>
      </c>
      <c r="B1016" t="s">
        <v>164</v>
      </c>
      <c r="E1016" t="s">
        <v>600</v>
      </c>
      <c r="F1016" s="101" t="s">
        <v>1854</v>
      </c>
    </row>
    <row r="1017" spans="1:6" x14ac:dyDescent="0.25">
      <c r="A1017">
        <v>2012</v>
      </c>
      <c r="B1017" t="s">
        <v>152</v>
      </c>
      <c r="E1017" t="s">
        <v>600</v>
      </c>
      <c r="F1017" s="101" t="s">
        <v>1855</v>
      </c>
    </row>
    <row r="1018" spans="1:6" x14ac:dyDescent="0.25">
      <c r="A1018">
        <v>2012</v>
      </c>
      <c r="B1018" t="s">
        <v>59</v>
      </c>
      <c r="E1018" t="s">
        <v>600</v>
      </c>
      <c r="F1018" s="101" t="s">
        <v>1856</v>
      </c>
    </row>
    <row r="1019" spans="1:6" x14ac:dyDescent="0.25">
      <c r="A1019">
        <v>2012</v>
      </c>
      <c r="B1019" t="s">
        <v>49</v>
      </c>
      <c r="E1019" t="s">
        <v>600</v>
      </c>
      <c r="F1019" s="101" t="s">
        <v>1857</v>
      </c>
    </row>
    <row r="1020" spans="1:6" x14ac:dyDescent="0.25">
      <c r="A1020">
        <v>2012</v>
      </c>
      <c r="B1020" t="s">
        <v>322</v>
      </c>
      <c r="E1020" t="s">
        <v>600</v>
      </c>
      <c r="F1020" s="101" t="s">
        <v>1858</v>
      </c>
    </row>
    <row r="1021" spans="1:6" x14ac:dyDescent="0.25">
      <c r="A1021">
        <v>2012</v>
      </c>
      <c r="B1021" t="s">
        <v>46</v>
      </c>
      <c r="E1021" t="s">
        <v>600</v>
      </c>
      <c r="F1021" s="101" t="s">
        <v>1859</v>
      </c>
    </row>
    <row r="1022" spans="1:6" x14ac:dyDescent="0.25">
      <c r="A1022">
        <v>2012</v>
      </c>
      <c r="B1022" t="s">
        <v>37</v>
      </c>
      <c r="E1022" t="s">
        <v>600</v>
      </c>
      <c r="F1022" s="101" t="s">
        <v>1860</v>
      </c>
    </row>
    <row r="1023" spans="1:6" x14ac:dyDescent="0.25">
      <c r="A1023">
        <v>2012</v>
      </c>
      <c r="B1023" t="s">
        <v>56</v>
      </c>
      <c r="E1023" t="s">
        <v>600</v>
      </c>
      <c r="F1023" s="101" t="s">
        <v>1861</v>
      </c>
    </row>
    <row r="1024" spans="1:6" x14ac:dyDescent="0.25">
      <c r="A1024">
        <v>2012</v>
      </c>
      <c r="B1024" t="s">
        <v>34</v>
      </c>
      <c r="E1024" t="s">
        <v>600</v>
      </c>
      <c r="F1024" s="101" t="s">
        <v>1862</v>
      </c>
    </row>
    <row r="1025" spans="1:6" x14ac:dyDescent="0.25">
      <c r="A1025">
        <v>2012</v>
      </c>
      <c r="B1025" t="s">
        <v>51</v>
      </c>
      <c r="E1025" t="s">
        <v>600</v>
      </c>
      <c r="F1025" s="101" t="s">
        <v>1863</v>
      </c>
    </row>
    <row r="1026" spans="1:6" x14ac:dyDescent="0.25">
      <c r="A1026">
        <v>2012</v>
      </c>
      <c r="B1026" t="s">
        <v>154</v>
      </c>
      <c r="E1026" t="s">
        <v>600</v>
      </c>
      <c r="F1026" s="101" t="s">
        <v>1864</v>
      </c>
    </row>
    <row r="1027" spans="1:6" x14ac:dyDescent="0.25">
      <c r="A1027">
        <v>2012</v>
      </c>
      <c r="B1027" t="s">
        <v>62</v>
      </c>
      <c r="E1027" t="s">
        <v>600</v>
      </c>
      <c r="F1027" s="101" t="s">
        <v>1865</v>
      </c>
    </row>
    <row r="1028" spans="1:6" x14ac:dyDescent="0.25">
      <c r="A1028">
        <v>2012</v>
      </c>
      <c r="B1028" t="s">
        <v>57</v>
      </c>
      <c r="E1028" t="s">
        <v>600</v>
      </c>
      <c r="F1028" s="101" t="s">
        <v>1866</v>
      </c>
    </row>
    <row r="1029" spans="1:6" x14ac:dyDescent="0.25">
      <c r="A1029">
        <v>2012</v>
      </c>
      <c r="B1029" t="s">
        <v>27</v>
      </c>
      <c r="E1029" t="s">
        <v>600</v>
      </c>
      <c r="F1029" s="101" t="s">
        <v>1867</v>
      </c>
    </row>
    <row r="1030" spans="1:6" x14ac:dyDescent="0.25">
      <c r="A1030">
        <v>2012</v>
      </c>
      <c r="B1030" t="s">
        <v>50</v>
      </c>
      <c r="E1030" t="s">
        <v>600</v>
      </c>
      <c r="F1030" s="101" t="s">
        <v>1868</v>
      </c>
    </row>
    <row r="1031" spans="1:6" x14ac:dyDescent="0.25">
      <c r="A1031">
        <v>2012</v>
      </c>
      <c r="B1031" t="s">
        <v>32</v>
      </c>
      <c r="E1031" t="s">
        <v>600</v>
      </c>
      <c r="F1031" s="101" t="s">
        <v>1869</v>
      </c>
    </row>
    <row r="1032" spans="1:6" x14ac:dyDescent="0.25">
      <c r="A1032">
        <v>2012</v>
      </c>
      <c r="B1032" t="s">
        <v>48</v>
      </c>
      <c r="E1032" t="s">
        <v>600</v>
      </c>
      <c r="F1032" s="101" t="s">
        <v>1870</v>
      </c>
    </row>
    <row r="1033" spans="1:6" x14ac:dyDescent="0.25">
      <c r="A1033">
        <v>2012</v>
      </c>
      <c r="B1033" t="s">
        <v>24</v>
      </c>
      <c r="E1033" t="s">
        <v>600</v>
      </c>
      <c r="F1033" s="101" t="s">
        <v>1871</v>
      </c>
    </row>
    <row r="1034" spans="1:6" x14ac:dyDescent="0.25">
      <c r="A1034">
        <v>2012</v>
      </c>
      <c r="B1034" t="s">
        <v>165</v>
      </c>
      <c r="E1034" t="s">
        <v>600</v>
      </c>
      <c r="F1034" s="101" t="s">
        <v>1872</v>
      </c>
    </row>
    <row r="1035" spans="1:6" x14ac:dyDescent="0.25">
      <c r="A1035">
        <v>2012</v>
      </c>
      <c r="B1035" t="s">
        <v>156</v>
      </c>
      <c r="E1035" t="s">
        <v>600</v>
      </c>
      <c r="F1035" s="101" t="s">
        <v>1873</v>
      </c>
    </row>
    <row r="1036" spans="1:6" x14ac:dyDescent="0.25">
      <c r="A1036">
        <v>2012</v>
      </c>
      <c r="B1036" t="s">
        <v>157</v>
      </c>
      <c r="E1036" t="s">
        <v>600</v>
      </c>
      <c r="F1036" s="101" t="s">
        <v>1874</v>
      </c>
    </row>
    <row r="1037" spans="1:6" x14ac:dyDescent="0.25">
      <c r="A1037">
        <v>2012</v>
      </c>
      <c r="B1037" t="s">
        <v>158</v>
      </c>
      <c r="E1037" t="s">
        <v>600</v>
      </c>
      <c r="F1037" s="101" t="s">
        <v>1875</v>
      </c>
    </row>
    <row r="1038" spans="1:6" x14ac:dyDescent="0.25">
      <c r="A1038">
        <v>2012</v>
      </c>
      <c r="B1038" t="s">
        <v>119</v>
      </c>
      <c r="E1038" t="s">
        <v>600</v>
      </c>
      <c r="F1038" s="101" t="s">
        <v>1876</v>
      </c>
    </row>
    <row r="1039" spans="1:6" x14ac:dyDescent="0.25">
      <c r="A1039">
        <v>2012</v>
      </c>
      <c r="B1039" t="s">
        <v>116</v>
      </c>
      <c r="E1039" t="s">
        <v>600</v>
      </c>
      <c r="F1039" s="101" t="s">
        <v>1877</v>
      </c>
    </row>
    <row r="1040" spans="1:6" x14ac:dyDescent="0.25">
      <c r="A1040">
        <v>2012</v>
      </c>
      <c r="B1040" t="s">
        <v>159</v>
      </c>
      <c r="E1040" t="s">
        <v>600</v>
      </c>
      <c r="F1040" s="101" t="s">
        <v>1878</v>
      </c>
    </row>
    <row r="1041" spans="1:6" x14ac:dyDescent="0.25">
      <c r="A1041">
        <v>2012</v>
      </c>
      <c r="B1041" t="s">
        <v>134</v>
      </c>
      <c r="E1041" t="s">
        <v>600</v>
      </c>
      <c r="F1041" s="101" t="s">
        <v>1879</v>
      </c>
    </row>
    <row r="1042" spans="1:6" x14ac:dyDescent="0.25">
      <c r="A1042">
        <v>2012</v>
      </c>
      <c r="B1042" t="s">
        <v>166</v>
      </c>
      <c r="E1042" t="s">
        <v>600</v>
      </c>
      <c r="F1042" s="101" t="s">
        <v>1880</v>
      </c>
    </row>
    <row r="1043" spans="1:6" x14ac:dyDescent="0.25">
      <c r="A1043">
        <v>2012</v>
      </c>
      <c r="B1043" t="s">
        <v>162</v>
      </c>
      <c r="E1043" t="s">
        <v>600</v>
      </c>
      <c r="F1043" s="101" t="s">
        <v>1881</v>
      </c>
    </row>
    <row r="1044" spans="1:6" x14ac:dyDescent="0.25">
      <c r="A1044">
        <v>2012</v>
      </c>
      <c r="B1044" t="s">
        <v>163</v>
      </c>
      <c r="E1044" t="s">
        <v>600</v>
      </c>
      <c r="F1044" s="101" t="s">
        <v>1882</v>
      </c>
    </row>
    <row r="1045" spans="1:6" x14ac:dyDescent="0.25">
      <c r="A1045">
        <v>2012</v>
      </c>
      <c r="B1045" t="s">
        <v>164</v>
      </c>
      <c r="E1045" t="s">
        <v>600</v>
      </c>
      <c r="F1045" s="101" t="s">
        <v>1883</v>
      </c>
    </row>
    <row r="1046" spans="1:6" x14ac:dyDescent="0.25">
      <c r="F1046" s="101" t="s">
        <v>1884</v>
      </c>
    </row>
    <row r="1047" spans="1:6" x14ac:dyDescent="0.25">
      <c r="F1047" s="101" t="s">
        <v>1884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53D-07D1-4978-9151-EFD01FBE5F5C}">
  <sheetPr codeName="Tabelle3"/>
  <dimension ref="A1:I128"/>
  <sheetViews>
    <sheetView workbookViewId="0">
      <selection activeCell="H6" sqref="H6"/>
    </sheetView>
  </sheetViews>
  <sheetFormatPr baseColWidth="10" defaultRowHeight="15" x14ac:dyDescent="0.25"/>
  <cols>
    <col min="2" max="2" width="11.42578125" style="128"/>
    <col min="4" max="4" width="36.28515625" customWidth="1"/>
  </cols>
  <sheetData>
    <row r="1" spans="1:9" ht="8.25" customHeight="1" x14ac:dyDescent="0.25">
      <c r="C1" s="163" t="s">
        <v>147</v>
      </c>
      <c r="D1" s="166" t="s">
        <v>148</v>
      </c>
      <c r="E1" s="169" t="s">
        <v>3</v>
      </c>
      <c r="F1" s="170" t="s">
        <v>149</v>
      </c>
      <c r="G1" s="163" t="s">
        <v>150</v>
      </c>
      <c r="H1" s="166" t="s">
        <v>151</v>
      </c>
    </row>
    <row r="2" spans="1:9" ht="8.25" customHeight="1" x14ac:dyDescent="0.25">
      <c r="C2" s="164"/>
      <c r="D2" s="167"/>
      <c r="E2" s="169"/>
      <c r="F2" s="171"/>
      <c r="G2" s="164"/>
      <c r="H2" s="167"/>
    </row>
    <row r="3" spans="1:9" ht="39" customHeight="1" x14ac:dyDescent="0.25">
      <c r="C3" s="164"/>
      <c r="D3" s="167"/>
      <c r="E3" s="169"/>
      <c r="F3" s="172"/>
      <c r="G3" s="165"/>
      <c r="H3" s="168"/>
    </row>
    <row r="4" spans="1:9" ht="8.25" customHeight="1" x14ac:dyDescent="0.25">
      <c r="C4" s="165"/>
      <c r="D4" s="168"/>
      <c r="E4" s="118" t="s">
        <v>7</v>
      </c>
      <c r="F4" s="173" t="s">
        <v>8</v>
      </c>
      <c r="G4" s="174"/>
      <c r="H4" s="174"/>
    </row>
    <row r="5" spans="1:9" ht="8.25" customHeight="1" x14ac:dyDescent="0.25">
      <c r="A5" s="84" t="s">
        <v>586</v>
      </c>
      <c r="B5" s="129" t="s">
        <v>585</v>
      </c>
      <c r="C5" s="84" t="s">
        <v>14</v>
      </c>
      <c r="D5" s="20" t="s">
        <v>15</v>
      </c>
      <c r="E5" s="84" t="s">
        <v>16</v>
      </c>
      <c r="F5" s="84" t="s">
        <v>17</v>
      </c>
      <c r="G5" s="84" t="s">
        <v>18</v>
      </c>
      <c r="H5" s="84" t="s">
        <v>19</v>
      </c>
      <c r="I5" t="s">
        <v>585</v>
      </c>
    </row>
    <row r="6" spans="1:9" x14ac:dyDescent="0.25">
      <c r="B6" s="102">
        <v>121</v>
      </c>
      <c r="C6" s="101" t="str">
        <f>'2019_Rohdaten'!C5</f>
        <v xml:space="preserve">  Albanien                              </v>
      </c>
      <c r="E6">
        <f>'2019_Rohdaten'!G5</f>
        <v>6120</v>
      </c>
      <c r="F6" s="125">
        <f>'2019_Rohdaten'!H5/'2019_Rohdaten'!G5*100</f>
        <v>57.679738562091501</v>
      </c>
      <c r="G6" s="125">
        <f>'2019_Rohdaten'!I5/'2019_Rohdaten'!G5*100</f>
        <v>42.320261437908499</v>
      </c>
      <c r="H6" s="125">
        <f>('2019_Rohdaten'!G5-'2019_Rohdaten'!D5)*100/'2019_Rohdaten'!D5</f>
        <v>570.31763417305581</v>
      </c>
      <c r="I6" s="102">
        <v>121</v>
      </c>
    </row>
    <row r="7" spans="1:9" x14ac:dyDescent="0.25">
      <c r="A7" t="s">
        <v>587</v>
      </c>
      <c r="B7" s="102">
        <v>124</v>
      </c>
      <c r="C7" s="101" t="str">
        <f>'2019_Rohdaten'!C6</f>
        <v xml:space="preserve">  Belgien                               </v>
      </c>
      <c r="E7">
        <f>'2019_Rohdaten'!G6</f>
        <v>1300</v>
      </c>
      <c r="F7" s="125">
        <f>'2019_Rohdaten'!H6/'2019_Rohdaten'!G6*100</f>
        <v>51.153846153846146</v>
      </c>
      <c r="G7" s="125">
        <f>'2019_Rohdaten'!I6/'2019_Rohdaten'!G6*100</f>
        <v>49.230769230769234</v>
      </c>
      <c r="H7" s="125">
        <f>('2019_Rohdaten'!G6-'2019_Rohdaten'!D6)*100/'2019_Rohdaten'!D6</f>
        <v>32.382892057026474</v>
      </c>
      <c r="I7" s="102">
        <v>124</v>
      </c>
    </row>
    <row r="8" spans="1:9" x14ac:dyDescent="0.25">
      <c r="B8" s="102">
        <v>122</v>
      </c>
      <c r="C8" s="101" t="str">
        <f>'2019_Rohdaten'!C7</f>
        <v xml:space="preserve">  Bosnien und Herzegowina               </v>
      </c>
      <c r="E8">
        <f>'2019_Rohdaten'!G7</f>
        <v>7860</v>
      </c>
      <c r="F8" s="125">
        <f>'2019_Rohdaten'!H7/'2019_Rohdaten'!G7*100</f>
        <v>54.134860050890588</v>
      </c>
      <c r="G8" s="125">
        <f>'2019_Rohdaten'!I7/'2019_Rohdaten'!G7*100</f>
        <v>45.865139949109412</v>
      </c>
      <c r="H8" s="125">
        <f>('2019_Rohdaten'!G7-'2019_Rohdaten'!D7)*100/'2019_Rohdaten'!D7</f>
        <v>21.615348909175307</v>
      </c>
      <c r="I8" s="102">
        <v>122</v>
      </c>
    </row>
    <row r="9" spans="1:9" x14ac:dyDescent="0.25">
      <c r="A9" t="s">
        <v>587</v>
      </c>
      <c r="B9" s="102">
        <v>125</v>
      </c>
      <c r="C9" s="101" t="str">
        <f>'2019_Rohdaten'!C8</f>
        <v xml:space="preserve">  Bulgarien                             </v>
      </c>
      <c r="E9">
        <f>'2019_Rohdaten'!G8</f>
        <v>28360</v>
      </c>
      <c r="F9" s="125">
        <f>'2019_Rohdaten'!H8/'2019_Rohdaten'!G8*100</f>
        <v>54.848377997179121</v>
      </c>
      <c r="G9" s="125">
        <f>'2019_Rohdaten'!I8/'2019_Rohdaten'!G8*100</f>
        <v>45.133991537376588</v>
      </c>
      <c r="H9" s="125">
        <f>('2019_Rohdaten'!G8-'2019_Rohdaten'!D8)*100/'2019_Rohdaten'!D8</f>
        <v>1387.9328436516264</v>
      </c>
      <c r="I9" s="102">
        <v>125</v>
      </c>
    </row>
    <row r="10" spans="1:9" x14ac:dyDescent="0.25">
      <c r="A10" t="s">
        <v>587</v>
      </c>
      <c r="B10" s="102">
        <v>126</v>
      </c>
      <c r="C10" s="101" t="str">
        <f>'2019_Rohdaten'!C9</f>
        <v xml:space="preserve">  Dänemark                              </v>
      </c>
      <c r="E10">
        <f>'2019_Rohdaten'!G9</f>
        <v>1450</v>
      </c>
      <c r="F10" s="125">
        <f>'2019_Rohdaten'!H9/'2019_Rohdaten'!G9*100</f>
        <v>40.344827586206897</v>
      </c>
      <c r="G10" s="125">
        <f>'2019_Rohdaten'!I9/'2019_Rohdaten'!G9*100</f>
        <v>59.655172413793103</v>
      </c>
      <c r="H10" s="125">
        <f>('2019_Rohdaten'!G9-'2019_Rohdaten'!D9)*100/'2019_Rohdaten'!D9</f>
        <v>-7.9949238578680202</v>
      </c>
      <c r="I10" s="102">
        <v>126</v>
      </c>
    </row>
    <row r="11" spans="1:9" x14ac:dyDescent="0.25">
      <c r="A11" t="s">
        <v>587</v>
      </c>
      <c r="B11" s="102">
        <v>127</v>
      </c>
      <c r="C11" s="101" t="str">
        <f>'2019_Rohdaten'!C10</f>
        <v xml:space="preserve">  Estland                               </v>
      </c>
      <c r="E11">
        <f>'2019_Rohdaten'!G10</f>
        <v>515</v>
      </c>
      <c r="F11" s="125">
        <f>'2019_Rohdaten'!H10/'2019_Rohdaten'!G10*100</f>
        <v>35.922330097087382</v>
      </c>
      <c r="G11" s="125">
        <f>'2019_Rohdaten'!I10/'2019_Rohdaten'!G10*100</f>
        <v>64.077669902912632</v>
      </c>
      <c r="H11" s="125">
        <f>('2019_Rohdaten'!G10-'2019_Rohdaten'!D10)*100/'2019_Rohdaten'!D10</f>
        <v>68.852459016393439</v>
      </c>
      <c r="I11" s="102">
        <v>127</v>
      </c>
    </row>
    <row r="12" spans="1:9" x14ac:dyDescent="0.25">
      <c r="A12" t="s">
        <v>587</v>
      </c>
      <c r="B12" s="102">
        <v>128</v>
      </c>
      <c r="C12" s="101" t="str">
        <f>'2019_Rohdaten'!C11</f>
        <v xml:space="preserve">  Finnland                              </v>
      </c>
      <c r="E12">
        <f>'2019_Rohdaten'!G11</f>
        <v>1050</v>
      </c>
      <c r="F12" s="125">
        <f>'2019_Rohdaten'!H11/'2019_Rohdaten'!G11*100</f>
        <v>28.095238095238095</v>
      </c>
      <c r="G12" s="125">
        <f>'2019_Rohdaten'!I11/'2019_Rohdaten'!G11*100</f>
        <v>71.428571428571431</v>
      </c>
      <c r="H12" s="125">
        <f>('2019_Rohdaten'!G11-'2019_Rohdaten'!D11)*100/'2019_Rohdaten'!D11</f>
        <v>-5.4054054054054053</v>
      </c>
      <c r="I12" s="102">
        <v>128</v>
      </c>
    </row>
    <row r="13" spans="1:9" x14ac:dyDescent="0.25">
      <c r="A13" t="s">
        <v>587</v>
      </c>
      <c r="B13" s="102">
        <v>129</v>
      </c>
      <c r="C13" s="101" t="str">
        <f>'2019_Rohdaten'!C12</f>
        <v xml:space="preserve">  Frankreich                            </v>
      </c>
      <c r="E13">
        <f>'2019_Rohdaten'!G12</f>
        <v>4800</v>
      </c>
      <c r="F13" s="125">
        <f>'2019_Rohdaten'!H12/'2019_Rohdaten'!G12*100</f>
        <v>47.291666666666664</v>
      </c>
      <c r="G13" s="125">
        <f>'2019_Rohdaten'!I12/'2019_Rohdaten'!G12*100</f>
        <v>52.708333333333336</v>
      </c>
      <c r="H13" s="125">
        <f>('2019_Rohdaten'!G12-'2019_Rohdaten'!D12)*100/'2019_Rohdaten'!D12</f>
        <v>23.329907502569373</v>
      </c>
      <c r="I13" s="102">
        <v>129</v>
      </c>
    </row>
    <row r="14" spans="1:9" x14ac:dyDescent="0.25">
      <c r="A14" t="s">
        <v>587</v>
      </c>
      <c r="B14" s="102">
        <v>134</v>
      </c>
      <c r="C14" s="101" t="str">
        <f>'2019_Rohdaten'!C13</f>
        <v xml:space="preserve">  Griechenland                          </v>
      </c>
      <c r="E14">
        <f>'2019_Rohdaten'!G13</f>
        <v>18815</v>
      </c>
      <c r="F14" s="125">
        <f>'2019_Rohdaten'!H13/'2019_Rohdaten'!G13*100</f>
        <v>56.710071751262291</v>
      </c>
      <c r="G14" s="125">
        <f>'2019_Rohdaten'!I13/'2019_Rohdaten'!G13*100</f>
        <v>43.289928248737709</v>
      </c>
      <c r="H14" s="125">
        <f>('2019_Rohdaten'!G13-'2019_Rohdaten'!D13)*100/'2019_Rohdaten'!D13</f>
        <v>16.812565965108337</v>
      </c>
      <c r="I14" s="102">
        <v>134</v>
      </c>
    </row>
    <row r="15" spans="1:9" x14ac:dyDescent="0.25">
      <c r="A15" t="s">
        <v>587</v>
      </c>
      <c r="B15" s="102">
        <v>135</v>
      </c>
      <c r="C15" s="101" t="str">
        <f>'2019_Rohdaten'!C14</f>
        <v xml:space="preserve">  Irland                                </v>
      </c>
      <c r="E15">
        <f>'2019_Rohdaten'!G14</f>
        <v>740</v>
      </c>
      <c r="F15" s="125">
        <f>'2019_Rohdaten'!H14/'2019_Rohdaten'!G14*100</f>
        <v>60.810810810810814</v>
      </c>
      <c r="G15" s="125">
        <f>'2019_Rohdaten'!I14/'2019_Rohdaten'!G14*100</f>
        <v>39.864864864864863</v>
      </c>
      <c r="H15" s="125">
        <f>('2019_Rohdaten'!G14-'2019_Rohdaten'!D14)*100/'2019_Rohdaten'!D14</f>
        <v>48</v>
      </c>
      <c r="I15" s="102">
        <v>135</v>
      </c>
    </row>
    <row r="16" spans="1:9" x14ac:dyDescent="0.25">
      <c r="B16" s="102">
        <v>136</v>
      </c>
      <c r="C16" s="101" t="str">
        <f>'2019_Rohdaten'!C15</f>
        <v xml:space="preserve">  Island                                </v>
      </c>
      <c r="E16">
        <f>'2019_Rohdaten'!G15</f>
        <v>140</v>
      </c>
      <c r="F16" s="125">
        <f>'2019_Rohdaten'!H15/'2019_Rohdaten'!G15*100</f>
        <v>60.714285714285708</v>
      </c>
      <c r="G16" s="125">
        <f>'2019_Rohdaten'!I15/'2019_Rohdaten'!G15*100</f>
        <v>39.285714285714285</v>
      </c>
      <c r="H16" s="125">
        <f>('2019_Rohdaten'!G15-'2019_Rohdaten'!D15)*100/'2019_Rohdaten'!D15</f>
        <v>-0.70921985815602839</v>
      </c>
      <c r="I16" s="102">
        <v>136</v>
      </c>
    </row>
    <row r="17" spans="1:9" x14ac:dyDescent="0.25">
      <c r="A17" t="s">
        <v>587</v>
      </c>
      <c r="B17" s="102">
        <v>137</v>
      </c>
      <c r="C17" s="101" t="str">
        <f>'2019_Rohdaten'!C16</f>
        <v xml:space="preserve">  Italien                               </v>
      </c>
      <c r="E17">
        <f>'2019_Rohdaten'!G16</f>
        <v>28825</v>
      </c>
      <c r="F17" s="125">
        <f>'2019_Rohdaten'!H16/'2019_Rohdaten'!G16*100</f>
        <v>60.572419774501299</v>
      </c>
      <c r="G17" s="125">
        <f>'2019_Rohdaten'!I16/'2019_Rohdaten'!G16*100</f>
        <v>39.410234171725932</v>
      </c>
      <c r="H17" s="125">
        <f>('2019_Rohdaten'!G16-'2019_Rohdaten'!D16)*100/'2019_Rohdaten'!D16</f>
        <v>20.390093137869105</v>
      </c>
      <c r="I17" s="102">
        <v>137</v>
      </c>
    </row>
    <row r="18" spans="1:9" x14ac:dyDescent="0.25">
      <c r="B18" s="102">
        <v>132</v>
      </c>
      <c r="C18" s="101" t="str">
        <f>'2019_Rohdaten'!C17</f>
        <v xml:space="preserve">  Serbien u.Montenegro, Ehem.Jugoslawien</v>
      </c>
      <c r="E18">
        <f>'2019_Rohdaten'!G17</f>
        <v>1690</v>
      </c>
      <c r="F18" s="125">
        <f>'2019_Rohdaten'!H17/'2019_Rohdaten'!G17*100</f>
        <v>55.325443786982255</v>
      </c>
      <c r="G18" s="125">
        <f>'2019_Rohdaten'!I17/'2019_Rohdaten'!G17*100</f>
        <v>44.378698224852073</v>
      </c>
      <c r="H18" s="125">
        <f>('2019_Rohdaten'!G17-'2019_Rohdaten'!D17)*100/'2019_Rohdaten'!D17</f>
        <v>-95.48080008557065</v>
      </c>
      <c r="I18" s="102">
        <v>132</v>
      </c>
    </row>
    <row r="19" spans="1:9" x14ac:dyDescent="0.25">
      <c r="B19" s="102">
        <v>133</v>
      </c>
      <c r="C19" s="101" t="str">
        <f>'2019_Rohdaten'!C18</f>
        <v xml:space="preserve">  Serbien (einschl. Kosovo)             </v>
      </c>
      <c r="E19">
        <f>'2019_Rohdaten'!G18</f>
        <v>470</v>
      </c>
      <c r="F19" s="125">
        <f>'2019_Rohdaten'!H18/'2019_Rohdaten'!G18*100</f>
        <v>48.936170212765958</v>
      </c>
      <c r="G19" s="125">
        <f>'2019_Rohdaten'!I18/'2019_Rohdaten'!G18*100</f>
        <v>51.063829787234042</v>
      </c>
      <c r="H19" s="125"/>
      <c r="I19" s="102">
        <v>133</v>
      </c>
    </row>
    <row r="20" spans="1:9" x14ac:dyDescent="0.25">
      <c r="B20" s="102">
        <v>170</v>
      </c>
      <c r="C20" s="101" t="str">
        <f>'2019_Rohdaten'!C19</f>
        <v xml:space="preserve">  Serbien                               </v>
      </c>
      <c r="E20">
        <f>'2019_Rohdaten'!G19</f>
        <v>19115</v>
      </c>
      <c r="F20" s="125">
        <f>'2019_Rohdaten'!H19/'2019_Rohdaten'!G19*100</f>
        <v>50.954747580434216</v>
      </c>
      <c r="G20" s="125">
        <f>'2019_Rohdaten'!I19/'2019_Rohdaten'!G19*100</f>
        <v>49.045252419565784</v>
      </c>
      <c r="H20" s="125"/>
      <c r="I20" s="102">
        <v>170</v>
      </c>
    </row>
    <row r="21" spans="1:9" x14ac:dyDescent="0.25">
      <c r="B21" s="102">
        <v>140</v>
      </c>
      <c r="C21" s="101" t="str">
        <f>'2019_Rohdaten'!C20</f>
        <v xml:space="preserve">  Montenegro                            </v>
      </c>
      <c r="E21">
        <f>'2019_Rohdaten'!G20</f>
        <v>4405</v>
      </c>
      <c r="F21" s="125">
        <f>'2019_Rohdaten'!H20/'2019_Rohdaten'!G20*100</f>
        <v>54.143019296254259</v>
      </c>
      <c r="G21" s="125">
        <f>'2019_Rohdaten'!I20/'2019_Rohdaten'!G20*100</f>
        <v>45.856980703745741</v>
      </c>
      <c r="H21" s="125"/>
      <c r="I21" s="102">
        <v>140</v>
      </c>
    </row>
    <row r="22" spans="1:9" x14ac:dyDescent="0.25">
      <c r="A22" t="s">
        <v>587</v>
      </c>
      <c r="B22" s="102">
        <v>130</v>
      </c>
      <c r="C22" s="101" t="str">
        <f>'2019_Rohdaten'!C21</f>
        <v xml:space="preserve">  Kroatien                              </v>
      </c>
      <c r="E22">
        <f>'2019_Rohdaten'!G21</f>
        <v>11915</v>
      </c>
      <c r="F22" s="125">
        <f>'2019_Rohdaten'!H21/'2019_Rohdaten'!G21*100</f>
        <v>56.986991187578681</v>
      </c>
      <c r="G22" s="125">
        <f>'2019_Rohdaten'!I21/'2019_Rohdaten'!G21*100</f>
        <v>42.971044901384808</v>
      </c>
      <c r="H22" s="125">
        <f>('2019_Rohdaten'!G21-'2019_Rohdaten'!D21)*100/'2019_Rohdaten'!D21</f>
        <v>84.271574389112274</v>
      </c>
      <c r="I22" s="102">
        <v>130</v>
      </c>
    </row>
    <row r="23" spans="1:9" x14ac:dyDescent="0.25">
      <c r="A23" t="s">
        <v>587</v>
      </c>
      <c r="B23" s="102">
        <v>150</v>
      </c>
      <c r="C23" s="101" t="str">
        <f>'2019_Rohdaten'!C22</f>
        <v xml:space="preserve">  Kosovo                                </v>
      </c>
      <c r="E23">
        <f>'2019_Rohdaten'!G22</f>
        <v>16475</v>
      </c>
      <c r="F23" s="125">
        <f>'2019_Rohdaten'!H22/'2019_Rohdaten'!G22*100</f>
        <v>51.89681335356601</v>
      </c>
      <c r="G23" s="125">
        <f>'2019_Rohdaten'!I22/'2019_Rohdaten'!G22*100</f>
        <v>48.10318664643399</v>
      </c>
      <c r="H23" s="125"/>
      <c r="I23" s="102">
        <v>150</v>
      </c>
    </row>
    <row r="24" spans="1:9" x14ac:dyDescent="0.25">
      <c r="A24" t="s">
        <v>587</v>
      </c>
      <c r="B24" s="102">
        <v>139</v>
      </c>
      <c r="C24" s="101" t="str">
        <f>'2019_Rohdaten'!C23</f>
        <v xml:space="preserve">  Lettland                              </v>
      </c>
      <c r="E24">
        <f>'2019_Rohdaten'!G23</f>
        <v>5590</v>
      </c>
      <c r="F24" s="125">
        <f>'2019_Rohdaten'!H23/'2019_Rohdaten'!G23*100</f>
        <v>53.398926654740606</v>
      </c>
      <c r="G24" s="125">
        <f>'2019_Rohdaten'!I23/'2019_Rohdaten'!G23*100</f>
        <v>46.511627906976742</v>
      </c>
      <c r="H24" s="125">
        <f>('2019_Rohdaten'!G23-'2019_Rohdaten'!D23)*100/'2019_Rohdaten'!D23</f>
        <v>432.38095238095241</v>
      </c>
      <c r="I24" s="102">
        <v>139</v>
      </c>
    </row>
    <row r="25" spans="1:9" x14ac:dyDescent="0.25">
      <c r="A25" t="s">
        <v>587</v>
      </c>
      <c r="B25" s="102">
        <v>142</v>
      </c>
      <c r="C25" s="101" t="str">
        <f>'2019_Rohdaten'!C24</f>
        <v xml:space="preserve">  Litauen                               </v>
      </c>
      <c r="E25">
        <f>'2019_Rohdaten'!G24</f>
        <v>7745</v>
      </c>
      <c r="F25" s="125">
        <f>'2019_Rohdaten'!H24/'2019_Rohdaten'!G24*100</f>
        <v>49.386701097482245</v>
      </c>
      <c r="G25" s="125">
        <f>'2019_Rohdaten'!I24/'2019_Rohdaten'!G24*100</f>
        <v>50.548741123305362</v>
      </c>
      <c r="H25" s="125">
        <f>('2019_Rohdaten'!G24-'2019_Rohdaten'!D24)*100/'2019_Rohdaten'!D24</f>
        <v>277.43664717348929</v>
      </c>
      <c r="I25" s="102">
        <v>142</v>
      </c>
    </row>
    <row r="26" spans="1:9" x14ac:dyDescent="0.25">
      <c r="A26" t="s">
        <v>587</v>
      </c>
      <c r="B26" s="102">
        <v>143</v>
      </c>
      <c r="C26" s="101" t="str">
        <f>'2019_Rohdaten'!C25</f>
        <v xml:space="preserve">  Luxemburg                             </v>
      </c>
      <c r="E26">
        <f>'2019_Rohdaten'!G25</f>
        <v>240</v>
      </c>
      <c r="F26" s="125">
        <f>'2019_Rohdaten'!H25/'2019_Rohdaten'!G25*100</f>
        <v>50</v>
      </c>
      <c r="G26" s="125">
        <f>'2019_Rohdaten'!I25/'2019_Rohdaten'!G25*100</f>
        <v>50</v>
      </c>
      <c r="H26" s="125">
        <f>('2019_Rohdaten'!G25-'2019_Rohdaten'!D25)*100/'2019_Rohdaten'!D25</f>
        <v>60</v>
      </c>
      <c r="I26" s="102">
        <v>143</v>
      </c>
    </row>
    <row r="27" spans="1:9" x14ac:dyDescent="0.25">
      <c r="A27" t="s">
        <v>587</v>
      </c>
      <c r="B27" s="102">
        <v>145</v>
      </c>
      <c r="C27" s="101" t="str">
        <f>'2019_Rohdaten'!C26</f>
        <v xml:space="preserve">  Malta                                 </v>
      </c>
      <c r="E27">
        <f>'2019_Rohdaten'!G26</f>
        <v>40</v>
      </c>
      <c r="F27" s="125">
        <f>'2019_Rohdaten'!H26/'2019_Rohdaten'!G26*100</f>
        <v>50</v>
      </c>
      <c r="G27" s="125">
        <f>'2019_Rohdaten'!I26/'2019_Rohdaten'!G26*100</f>
        <v>50</v>
      </c>
      <c r="H27" s="125"/>
      <c r="I27" s="102">
        <v>145</v>
      </c>
    </row>
    <row r="28" spans="1:9" x14ac:dyDescent="0.25">
      <c r="B28" s="102">
        <v>144</v>
      </c>
      <c r="C28" s="101" t="str">
        <f>'2019_Rohdaten'!C27</f>
        <v xml:space="preserve">  Mazedonien                            </v>
      </c>
      <c r="E28">
        <f>'2019_Rohdaten'!G27</f>
        <v>6105</v>
      </c>
      <c r="F28" s="125">
        <f>'2019_Rohdaten'!H27/'2019_Rohdaten'!G27*100</f>
        <v>53.235053235053229</v>
      </c>
      <c r="G28" s="125">
        <f>'2019_Rohdaten'!I27/'2019_Rohdaten'!G27*100</f>
        <v>46.764946764946764</v>
      </c>
      <c r="H28" s="125">
        <f>('2019_Rohdaten'!G27-'2019_Rohdaten'!D27)*100/'2019_Rohdaten'!D27</f>
        <v>131.77676537585421</v>
      </c>
      <c r="I28" s="102">
        <v>144</v>
      </c>
    </row>
    <row r="29" spans="1:9" x14ac:dyDescent="0.25">
      <c r="B29" s="102">
        <v>146</v>
      </c>
      <c r="C29" s="101" t="str">
        <f>'2019_Rohdaten'!C28</f>
        <v xml:space="preserve">  Moldau, Republik                      </v>
      </c>
      <c r="E29">
        <f>'2019_Rohdaten'!G28</f>
        <v>2825</v>
      </c>
      <c r="F29" s="125">
        <f>'2019_Rohdaten'!H28/'2019_Rohdaten'!G28*100</f>
        <v>41.061946902654867</v>
      </c>
      <c r="G29" s="125">
        <f>'2019_Rohdaten'!I28/'2019_Rohdaten'!G28*100</f>
        <v>58.938053097345133</v>
      </c>
      <c r="H29" s="125">
        <f>('2019_Rohdaten'!G28-'2019_Rohdaten'!D28)*100/'2019_Rohdaten'!D28</f>
        <v>159.88960441582336</v>
      </c>
      <c r="I29" s="102">
        <v>146</v>
      </c>
    </row>
    <row r="30" spans="1:9" x14ac:dyDescent="0.25">
      <c r="B30" s="102">
        <v>147</v>
      </c>
      <c r="C30" s="101" t="str">
        <f>'2019_Rohdaten'!C29</f>
        <v xml:space="preserve">  Monaco                                </v>
      </c>
      <c r="E30">
        <f>'2019_Rohdaten'!G29</f>
        <v>5</v>
      </c>
      <c r="F30" s="125">
        <f>'2019_Rohdaten'!H29/'2019_Rohdaten'!G29*100</f>
        <v>0</v>
      </c>
      <c r="G30" s="125">
        <f>'2019_Rohdaten'!I29/'2019_Rohdaten'!G29*100</f>
        <v>0</v>
      </c>
      <c r="H30" s="125">
        <f>('2019_Rohdaten'!G29-'2019_Rohdaten'!D29)*100/'2019_Rohdaten'!D29</f>
        <v>150</v>
      </c>
      <c r="I30" s="102">
        <v>147</v>
      </c>
    </row>
    <row r="31" spans="1:9" x14ac:dyDescent="0.25">
      <c r="A31" t="s">
        <v>587</v>
      </c>
      <c r="B31" s="102">
        <v>148</v>
      </c>
      <c r="C31" s="101" t="str">
        <f>'2019_Rohdaten'!C30</f>
        <v xml:space="preserve">  Niederlande                           </v>
      </c>
      <c r="E31">
        <f>'2019_Rohdaten'!G30</f>
        <v>29865</v>
      </c>
      <c r="F31" s="125">
        <f>'2019_Rohdaten'!H30/'2019_Rohdaten'!G30*100</f>
        <v>56.621463251297513</v>
      </c>
      <c r="G31" s="125">
        <f>'2019_Rohdaten'!I30/'2019_Rohdaten'!G30*100</f>
        <v>43.378536748702494</v>
      </c>
      <c r="H31" s="125">
        <f>('2019_Rohdaten'!G30-'2019_Rohdaten'!D30)*100/'2019_Rohdaten'!D30</f>
        <v>33.719888958538554</v>
      </c>
      <c r="I31" s="102">
        <v>148</v>
      </c>
    </row>
    <row r="32" spans="1:9" x14ac:dyDescent="0.25">
      <c r="B32" s="102">
        <v>149</v>
      </c>
      <c r="C32" s="101" t="str">
        <f>'2019_Rohdaten'!C31</f>
        <v xml:space="preserve">  Norwegen                              </v>
      </c>
      <c r="E32">
        <f>'2019_Rohdaten'!G31</f>
        <v>525</v>
      </c>
      <c r="F32" s="125">
        <f>'2019_Rohdaten'!H31/'2019_Rohdaten'!G31*100</f>
        <v>47.619047619047613</v>
      </c>
      <c r="G32" s="125">
        <f>'2019_Rohdaten'!I31/'2019_Rohdaten'!G31*100</f>
        <v>52.380952380952387</v>
      </c>
      <c r="H32" s="125">
        <f>('2019_Rohdaten'!G31-'2019_Rohdaten'!D31)*100/'2019_Rohdaten'!D31</f>
        <v>-2.2346368715083798</v>
      </c>
      <c r="I32" s="102">
        <v>149</v>
      </c>
    </row>
    <row r="33" spans="1:9" x14ac:dyDescent="0.25">
      <c r="A33" t="s">
        <v>587</v>
      </c>
      <c r="B33" s="102">
        <v>151</v>
      </c>
      <c r="C33" s="101" t="str">
        <f>'2019_Rohdaten'!C32</f>
        <v xml:space="preserve">  Österreich                            </v>
      </c>
      <c r="E33">
        <f>'2019_Rohdaten'!G32</f>
        <v>6680</v>
      </c>
      <c r="F33" s="125">
        <f>'2019_Rohdaten'!H32/'2019_Rohdaten'!G32*100</f>
        <v>52.619760479041922</v>
      </c>
      <c r="G33" s="125">
        <f>'2019_Rohdaten'!I32/'2019_Rohdaten'!G32*100</f>
        <v>47.380239520958085</v>
      </c>
      <c r="H33" s="125">
        <f>('2019_Rohdaten'!G32-'2019_Rohdaten'!D32)*100/'2019_Rohdaten'!D32</f>
        <v>7.3609771777563484</v>
      </c>
      <c r="I33" s="102">
        <v>151</v>
      </c>
    </row>
    <row r="34" spans="1:9" x14ac:dyDescent="0.25">
      <c r="A34" t="s">
        <v>587</v>
      </c>
      <c r="B34" s="102">
        <v>152</v>
      </c>
      <c r="C34" s="101" t="str">
        <f>'2019_Rohdaten'!C33</f>
        <v xml:space="preserve">  Polen                                 </v>
      </c>
      <c r="E34">
        <f>'2019_Rohdaten'!G33</f>
        <v>98015</v>
      </c>
      <c r="F34" s="125">
        <f>'2019_Rohdaten'!H33/'2019_Rohdaten'!G33*100</f>
        <v>54.741621180431565</v>
      </c>
      <c r="G34" s="125">
        <f>'2019_Rohdaten'!I33/'2019_Rohdaten'!G33*100</f>
        <v>45.263480079579651</v>
      </c>
      <c r="H34" s="125">
        <f>('2019_Rohdaten'!G33-'2019_Rohdaten'!D33)*100/'2019_Rohdaten'!D33</f>
        <v>202.39410113226174</v>
      </c>
      <c r="I34" s="102">
        <v>152</v>
      </c>
    </row>
    <row r="35" spans="1:9" x14ac:dyDescent="0.25">
      <c r="A35" t="s">
        <v>587</v>
      </c>
      <c r="B35" s="102">
        <v>153</v>
      </c>
      <c r="C35" s="101" t="str">
        <f>'2019_Rohdaten'!C34</f>
        <v xml:space="preserve">  Portugal                              </v>
      </c>
      <c r="E35">
        <f>'2019_Rohdaten'!G34</f>
        <v>8740</v>
      </c>
      <c r="F35" s="125">
        <f>'2019_Rohdaten'!H34/'2019_Rohdaten'!G34*100</f>
        <v>54.118993135011436</v>
      </c>
      <c r="G35" s="125">
        <f>'2019_Rohdaten'!I34/'2019_Rohdaten'!G34*100</f>
        <v>45.881006864988564</v>
      </c>
      <c r="H35" s="125">
        <f>('2019_Rohdaten'!G34-'2019_Rohdaten'!D34)*100/'2019_Rohdaten'!D34</f>
        <v>20.584988962472405</v>
      </c>
      <c r="I35" s="102">
        <v>153</v>
      </c>
    </row>
    <row r="36" spans="1:9" x14ac:dyDescent="0.25">
      <c r="A36" t="s">
        <v>587</v>
      </c>
      <c r="B36" s="102">
        <v>154</v>
      </c>
      <c r="C36" s="101" t="str">
        <f>'2019_Rohdaten'!C35</f>
        <v xml:space="preserve">  Rumänien                              </v>
      </c>
      <c r="E36">
        <f>'2019_Rohdaten'!G35</f>
        <v>58980</v>
      </c>
      <c r="F36" s="125">
        <f>'2019_Rohdaten'!H35/'2019_Rohdaten'!G35*100</f>
        <v>60.605289928789418</v>
      </c>
      <c r="G36" s="125">
        <f>'2019_Rohdaten'!I35/'2019_Rohdaten'!G35*100</f>
        <v>39.394710071210582</v>
      </c>
      <c r="H36" s="125">
        <f>('2019_Rohdaten'!G35-'2019_Rohdaten'!D35)*100/'2019_Rohdaten'!D35</f>
        <v>1643.9384979302188</v>
      </c>
      <c r="I36" s="102">
        <v>154</v>
      </c>
    </row>
    <row r="37" spans="1:9" x14ac:dyDescent="0.25">
      <c r="B37" s="102">
        <v>160</v>
      </c>
      <c r="C37" s="101" t="str">
        <f>'2019_Rohdaten'!C36</f>
        <v xml:space="preserve">  Russische Föderation                  </v>
      </c>
      <c r="E37">
        <f>'2019_Rohdaten'!G36</f>
        <v>22260</v>
      </c>
      <c r="F37" s="125">
        <f>'2019_Rohdaten'!H36/'2019_Rohdaten'!G36*100</f>
        <v>36.747529200359388</v>
      </c>
      <c r="G37" s="125">
        <f>'2019_Rohdaten'!I36/'2019_Rohdaten'!G36*100</f>
        <v>63.230008984725963</v>
      </c>
      <c r="H37" s="125">
        <f>('2019_Rohdaten'!G36-'2019_Rohdaten'!D36)*100/'2019_Rohdaten'!D36</f>
        <v>21.81907732720407</v>
      </c>
      <c r="I37" s="102">
        <v>160</v>
      </c>
    </row>
    <row r="38" spans="1:9" x14ac:dyDescent="0.25">
      <c r="A38" t="s">
        <v>587</v>
      </c>
      <c r="B38" s="102">
        <v>157</v>
      </c>
      <c r="C38" s="101" t="str">
        <f>'2019_Rohdaten'!C37</f>
        <v xml:space="preserve">  Schweden                              </v>
      </c>
      <c r="E38">
        <f>'2019_Rohdaten'!G37</f>
        <v>1565</v>
      </c>
      <c r="F38" s="125">
        <f>'2019_Rohdaten'!H37/'2019_Rohdaten'!G37*100</f>
        <v>46.964856230031948</v>
      </c>
      <c r="G38" s="125">
        <f>'2019_Rohdaten'!I37/'2019_Rohdaten'!G37*100</f>
        <v>53.035143769968052</v>
      </c>
      <c r="H38" s="125">
        <f>('2019_Rohdaten'!G37-'2019_Rohdaten'!D37)*100/'2019_Rohdaten'!D37</f>
        <v>21.506211180124225</v>
      </c>
      <c r="I38" s="102">
        <v>157</v>
      </c>
    </row>
    <row r="39" spans="1:9" x14ac:dyDescent="0.25">
      <c r="B39" s="102">
        <v>158</v>
      </c>
      <c r="C39" s="101" t="str">
        <f>'2019_Rohdaten'!C38</f>
        <v xml:space="preserve">  Schweiz                               </v>
      </c>
      <c r="E39">
        <f>'2019_Rohdaten'!G38</f>
        <v>2385</v>
      </c>
      <c r="F39" s="125">
        <f>'2019_Rohdaten'!H38/'2019_Rohdaten'!G38*100</f>
        <v>46.540880503144656</v>
      </c>
      <c r="G39" s="125">
        <f>'2019_Rohdaten'!I38/'2019_Rohdaten'!G38*100</f>
        <v>53.459119496855344</v>
      </c>
      <c r="H39" s="125">
        <f>('2019_Rohdaten'!G38-'2019_Rohdaten'!D38)*100/'2019_Rohdaten'!D38</f>
        <v>7.8697421981004068</v>
      </c>
      <c r="I39" s="102">
        <v>158</v>
      </c>
    </row>
    <row r="40" spans="1:9" x14ac:dyDescent="0.25">
      <c r="A40" t="s">
        <v>587</v>
      </c>
      <c r="B40" s="102">
        <v>155</v>
      </c>
      <c r="C40" s="101" t="str">
        <f>'2019_Rohdaten'!C39</f>
        <v xml:space="preserve">  Slowakei                              </v>
      </c>
      <c r="E40">
        <f>'2019_Rohdaten'!G39</f>
        <v>2835</v>
      </c>
      <c r="F40" s="125">
        <f>'2019_Rohdaten'!H39/'2019_Rohdaten'!G39*100</f>
        <v>52.204585537918867</v>
      </c>
      <c r="G40" s="125">
        <f>'2019_Rohdaten'!I39/'2019_Rohdaten'!G39*100</f>
        <v>47.795414462081126</v>
      </c>
      <c r="H40" s="125">
        <f>('2019_Rohdaten'!G39-'2019_Rohdaten'!D39)*100/'2019_Rohdaten'!D39</f>
        <v>226.61290322580646</v>
      </c>
      <c r="I40" s="102">
        <v>155</v>
      </c>
    </row>
    <row r="41" spans="1:9" x14ac:dyDescent="0.25">
      <c r="A41" t="s">
        <v>587</v>
      </c>
      <c r="B41" s="102">
        <v>131</v>
      </c>
      <c r="C41" s="101" t="str">
        <f>'2019_Rohdaten'!C40</f>
        <v xml:space="preserve">  Slowenien                             </v>
      </c>
      <c r="E41">
        <f>'2019_Rohdaten'!G40</f>
        <v>915</v>
      </c>
      <c r="F41" s="125">
        <f>'2019_Rohdaten'!H40/'2019_Rohdaten'!G40*100</f>
        <v>56.284153005464475</v>
      </c>
      <c r="G41" s="125">
        <f>'2019_Rohdaten'!I40/'2019_Rohdaten'!G40*100</f>
        <v>44.26229508196721</v>
      </c>
      <c r="H41" s="125">
        <f>('2019_Rohdaten'!G40-'2019_Rohdaten'!D40)*100/'2019_Rohdaten'!D40</f>
        <v>111.31639722863741</v>
      </c>
      <c r="I41" s="102">
        <v>131</v>
      </c>
    </row>
    <row r="42" spans="1:9" x14ac:dyDescent="0.25">
      <c r="B42" s="102">
        <v>159</v>
      </c>
      <c r="C42" s="101" t="str">
        <f>'2019_Rohdaten'!C41</f>
        <v xml:space="preserve">  ehem. Sowjetunion                     </v>
      </c>
      <c r="E42">
        <f>'2019_Rohdaten'!G41</f>
        <v>85</v>
      </c>
      <c r="F42" s="125">
        <f>'2019_Rohdaten'!H41/'2019_Rohdaten'!G41*100</f>
        <v>35.294117647058826</v>
      </c>
      <c r="G42" s="125">
        <f>'2019_Rohdaten'!I41/'2019_Rohdaten'!G41*100</f>
        <v>64.705882352941174</v>
      </c>
      <c r="H42" s="125">
        <f>('2019_Rohdaten'!G41-'2019_Rohdaten'!D41)*100/'2019_Rohdaten'!D41</f>
        <v>-75.073313782991207</v>
      </c>
      <c r="I42" s="102">
        <v>159</v>
      </c>
    </row>
    <row r="43" spans="1:9" x14ac:dyDescent="0.25">
      <c r="A43" t="s">
        <v>587</v>
      </c>
      <c r="B43" s="102">
        <v>161</v>
      </c>
      <c r="C43" s="101" t="str">
        <f>'2019_Rohdaten'!C42</f>
        <v xml:space="preserve">  Spanien                               </v>
      </c>
      <c r="E43">
        <f>'2019_Rohdaten'!G42</f>
        <v>11970</v>
      </c>
      <c r="F43" s="125">
        <f>'2019_Rohdaten'!H42/'2019_Rohdaten'!G42*100</f>
        <v>52.79866332497911</v>
      </c>
      <c r="G43" s="125">
        <f>'2019_Rohdaten'!I42/'2019_Rohdaten'!G42*100</f>
        <v>47.201336675020883</v>
      </c>
      <c r="H43" s="125">
        <f>('2019_Rohdaten'!G42-'2019_Rohdaten'!D42)*100/'2019_Rohdaten'!D42</f>
        <v>27.666382252559728</v>
      </c>
      <c r="I43" s="102">
        <v>161</v>
      </c>
    </row>
    <row r="44" spans="1:9" x14ac:dyDescent="0.25">
      <c r="B44" s="102">
        <v>162</v>
      </c>
      <c r="C44" s="101" t="str">
        <f>'2019_Rohdaten'!C43</f>
        <v xml:space="preserve">  ehem. Tschechoslowakei                </v>
      </c>
      <c r="E44">
        <f>'2019_Rohdaten'!G43</f>
        <v>90</v>
      </c>
      <c r="F44" s="125">
        <f>'2019_Rohdaten'!H43/'2019_Rohdaten'!G43*100</f>
        <v>38.888888888888893</v>
      </c>
      <c r="G44" s="125">
        <f>'2019_Rohdaten'!I43/'2019_Rohdaten'!G43*100</f>
        <v>61.111111111111114</v>
      </c>
      <c r="H44" s="125">
        <f>('2019_Rohdaten'!G43-'2019_Rohdaten'!D43)*100/'2019_Rohdaten'!D43</f>
        <v>-63.265306122448976</v>
      </c>
      <c r="I44" s="102">
        <v>162</v>
      </c>
    </row>
    <row r="45" spans="1:9" x14ac:dyDescent="0.25">
      <c r="A45" t="s">
        <v>587</v>
      </c>
      <c r="B45" s="102">
        <v>164</v>
      </c>
      <c r="C45" s="101" t="str">
        <f>'2019_Rohdaten'!C44</f>
        <v xml:space="preserve">  Tschechische Republik                 </v>
      </c>
      <c r="E45">
        <f>'2019_Rohdaten'!G44</f>
        <v>2180</v>
      </c>
      <c r="F45" s="125">
        <f>'2019_Rohdaten'!H44/'2019_Rohdaten'!G44*100</f>
        <v>44.724770642201833</v>
      </c>
      <c r="G45" s="125">
        <f>'2019_Rohdaten'!I44/'2019_Rohdaten'!G44*100</f>
        <v>55.27522935779816</v>
      </c>
      <c r="H45" s="125">
        <f>('2019_Rohdaten'!G44-'2019_Rohdaten'!D44)*100/'2019_Rohdaten'!D44</f>
        <v>61.242603550295861</v>
      </c>
      <c r="I45" s="102">
        <v>164</v>
      </c>
    </row>
    <row r="46" spans="1:9" x14ac:dyDescent="0.25">
      <c r="B46" s="102">
        <v>163</v>
      </c>
      <c r="C46" s="101" t="str">
        <f>'2019_Rohdaten'!C45</f>
        <v xml:space="preserve">  Türkei                                </v>
      </c>
      <c r="E46">
        <f>'2019_Rohdaten'!G45</f>
        <v>88735</v>
      </c>
      <c r="F46" s="125">
        <f>'2019_Rohdaten'!H45/'2019_Rohdaten'!G45*100</f>
        <v>51.298811066659155</v>
      </c>
      <c r="G46" s="125">
        <f>'2019_Rohdaten'!I45/'2019_Rohdaten'!G45*100</f>
        <v>48.701188933340845</v>
      </c>
      <c r="H46" s="125">
        <f>('2019_Rohdaten'!G45-'2019_Rohdaten'!D45)*100/'2019_Rohdaten'!D45</f>
        <v>-20.486926289001595</v>
      </c>
      <c r="I46" s="102">
        <v>163</v>
      </c>
    </row>
    <row r="47" spans="1:9" x14ac:dyDescent="0.25">
      <c r="B47" s="102">
        <v>166</v>
      </c>
      <c r="C47" s="101" t="str">
        <f>'2019_Rohdaten'!C46</f>
        <v xml:space="preserve">  Ukraine                               </v>
      </c>
      <c r="E47">
        <f>'2019_Rohdaten'!G46</f>
        <v>11345</v>
      </c>
      <c r="F47" s="125">
        <f>'2019_Rohdaten'!H46/'2019_Rohdaten'!G46*100</f>
        <v>36.976641692375495</v>
      </c>
      <c r="G47" s="125">
        <f>'2019_Rohdaten'!I46/'2019_Rohdaten'!G46*100</f>
        <v>63.023358307624498</v>
      </c>
      <c r="H47" s="125">
        <f>('2019_Rohdaten'!G46-'2019_Rohdaten'!D46)*100/'2019_Rohdaten'!D46</f>
        <v>-2.2993455046503617</v>
      </c>
      <c r="I47" s="102">
        <v>166</v>
      </c>
    </row>
    <row r="48" spans="1:9" x14ac:dyDescent="0.25">
      <c r="A48" t="s">
        <v>587</v>
      </c>
      <c r="B48" s="102">
        <v>165</v>
      </c>
      <c r="C48" s="101" t="str">
        <f>'2019_Rohdaten'!C47</f>
        <v xml:space="preserve">  Ungarn                                </v>
      </c>
      <c r="E48">
        <f>'2019_Rohdaten'!G47</f>
        <v>9465</v>
      </c>
      <c r="F48" s="125">
        <f>'2019_Rohdaten'!H47/'2019_Rohdaten'!G47*100</f>
        <v>60.116217643951394</v>
      </c>
      <c r="G48" s="125">
        <f>'2019_Rohdaten'!I47/'2019_Rohdaten'!G47*100</f>
        <v>39.883782356048606</v>
      </c>
      <c r="H48" s="125">
        <f>('2019_Rohdaten'!G47-'2019_Rohdaten'!D47)*100/'2019_Rohdaten'!D47</f>
        <v>313.86095321381725</v>
      </c>
      <c r="I48" s="102">
        <v>165</v>
      </c>
    </row>
    <row r="49" spans="1:9" x14ac:dyDescent="0.25">
      <c r="B49" s="102">
        <v>168</v>
      </c>
      <c r="C49" s="101" t="str">
        <f>'2019_Rohdaten'!C48</f>
        <v xml:space="preserve">  Vereinigtes Königreich GB u.Nordirland</v>
      </c>
      <c r="E49">
        <f>'2019_Rohdaten'!G48</f>
        <v>6750</v>
      </c>
      <c r="F49" s="125">
        <f>'2019_Rohdaten'!H48/'2019_Rohdaten'!G48*100</f>
        <v>69.851851851851848</v>
      </c>
      <c r="G49" s="125">
        <f>'2019_Rohdaten'!I48/'2019_Rohdaten'!G48*100</f>
        <v>30.074074074074076</v>
      </c>
      <c r="H49" s="125">
        <f>('2019_Rohdaten'!G48-'2019_Rohdaten'!D48)*100/'2019_Rohdaten'!D48</f>
        <v>-34.858135495078173</v>
      </c>
      <c r="I49" s="102">
        <v>168</v>
      </c>
    </row>
    <row r="50" spans="1:9" x14ac:dyDescent="0.25">
      <c r="B50" s="102">
        <v>169</v>
      </c>
      <c r="C50" s="101" t="str">
        <f>'2019_Rohdaten'!C49</f>
        <v xml:space="preserve">  Weißrußland                           </v>
      </c>
      <c r="E50">
        <f>'2019_Rohdaten'!G49</f>
        <v>2070</v>
      </c>
      <c r="F50" s="125">
        <f>'2019_Rohdaten'!H49/'2019_Rohdaten'!G49*100</f>
        <v>29.227053140096622</v>
      </c>
      <c r="G50" s="125">
        <f>'2019_Rohdaten'!I49/'2019_Rohdaten'!G49*100</f>
        <v>70.772946859903385</v>
      </c>
      <c r="H50" s="125">
        <f>('2019_Rohdaten'!G49-'2019_Rohdaten'!D49)*100/'2019_Rohdaten'!D49</f>
        <v>29.943502824858758</v>
      </c>
      <c r="I50" s="102">
        <v>169</v>
      </c>
    </row>
    <row r="51" spans="1:9" x14ac:dyDescent="0.25">
      <c r="A51" t="s">
        <v>587</v>
      </c>
      <c r="B51" s="102">
        <v>181</v>
      </c>
      <c r="C51" s="101" t="str">
        <f>'2019_Rohdaten'!C50</f>
        <v xml:space="preserve">  Zypern                                </v>
      </c>
      <c r="E51">
        <f>'2019_Rohdaten'!G50</f>
        <v>115</v>
      </c>
      <c r="F51" s="125">
        <f>'2019_Rohdaten'!H50/'2019_Rohdaten'!G50*100</f>
        <v>52.173913043478258</v>
      </c>
      <c r="G51" s="125">
        <f>'2019_Rohdaten'!I50/'2019_Rohdaten'!G50*100</f>
        <v>47.826086956521742</v>
      </c>
      <c r="H51" s="125">
        <f>('2019_Rohdaten'!G50-'2019_Rohdaten'!D50)*100/'2019_Rohdaten'!D50</f>
        <v>130</v>
      </c>
      <c r="I51" s="102">
        <v>181</v>
      </c>
    </row>
    <row r="52" spans="1:9" x14ac:dyDescent="0.25">
      <c r="B52" s="128">
        <v>199</v>
      </c>
      <c r="C52" s="101" t="str">
        <f>'2019_Rohdaten'!C51</f>
        <v xml:space="preserve">  übrige europäische Staaten            </v>
      </c>
      <c r="E52">
        <f>'2019_Rohdaten'!G51</f>
        <v>5</v>
      </c>
      <c r="F52" s="125">
        <f>'2019_Rohdaten'!H51/'2019_Rohdaten'!G51*100</f>
        <v>100</v>
      </c>
      <c r="G52" s="125">
        <f>'2019_Rohdaten'!I51/'2019_Rohdaten'!G51*100</f>
        <v>0</v>
      </c>
      <c r="H52" s="125">
        <f>('2019_Rohdaten'!G51-'2019_Rohdaten'!D51)*100/'2019_Rohdaten'!D51</f>
        <v>-90.740740740740748</v>
      </c>
      <c r="I52">
        <v>199</v>
      </c>
    </row>
    <row r="53" spans="1:9" x14ac:dyDescent="0.25">
      <c r="B53" s="128">
        <v>1000</v>
      </c>
      <c r="C53" s="101" t="str">
        <f>'2019_Rohdaten'!C52</f>
        <v xml:space="preserve">Europa insgesamt                        </v>
      </c>
      <c r="E53">
        <f>'2019_Rohdaten'!G52</f>
        <v>542155</v>
      </c>
      <c r="F53" s="125">
        <f>'2019_Rohdaten'!H52/'2019_Rohdaten'!G52*100</f>
        <v>53.671920391769881</v>
      </c>
      <c r="G53" s="125">
        <f>'2019_Rohdaten'!I52/'2019_Rohdaten'!G52*100</f>
        <v>46.328079608230119</v>
      </c>
      <c r="H53" s="125">
        <f>('2019_Rohdaten'!G52-'2019_Rohdaten'!D52)*100/'2019_Rohdaten'!D52</f>
        <v>53.69209137245786</v>
      </c>
      <c r="I53">
        <v>1000</v>
      </c>
    </row>
    <row r="54" spans="1:9" x14ac:dyDescent="0.25">
      <c r="B54" s="128">
        <v>999</v>
      </c>
      <c r="C54" s="101" t="s">
        <v>155</v>
      </c>
      <c r="E54">
        <f>SUMIF($A$6:$A$53,"EU",E6:E53)</f>
        <v>359185</v>
      </c>
      <c r="F54" s="125">
        <f>SUMIF($A$6:$A$53,"EU",F6:F53)/27</f>
        <v>51.533085504769041</v>
      </c>
      <c r="G54" s="125">
        <f>SUMIF($A$6:$A$53,"EU",G6:G53)/27</f>
        <v>48.500422135371529</v>
      </c>
      <c r="H54" s="125">
        <f>SUMIF($A$6:$A$53,"EU",H6:H53)/27</f>
        <v>194.02198188234675</v>
      </c>
      <c r="I54">
        <v>999</v>
      </c>
    </row>
    <row r="55" spans="1:9" x14ac:dyDescent="0.25">
      <c r="B55" s="102">
        <v>221</v>
      </c>
      <c r="C55" s="101" t="str">
        <f>'2019_Rohdaten'!C53</f>
        <v xml:space="preserve">  Algerien                              </v>
      </c>
      <c r="E55">
        <f>'2019_Rohdaten'!G53</f>
        <v>1380</v>
      </c>
      <c r="F55" s="125">
        <f>'2019_Rohdaten'!H53/'2019_Rohdaten'!G53*100</f>
        <v>73.550724637681171</v>
      </c>
      <c r="G55" s="125">
        <f>'2019_Rohdaten'!I53/'2019_Rohdaten'!G53*100</f>
        <v>26.811594202898554</v>
      </c>
      <c r="H55" s="125">
        <f>('2019_Rohdaten'!G53-'2019_Rohdaten'!D53)*100/'2019_Rohdaten'!D53</f>
        <v>111.65644171779141</v>
      </c>
      <c r="I55" s="102">
        <v>221</v>
      </c>
    </row>
    <row r="56" spans="1:9" x14ac:dyDescent="0.25">
      <c r="B56" s="102">
        <v>223</v>
      </c>
      <c r="C56" s="101" t="str">
        <f>'2019_Rohdaten'!C54</f>
        <v xml:space="preserve">  Angola                                </v>
      </c>
      <c r="E56">
        <f>'2019_Rohdaten'!G54</f>
        <v>235</v>
      </c>
      <c r="F56" s="125">
        <f>'2019_Rohdaten'!H54/'2019_Rohdaten'!G54*100</f>
        <v>55.319148936170215</v>
      </c>
      <c r="G56" s="125">
        <f>'2019_Rohdaten'!I54/'2019_Rohdaten'!G54*100</f>
        <v>44.680851063829785</v>
      </c>
      <c r="H56" s="125">
        <f>('2019_Rohdaten'!G54-'2019_Rohdaten'!D54)*100/'2019_Rohdaten'!D54</f>
        <v>-50.836820083682007</v>
      </c>
      <c r="I56" s="102">
        <v>223</v>
      </c>
    </row>
    <row r="57" spans="1:9" x14ac:dyDescent="0.25">
      <c r="B57" s="102">
        <v>287</v>
      </c>
      <c r="C57" s="101" t="str">
        <f>'2019_Rohdaten'!C55</f>
        <v xml:space="preserve">  Ägypten                               </v>
      </c>
      <c r="E57">
        <f>'2019_Rohdaten'!G55</f>
        <v>2095</v>
      </c>
      <c r="F57" s="125">
        <f>'2019_Rohdaten'!H55/'2019_Rohdaten'!G55*100</f>
        <v>67.5417661097852</v>
      </c>
      <c r="G57" s="125">
        <f>'2019_Rohdaten'!I55/'2019_Rohdaten'!G55*100</f>
        <v>32.4582338902148</v>
      </c>
      <c r="H57" s="125">
        <f>('2019_Rohdaten'!G55-'2019_Rohdaten'!D55)*100/'2019_Rohdaten'!D55</f>
        <v>282.99817184643513</v>
      </c>
      <c r="I57" s="102">
        <v>287</v>
      </c>
    </row>
    <row r="58" spans="1:9" x14ac:dyDescent="0.25">
      <c r="B58" s="102">
        <v>225</v>
      </c>
      <c r="C58" s="101" t="str">
        <f>'2019_Rohdaten'!C56</f>
        <v xml:space="preserve">  Äthiopien                             </v>
      </c>
      <c r="E58">
        <f>'2019_Rohdaten'!G56</f>
        <v>375</v>
      </c>
      <c r="F58" s="125">
        <f>'2019_Rohdaten'!H56/'2019_Rohdaten'!G56*100</f>
        <v>48</v>
      </c>
      <c r="G58" s="125">
        <f>'2019_Rohdaten'!I56/'2019_Rohdaten'!G56*100</f>
        <v>52</v>
      </c>
      <c r="H58" s="125">
        <f>('2019_Rohdaten'!G56-'2019_Rohdaten'!D56)*100/'2019_Rohdaten'!D56</f>
        <v>57.563025210084035</v>
      </c>
      <c r="I58" s="102">
        <v>225</v>
      </c>
    </row>
    <row r="59" spans="1:9" x14ac:dyDescent="0.25">
      <c r="B59" s="102">
        <v>229</v>
      </c>
      <c r="C59" s="101" t="str">
        <f>'2019_Rohdaten'!C57</f>
        <v xml:space="preserve">  Benin                                 </v>
      </c>
      <c r="E59">
        <f>'2019_Rohdaten'!G57</f>
        <v>125</v>
      </c>
      <c r="F59" s="125">
        <f>'2019_Rohdaten'!H57/'2019_Rohdaten'!G57*100</f>
        <v>64</v>
      </c>
      <c r="G59" s="125">
        <f>'2019_Rohdaten'!I57/'2019_Rohdaten'!G57*100</f>
        <v>40</v>
      </c>
      <c r="H59" s="125">
        <f>('2019_Rohdaten'!G57-'2019_Rohdaten'!D57)*100/'2019_Rohdaten'!D57</f>
        <v>108.33333333333333</v>
      </c>
      <c r="I59" s="102">
        <v>229</v>
      </c>
    </row>
    <row r="60" spans="1:9" x14ac:dyDescent="0.25">
      <c r="B60" s="102">
        <v>258</v>
      </c>
      <c r="C60" s="101" t="str">
        <f>'2019_Rohdaten'!C58</f>
        <v xml:space="preserve">  Burkina Faso                          </v>
      </c>
      <c r="E60">
        <f>'2019_Rohdaten'!G58</f>
        <v>100</v>
      </c>
      <c r="F60" s="125">
        <f>'2019_Rohdaten'!H58/'2019_Rohdaten'!G58*100</f>
        <v>65</v>
      </c>
      <c r="G60" s="125">
        <f>'2019_Rohdaten'!I58/'2019_Rohdaten'!G58*100</f>
        <v>35</v>
      </c>
      <c r="H60" s="125">
        <f>('2019_Rohdaten'!G58-'2019_Rohdaten'!D58)*100/'2019_Rohdaten'!D58</f>
        <v>40.845070422535208</v>
      </c>
      <c r="I60" s="102">
        <v>258</v>
      </c>
    </row>
    <row r="61" spans="1:9" x14ac:dyDescent="0.25">
      <c r="B61" s="102">
        <v>231</v>
      </c>
      <c r="C61" s="101" t="str">
        <f>'2019_Rohdaten'!C59</f>
        <v xml:space="preserve">  Cote d'Ivoire                         </v>
      </c>
      <c r="E61">
        <f>'2019_Rohdaten'!G59</f>
        <v>3040</v>
      </c>
      <c r="F61" s="125">
        <f>'2019_Rohdaten'!H59/'2019_Rohdaten'!G59*100</f>
        <v>73.35526315789474</v>
      </c>
      <c r="G61" s="125">
        <f>'2019_Rohdaten'!I59/'2019_Rohdaten'!G59*100</f>
        <v>26.809210526315791</v>
      </c>
      <c r="H61" s="125">
        <f>('2019_Rohdaten'!G59-'2019_Rohdaten'!D59)*100/'2019_Rohdaten'!D59</f>
        <v>913.33333333333337</v>
      </c>
      <c r="I61" s="102">
        <v>231</v>
      </c>
    </row>
    <row r="62" spans="1:9" x14ac:dyDescent="0.25">
      <c r="B62" s="102">
        <v>224</v>
      </c>
      <c r="C62" s="101" t="str">
        <f>'2019_Rohdaten'!C60</f>
        <v xml:space="preserve">  Eritrea                               </v>
      </c>
      <c r="E62">
        <f>'2019_Rohdaten'!G60</f>
        <v>3800</v>
      </c>
      <c r="F62" s="125">
        <f>'2019_Rohdaten'!H60/'2019_Rohdaten'!G60*100</f>
        <v>68.026315789473685</v>
      </c>
      <c r="G62" s="125">
        <f>'2019_Rohdaten'!I60/'2019_Rohdaten'!G60*100</f>
        <v>32.10526315789474</v>
      </c>
      <c r="H62" s="125">
        <f>('2019_Rohdaten'!G60-'2019_Rohdaten'!D60)*100/'2019_Rohdaten'!D60</f>
        <v>3484.9056603773583</v>
      </c>
      <c r="I62" s="102">
        <v>224</v>
      </c>
    </row>
    <row r="63" spans="1:9" x14ac:dyDescent="0.25">
      <c r="B63" s="102">
        <v>237</v>
      </c>
      <c r="C63" s="101" t="str">
        <f>'2019_Rohdaten'!C61</f>
        <v xml:space="preserve">  Gambia                                </v>
      </c>
      <c r="E63">
        <f>'2019_Rohdaten'!G61</f>
        <v>880</v>
      </c>
      <c r="F63" s="125">
        <f>'2019_Rohdaten'!H61/'2019_Rohdaten'!G61*100</f>
        <v>80.681818181818173</v>
      </c>
      <c r="G63" s="125">
        <f>'2019_Rohdaten'!I61/'2019_Rohdaten'!G61*100</f>
        <v>19.886363636363637</v>
      </c>
      <c r="H63" s="125">
        <f>('2019_Rohdaten'!G61-'2019_Rohdaten'!D61)*100/'2019_Rohdaten'!D61</f>
        <v>169.93865030674846</v>
      </c>
      <c r="I63" s="102">
        <v>237</v>
      </c>
    </row>
    <row r="64" spans="1:9" x14ac:dyDescent="0.25">
      <c r="B64" s="102">
        <v>238</v>
      </c>
      <c r="C64" s="101" t="str">
        <f>'2019_Rohdaten'!C62</f>
        <v xml:space="preserve">  Ghana                                 </v>
      </c>
      <c r="E64">
        <f>'2019_Rohdaten'!G62</f>
        <v>2945</v>
      </c>
      <c r="F64" s="125">
        <f>'2019_Rohdaten'!H62/'2019_Rohdaten'!G62*100</f>
        <v>50.084889643463491</v>
      </c>
      <c r="G64" s="125">
        <f>'2019_Rohdaten'!I62/'2019_Rohdaten'!G62*100</f>
        <v>49.745331069609506</v>
      </c>
      <c r="H64" s="125">
        <f>('2019_Rohdaten'!G62-'2019_Rohdaten'!D62)*100/'2019_Rohdaten'!D62</f>
        <v>154.09836065573771</v>
      </c>
      <c r="I64" s="102">
        <v>238</v>
      </c>
    </row>
    <row r="65" spans="2:9" x14ac:dyDescent="0.25">
      <c r="B65" s="102">
        <v>262</v>
      </c>
      <c r="C65" s="101" t="str">
        <f>'2019_Rohdaten'!C63</f>
        <v xml:space="preserve">  Kamerun                               </v>
      </c>
      <c r="E65">
        <f>'2019_Rohdaten'!G63</f>
        <v>2005</v>
      </c>
      <c r="F65" s="125">
        <f>'2019_Rohdaten'!H63/'2019_Rohdaten'!G63*100</f>
        <v>55.361596009975067</v>
      </c>
      <c r="G65" s="125">
        <f>'2019_Rohdaten'!I63/'2019_Rohdaten'!G63*100</f>
        <v>44.638403990024941</v>
      </c>
      <c r="H65" s="125">
        <f>('2019_Rohdaten'!G63-'2019_Rohdaten'!D63)*100/'2019_Rohdaten'!D63</f>
        <v>73.593073593073598</v>
      </c>
      <c r="I65" s="102">
        <v>262</v>
      </c>
    </row>
    <row r="66" spans="2:9" x14ac:dyDescent="0.25">
      <c r="B66" s="102">
        <v>243</v>
      </c>
      <c r="C66" s="101" t="str">
        <f>'2019_Rohdaten'!C64</f>
        <v xml:space="preserve">  Kenia                                 </v>
      </c>
      <c r="E66">
        <f>'2019_Rohdaten'!G64</f>
        <v>665</v>
      </c>
      <c r="F66" s="125">
        <f>'2019_Rohdaten'!H64/'2019_Rohdaten'!G64*100</f>
        <v>30.82706766917293</v>
      </c>
      <c r="G66" s="125">
        <f>'2019_Rohdaten'!I64/'2019_Rohdaten'!G64*100</f>
        <v>69.172932330827066</v>
      </c>
      <c r="H66" s="125">
        <f>('2019_Rohdaten'!G64-'2019_Rohdaten'!D64)*100/'2019_Rohdaten'!D64</f>
        <v>70.076726342710998</v>
      </c>
      <c r="I66" s="102">
        <v>243</v>
      </c>
    </row>
    <row r="67" spans="2:9" x14ac:dyDescent="0.25">
      <c r="B67" s="102">
        <v>247</v>
      </c>
      <c r="C67" s="101" t="str">
        <f>'2019_Rohdaten'!C65</f>
        <v xml:space="preserve">  Liberia                               </v>
      </c>
      <c r="E67">
        <f>'2019_Rohdaten'!G65</f>
        <v>645</v>
      </c>
      <c r="F67" s="125">
        <f>'2019_Rohdaten'!H65/'2019_Rohdaten'!G65*100</f>
        <v>80.620155038759691</v>
      </c>
      <c r="G67" s="125">
        <f>'2019_Rohdaten'!I65/'2019_Rohdaten'!G65*100</f>
        <v>19.379844961240313</v>
      </c>
      <c r="H67" s="125">
        <f>('2019_Rohdaten'!G65-'2019_Rohdaten'!D65)*100/'2019_Rohdaten'!D65</f>
        <v>327.15231788079473</v>
      </c>
      <c r="I67" s="102">
        <v>247</v>
      </c>
    </row>
    <row r="68" spans="2:9" x14ac:dyDescent="0.25">
      <c r="B68" s="102">
        <v>252</v>
      </c>
      <c r="C68" s="101" t="str">
        <f>'2019_Rohdaten'!C66</f>
        <v xml:space="preserve">  Marokko                               </v>
      </c>
      <c r="E68">
        <f>'2019_Rohdaten'!G66</f>
        <v>2380</v>
      </c>
      <c r="F68" s="125">
        <f>'2019_Rohdaten'!H66/'2019_Rohdaten'!G66*100</f>
        <v>56.512605042016808</v>
      </c>
      <c r="G68" s="125">
        <f>'2019_Rohdaten'!I66/'2019_Rohdaten'!G66*100</f>
        <v>43.487394957983192</v>
      </c>
      <c r="H68" s="125">
        <f>('2019_Rohdaten'!G66-'2019_Rohdaten'!D66)*100/'2019_Rohdaten'!D66</f>
        <v>70.365068002863282</v>
      </c>
      <c r="I68" s="102">
        <v>252</v>
      </c>
    </row>
    <row r="69" spans="2:9" x14ac:dyDescent="0.25">
      <c r="B69" s="102">
        <v>232</v>
      </c>
      <c r="C69" s="101" t="str">
        <f>'2019_Rohdaten'!C67</f>
        <v xml:space="preserve">  Nigeria                               </v>
      </c>
      <c r="E69">
        <f>'2019_Rohdaten'!G67</f>
        <v>2835</v>
      </c>
      <c r="F69" s="125">
        <f>'2019_Rohdaten'!H67/'2019_Rohdaten'!G67*100</f>
        <v>57.671957671957671</v>
      </c>
      <c r="G69" s="125">
        <f>'2019_Rohdaten'!I67/'2019_Rohdaten'!G67*100</f>
        <v>42.328042328042329</v>
      </c>
      <c r="H69" s="125">
        <f>('2019_Rohdaten'!G67-'2019_Rohdaten'!D67)*100/'2019_Rohdaten'!D67</f>
        <v>179.03543307086613</v>
      </c>
      <c r="I69" s="102">
        <v>232</v>
      </c>
    </row>
    <row r="70" spans="2:9" x14ac:dyDescent="0.25">
      <c r="B70" s="102">
        <v>269</v>
      </c>
      <c r="C70" s="101" t="str">
        <f>'2019_Rohdaten'!C68</f>
        <v xml:space="preserve">  Senegal                               </v>
      </c>
      <c r="E70">
        <f>'2019_Rohdaten'!G68</f>
        <v>265</v>
      </c>
      <c r="F70" s="125">
        <f>'2019_Rohdaten'!H68/'2019_Rohdaten'!G68*100</f>
        <v>62.264150943396224</v>
      </c>
      <c r="G70" s="125">
        <f>'2019_Rohdaten'!I68/'2019_Rohdaten'!G68*100</f>
        <v>37.735849056603776</v>
      </c>
      <c r="H70" s="125">
        <f>('2019_Rohdaten'!G68-'2019_Rohdaten'!D68)*100/'2019_Rohdaten'!D68</f>
        <v>113.70967741935483</v>
      </c>
      <c r="I70" s="102">
        <v>269</v>
      </c>
    </row>
    <row r="71" spans="2:9" x14ac:dyDescent="0.25">
      <c r="B71" s="102">
        <v>272</v>
      </c>
      <c r="C71" s="101" t="str">
        <f>'2019_Rohdaten'!C69</f>
        <v xml:space="preserve">  Sierra Leone                          </v>
      </c>
      <c r="E71">
        <f>'2019_Rohdaten'!G69</f>
        <v>125</v>
      </c>
      <c r="F71" s="125">
        <f>'2019_Rohdaten'!H69/'2019_Rohdaten'!G69*100</f>
        <v>72</v>
      </c>
      <c r="G71" s="125">
        <f>'2019_Rohdaten'!I69/'2019_Rohdaten'!G69*100</f>
        <v>28.000000000000004</v>
      </c>
      <c r="H71" s="125">
        <f>('2019_Rohdaten'!G69-'2019_Rohdaten'!D69)*100/'2019_Rohdaten'!D69</f>
        <v>-62.686567164179102</v>
      </c>
      <c r="I71" s="102">
        <v>272</v>
      </c>
    </row>
    <row r="72" spans="2:9" x14ac:dyDescent="0.25">
      <c r="B72" s="102">
        <v>273</v>
      </c>
      <c r="C72" s="101" t="str">
        <f>'2019_Rohdaten'!C70</f>
        <v xml:space="preserve">  Somalia                               </v>
      </c>
      <c r="E72">
        <f>'2019_Rohdaten'!G70</f>
        <v>3205</v>
      </c>
      <c r="F72" s="125">
        <f>'2019_Rohdaten'!H70/'2019_Rohdaten'!G70*100</f>
        <v>62.246489859594377</v>
      </c>
      <c r="G72" s="125">
        <f>'2019_Rohdaten'!I70/'2019_Rohdaten'!G70*100</f>
        <v>37.753510140405616</v>
      </c>
      <c r="H72" s="125">
        <f>('2019_Rohdaten'!G70-'2019_Rohdaten'!D70)*100/'2019_Rohdaten'!D70</f>
        <v>1065.4545454545455</v>
      </c>
      <c r="I72" s="102">
        <v>273</v>
      </c>
    </row>
    <row r="73" spans="2:9" x14ac:dyDescent="0.25">
      <c r="B73" s="102">
        <v>263</v>
      </c>
      <c r="C73" s="101" t="str">
        <f>'2019_Rohdaten'!C71</f>
        <v xml:space="preserve">  Südafrika                             </v>
      </c>
      <c r="E73">
        <f>'2019_Rohdaten'!G71</f>
        <v>515</v>
      </c>
      <c r="F73" s="125">
        <f>'2019_Rohdaten'!H71/'2019_Rohdaten'!G71*100</f>
        <v>46.601941747572816</v>
      </c>
      <c r="G73" s="125">
        <f>'2019_Rohdaten'!I71/'2019_Rohdaten'!G71*100</f>
        <v>53.398058252427184</v>
      </c>
      <c r="H73" s="125">
        <f>('2019_Rohdaten'!G71-'2019_Rohdaten'!D71)*100/'2019_Rohdaten'!D71</f>
        <v>28.75</v>
      </c>
      <c r="I73" s="102">
        <v>263</v>
      </c>
    </row>
    <row r="74" spans="2:9" x14ac:dyDescent="0.25">
      <c r="B74" s="102">
        <v>276</v>
      </c>
      <c r="C74" s="101" t="str">
        <f>'2019_Rohdaten'!C72</f>
        <v xml:space="preserve">  Sudan (einschl. Südsudan) (bis 2010)  </v>
      </c>
      <c r="E74">
        <f>'2019_Rohdaten'!G72</f>
        <v>240</v>
      </c>
      <c r="F74" s="125">
        <f>'2019_Rohdaten'!H72/'2019_Rohdaten'!G72*100</f>
        <v>87.5</v>
      </c>
      <c r="G74" s="125">
        <f>'2019_Rohdaten'!I72/'2019_Rohdaten'!G72*100</f>
        <v>12.5</v>
      </c>
      <c r="H74" s="125">
        <f>('2019_Rohdaten'!G72-'2019_Rohdaten'!D72)*100/'2019_Rohdaten'!D72</f>
        <v>14.285714285714286</v>
      </c>
      <c r="I74" s="102">
        <v>276</v>
      </c>
    </row>
    <row r="75" spans="2:9" x14ac:dyDescent="0.25">
      <c r="B75" s="102">
        <v>277</v>
      </c>
      <c r="C75" s="101" t="str">
        <f>'2019_Rohdaten'!C73</f>
        <v xml:space="preserve">  Sudan (ab 2011)                       </v>
      </c>
      <c r="E75">
        <f>'2019_Rohdaten'!G73</f>
        <v>4425</v>
      </c>
      <c r="F75" s="125">
        <f>'2019_Rohdaten'!H73/'2019_Rohdaten'!G73*100</f>
        <v>80.33898305084746</v>
      </c>
      <c r="G75" s="125">
        <f>'2019_Rohdaten'!I73/'2019_Rohdaten'!G73*100</f>
        <v>19.661016949152543</v>
      </c>
      <c r="H75" s="125" t="e">
        <f>('2019_Rohdaten'!G73-'2019_Rohdaten'!D73)*100/'2019_Rohdaten'!D73</f>
        <v>#DIV/0!</v>
      </c>
      <c r="I75" s="102">
        <v>277</v>
      </c>
    </row>
    <row r="76" spans="2:9" x14ac:dyDescent="0.25">
      <c r="B76" s="102">
        <v>278</v>
      </c>
      <c r="C76" s="101" t="str">
        <f>'2019_Rohdaten'!C74</f>
        <v xml:space="preserve">  Südsudan (ab 2011)                    </v>
      </c>
      <c r="E76">
        <f>'2019_Rohdaten'!G74</f>
        <v>185</v>
      </c>
      <c r="F76" s="125">
        <f>'2019_Rohdaten'!H74/'2019_Rohdaten'!G74*100</f>
        <v>83.78378378378379</v>
      </c>
      <c r="G76" s="125">
        <f>'2019_Rohdaten'!I74/'2019_Rohdaten'!G74*100</f>
        <v>16.216216216216218</v>
      </c>
      <c r="H76" s="125" t="e">
        <f>('2019_Rohdaten'!G74-'2019_Rohdaten'!D74)*100/'2019_Rohdaten'!D74</f>
        <v>#DIV/0!</v>
      </c>
      <c r="I76" s="102">
        <v>278</v>
      </c>
    </row>
    <row r="77" spans="2:9" x14ac:dyDescent="0.25">
      <c r="B77" s="102">
        <v>283</v>
      </c>
      <c r="C77" s="101" t="str">
        <f>'2019_Rohdaten'!C75</f>
        <v xml:space="preserve">  Togo                                  </v>
      </c>
      <c r="E77">
        <f>'2019_Rohdaten'!G75</f>
        <v>575</v>
      </c>
      <c r="F77" s="125">
        <f>'2019_Rohdaten'!H75/'2019_Rohdaten'!G75*100</f>
        <v>45.217391304347828</v>
      </c>
      <c r="G77" s="125">
        <f>'2019_Rohdaten'!I75/'2019_Rohdaten'!G75*100</f>
        <v>54.782608695652172</v>
      </c>
      <c r="H77" s="125">
        <f>('2019_Rohdaten'!G75-'2019_Rohdaten'!D75)*100/'2019_Rohdaten'!D75</f>
        <v>-19.35483870967742</v>
      </c>
      <c r="I77" s="102">
        <v>283</v>
      </c>
    </row>
    <row r="78" spans="2:9" x14ac:dyDescent="0.25">
      <c r="B78" s="102">
        <v>285</v>
      </c>
      <c r="C78" s="101" t="str">
        <f>'2019_Rohdaten'!C76</f>
        <v xml:space="preserve">  Tunesien                              </v>
      </c>
      <c r="E78">
        <f>'2019_Rohdaten'!G76</f>
        <v>3725</v>
      </c>
      <c r="F78" s="125">
        <f>'2019_Rohdaten'!H76/'2019_Rohdaten'!G76*100</f>
        <v>65.100671140939596</v>
      </c>
      <c r="G78" s="125">
        <f>'2019_Rohdaten'!I76/'2019_Rohdaten'!G76*100</f>
        <v>34.765100671140942</v>
      </c>
      <c r="H78" s="125">
        <f>('2019_Rohdaten'!G76-'2019_Rohdaten'!D76)*100/'2019_Rohdaten'!D76</f>
        <v>67.190305206463194</v>
      </c>
      <c r="I78" s="102">
        <v>285</v>
      </c>
    </row>
    <row r="79" spans="2:9" x14ac:dyDescent="0.25">
      <c r="B79" s="102">
        <v>246</v>
      </c>
      <c r="C79" s="101" t="str">
        <f>'2019_Rohdaten'!C77</f>
        <v xml:space="preserve">  Kongo, Dem. Volksrepublik (ehem.Zaire)</v>
      </c>
      <c r="E79">
        <f>'2019_Rohdaten'!G77</f>
        <v>255</v>
      </c>
      <c r="F79" s="125">
        <f>'2019_Rohdaten'!H77/'2019_Rohdaten'!G77*100</f>
        <v>52.941176470588239</v>
      </c>
      <c r="G79" s="125">
        <f>'2019_Rohdaten'!I77/'2019_Rohdaten'!G77*100</f>
        <v>47.058823529411761</v>
      </c>
      <c r="H79" s="125">
        <f>('2019_Rohdaten'!G77-'2019_Rohdaten'!D77)*100/'2019_Rohdaten'!D77</f>
        <v>-59.0032154340836</v>
      </c>
      <c r="I79" s="102">
        <v>246</v>
      </c>
    </row>
    <row r="80" spans="2:9" x14ac:dyDescent="0.25">
      <c r="B80" s="128">
        <v>299</v>
      </c>
      <c r="C80" s="101" t="str">
        <f>'2019_Rohdaten'!C78</f>
        <v xml:space="preserve">  übrige afrikanische Staaten           </v>
      </c>
      <c r="E80">
        <f>'2019_Rohdaten'!G78</f>
        <v>4990</v>
      </c>
      <c r="F80" s="125">
        <f>'2019_Rohdaten'!H78/'2019_Rohdaten'!G78*100</f>
        <v>58.817635270541082</v>
      </c>
      <c r="G80" s="125">
        <f>'2019_Rohdaten'!I78/'2019_Rohdaten'!G78*100</f>
        <v>41.182364729458918</v>
      </c>
      <c r="H80" s="125">
        <f>('2019_Rohdaten'!G78-'2019_Rohdaten'!D78)*100/'2019_Rohdaten'!D78</f>
        <v>279.46768060836501</v>
      </c>
      <c r="I80">
        <v>299</v>
      </c>
    </row>
    <row r="81" spans="2:9" x14ac:dyDescent="0.25">
      <c r="B81" s="128">
        <v>2000</v>
      </c>
      <c r="C81" s="101" t="str">
        <f>'2019_Rohdaten'!C79</f>
        <v xml:space="preserve">Afrika insgesamt                        </v>
      </c>
      <c r="E81">
        <f>'2019_Rohdaten'!G79</f>
        <v>42015</v>
      </c>
      <c r="F81" s="125">
        <f>'2019_Rohdaten'!H79/'2019_Rohdaten'!G79*100</f>
        <v>63.941449482327741</v>
      </c>
      <c r="G81" s="125">
        <f>'2019_Rohdaten'!I79/'2019_Rohdaten'!G79*100</f>
        <v>36.070451029394263</v>
      </c>
      <c r="H81" s="125">
        <f>('2019_Rohdaten'!G79-'2019_Rohdaten'!D79)*100/'2019_Rohdaten'!D79</f>
        <v>194.44950592192865</v>
      </c>
      <c r="I81">
        <v>2000</v>
      </c>
    </row>
    <row r="82" spans="2:9" x14ac:dyDescent="0.25">
      <c r="B82" s="102">
        <v>323</v>
      </c>
      <c r="C82" s="101" t="str">
        <f>'2019_Rohdaten'!C80</f>
        <v xml:space="preserve">  Argentinien                           </v>
      </c>
      <c r="E82">
        <f>'2019_Rohdaten'!G80</f>
        <v>395</v>
      </c>
      <c r="F82" s="125">
        <f>'2019_Rohdaten'!H80/'2019_Rohdaten'!G80*100</f>
        <v>49.367088607594937</v>
      </c>
      <c r="G82" s="125">
        <f>'2019_Rohdaten'!I80/'2019_Rohdaten'!G80*100</f>
        <v>50.632911392405063</v>
      </c>
      <c r="H82" s="125">
        <f>('2019_Rohdaten'!G80-'2019_Rohdaten'!D80)*100/'2019_Rohdaten'!D80</f>
        <v>32.996632996632997</v>
      </c>
      <c r="I82" s="102">
        <v>323</v>
      </c>
    </row>
    <row r="83" spans="2:9" x14ac:dyDescent="0.25">
      <c r="B83" s="102">
        <v>326</v>
      </c>
      <c r="C83" s="101" t="str">
        <f>'2019_Rohdaten'!C81</f>
        <v xml:space="preserve">  Bolivien                              </v>
      </c>
      <c r="E83">
        <f>'2019_Rohdaten'!G81</f>
        <v>145</v>
      </c>
      <c r="F83" s="125">
        <f>'2019_Rohdaten'!H81/'2019_Rohdaten'!G81*100</f>
        <v>37.931034482758619</v>
      </c>
      <c r="G83" s="125">
        <f>'2019_Rohdaten'!I81/'2019_Rohdaten'!G81*100</f>
        <v>58.620689655172406</v>
      </c>
      <c r="H83" s="125">
        <f>('2019_Rohdaten'!G81-'2019_Rohdaten'!D81)*100/'2019_Rohdaten'!D81</f>
        <v>12.403100775193799</v>
      </c>
      <c r="I83" s="102">
        <v>326</v>
      </c>
    </row>
    <row r="84" spans="2:9" x14ac:dyDescent="0.25">
      <c r="B84" s="102">
        <v>327</v>
      </c>
      <c r="C84" s="101" t="str">
        <f>'2019_Rohdaten'!C82</f>
        <v xml:space="preserve">  Brasilien                             </v>
      </c>
      <c r="E84">
        <f>'2019_Rohdaten'!G82</f>
        <v>3190</v>
      </c>
      <c r="F84" s="125">
        <f>'2019_Rohdaten'!H82/'2019_Rohdaten'!G82*100</f>
        <v>37.774294670846395</v>
      </c>
      <c r="G84" s="125">
        <f>'2019_Rohdaten'!I82/'2019_Rohdaten'!G82*100</f>
        <v>62.225705329153605</v>
      </c>
      <c r="H84" s="125">
        <f>('2019_Rohdaten'!G82-'2019_Rohdaten'!D82)*100/'2019_Rohdaten'!D82</f>
        <v>67.983149025803058</v>
      </c>
      <c r="I84" s="102">
        <v>327</v>
      </c>
    </row>
    <row r="85" spans="2:9" x14ac:dyDescent="0.25">
      <c r="B85" s="102">
        <v>332</v>
      </c>
      <c r="C85" s="101" t="str">
        <f>'2019_Rohdaten'!C83</f>
        <v xml:space="preserve">  Chile                                 </v>
      </c>
      <c r="E85">
        <f>'2019_Rohdaten'!G83</f>
        <v>555</v>
      </c>
      <c r="F85" s="125">
        <f>'2019_Rohdaten'!H83/'2019_Rohdaten'!G83*100</f>
        <v>51.351351351351347</v>
      </c>
      <c r="G85" s="125">
        <f>'2019_Rohdaten'!I83/'2019_Rohdaten'!G83*100</f>
        <v>48.648648648648653</v>
      </c>
      <c r="H85" s="125">
        <f>('2019_Rohdaten'!G83-'2019_Rohdaten'!D83)*100/'2019_Rohdaten'!D83</f>
        <v>45.669291338582674</v>
      </c>
      <c r="I85" s="102">
        <v>332</v>
      </c>
    </row>
    <row r="86" spans="2:9" x14ac:dyDescent="0.25">
      <c r="B86" s="102">
        <v>335</v>
      </c>
      <c r="C86" s="101" t="str">
        <f>'2019_Rohdaten'!C84</f>
        <v xml:space="preserve">  Dominikanische Republik               </v>
      </c>
      <c r="E86">
        <f>'2019_Rohdaten'!G84</f>
        <v>455</v>
      </c>
      <c r="F86" s="125">
        <f>'2019_Rohdaten'!H84/'2019_Rohdaten'!G84*100</f>
        <v>36.263736263736263</v>
      </c>
      <c r="G86" s="125">
        <f>'2019_Rohdaten'!I84/'2019_Rohdaten'!G84*100</f>
        <v>62.637362637362635</v>
      </c>
      <c r="H86" s="125">
        <f>('2019_Rohdaten'!G84-'2019_Rohdaten'!D84)*100/'2019_Rohdaten'!D84</f>
        <v>2.0179372197309418</v>
      </c>
      <c r="I86" s="102">
        <v>335</v>
      </c>
    </row>
    <row r="87" spans="2:9" x14ac:dyDescent="0.25">
      <c r="B87" s="102">
        <v>348</v>
      </c>
      <c r="C87" s="101" t="str">
        <f>'2019_Rohdaten'!C85</f>
        <v xml:space="preserve">  Kanada                                </v>
      </c>
      <c r="E87">
        <f>'2019_Rohdaten'!G85</f>
        <v>1020</v>
      </c>
      <c r="F87" s="125">
        <f>'2019_Rohdaten'!H85/'2019_Rohdaten'!G85*100</f>
        <v>48.03921568627451</v>
      </c>
      <c r="G87" s="125">
        <f>'2019_Rohdaten'!I85/'2019_Rohdaten'!G85*100</f>
        <v>51.960784313725497</v>
      </c>
      <c r="H87" s="125">
        <f>('2019_Rohdaten'!G85-'2019_Rohdaten'!D85)*100/'2019_Rohdaten'!D85</f>
        <v>27.5</v>
      </c>
      <c r="I87" s="102">
        <v>348</v>
      </c>
    </row>
    <row r="88" spans="2:9" x14ac:dyDescent="0.25">
      <c r="B88" s="102">
        <v>349</v>
      </c>
      <c r="C88" s="101" t="str">
        <f>'2019_Rohdaten'!C86</f>
        <v xml:space="preserve">  Kolumbien                             </v>
      </c>
      <c r="E88">
        <f>'2019_Rohdaten'!G86</f>
        <v>1875</v>
      </c>
      <c r="F88" s="125">
        <f>'2019_Rohdaten'!H86/'2019_Rohdaten'!G86*100</f>
        <v>44.800000000000004</v>
      </c>
      <c r="G88" s="125">
        <f>'2019_Rohdaten'!I86/'2019_Rohdaten'!G86*100</f>
        <v>55.466666666666661</v>
      </c>
      <c r="H88" s="125">
        <f>('2019_Rohdaten'!G86-'2019_Rohdaten'!D86)*100/'2019_Rohdaten'!D86</f>
        <v>198.09220985691573</v>
      </c>
      <c r="I88" s="102">
        <v>349</v>
      </c>
    </row>
    <row r="89" spans="2:9" x14ac:dyDescent="0.25">
      <c r="B89" s="102">
        <v>351</v>
      </c>
      <c r="C89" s="101" t="str">
        <f>'2019_Rohdaten'!C87</f>
        <v xml:space="preserve">  Kuba                                  </v>
      </c>
      <c r="E89">
        <f>'2019_Rohdaten'!G87</f>
        <v>390</v>
      </c>
      <c r="F89" s="125">
        <f>'2019_Rohdaten'!H87/'2019_Rohdaten'!G87*100</f>
        <v>34.615384615384613</v>
      </c>
      <c r="G89" s="125">
        <f>'2019_Rohdaten'!I87/'2019_Rohdaten'!G87*100</f>
        <v>65.384615384615387</v>
      </c>
      <c r="H89" s="125">
        <f>('2019_Rohdaten'!G87-'2019_Rohdaten'!D87)*100/'2019_Rohdaten'!D87</f>
        <v>-13.907284768211921</v>
      </c>
      <c r="I89" s="102">
        <v>351</v>
      </c>
    </row>
    <row r="90" spans="2:9" x14ac:dyDescent="0.25">
      <c r="B90" s="102">
        <v>353</v>
      </c>
      <c r="C90" s="101" t="str">
        <f>'2019_Rohdaten'!C88</f>
        <v xml:space="preserve">  Mexiko                                </v>
      </c>
      <c r="E90">
        <f>'2019_Rohdaten'!G88</f>
        <v>1705</v>
      </c>
      <c r="F90" s="125">
        <f>'2019_Rohdaten'!H88/'2019_Rohdaten'!G88*100</f>
        <v>46.041055718475072</v>
      </c>
      <c r="G90" s="125">
        <f>'2019_Rohdaten'!I88/'2019_Rohdaten'!G88*100</f>
        <v>53.958944281524921</v>
      </c>
      <c r="H90" s="125">
        <f>('2019_Rohdaten'!G88-'2019_Rohdaten'!D88)*100/'2019_Rohdaten'!D88</f>
        <v>88.815060908084163</v>
      </c>
      <c r="I90" s="102">
        <v>353</v>
      </c>
    </row>
    <row r="91" spans="2:9" x14ac:dyDescent="0.25">
      <c r="B91" s="102">
        <v>361</v>
      </c>
      <c r="C91" s="101" t="str">
        <f>'2019_Rohdaten'!C89</f>
        <v xml:space="preserve">  Peru                                  </v>
      </c>
      <c r="E91">
        <f>'2019_Rohdaten'!G89</f>
        <v>750</v>
      </c>
      <c r="F91" s="125">
        <f>'2019_Rohdaten'!H89/'2019_Rohdaten'!G89*100</f>
        <v>37.333333333333336</v>
      </c>
      <c r="G91" s="125">
        <f>'2019_Rohdaten'!I89/'2019_Rohdaten'!G89*100</f>
        <v>63.333333333333329</v>
      </c>
      <c r="H91" s="125">
        <f>('2019_Rohdaten'!G89-'2019_Rohdaten'!D89)*100/'2019_Rohdaten'!D89</f>
        <v>20.578778135048232</v>
      </c>
      <c r="I91" s="102">
        <v>361</v>
      </c>
    </row>
    <row r="92" spans="2:9" x14ac:dyDescent="0.25">
      <c r="B92" s="102">
        <v>367</v>
      </c>
      <c r="C92" s="101" t="str">
        <f>'2019_Rohdaten'!C90</f>
        <v xml:space="preserve">  Venezuela                             </v>
      </c>
      <c r="E92">
        <f>'2019_Rohdaten'!G90</f>
        <v>360</v>
      </c>
      <c r="F92" s="125">
        <f>'2019_Rohdaten'!H90/'2019_Rohdaten'!G90*100</f>
        <v>44.444444444444443</v>
      </c>
      <c r="G92" s="125">
        <f>'2019_Rohdaten'!I90/'2019_Rohdaten'!G90*100</f>
        <v>54.166666666666664</v>
      </c>
      <c r="H92" s="125">
        <f>('2019_Rohdaten'!G90-'2019_Rohdaten'!D90)*100/'2019_Rohdaten'!D90</f>
        <v>70.616113744075832</v>
      </c>
      <c r="I92" s="102">
        <v>367</v>
      </c>
    </row>
    <row r="93" spans="2:9" x14ac:dyDescent="0.25">
      <c r="B93" s="102">
        <v>368</v>
      </c>
      <c r="C93" s="101" t="str">
        <f>'2019_Rohdaten'!C91</f>
        <v xml:space="preserve">  Vereinigte Staaten                    </v>
      </c>
      <c r="E93">
        <f>'2019_Rohdaten'!G91</f>
        <v>5390</v>
      </c>
      <c r="F93" s="125">
        <f>'2019_Rohdaten'!H91/'2019_Rohdaten'!G91*100</f>
        <v>52.319109461966605</v>
      </c>
      <c r="G93" s="125">
        <f>'2019_Rohdaten'!I91/'2019_Rohdaten'!G91*100</f>
        <v>47.680890538033395</v>
      </c>
      <c r="H93" s="125">
        <f>('2019_Rohdaten'!G91-'2019_Rohdaten'!D91)*100/'2019_Rohdaten'!D91</f>
        <v>27.998100213725955</v>
      </c>
      <c r="I93" s="102">
        <v>368</v>
      </c>
    </row>
    <row r="94" spans="2:9" x14ac:dyDescent="0.25">
      <c r="B94" s="128">
        <v>399</v>
      </c>
      <c r="C94" s="101" t="str">
        <f>'2019_Rohdaten'!C92</f>
        <v xml:space="preserve">  übrige amerikanische Staaten          </v>
      </c>
      <c r="E94">
        <f>'2019_Rohdaten'!G92</f>
        <v>1355</v>
      </c>
      <c r="F94" s="125">
        <f>'2019_Rohdaten'!H92/'2019_Rohdaten'!G92*100</f>
        <v>44.649446494464947</v>
      </c>
      <c r="G94" s="125">
        <f>'2019_Rohdaten'!I92/'2019_Rohdaten'!G92*100</f>
        <v>54.981549815498155</v>
      </c>
      <c r="H94" s="125">
        <f>('2019_Rohdaten'!G92-'2019_Rohdaten'!D92)*100/'2019_Rohdaten'!D92</f>
        <v>66.053921568627445</v>
      </c>
      <c r="I94">
        <v>399</v>
      </c>
    </row>
    <row r="95" spans="2:9" x14ac:dyDescent="0.25">
      <c r="B95" s="128">
        <v>3000</v>
      </c>
      <c r="C95" s="101" t="str">
        <f>'2019_Rohdaten'!C93</f>
        <v xml:space="preserve">Amerika insgesamt                       </v>
      </c>
      <c r="E95">
        <f>'2019_Rohdaten'!G93</f>
        <v>17580</v>
      </c>
      <c r="F95" s="125">
        <f>'2019_Rohdaten'!H93/'2019_Rohdaten'!G93*100</f>
        <v>45.620022753128552</v>
      </c>
      <c r="G95" s="125">
        <f>'2019_Rohdaten'!I93/'2019_Rohdaten'!G93*100</f>
        <v>54.379977246871448</v>
      </c>
      <c r="H95" s="125">
        <f>('2019_Rohdaten'!G93-'2019_Rohdaten'!D93)*100/'2019_Rohdaten'!D93</f>
        <v>49.020937526489789</v>
      </c>
      <c r="I95">
        <v>3000</v>
      </c>
    </row>
    <row r="96" spans="2:9" x14ac:dyDescent="0.25">
      <c r="B96" s="102">
        <v>423</v>
      </c>
      <c r="C96" s="101" t="str">
        <f>'2019_Rohdaten'!C94</f>
        <v xml:space="preserve">  Afghanistan                           </v>
      </c>
      <c r="E96">
        <f>'2019_Rohdaten'!G94</f>
        <v>21190</v>
      </c>
      <c r="F96" s="125">
        <f>'2019_Rohdaten'!H94/'2019_Rohdaten'!G94*100</f>
        <v>63.402548371873522</v>
      </c>
      <c r="G96" s="125">
        <f>'2019_Rohdaten'!I94/'2019_Rohdaten'!G94*100</f>
        <v>36.597451628126478</v>
      </c>
      <c r="H96" s="125">
        <f>('2019_Rohdaten'!G94-'2019_Rohdaten'!D94)*100/'2019_Rohdaten'!D94</f>
        <v>536.14530171119782</v>
      </c>
      <c r="I96" s="102">
        <v>423</v>
      </c>
    </row>
    <row r="97" spans="2:9" x14ac:dyDescent="0.25">
      <c r="B97" s="102">
        <v>422</v>
      </c>
      <c r="C97" s="101" t="str">
        <f>'2019_Rohdaten'!C95</f>
        <v xml:space="preserve">  Armenien                              </v>
      </c>
      <c r="E97">
        <f>'2019_Rohdaten'!G95</f>
        <v>1515</v>
      </c>
      <c r="F97" s="125">
        <f>'2019_Rohdaten'!H95/'2019_Rohdaten'!G95*100</f>
        <v>46.864686468646866</v>
      </c>
      <c r="G97" s="125">
        <f>'2019_Rohdaten'!I95/'2019_Rohdaten'!G95*100</f>
        <v>53.46534653465347</v>
      </c>
      <c r="H97" s="125">
        <f>('2019_Rohdaten'!G95-'2019_Rohdaten'!D95)*100/'2019_Rohdaten'!D95</f>
        <v>42.521166509877702</v>
      </c>
      <c r="I97" s="102">
        <v>422</v>
      </c>
    </row>
    <row r="98" spans="2:9" x14ac:dyDescent="0.25">
      <c r="B98" s="102">
        <v>425</v>
      </c>
      <c r="C98" s="101" t="str">
        <f>'2019_Rohdaten'!C96</f>
        <v xml:space="preserve">  Aserbaidschan                         </v>
      </c>
      <c r="E98">
        <f>'2019_Rohdaten'!G96</f>
        <v>1620</v>
      </c>
      <c r="F98" s="125">
        <f>'2019_Rohdaten'!H96/'2019_Rohdaten'!G96*100</f>
        <v>49.382716049382715</v>
      </c>
      <c r="G98" s="125">
        <f>'2019_Rohdaten'!I96/'2019_Rohdaten'!G96*100</f>
        <v>50.308641975308646</v>
      </c>
      <c r="H98" s="125">
        <f>('2019_Rohdaten'!G96-'2019_Rohdaten'!D96)*100/'2019_Rohdaten'!D96</f>
        <v>-6.0869565217391308</v>
      </c>
      <c r="I98" s="102">
        <v>425</v>
      </c>
    </row>
    <row r="99" spans="2:9" x14ac:dyDescent="0.25">
      <c r="B99" s="102">
        <v>460</v>
      </c>
      <c r="C99" s="101" t="str">
        <f>'2019_Rohdaten'!C97</f>
        <v xml:space="preserve">  Bangladesch                           </v>
      </c>
      <c r="E99">
        <f>'2019_Rohdaten'!G97</f>
        <v>375</v>
      </c>
      <c r="F99" s="125">
        <f>'2019_Rohdaten'!H97/'2019_Rohdaten'!G97*100</f>
        <v>66.666666666666657</v>
      </c>
      <c r="G99" s="125">
        <f>'2019_Rohdaten'!I97/'2019_Rohdaten'!G97*100</f>
        <v>33.333333333333329</v>
      </c>
      <c r="H99" s="125">
        <f>('2019_Rohdaten'!G97-'2019_Rohdaten'!D97)*100/'2019_Rohdaten'!D97</f>
        <v>108.33333333333333</v>
      </c>
      <c r="I99" s="102">
        <v>460</v>
      </c>
    </row>
    <row r="100" spans="2:9" x14ac:dyDescent="0.25">
      <c r="B100" s="102">
        <v>479</v>
      </c>
      <c r="C100" s="101" t="str">
        <f>'2019_Rohdaten'!C98</f>
        <v xml:space="preserve">  China                                 </v>
      </c>
      <c r="E100">
        <f>'2019_Rohdaten'!G98</f>
        <v>10490</v>
      </c>
      <c r="F100" s="125">
        <f>'2019_Rohdaten'!H98/'2019_Rohdaten'!G98*100</f>
        <v>50.524308865586278</v>
      </c>
      <c r="G100" s="125">
        <f>'2019_Rohdaten'!I98/'2019_Rohdaten'!G98*100</f>
        <v>49.523355576739753</v>
      </c>
      <c r="H100" s="125">
        <f>('2019_Rohdaten'!G98-'2019_Rohdaten'!D98)*100/'2019_Rohdaten'!D98</f>
        <v>89.486994219653184</v>
      </c>
      <c r="I100" s="102">
        <v>479</v>
      </c>
    </row>
    <row r="101" spans="2:9" x14ac:dyDescent="0.25">
      <c r="B101" s="102">
        <v>430</v>
      </c>
      <c r="C101" s="101" t="str">
        <f>'2019_Rohdaten'!C99</f>
        <v xml:space="preserve">  Georgien                              </v>
      </c>
      <c r="E101">
        <f>'2019_Rohdaten'!G99</f>
        <v>2640</v>
      </c>
      <c r="F101" s="125">
        <f>'2019_Rohdaten'!H99/'2019_Rohdaten'!G99*100</f>
        <v>46.969696969696969</v>
      </c>
      <c r="G101" s="125">
        <f>'2019_Rohdaten'!I99/'2019_Rohdaten'!G99*100</f>
        <v>53.030303030303031</v>
      </c>
      <c r="H101" s="125">
        <f>('2019_Rohdaten'!G99-'2019_Rohdaten'!D99)*100/'2019_Rohdaten'!D99</f>
        <v>120.55137844611529</v>
      </c>
      <c r="I101" s="102">
        <v>430</v>
      </c>
    </row>
    <row r="102" spans="2:9" x14ac:dyDescent="0.25">
      <c r="B102" s="102">
        <v>436</v>
      </c>
      <c r="C102" s="101" t="str">
        <f>'2019_Rohdaten'!C100</f>
        <v xml:space="preserve">  Indien                                </v>
      </c>
      <c r="E102">
        <f>'2019_Rohdaten'!G100</f>
        <v>7025</v>
      </c>
      <c r="F102" s="125">
        <f>'2019_Rohdaten'!H100/'2019_Rohdaten'!G100*100</f>
        <v>61.565836298932389</v>
      </c>
      <c r="G102" s="125">
        <f>'2019_Rohdaten'!I100/'2019_Rohdaten'!G100*100</f>
        <v>38.434163701067611</v>
      </c>
      <c r="H102" s="125">
        <f>('2019_Rohdaten'!G100-'2019_Rohdaten'!D100)*100/'2019_Rohdaten'!D100</f>
        <v>274.66666666666669</v>
      </c>
      <c r="I102" s="102">
        <v>436</v>
      </c>
    </row>
    <row r="103" spans="2:9" x14ac:dyDescent="0.25">
      <c r="B103" s="102">
        <v>437</v>
      </c>
      <c r="C103" s="101" t="str">
        <f>'2019_Rohdaten'!C101</f>
        <v xml:space="preserve">  Indonesien                            </v>
      </c>
      <c r="E103">
        <f>'2019_Rohdaten'!G101</f>
        <v>1585</v>
      </c>
      <c r="F103" s="125">
        <f>'2019_Rohdaten'!H101/'2019_Rohdaten'!G101*100</f>
        <v>41.955835962145109</v>
      </c>
      <c r="G103" s="125">
        <f>'2019_Rohdaten'!I101/'2019_Rohdaten'!G101*100</f>
        <v>58.044164037854898</v>
      </c>
      <c r="H103" s="125">
        <f>('2019_Rohdaten'!G101-'2019_Rohdaten'!D101)*100/'2019_Rohdaten'!D101</f>
        <v>97.384806973848072</v>
      </c>
      <c r="I103" s="102">
        <v>437</v>
      </c>
    </row>
    <row r="104" spans="2:9" x14ac:dyDescent="0.25">
      <c r="B104" s="102">
        <v>441</v>
      </c>
      <c r="C104" s="101" t="str">
        <f>'2019_Rohdaten'!C102</f>
        <v xml:space="preserve">  Israel                                </v>
      </c>
      <c r="E104">
        <f>'2019_Rohdaten'!G102</f>
        <v>695</v>
      </c>
      <c r="F104" s="125">
        <f>'2019_Rohdaten'!H102/'2019_Rohdaten'!G102*100</f>
        <v>60.431654676258994</v>
      </c>
      <c r="G104" s="125">
        <f>'2019_Rohdaten'!I102/'2019_Rohdaten'!G102*100</f>
        <v>39.568345323741006</v>
      </c>
      <c r="H104" s="125">
        <f>('2019_Rohdaten'!G102-'2019_Rohdaten'!D102)*100/'2019_Rohdaten'!D102</f>
        <v>10.668789808917197</v>
      </c>
      <c r="I104" s="102">
        <v>441</v>
      </c>
    </row>
    <row r="105" spans="2:9" x14ac:dyDescent="0.25">
      <c r="B105" s="102">
        <v>438</v>
      </c>
      <c r="C105" s="101" t="str">
        <f>'2019_Rohdaten'!C103</f>
        <v xml:space="preserve">  Irak                                  </v>
      </c>
      <c r="E105">
        <f>'2019_Rohdaten'!G103</f>
        <v>41035</v>
      </c>
      <c r="F105" s="125">
        <f>'2019_Rohdaten'!H103/'2019_Rohdaten'!G103*100</f>
        <v>55.196783233824789</v>
      </c>
      <c r="G105" s="125">
        <f>'2019_Rohdaten'!I103/'2019_Rohdaten'!G103*100</f>
        <v>44.803216766175218</v>
      </c>
      <c r="H105" s="125">
        <f>('2019_Rohdaten'!G103-'2019_Rohdaten'!D103)*100/'2019_Rohdaten'!D103</f>
        <v>450.953276047261</v>
      </c>
      <c r="I105" s="102">
        <v>438</v>
      </c>
    </row>
    <row r="106" spans="2:9" x14ac:dyDescent="0.25">
      <c r="B106" s="102">
        <v>439</v>
      </c>
      <c r="C106" s="101" t="str">
        <f>'2019_Rohdaten'!C104</f>
        <v xml:space="preserve">  Iran, Islamische Republik             </v>
      </c>
      <c r="E106">
        <f>'2019_Rohdaten'!G104</f>
        <v>10780</v>
      </c>
      <c r="F106" s="125">
        <f>'2019_Rohdaten'!H104/'2019_Rohdaten'!G104*100</f>
        <v>57.374768089053809</v>
      </c>
      <c r="G106" s="125">
        <f>'2019_Rohdaten'!I104/'2019_Rohdaten'!G104*100</f>
        <v>42.625231910946198</v>
      </c>
      <c r="H106" s="125">
        <f>('2019_Rohdaten'!G104-'2019_Rohdaten'!D104)*100/'2019_Rohdaten'!D104</f>
        <v>95.289855072463766</v>
      </c>
      <c r="I106" s="102">
        <v>439</v>
      </c>
    </row>
    <row r="107" spans="2:9" x14ac:dyDescent="0.25">
      <c r="B107" s="102">
        <v>442</v>
      </c>
      <c r="C107" s="101" t="str">
        <f>'2019_Rohdaten'!C105</f>
        <v xml:space="preserve">  Japan                                 </v>
      </c>
      <c r="E107">
        <f>'2019_Rohdaten'!G105</f>
        <v>1465</v>
      </c>
      <c r="F107" s="125">
        <f>'2019_Rohdaten'!H105/'2019_Rohdaten'!G105*100</f>
        <v>39.249146757679185</v>
      </c>
      <c r="G107" s="125">
        <f>'2019_Rohdaten'!I105/'2019_Rohdaten'!G105*100</f>
        <v>60.750853242320822</v>
      </c>
      <c r="H107" s="125">
        <f>('2019_Rohdaten'!G105-'2019_Rohdaten'!D105)*100/'2019_Rohdaten'!D105</f>
        <v>45.771144278606968</v>
      </c>
      <c r="I107" s="102">
        <v>442</v>
      </c>
    </row>
    <row r="108" spans="2:9" x14ac:dyDescent="0.25">
      <c r="B108" s="102">
        <v>445</v>
      </c>
      <c r="C108" s="101" t="str">
        <f>'2019_Rohdaten'!C106</f>
        <v xml:space="preserve">  Jordanien                             </v>
      </c>
      <c r="E108">
        <f>'2019_Rohdaten'!G106</f>
        <v>970</v>
      </c>
      <c r="F108" s="125">
        <f>'2019_Rohdaten'!H106/'2019_Rohdaten'!G106*100</f>
        <v>60.309278350515463</v>
      </c>
      <c r="G108" s="125">
        <f>'2019_Rohdaten'!I106/'2019_Rohdaten'!G106*100</f>
        <v>39.690721649484537</v>
      </c>
      <c r="H108" s="125">
        <f>('2019_Rohdaten'!G106-'2019_Rohdaten'!D106)*100/'2019_Rohdaten'!D106</f>
        <v>130.95238095238096</v>
      </c>
      <c r="I108" s="102">
        <v>445</v>
      </c>
    </row>
    <row r="109" spans="2:9" x14ac:dyDescent="0.25">
      <c r="B109" s="102">
        <v>444</v>
      </c>
      <c r="C109" s="101" t="str">
        <f>'2019_Rohdaten'!C107</f>
        <v xml:space="preserve">  Kasachstan                            </v>
      </c>
      <c r="E109">
        <f>'2019_Rohdaten'!G107</f>
        <v>4825</v>
      </c>
      <c r="F109" s="125">
        <f>'2019_Rohdaten'!H107/'2019_Rohdaten'!G107*100</f>
        <v>45.595854922279791</v>
      </c>
      <c r="G109" s="125">
        <f>'2019_Rohdaten'!I107/'2019_Rohdaten'!G107*100</f>
        <v>54.404145077720209</v>
      </c>
      <c r="H109" s="125">
        <f>('2019_Rohdaten'!G107-'2019_Rohdaten'!D107)*100/'2019_Rohdaten'!D107</f>
        <v>-20.523801680118595</v>
      </c>
      <c r="I109" s="102">
        <v>444</v>
      </c>
    </row>
    <row r="110" spans="2:9" x14ac:dyDescent="0.25">
      <c r="B110" s="102">
        <v>467</v>
      </c>
      <c r="C110" s="101" t="str">
        <f>'2019_Rohdaten'!C108</f>
        <v xml:space="preserve">  Korea, Republik                       </v>
      </c>
      <c r="E110">
        <f>'2019_Rohdaten'!G108</f>
        <v>1550</v>
      </c>
      <c r="F110" s="125">
        <f>'2019_Rohdaten'!H108/'2019_Rohdaten'!G108*100</f>
        <v>38.064516129032256</v>
      </c>
      <c r="G110" s="125">
        <f>'2019_Rohdaten'!I108/'2019_Rohdaten'!G108*100</f>
        <v>61.935483870967744</v>
      </c>
      <c r="H110" s="125">
        <f>('2019_Rohdaten'!G108-'2019_Rohdaten'!D108)*100/'2019_Rohdaten'!D108</f>
        <v>88.564476885644766</v>
      </c>
      <c r="I110" s="102">
        <v>467</v>
      </c>
    </row>
    <row r="111" spans="2:9" x14ac:dyDescent="0.25">
      <c r="B111" s="102">
        <v>451</v>
      </c>
      <c r="C111" s="101" t="str">
        <f>'2019_Rohdaten'!C109</f>
        <v xml:space="preserve">  Libanon                               </v>
      </c>
      <c r="E111">
        <f>'2019_Rohdaten'!G109</f>
        <v>6740</v>
      </c>
      <c r="F111" s="125">
        <f>'2019_Rohdaten'!H109/'2019_Rohdaten'!G109*100</f>
        <v>57.640949554896139</v>
      </c>
      <c r="G111" s="125">
        <f>'2019_Rohdaten'!I109/'2019_Rohdaten'!G109*100</f>
        <v>42.284866468842729</v>
      </c>
      <c r="H111" s="125">
        <f>('2019_Rohdaten'!G109-'2019_Rohdaten'!D109)*100/'2019_Rohdaten'!D109</f>
        <v>-10.49136786188579</v>
      </c>
      <c r="I111" s="102">
        <v>451</v>
      </c>
    </row>
    <row r="112" spans="2:9" x14ac:dyDescent="0.25">
      <c r="B112" s="102">
        <v>482</v>
      </c>
      <c r="C112" s="101" t="str">
        <f>'2019_Rohdaten'!C110</f>
        <v xml:space="preserve">  Malaysia                              </v>
      </c>
      <c r="E112">
        <f>'2019_Rohdaten'!G110</f>
        <v>565</v>
      </c>
      <c r="F112" s="125">
        <f>'2019_Rohdaten'!H110/'2019_Rohdaten'!G110*100</f>
        <v>50.442477876106196</v>
      </c>
      <c r="G112" s="125">
        <f>'2019_Rohdaten'!I110/'2019_Rohdaten'!G110*100</f>
        <v>49.557522123893804</v>
      </c>
      <c r="H112" s="125">
        <f>('2019_Rohdaten'!G110-'2019_Rohdaten'!D110)*100/'2019_Rohdaten'!D110</f>
        <v>41.25</v>
      </c>
      <c r="I112" s="102">
        <v>482</v>
      </c>
    </row>
    <row r="113" spans="2:9" x14ac:dyDescent="0.25">
      <c r="B113" s="102">
        <v>458</v>
      </c>
      <c r="C113" s="101" t="str">
        <f>'2019_Rohdaten'!C111</f>
        <v xml:space="preserve">  Nepal                                 </v>
      </c>
      <c r="E113">
        <f>'2019_Rohdaten'!G111</f>
        <v>755</v>
      </c>
      <c r="F113" s="125">
        <f>'2019_Rohdaten'!H111/'2019_Rohdaten'!G111*100</f>
        <v>52.980132450331126</v>
      </c>
      <c r="G113" s="125">
        <f>'2019_Rohdaten'!I111/'2019_Rohdaten'!G111*100</f>
        <v>47.019867549668874</v>
      </c>
      <c r="H113" s="125">
        <f>('2019_Rohdaten'!G111-'2019_Rohdaten'!D111)*100/'2019_Rohdaten'!D111</f>
        <v>204.43548387096774</v>
      </c>
      <c r="I113" s="102">
        <v>458</v>
      </c>
    </row>
    <row r="114" spans="2:9" x14ac:dyDescent="0.25">
      <c r="B114" s="102">
        <v>461</v>
      </c>
      <c r="C114" s="101" t="str">
        <f>'2019_Rohdaten'!C112</f>
        <v xml:space="preserve">  Pakistan                              </v>
      </c>
      <c r="E114">
        <f>'2019_Rohdaten'!G112</f>
        <v>4295</v>
      </c>
      <c r="F114" s="125">
        <f>'2019_Rohdaten'!H112/'2019_Rohdaten'!G112*100</f>
        <v>69.383003492433062</v>
      </c>
      <c r="G114" s="125">
        <f>'2019_Rohdaten'!I112/'2019_Rohdaten'!G112*100</f>
        <v>30.616996507566942</v>
      </c>
      <c r="H114" s="125">
        <f>('2019_Rohdaten'!G112-'2019_Rohdaten'!D112)*100/'2019_Rohdaten'!D112</f>
        <v>183.68560105680316</v>
      </c>
      <c r="I114" s="102">
        <v>461</v>
      </c>
    </row>
    <row r="115" spans="2:9" x14ac:dyDescent="0.25">
      <c r="B115" s="102">
        <v>459</v>
      </c>
      <c r="C115" s="101" t="str">
        <f>'2019_Rohdaten'!C113</f>
        <v xml:space="preserve">  Die Palästinänsischen Gebiete         </v>
      </c>
      <c r="E115">
        <f>'2019_Rohdaten'!G113</f>
        <v>1030</v>
      </c>
      <c r="F115" s="125">
        <f>'2019_Rohdaten'!H113/'2019_Rohdaten'!G113*100</f>
        <v>61.165048543689316</v>
      </c>
      <c r="G115" s="125">
        <f>'2019_Rohdaten'!I113/'2019_Rohdaten'!G113*100</f>
        <v>38.834951456310677</v>
      </c>
      <c r="H115" s="125" t="e">
        <f>('2019_Rohdaten'!G113-'2019_Rohdaten'!D113)*100/'2019_Rohdaten'!D113</f>
        <v>#DIV/0!</v>
      </c>
      <c r="I115" s="102">
        <v>459</v>
      </c>
    </row>
    <row r="116" spans="2:9" x14ac:dyDescent="0.25">
      <c r="B116" s="102">
        <v>462</v>
      </c>
      <c r="C116" s="101" t="str">
        <f>'2019_Rohdaten'!C114</f>
        <v xml:space="preserve">  Philippinen                           </v>
      </c>
      <c r="E116">
        <f>'2019_Rohdaten'!G114</f>
        <v>1870</v>
      </c>
      <c r="F116" s="125">
        <f>'2019_Rohdaten'!H114/'2019_Rohdaten'!G114*100</f>
        <v>22.727272727272727</v>
      </c>
      <c r="G116" s="125">
        <f>'2019_Rohdaten'!I114/'2019_Rohdaten'!G114*100</f>
        <v>77.272727272727266</v>
      </c>
      <c r="H116" s="125">
        <f>('2019_Rohdaten'!G114-'2019_Rohdaten'!D114)*100/'2019_Rohdaten'!D114</f>
        <v>10.716400236826525</v>
      </c>
      <c r="I116" s="102">
        <v>462</v>
      </c>
    </row>
    <row r="117" spans="2:9" x14ac:dyDescent="0.25">
      <c r="B117" s="102">
        <v>431</v>
      </c>
      <c r="C117" s="101" t="str">
        <f>'2019_Rohdaten'!C115</f>
        <v xml:space="preserve">  Sri Lanka                             </v>
      </c>
      <c r="E117">
        <f>'2019_Rohdaten'!G115</f>
        <v>1250</v>
      </c>
      <c r="F117" s="125">
        <f>'2019_Rohdaten'!H115/'2019_Rohdaten'!G115*100</f>
        <v>46.800000000000004</v>
      </c>
      <c r="G117" s="125">
        <f>'2019_Rohdaten'!I115/'2019_Rohdaten'!G115*100</f>
        <v>53.2</v>
      </c>
      <c r="H117" s="125">
        <f>('2019_Rohdaten'!G115-'2019_Rohdaten'!D115)*100/'2019_Rohdaten'!D115</f>
        <v>-42.607897153351701</v>
      </c>
      <c r="I117" s="102">
        <v>431</v>
      </c>
    </row>
    <row r="118" spans="2:9" x14ac:dyDescent="0.25">
      <c r="B118" s="102">
        <v>475</v>
      </c>
      <c r="C118" s="101" t="str">
        <f>'2019_Rohdaten'!C116</f>
        <v xml:space="preserve">  Syrien, Arabische Republik            </v>
      </c>
      <c r="E118">
        <f>'2019_Rohdaten'!G116</f>
        <v>84805</v>
      </c>
      <c r="F118" s="125">
        <f>'2019_Rohdaten'!H116/'2019_Rohdaten'!G116*100</f>
        <v>56.90702199162785</v>
      </c>
      <c r="G118" s="125">
        <f>'2019_Rohdaten'!I116/'2019_Rohdaten'!G116*100</f>
        <v>43.092978008372143</v>
      </c>
      <c r="H118" s="125">
        <f>('2019_Rohdaten'!G116-'2019_Rohdaten'!D116)*100/'2019_Rohdaten'!D116</f>
        <v>1453.7742762916819</v>
      </c>
      <c r="I118" s="102">
        <v>475</v>
      </c>
    </row>
    <row r="119" spans="2:9" x14ac:dyDescent="0.25">
      <c r="B119" s="102">
        <v>465</v>
      </c>
      <c r="C119" s="101" t="str">
        <f>'2019_Rohdaten'!C117</f>
        <v xml:space="preserve">  Taiwan                                </v>
      </c>
      <c r="E119">
        <f>'2019_Rohdaten'!G117</f>
        <v>460</v>
      </c>
      <c r="F119" s="125">
        <f>'2019_Rohdaten'!H117/'2019_Rohdaten'!G117*100</f>
        <v>27.173913043478258</v>
      </c>
      <c r="G119" s="125">
        <f>'2019_Rohdaten'!I117/'2019_Rohdaten'!G117*100</f>
        <v>72.826086956521735</v>
      </c>
      <c r="H119" s="125">
        <f>('2019_Rohdaten'!G117-'2019_Rohdaten'!D117)*100/'2019_Rohdaten'!D117</f>
        <v>119.04761904761905</v>
      </c>
      <c r="I119" s="102">
        <v>465</v>
      </c>
    </row>
    <row r="120" spans="2:9" x14ac:dyDescent="0.25">
      <c r="B120" s="102">
        <v>476</v>
      </c>
      <c r="C120" s="101" t="str">
        <f>'2019_Rohdaten'!C118</f>
        <v xml:space="preserve">  Thailand                              </v>
      </c>
      <c r="E120">
        <f>'2019_Rohdaten'!G118</f>
        <v>4190</v>
      </c>
      <c r="F120" s="125">
        <f>'2019_Rohdaten'!H118/'2019_Rohdaten'!G118*100</f>
        <v>9.5465393794749396</v>
      </c>
      <c r="G120" s="125">
        <f>'2019_Rohdaten'!I118/'2019_Rohdaten'!G118*100</f>
        <v>90.453460620525064</v>
      </c>
      <c r="H120" s="125">
        <f>('2019_Rohdaten'!G118-'2019_Rohdaten'!D118)*100/'2019_Rohdaten'!D118</f>
        <v>10.176176702603208</v>
      </c>
      <c r="I120" s="102">
        <v>476</v>
      </c>
    </row>
    <row r="121" spans="2:9" x14ac:dyDescent="0.25">
      <c r="B121" s="102">
        <v>432</v>
      </c>
      <c r="C121" s="101" t="str">
        <f>'2019_Rohdaten'!C119</f>
        <v xml:space="preserve">  Vietnam                               </v>
      </c>
      <c r="E121">
        <f>'2019_Rohdaten'!G119</f>
        <v>8760</v>
      </c>
      <c r="F121" s="125">
        <f>'2019_Rohdaten'!H119/'2019_Rohdaten'!G119*100</f>
        <v>45.31963470319635</v>
      </c>
      <c r="G121" s="125">
        <f>'2019_Rohdaten'!I119/'2019_Rohdaten'!G119*100</f>
        <v>54.680365296803657</v>
      </c>
      <c r="H121" s="125">
        <f>('2019_Rohdaten'!G119-'2019_Rohdaten'!D119)*100/'2019_Rohdaten'!D119</f>
        <v>-9.3730602110490384</v>
      </c>
      <c r="I121" s="102">
        <v>432</v>
      </c>
    </row>
    <row r="122" spans="2:9" x14ac:dyDescent="0.25">
      <c r="B122" s="128">
        <v>499</v>
      </c>
      <c r="C122" s="101" t="str">
        <f>'2019_Rohdaten'!C120</f>
        <v xml:space="preserve">  übrige asiatische Staaten             </v>
      </c>
      <c r="E122">
        <f>'2019_Rohdaten'!G120</f>
        <v>3570</v>
      </c>
      <c r="F122" s="125">
        <f>'2019_Rohdaten'!H120/'2019_Rohdaten'!G120*100</f>
        <v>51.120448179271705</v>
      </c>
      <c r="G122" s="125">
        <f>'2019_Rohdaten'!I120/'2019_Rohdaten'!G120*100</f>
        <v>48.739495798319325</v>
      </c>
      <c r="H122" s="125">
        <f>('2019_Rohdaten'!G120-'2019_Rohdaten'!D120)*100/'2019_Rohdaten'!D120</f>
        <v>11.076540136901057</v>
      </c>
      <c r="I122">
        <v>499</v>
      </c>
    </row>
    <row r="123" spans="2:9" x14ac:dyDescent="0.25">
      <c r="B123" s="128">
        <v>4000</v>
      </c>
      <c r="C123" s="101" t="str">
        <f>'2019_Rohdaten'!C121</f>
        <v xml:space="preserve">Asien insgesamt                         </v>
      </c>
      <c r="E123">
        <f>'2019_Rohdaten'!G121</f>
        <v>226045</v>
      </c>
      <c r="F123" s="125">
        <f>'2019_Rohdaten'!H121/'2019_Rohdaten'!G121*100</f>
        <v>54.728040876816564</v>
      </c>
      <c r="G123" s="125">
        <f>'2019_Rohdaten'!I121/'2019_Rohdaten'!G121*100</f>
        <v>45.271959123183436</v>
      </c>
      <c r="H123" s="125">
        <f>('2019_Rohdaten'!G121-'2019_Rohdaten'!D121)*100/'2019_Rohdaten'!D121</f>
        <v>207.40201811406968</v>
      </c>
      <c r="I123">
        <v>4000</v>
      </c>
    </row>
    <row r="124" spans="2:9" x14ac:dyDescent="0.25">
      <c r="B124" s="128">
        <v>5000</v>
      </c>
      <c r="C124" s="101" t="str">
        <f>'2019_Rohdaten'!C122</f>
        <v xml:space="preserve">Australien und Ozeanien                 </v>
      </c>
      <c r="E124">
        <f>'2019_Rohdaten'!G122</f>
        <v>1065</v>
      </c>
      <c r="F124" s="125">
        <f>'2019_Rohdaten'!H122/'2019_Rohdaten'!G122*100</f>
        <v>56.338028169014088</v>
      </c>
      <c r="G124" s="125">
        <f>'2019_Rohdaten'!I122/'2019_Rohdaten'!G122*100</f>
        <v>43.1924882629108</v>
      </c>
      <c r="H124" s="125">
        <f>('2019_Rohdaten'!G122-'2019_Rohdaten'!D122)*100/'2019_Rohdaten'!D122</f>
        <v>59.670164917541229</v>
      </c>
      <c r="I124">
        <v>5000</v>
      </c>
    </row>
    <row r="125" spans="2:9" x14ac:dyDescent="0.25">
      <c r="B125" s="102">
        <v>997</v>
      </c>
      <c r="C125" s="101" t="str">
        <f>'2019_Rohdaten'!C123</f>
        <v xml:space="preserve">staatenlos                              </v>
      </c>
      <c r="E125">
        <f>'2019_Rohdaten'!G123</f>
        <v>3540</v>
      </c>
      <c r="F125" s="125">
        <f>'2019_Rohdaten'!H123/'2019_Rohdaten'!G123*100</f>
        <v>56.638418079096041</v>
      </c>
      <c r="G125" s="125">
        <f>'2019_Rohdaten'!I123/'2019_Rohdaten'!G123*100</f>
        <v>43.220338983050851</v>
      </c>
      <c r="H125" s="125">
        <f>('2019_Rohdaten'!G123-'2019_Rohdaten'!D123)*100/'2019_Rohdaten'!D123</f>
        <v>118.51851851851852</v>
      </c>
      <c r="I125" s="102">
        <v>997</v>
      </c>
    </row>
    <row r="126" spans="2:9" x14ac:dyDescent="0.25">
      <c r="B126" s="128">
        <v>998</v>
      </c>
      <c r="C126" s="101" t="str">
        <f>'2019_Rohdaten'!C124</f>
        <v xml:space="preserve">ungeklärt,oh.Angabe,unbekannt           </v>
      </c>
      <c r="E126">
        <f>'2019_Rohdaten'!G124</f>
        <v>8730</v>
      </c>
      <c r="F126" s="125">
        <f>'2019_Rohdaten'!H124/'2019_Rohdaten'!G124*100</f>
        <v>58.53379152348225</v>
      </c>
      <c r="G126" s="125">
        <f>'2019_Rohdaten'!I124/'2019_Rohdaten'!G124*100</f>
        <v>41.466208476517757</v>
      </c>
      <c r="H126" s="125">
        <f>('2019_Rohdaten'!G124-'2019_Rohdaten'!D124)*100/'2019_Rohdaten'!D124</f>
        <v>27.538349159970782</v>
      </c>
      <c r="I126">
        <v>998</v>
      </c>
    </row>
    <row r="127" spans="2:9" x14ac:dyDescent="0.25">
      <c r="B127" s="102">
        <v>185</v>
      </c>
      <c r="C127" s="101" t="str">
        <f>'2019_Rohdaten'!C125</f>
        <v xml:space="preserve">Britische Überseegebiete                </v>
      </c>
      <c r="E127">
        <f>'2019_Rohdaten'!G125</f>
        <v>35</v>
      </c>
      <c r="F127" s="125">
        <f>'2019_Rohdaten'!H125/'2019_Rohdaten'!G125*100</f>
        <v>42.857142857142854</v>
      </c>
      <c r="G127" s="125">
        <f>'2019_Rohdaten'!I125/'2019_Rohdaten'!G125*100</f>
        <v>57.142857142857139</v>
      </c>
      <c r="H127" s="125" t="e">
        <f>('2019_Rohdaten'!G125-'2019_Rohdaten'!D125)*100/'2019_Rohdaten'!D125</f>
        <v>#DIV/0!</v>
      </c>
      <c r="I127" s="102">
        <v>185</v>
      </c>
    </row>
    <row r="128" spans="2:9" x14ac:dyDescent="0.25">
      <c r="B128" s="128">
        <v>9999</v>
      </c>
      <c r="C128" s="101" t="str">
        <f>'2019_Rohdaten'!C126</f>
        <v xml:space="preserve">Ausländer insgesamt                     </v>
      </c>
      <c r="E128">
        <f>'2019_Rohdaten'!G126</f>
        <v>841165</v>
      </c>
      <c r="F128" s="125">
        <f>'2019_Rohdaten'!H126/'2019_Rohdaten'!G126*100</f>
        <v>54.366860247394975</v>
      </c>
      <c r="G128" s="125">
        <f>'2019_Rohdaten'!I126/'2019_Rohdaten'!G126*100</f>
        <v>45.633139752605018</v>
      </c>
      <c r="H128" s="125">
        <f>('2019_Rohdaten'!G126-'2019_Rohdaten'!D126)*100/'2019_Rohdaten'!D126</f>
        <v>82.273135046350262</v>
      </c>
      <c r="I128">
        <v>9999</v>
      </c>
    </row>
  </sheetData>
  <mergeCells count="7">
    <mergeCell ref="H1:H3"/>
    <mergeCell ref="F4:H4"/>
    <mergeCell ref="C1:C4"/>
    <mergeCell ref="D1:D4"/>
    <mergeCell ref="E1:E3"/>
    <mergeCell ref="F1:F3"/>
    <mergeCell ref="G1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D4D6-4A41-49E7-8D0B-F7344311FE59}">
  <sheetPr codeName="Tabelle14"/>
  <dimension ref="A1:I126"/>
  <sheetViews>
    <sheetView workbookViewId="0">
      <selection sqref="A1:XFD4"/>
    </sheetView>
  </sheetViews>
  <sheetFormatPr baseColWidth="10" defaultRowHeight="15" x14ac:dyDescent="0.25"/>
  <cols>
    <col min="1" max="1" width="7.140625" bestFit="1" customWidth="1"/>
  </cols>
  <sheetData>
    <row r="1" spans="1:9" x14ac:dyDescent="0.25">
      <c r="A1" s="158" t="s">
        <v>342</v>
      </c>
      <c r="B1" s="155"/>
      <c r="C1" s="155" t="s">
        <v>589</v>
      </c>
      <c r="D1" s="155"/>
      <c r="E1" s="155"/>
      <c r="F1" s="155"/>
      <c r="G1" s="155"/>
      <c r="H1" s="155"/>
      <c r="I1" s="155"/>
    </row>
    <row r="2" spans="1:9" x14ac:dyDescent="0.25">
      <c r="A2" s="175"/>
      <c r="B2" s="176" t="s">
        <v>470</v>
      </c>
      <c r="C2" s="177"/>
      <c r="D2" s="177" t="s">
        <v>344</v>
      </c>
      <c r="E2" s="177"/>
      <c r="F2" s="177"/>
      <c r="G2" s="177"/>
      <c r="H2" s="177"/>
      <c r="I2" s="177"/>
    </row>
    <row r="3" spans="1:9" x14ac:dyDescent="0.25">
      <c r="A3" s="175"/>
      <c r="B3" s="177"/>
      <c r="C3" s="177"/>
      <c r="D3" s="177">
        <v>2005</v>
      </c>
      <c r="E3" s="177"/>
      <c r="F3" s="177"/>
      <c r="G3" s="177">
        <v>2020</v>
      </c>
      <c r="H3" s="177"/>
      <c r="I3" s="177"/>
    </row>
    <row r="4" spans="1:9" x14ac:dyDescent="0.25">
      <c r="A4" s="175"/>
      <c r="B4" s="177"/>
      <c r="C4" s="177"/>
      <c r="D4" s="157" t="s">
        <v>164</v>
      </c>
      <c r="E4" s="157" t="s">
        <v>471</v>
      </c>
      <c r="F4" s="157" t="s">
        <v>472</v>
      </c>
      <c r="G4" s="157" t="s">
        <v>164</v>
      </c>
      <c r="H4" s="157" t="s">
        <v>471</v>
      </c>
      <c r="I4" s="157" t="s">
        <v>472</v>
      </c>
    </row>
    <row r="5" spans="1:9" x14ac:dyDescent="0.25">
      <c r="A5" s="155">
        <v>2020</v>
      </c>
      <c r="B5" s="161">
        <v>121</v>
      </c>
      <c r="C5" s="156" t="s">
        <v>345</v>
      </c>
      <c r="D5" s="155">
        <v>913</v>
      </c>
      <c r="E5" s="155">
        <v>534</v>
      </c>
      <c r="F5" s="155">
        <v>379</v>
      </c>
      <c r="G5" s="155">
        <v>6855</v>
      </c>
      <c r="H5" s="155">
        <v>3945</v>
      </c>
      <c r="I5" s="155">
        <v>2910</v>
      </c>
    </row>
    <row r="6" spans="1:9" x14ac:dyDescent="0.25">
      <c r="A6" s="155">
        <v>2020</v>
      </c>
      <c r="B6" s="161">
        <v>124</v>
      </c>
      <c r="C6" s="156" t="s">
        <v>346</v>
      </c>
      <c r="D6" s="155">
        <v>982</v>
      </c>
      <c r="E6" s="155">
        <v>458</v>
      </c>
      <c r="F6" s="155">
        <v>524</v>
      </c>
      <c r="G6" s="155">
        <v>1320</v>
      </c>
      <c r="H6" s="155">
        <v>655</v>
      </c>
      <c r="I6" s="155">
        <v>665</v>
      </c>
    </row>
    <row r="7" spans="1:9" x14ac:dyDescent="0.25">
      <c r="A7" s="155">
        <v>2020</v>
      </c>
      <c r="B7" s="161">
        <v>122</v>
      </c>
      <c r="C7" s="156" t="s">
        <v>347</v>
      </c>
      <c r="D7" s="155">
        <v>6463</v>
      </c>
      <c r="E7" s="155">
        <v>3337</v>
      </c>
      <c r="F7" s="155">
        <v>3126</v>
      </c>
      <c r="G7" s="155">
        <v>8200</v>
      </c>
      <c r="H7" s="155">
        <v>4415</v>
      </c>
      <c r="I7" s="155">
        <v>3780</v>
      </c>
    </row>
    <row r="8" spans="1:9" x14ac:dyDescent="0.25">
      <c r="A8" s="155">
        <v>2020</v>
      </c>
      <c r="B8" s="161">
        <v>125</v>
      </c>
      <c r="C8" s="156" t="s">
        <v>348</v>
      </c>
      <c r="D8" s="155">
        <v>1906</v>
      </c>
      <c r="E8" s="155">
        <v>798</v>
      </c>
      <c r="F8" s="155">
        <v>1108</v>
      </c>
      <c r="G8" s="155">
        <v>31155</v>
      </c>
      <c r="H8" s="155">
        <v>16965</v>
      </c>
      <c r="I8" s="155">
        <v>14190</v>
      </c>
    </row>
    <row r="9" spans="1:9" x14ac:dyDescent="0.25">
      <c r="A9" s="155">
        <v>2020</v>
      </c>
      <c r="B9" s="161">
        <v>126</v>
      </c>
      <c r="C9" s="156" t="s">
        <v>349</v>
      </c>
      <c r="D9" s="155">
        <v>1576</v>
      </c>
      <c r="E9" s="155">
        <v>611</v>
      </c>
      <c r="F9" s="155">
        <v>965</v>
      </c>
      <c r="G9" s="155">
        <v>1440</v>
      </c>
      <c r="H9" s="155">
        <v>585</v>
      </c>
      <c r="I9" s="155">
        <v>860</v>
      </c>
    </row>
    <row r="10" spans="1:9" x14ac:dyDescent="0.25">
      <c r="A10" s="155">
        <v>2020</v>
      </c>
      <c r="B10" s="161">
        <v>127</v>
      </c>
      <c r="C10" s="156" t="s">
        <v>350</v>
      </c>
      <c r="D10" s="155">
        <v>305</v>
      </c>
      <c r="E10" s="155">
        <v>81</v>
      </c>
      <c r="F10" s="155">
        <v>224</v>
      </c>
      <c r="G10" s="155">
        <v>530</v>
      </c>
      <c r="H10" s="155">
        <v>195</v>
      </c>
      <c r="I10" s="155">
        <v>335</v>
      </c>
    </row>
    <row r="11" spans="1:9" x14ac:dyDescent="0.25">
      <c r="A11" s="155">
        <v>2020</v>
      </c>
      <c r="B11" s="161">
        <v>128</v>
      </c>
      <c r="C11" s="156" t="s">
        <v>351</v>
      </c>
      <c r="D11" s="155">
        <v>1110</v>
      </c>
      <c r="E11" s="155">
        <v>287</v>
      </c>
      <c r="F11" s="155">
        <v>823</v>
      </c>
      <c r="G11" s="155">
        <v>1020</v>
      </c>
      <c r="H11" s="155">
        <v>280</v>
      </c>
      <c r="I11" s="155">
        <v>740</v>
      </c>
    </row>
    <row r="12" spans="1:9" x14ac:dyDescent="0.25">
      <c r="A12" s="155">
        <v>2020</v>
      </c>
      <c r="B12" s="161">
        <v>129</v>
      </c>
      <c r="C12" s="156" t="s">
        <v>352</v>
      </c>
      <c r="D12" s="155">
        <v>3892</v>
      </c>
      <c r="E12" s="155">
        <v>1659</v>
      </c>
      <c r="F12" s="155">
        <v>2233</v>
      </c>
      <c r="G12" s="155">
        <v>4755</v>
      </c>
      <c r="H12" s="155">
        <v>2235</v>
      </c>
      <c r="I12" s="155">
        <v>2520</v>
      </c>
    </row>
    <row r="13" spans="1:9" x14ac:dyDescent="0.25">
      <c r="A13" s="155">
        <v>2020</v>
      </c>
      <c r="B13" s="161">
        <v>134</v>
      </c>
      <c r="C13" s="156" t="s">
        <v>353</v>
      </c>
      <c r="D13" s="155">
        <v>16107</v>
      </c>
      <c r="E13" s="155">
        <v>8996</v>
      </c>
      <c r="F13" s="155">
        <v>7111</v>
      </c>
      <c r="G13" s="155">
        <v>18695</v>
      </c>
      <c r="H13" s="155">
        <v>10580</v>
      </c>
      <c r="I13" s="155">
        <v>8115</v>
      </c>
    </row>
    <row r="14" spans="1:9" x14ac:dyDescent="0.25">
      <c r="A14" s="155">
        <v>2020</v>
      </c>
      <c r="B14" s="161">
        <v>135</v>
      </c>
      <c r="C14" s="156" t="s">
        <v>354</v>
      </c>
      <c r="D14" s="155">
        <v>500</v>
      </c>
      <c r="E14" s="155">
        <v>270</v>
      </c>
      <c r="F14" s="155">
        <v>230</v>
      </c>
      <c r="G14" s="155">
        <v>770</v>
      </c>
      <c r="H14" s="155">
        <v>460</v>
      </c>
      <c r="I14" s="155">
        <v>305</v>
      </c>
    </row>
    <row r="15" spans="1:9" x14ac:dyDescent="0.25">
      <c r="A15" s="155">
        <v>2020</v>
      </c>
      <c r="B15" s="161">
        <v>136</v>
      </c>
      <c r="C15" s="156" t="s">
        <v>355</v>
      </c>
      <c r="D15" s="155">
        <v>141</v>
      </c>
      <c r="E15" s="155">
        <v>76</v>
      </c>
      <c r="F15" s="155">
        <v>65</v>
      </c>
      <c r="G15" s="155">
        <v>135</v>
      </c>
      <c r="H15" s="155">
        <v>80</v>
      </c>
      <c r="I15" s="155">
        <v>55</v>
      </c>
    </row>
    <row r="16" spans="1:9" x14ac:dyDescent="0.25">
      <c r="A16" s="155">
        <v>2020</v>
      </c>
      <c r="B16" s="161">
        <v>137</v>
      </c>
      <c r="C16" s="156" t="s">
        <v>356</v>
      </c>
      <c r="D16" s="155">
        <v>23943</v>
      </c>
      <c r="E16" s="155">
        <v>14941</v>
      </c>
      <c r="F16" s="155">
        <v>9002</v>
      </c>
      <c r="G16" s="155">
        <v>28950</v>
      </c>
      <c r="H16" s="155">
        <v>17490</v>
      </c>
      <c r="I16" s="155">
        <v>11460</v>
      </c>
    </row>
    <row r="17" spans="1:9" x14ac:dyDescent="0.25">
      <c r="A17" s="155">
        <v>2020</v>
      </c>
      <c r="B17" s="161">
        <v>132</v>
      </c>
      <c r="C17" s="156" t="s">
        <v>357</v>
      </c>
      <c r="D17" s="155">
        <v>37396</v>
      </c>
      <c r="E17" s="155">
        <v>19716</v>
      </c>
      <c r="F17" s="155">
        <v>17680</v>
      </c>
      <c r="G17" s="155">
        <v>1610</v>
      </c>
      <c r="H17" s="155">
        <v>910</v>
      </c>
      <c r="I17" s="155">
        <v>700</v>
      </c>
    </row>
    <row r="18" spans="1:9" x14ac:dyDescent="0.25">
      <c r="A18" s="155">
        <v>2020</v>
      </c>
      <c r="B18" s="161">
        <v>133</v>
      </c>
      <c r="C18" s="156" t="s">
        <v>590</v>
      </c>
      <c r="D18" s="155">
        <v>0</v>
      </c>
      <c r="E18" s="155">
        <v>0</v>
      </c>
      <c r="F18" s="155">
        <v>0</v>
      </c>
      <c r="G18" s="155">
        <v>440</v>
      </c>
      <c r="H18" s="155">
        <v>215</v>
      </c>
      <c r="I18" s="155">
        <v>225</v>
      </c>
    </row>
    <row r="19" spans="1:9" x14ac:dyDescent="0.25">
      <c r="A19" s="155">
        <v>2020</v>
      </c>
      <c r="B19" s="161">
        <v>170</v>
      </c>
      <c r="C19" s="156" t="s">
        <v>591</v>
      </c>
      <c r="D19" s="155">
        <v>0</v>
      </c>
      <c r="E19" s="155">
        <v>0</v>
      </c>
      <c r="F19" s="155">
        <v>0</v>
      </c>
      <c r="G19" s="155">
        <v>19300</v>
      </c>
      <c r="H19" s="155">
        <v>9795</v>
      </c>
      <c r="I19" s="155">
        <v>9505</v>
      </c>
    </row>
    <row r="20" spans="1:9" x14ac:dyDescent="0.25">
      <c r="A20" s="155">
        <v>2020</v>
      </c>
      <c r="B20" s="161">
        <v>140</v>
      </c>
      <c r="C20" s="156" t="s">
        <v>360</v>
      </c>
      <c r="D20" s="155">
        <v>0</v>
      </c>
      <c r="E20" s="155">
        <v>0</v>
      </c>
      <c r="F20" s="155">
        <v>0</v>
      </c>
      <c r="G20" s="155">
        <v>4515</v>
      </c>
      <c r="H20" s="155">
        <v>2430</v>
      </c>
      <c r="I20" s="155">
        <v>2085</v>
      </c>
    </row>
    <row r="21" spans="1:9" x14ac:dyDescent="0.25">
      <c r="A21" s="155">
        <v>2020</v>
      </c>
      <c r="B21" s="161">
        <v>130</v>
      </c>
      <c r="C21" s="156" t="s">
        <v>361</v>
      </c>
      <c r="D21" s="155">
        <v>6466</v>
      </c>
      <c r="E21" s="155">
        <v>3253</v>
      </c>
      <c r="F21" s="155">
        <v>3213</v>
      </c>
      <c r="G21" s="155">
        <v>11915</v>
      </c>
      <c r="H21" s="155">
        <v>6685</v>
      </c>
      <c r="I21" s="155">
        <v>5230</v>
      </c>
    </row>
    <row r="22" spans="1:9" x14ac:dyDescent="0.25">
      <c r="A22" s="155">
        <v>2020</v>
      </c>
      <c r="B22" s="161">
        <v>150</v>
      </c>
      <c r="C22" s="156" t="s">
        <v>362</v>
      </c>
      <c r="D22" s="155">
        <v>0</v>
      </c>
      <c r="E22" s="155">
        <v>0</v>
      </c>
      <c r="F22" s="155">
        <v>0</v>
      </c>
      <c r="G22" s="155">
        <v>16890</v>
      </c>
      <c r="H22" s="155">
        <v>8710</v>
      </c>
      <c r="I22" s="155">
        <v>8180</v>
      </c>
    </row>
    <row r="23" spans="1:9" x14ac:dyDescent="0.25">
      <c r="A23" s="155">
        <v>2020</v>
      </c>
      <c r="B23" s="161">
        <v>139</v>
      </c>
      <c r="C23" s="156" t="s">
        <v>363</v>
      </c>
      <c r="D23" s="155">
        <v>1050</v>
      </c>
      <c r="E23" s="155">
        <v>404</v>
      </c>
      <c r="F23" s="155">
        <v>646</v>
      </c>
      <c r="G23" s="155">
        <v>5820</v>
      </c>
      <c r="H23" s="155">
        <v>3105</v>
      </c>
      <c r="I23" s="155">
        <v>2715</v>
      </c>
    </row>
    <row r="24" spans="1:9" x14ac:dyDescent="0.25">
      <c r="A24" s="155">
        <v>2020</v>
      </c>
      <c r="B24" s="161">
        <v>142</v>
      </c>
      <c r="C24" s="156" t="s">
        <v>364</v>
      </c>
      <c r="D24" s="155">
        <v>2052</v>
      </c>
      <c r="E24" s="155">
        <v>542</v>
      </c>
      <c r="F24" s="155">
        <v>1510</v>
      </c>
      <c r="G24" s="155">
        <v>7810</v>
      </c>
      <c r="H24" s="155">
        <v>3840</v>
      </c>
      <c r="I24" s="155">
        <v>3970</v>
      </c>
    </row>
    <row r="25" spans="1:9" x14ac:dyDescent="0.25">
      <c r="A25" s="155">
        <v>2020</v>
      </c>
      <c r="B25" s="161">
        <v>143</v>
      </c>
      <c r="C25" s="156" t="s">
        <v>365</v>
      </c>
      <c r="D25" s="155">
        <v>150</v>
      </c>
      <c r="E25" s="155">
        <v>76</v>
      </c>
      <c r="F25" s="155">
        <v>74</v>
      </c>
      <c r="G25" s="155">
        <v>250</v>
      </c>
      <c r="H25" s="155">
        <v>120</v>
      </c>
      <c r="I25" s="155">
        <v>130</v>
      </c>
    </row>
    <row r="26" spans="1:9" x14ac:dyDescent="0.25">
      <c r="A26" s="155">
        <v>2020</v>
      </c>
      <c r="B26" s="161">
        <v>145</v>
      </c>
      <c r="C26" s="156" t="s">
        <v>366</v>
      </c>
      <c r="D26" s="155">
        <v>0</v>
      </c>
      <c r="E26" s="155">
        <v>0</v>
      </c>
      <c r="F26" s="155">
        <v>0</v>
      </c>
      <c r="G26" s="155">
        <v>45</v>
      </c>
      <c r="H26" s="155">
        <v>25</v>
      </c>
      <c r="I26" s="155">
        <v>20</v>
      </c>
    </row>
    <row r="27" spans="1:9" x14ac:dyDescent="0.25">
      <c r="A27" s="155">
        <v>2020</v>
      </c>
      <c r="B27" s="161">
        <v>144</v>
      </c>
      <c r="C27" s="156" t="s">
        <v>367</v>
      </c>
      <c r="D27" s="155">
        <v>2634</v>
      </c>
      <c r="E27" s="155">
        <v>1412</v>
      </c>
      <c r="F27" s="155">
        <v>1222</v>
      </c>
      <c r="G27" s="155">
        <v>6515</v>
      </c>
      <c r="H27" s="155">
        <v>3425</v>
      </c>
      <c r="I27" s="155">
        <v>3085</v>
      </c>
    </row>
    <row r="28" spans="1:9" x14ac:dyDescent="0.25">
      <c r="A28" s="155">
        <v>2020</v>
      </c>
      <c r="B28" s="161">
        <v>146</v>
      </c>
      <c r="C28" s="156" t="s">
        <v>368</v>
      </c>
      <c r="D28" s="155">
        <v>1087</v>
      </c>
      <c r="E28" s="155">
        <v>468</v>
      </c>
      <c r="F28" s="155">
        <v>619</v>
      </c>
      <c r="G28" s="155">
        <v>3330</v>
      </c>
      <c r="H28" s="155">
        <v>1320</v>
      </c>
      <c r="I28" s="155">
        <v>2010</v>
      </c>
    </row>
    <row r="29" spans="1:9" x14ac:dyDescent="0.25">
      <c r="A29" s="155">
        <v>2020</v>
      </c>
      <c r="B29" s="161">
        <v>147</v>
      </c>
      <c r="C29" s="156" t="s">
        <v>369</v>
      </c>
      <c r="D29" s="155">
        <v>2</v>
      </c>
      <c r="E29" s="155">
        <v>0</v>
      </c>
      <c r="F29" s="155">
        <v>2</v>
      </c>
      <c r="G29" s="155">
        <v>0</v>
      </c>
      <c r="H29" s="155">
        <v>0</v>
      </c>
      <c r="I29" s="155">
        <v>0</v>
      </c>
    </row>
    <row r="30" spans="1:9" x14ac:dyDescent="0.25">
      <c r="A30" s="155">
        <v>2020</v>
      </c>
      <c r="B30" s="161">
        <v>148</v>
      </c>
      <c r="C30" s="156" t="s">
        <v>370</v>
      </c>
      <c r="D30" s="155">
        <v>22334</v>
      </c>
      <c r="E30" s="155">
        <v>12637</v>
      </c>
      <c r="F30" s="155">
        <v>9697</v>
      </c>
      <c r="G30" s="155">
        <v>29725</v>
      </c>
      <c r="H30" s="155">
        <v>16825</v>
      </c>
      <c r="I30" s="155">
        <v>12895</v>
      </c>
    </row>
    <row r="31" spans="1:9" x14ac:dyDescent="0.25">
      <c r="A31" s="155">
        <v>2020</v>
      </c>
      <c r="B31" s="161">
        <v>149</v>
      </c>
      <c r="C31" s="156" t="s">
        <v>371</v>
      </c>
      <c r="D31" s="155">
        <v>537</v>
      </c>
      <c r="E31" s="155">
        <v>231</v>
      </c>
      <c r="F31" s="155">
        <v>306</v>
      </c>
      <c r="G31" s="155">
        <v>530</v>
      </c>
      <c r="H31" s="155">
        <v>245</v>
      </c>
      <c r="I31" s="155">
        <v>280</v>
      </c>
    </row>
    <row r="32" spans="1:9" x14ac:dyDescent="0.25">
      <c r="A32" s="155">
        <v>2020</v>
      </c>
      <c r="B32" s="161">
        <v>151</v>
      </c>
      <c r="C32" s="156" t="s">
        <v>372</v>
      </c>
      <c r="D32" s="155">
        <v>6222</v>
      </c>
      <c r="E32" s="155">
        <v>3298</v>
      </c>
      <c r="F32" s="155">
        <v>2924</v>
      </c>
      <c r="G32" s="155">
        <v>6690</v>
      </c>
      <c r="H32" s="155">
        <v>3485</v>
      </c>
      <c r="I32" s="155">
        <v>3205</v>
      </c>
    </row>
    <row r="33" spans="1:9" x14ac:dyDescent="0.25">
      <c r="A33" s="155">
        <v>2020</v>
      </c>
      <c r="B33" s="161">
        <v>152</v>
      </c>
      <c r="C33" s="156" t="s">
        <v>373</v>
      </c>
      <c r="D33" s="155">
        <v>32413</v>
      </c>
      <c r="E33" s="155">
        <v>14573</v>
      </c>
      <c r="F33" s="155">
        <v>17840</v>
      </c>
      <c r="G33" s="155">
        <v>98355</v>
      </c>
      <c r="H33" s="155">
        <v>53500</v>
      </c>
      <c r="I33" s="155">
        <v>44855</v>
      </c>
    </row>
    <row r="34" spans="1:9" x14ac:dyDescent="0.25">
      <c r="A34" s="155">
        <v>2020</v>
      </c>
      <c r="B34" s="161">
        <v>153</v>
      </c>
      <c r="C34" s="156" t="s">
        <v>374</v>
      </c>
      <c r="D34" s="155">
        <v>7248</v>
      </c>
      <c r="E34" s="155">
        <v>3862</v>
      </c>
      <c r="F34" s="155">
        <v>3386</v>
      </c>
      <c r="G34" s="155">
        <v>8700</v>
      </c>
      <c r="H34" s="155">
        <v>4695</v>
      </c>
      <c r="I34" s="155">
        <v>4000</v>
      </c>
    </row>
    <row r="35" spans="1:9" x14ac:dyDescent="0.25">
      <c r="A35" s="155">
        <v>2020</v>
      </c>
      <c r="B35" s="161">
        <v>154</v>
      </c>
      <c r="C35" s="156" t="s">
        <v>375</v>
      </c>
      <c r="D35" s="155">
        <v>3382</v>
      </c>
      <c r="E35" s="155">
        <v>1398</v>
      </c>
      <c r="F35" s="155">
        <v>1984</v>
      </c>
      <c r="G35" s="155">
        <v>64675</v>
      </c>
      <c r="H35" s="155">
        <v>38800</v>
      </c>
      <c r="I35" s="155">
        <v>25875</v>
      </c>
    </row>
    <row r="36" spans="1:9" x14ac:dyDescent="0.25">
      <c r="A36" s="155">
        <v>2020</v>
      </c>
      <c r="B36" s="161">
        <v>160</v>
      </c>
      <c r="C36" s="156" t="s">
        <v>376</v>
      </c>
      <c r="D36" s="155">
        <v>18273</v>
      </c>
      <c r="E36" s="155">
        <v>7443</v>
      </c>
      <c r="F36" s="155">
        <v>10830</v>
      </c>
      <c r="G36" s="155">
        <v>22335</v>
      </c>
      <c r="H36" s="155">
        <v>8160</v>
      </c>
      <c r="I36" s="155">
        <v>14170</v>
      </c>
    </row>
    <row r="37" spans="1:9" x14ac:dyDescent="0.25">
      <c r="A37" s="155">
        <v>2020</v>
      </c>
      <c r="B37" s="161">
        <v>157</v>
      </c>
      <c r="C37" s="156" t="s">
        <v>377</v>
      </c>
      <c r="D37" s="155">
        <v>1288</v>
      </c>
      <c r="E37" s="155">
        <v>539</v>
      </c>
      <c r="F37" s="155">
        <v>749</v>
      </c>
      <c r="G37" s="155">
        <v>1660</v>
      </c>
      <c r="H37" s="155">
        <v>790</v>
      </c>
      <c r="I37" s="155">
        <v>870</v>
      </c>
    </row>
    <row r="38" spans="1:9" x14ac:dyDescent="0.25">
      <c r="A38" s="155">
        <v>2020</v>
      </c>
      <c r="B38" s="161">
        <v>158</v>
      </c>
      <c r="C38" s="156" t="s">
        <v>378</v>
      </c>
      <c r="D38" s="155">
        <v>2211</v>
      </c>
      <c r="E38" s="155">
        <v>1015</v>
      </c>
      <c r="F38" s="155">
        <v>1196</v>
      </c>
      <c r="G38" s="155">
        <v>2390</v>
      </c>
      <c r="H38" s="155">
        <v>1115</v>
      </c>
      <c r="I38" s="155">
        <v>1275</v>
      </c>
    </row>
    <row r="39" spans="1:9" x14ac:dyDescent="0.25">
      <c r="A39" s="155">
        <v>2020</v>
      </c>
      <c r="B39" s="161">
        <v>155</v>
      </c>
      <c r="C39" s="156" t="s">
        <v>379</v>
      </c>
      <c r="D39" s="155">
        <v>868</v>
      </c>
      <c r="E39" s="155">
        <v>295</v>
      </c>
      <c r="F39" s="155">
        <v>573</v>
      </c>
      <c r="G39" s="155">
        <v>2615</v>
      </c>
      <c r="H39" s="155">
        <v>1235</v>
      </c>
      <c r="I39" s="155">
        <v>1380</v>
      </c>
    </row>
    <row r="40" spans="1:9" x14ac:dyDescent="0.25">
      <c r="A40" s="155">
        <v>2020</v>
      </c>
      <c r="B40" s="161">
        <v>131</v>
      </c>
      <c r="C40" s="156" t="s">
        <v>380</v>
      </c>
      <c r="D40" s="155">
        <v>433</v>
      </c>
      <c r="E40" s="155">
        <v>219</v>
      </c>
      <c r="F40" s="155">
        <v>214</v>
      </c>
      <c r="G40" s="155">
        <v>885</v>
      </c>
      <c r="H40" s="155">
        <v>485</v>
      </c>
      <c r="I40" s="155">
        <v>400</v>
      </c>
    </row>
    <row r="41" spans="1:9" x14ac:dyDescent="0.25">
      <c r="A41" s="155">
        <v>2020</v>
      </c>
      <c r="B41" s="161">
        <v>159</v>
      </c>
      <c r="C41" s="156" t="s">
        <v>381</v>
      </c>
      <c r="D41" s="155">
        <v>341</v>
      </c>
      <c r="E41" s="155">
        <v>144</v>
      </c>
      <c r="F41" s="155">
        <v>197</v>
      </c>
      <c r="G41" s="155">
        <v>80</v>
      </c>
      <c r="H41" s="155">
        <v>30</v>
      </c>
      <c r="I41" s="155">
        <v>50</v>
      </c>
    </row>
    <row r="42" spans="1:9" x14ac:dyDescent="0.25">
      <c r="A42" s="155">
        <v>2020</v>
      </c>
      <c r="B42" s="161">
        <v>161</v>
      </c>
      <c r="C42" s="156" t="s">
        <v>382</v>
      </c>
      <c r="D42" s="155">
        <v>9376</v>
      </c>
      <c r="E42" s="155">
        <v>4820</v>
      </c>
      <c r="F42" s="155">
        <v>4556</v>
      </c>
      <c r="G42" s="155">
        <v>11855</v>
      </c>
      <c r="H42" s="155">
        <v>6240</v>
      </c>
      <c r="I42" s="155">
        <v>5615</v>
      </c>
    </row>
    <row r="43" spans="1:9" x14ac:dyDescent="0.25">
      <c r="A43" s="155">
        <v>2020</v>
      </c>
      <c r="B43" s="161">
        <v>162</v>
      </c>
      <c r="C43" s="156" t="s">
        <v>383</v>
      </c>
      <c r="D43" s="155">
        <v>245</v>
      </c>
      <c r="E43" s="155">
        <v>100</v>
      </c>
      <c r="F43" s="155">
        <v>145</v>
      </c>
      <c r="G43" s="155">
        <v>90</v>
      </c>
      <c r="H43" s="155">
        <v>35</v>
      </c>
      <c r="I43" s="155">
        <v>55</v>
      </c>
    </row>
    <row r="44" spans="1:9" x14ac:dyDescent="0.25">
      <c r="A44" s="155">
        <v>2020</v>
      </c>
      <c r="B44" s="161">
        <v>164</v>
      </c>
      <c r="C44" s="156" t="s">
        <v>384</v>
      </c>
      <c r="D44" s="155">
        <v>1352</v>
      </c>
      <c r="E44" s="155">
        <v>506</v>
      </c>
      <c r="F44" s="155">
        <v>846</v>
      </c>
      <c r="G44" s="155">
        <v>2150</v>
      </c>
      <c r="H44" s="155">
        <v>970</v>
      </c>
      <c r="I44" s="155">
        <v>1180</v>
      </c>
    </row>
    <row r="45" spans="1:9" x14ac:dyDescent="0.25">
      <c r="A45" s="155">
        <v>2020</v>
      </c>
      <c r="B45" s="161">
        <v>163</v>
      </c>
      <c r="C45" s="156" t="s">
        <v>385</v>
      </c>
      <c r="D45" s="155">
        <v>111598</v>
      </c>
      <c r="E45" s="155">
        <v>58627</v>
      </c>
      <c r="F45" s="155">
        <v>52971</v>
      </c>
      <c r="G45" s="155">
        <v>88085</v>
      </c>
      <c r="H45" s="155">
        <v>45185</v>
      </c>
      <c r="I45" s="155">
        <v>42900</v>
      </c>
    </row>
    <row r="46" spans="1:9" x14ac:dyDescent="0.25">
      <c r="A46" s="155">
        <v>2020</v>
      </c>
      <c r="B46" s="161">
        <v>166</v>
      </c>
      <c r="C46" s="156" t="s">
        <v>386</v>
      </c>
      <c r="D46" s="155">
        <v>11612</v>
      </c>
      <c r="E46" s="155">
        <v>4577</v>
      </c>
      <c r="F46" s="155">
        <v>7035</v>
      </c>
      <c r="G46" s="155">
        <v>11410</v>
      </c>
      <c r="H46" s="155">
        <v>4150</v>
      </c>
      <c r="I46" s="155">
        <v>7260</v>
      </c>
    </row>
    <row r="47" spans="1:9" x14ac:dyDescent="0.25">
      <c r="A47" s="155">
        <v>2020</v>
      </c>
      <c r="B47" s="161">
        <v>165</v>
      </c>
      <c r="C47" s="156" t="s">
        <v>387</v>
      </c>
      <c r="D47" s="155">
        <v>2287</v>
      </c>
      <c r="E47" s="155">
        <v>1394</v>
      </c>
      <c r="F47" s="155">
        <v>893</v>
      </c>
      <c r="G47" s="155">
        <v>9380</v>
      </c>
      <c r="H47" s="155">
        <v>5545</v>
      </c>
      <c r="I47" s="155">
        <v>3835</v>
      </c>
    </row>
    <row r="48" spans="1:9" x14ac:dyDescent="0.25">
      <c r="A48" s="155">
        <v>2020</v>
      </c>
      <c r="B48" s="161">
        <v>168</v>
      </c>
      <c r="C48" s="156" t="s">
        <v>388</v>
      </c>
      <c r="D48" s="155">
        <v>10362</v>
      </c>
      <c r="E48" s="155">
        <v>6901</v>
      </c>
      <c r="F48" s="155">
        <v>3461</v>
      </c>
      <c r="G48" s="155">
        <v>6180</v>
      </c>
      <c r="H48" s="155">
        <v>4300</v>
      </c>
      <c r="I48" s="155">
        <v>1880</v>
      </c>
    </row>
    <row r="49" spans="1:9" x14ac:dyDescent="0.25">
      <c r="A49" s="155">
        <v>2020</v>
      </c>
      <c r="B49" s="161">
        <v>169</v>
      </c>
      <c r="C49" s="156" t="s">
        <v>389</v>
      </c>
      <c r="D49" s="155">
        <v>1593</v>
      </c>
      <c r="E49" s="155">
        <v>486</v>
      </c>
      <c r="F49" s="155">
        <v>1107</v>
      </c>
      <c r="G49" s="155">
        <v>2160</v>
      </c>
      <c r="H49" s="155">
        <v>645</v>
      </c>
      <c r="I49" s="155">
        <v>1515</v>
      </c>
    </row>
    <row r="50" spans="1:9" x14ac:dyDescent="0.25">
      <c r="A50" s="155">
        <v>2020</v>
      </c>
      <c r="B50" s="161">
        <v>181</v>
      </c>
      <c r="C50" s="156" t="s">
        <v>390</v>
      </c>
      <c r="D50" s="155">
        <v>50</v>
      </c>
      <c r="E50" s="155">
        <v>30</v>
      </c>
      <c r="F50" s="155">
        <v>20</v>
      </c>
      <c r="G50" s="155">
        <v>110</v>
      </c>
      <c r="H50" s="155">
        <v>55</v>
      </c>
      <c r="I50" s="155">
        <v>50</v>
      </c>
    </row>
    <row r="51" spans="1:9" x14ac:dyDescent="0.25">
      <c r="A51" s="155">
        <v>2020</v>
      </c>
      <c r="B51" s="161" t="s">
        <v>519</v>
      </c>
      <c r="C51" s="156" t="s">
        <v>391</v>
      </c>
      <c r="D51" s="155">
        <v>54</v>
      </c>
      <c r="E51" s="155">
        <v>27</v>
      </c>
      <c r="F51" s="155">
        <v>27</v>
      </c>
      <c r="G51" s="155">
        <v>5</v>
      </c>
      <c r="H51" s="155">
        <v>5</v>
      </c>
      <c r="I51" s="155">
        <v>0</v>
      </c>
    </row>
    <row r="52" spans="1:9" x14ac:dyDescent="0.25">
      <c r="A52" s="159">
        <v>2020</v>
      </c>
      <c r="B52" s="162" t="s">
        <v>519</v>
      </c>
      <c r="C52" s="160" t="s">
        <v>392</v>
      </c>
      <c r="D52" s="159">
        <v>352754</v>
      </c>
      <c r="E52" s="159">
        <v>181041</v>
      </c>
      <c r="F52" s="159">
        <v>171713</v>
      </c>
      <c r="G52" s="159">
        <v>552325</v>
      </c>
      <c r="H52" s="159">
        <v>294975</v>
      </c>
      <c r="I52" s="159">
        <v>257355</v>
      </c>
    </row>
    <row r="53" spans="1:9" x14ac:dyDescent="0.25">
      <c r="A53" s="155">
        <v>2020</v>
      </c>
      <c r="B53" s="161">
        <v>221</v>
      </c>
      <c r="C53" s="156" t="s">
        <v>393</v>
      </c>
      <c r="D53" s="155">
        <v>652</v>
      </c>
      <c r="E53" s="155">
        <v>514</v>
      </c>
      <c r="F53" s="155">
        <v>138</v>
      </c>
      <c r="G53" s="155">
        <v>1410</v>
      </c>
      <c r="H53" s="155">
        <v>1020</v>
      </c>
      <c r="I53" s="155">
        <v>390</v>
      </c>
    </row>
    <row r="54" spans="1:9" x14ac:dyDescent="0.25">
      <c r="A54" s="155">
        <v>2020</v>
      </c>
      <c r="B54" s="161">
        <v>223</v>
      </c>
      <c r="C54" s="156" t="s">
        <v>394</v>
      </c>
      <c r="D54" s="155">
        <v>478</v>
      </c>
      <c r="E54" s="155">
        <v>296</v>
      </c>
      <c r="F54" s="155">
        <v>182</v>
      </c>
      <c r="G54" s="155">
        <v>240</v>
      </c>
      <c r="H54" s="155">
        <v>130</v>
      </c>
      <c r="I54" s="155">
        <v>110</v>
      </c>
    </row>
    <row r="55" spans="1:9" x14ac:dyDescent="0.25">
      <c r="A55" s="155">
        <v>2020</v>
      </c>
      <c r="B55" s="161">
        <v>287</v>
      </c>
      <c r="C55" s="156" t="s">
        <v>395</v>
      </c>
      <c r="D55" s="155">
        <v>547</v>
      </c>
      <c r="E55" s="155">
        <v>377</v>
      </c>
      <c r="F55" s="155">
        <v>170</v>
      </c>
      <c r="G55" s="155">
        <v>2270</v>
      </c>
      <c r="H55" s="155">
        <v>1510</v>
      </c>
      <c r="I55" s="155">
        <v>755</v>
      </c>
    </row>
    <row r="56" spans="1:9" x14ac:dyDescent="0.25">
      <c r="A56" s="155">
        <v>2020</v>
      </c>
      <c r="B56" s="161">
        <v>225</v>
      </c>
      <c r="C56" s="156" t="s">
        <v>396</v>
      </c>
      <c r="D56" s="155">
        <v>238</v>
      </c>
      <c r="E56" s="155">
        <v>135</v>
      </c>
      <c r="F56" s="155">
        <v>103</v>
      </c>
      <c r="G56" s="155">
        <v>385</v>
      </c>
      <c r="H56" s="155">
        <v>190</v>
      </c>
      <c r="I56" s="155">
        <v>195</v>
      </c>
    </row>
    <row r="57" spans="1:9" x14ac:dyDescent="0.25">
      <c r="A57" s="155">
        <v>2020</v>
      </c>
      <c r="B57" s="161">
        <v>229</v>
      </c>
      <c r="C57" s="156" t="s">
        <v>397</v>
      </c>
      <c r="D57" s="155">
        <v>60</v>
      </c>
      <c r="E57" s="155">
        <v>46</v>
      </c>
      <c r="F57" s="155">
        <v>14</v>
      </c>
      <c r="G57" s="155">
        <v>135</v>
      </c>
      <c r="H57" s="155">
        <v>80</v>
      </c>
      <c r="I57" s="155">
        <v>55</v>
      </c>
    </row>
    <row r="58" spans="1:9" x14ac:dyDescent="0.25">
      <c r="A58" s="155">
        <v>2020</v>
      </c>
      <c r="B58" s="161">
        <v>258</v>
      </c>
      <c r="C58" s="156" t="s">
        <v>398</v>
      </c>
      <c r="D58" s="155">
        <v>71</v>
      </c>
      <c r="E58" s="155">
        <v>52</v>
      </c>
      <c r="F58" s="155">
        <v>19</v>
      </c>
      <c r="G58" s="155">
        <v>110</v>
      </c>
      <c r="H58" s="155">
        <v>75</v>
      </c>
      <c r="I58" s="155">
        <v>35</v>
      </c>
    </row>
    <row r="59" spans="1:9" x14ac:dyDescent="0.25">
      <c r="A59" s="155">
        <v>2020</v>
      </c>
      <c r="B59" s="161">
        <v>231</v>
      </c>
      <c r="C59" s="156" t="s">
        <v>399</v>
      </c>
      <c r="D59" s="155">
        <v>300</v>
      </c>
      <c r="E59" s="155">
        <v>237</v>
      </c>
      <c r="F59" s="155">
        <v>63</v>
      </c>
      <c r="G59" s="155">
        <v>3095</v>
      </c>
      <c r="H59" s="155">
        <v>2170</v>
      </c>
      <c r="I59" s="155">
        <v>925</v>
      </c>
    </row>
    <row r="60" spans="1:9" x14ac:dyDescent="0.25">
      <c r="A60" s="155">
        <v>2020</v>
      </c>
      <c r="B60" s="161">
        <v>224</v>
      </c>
      <c r="C60" s="156" t="s">
        <v>400</v>
      </c>
      <c r="D60" s="155">
        <v>106</v>
      </c>
      <c r="E60" s="155">
        <v>45</v>
      </c>
      <c r="F60" s="155">
        <v>61</v>
      </c>
      <c r="G60" s="155">
        <v>3855</v>
      </c>
      <c r="H60" s="155">
        <v>2595</v>
      </c>
      <c r="I60" s="155">
        <v>1260</v>
      </c>
    </row>
    <row r="61" spans="1:9" x14ac:dyDescent="0.25">
      <c r="A61" s="155">
        <v>2020</v>
      </c>
      <c r="B61" s="161">
        <v>237</v>
      </c>
      <c r="C61" s="156" t="s">
        <v>401</v>
      </c>
      <c r="D61" s="155">
        <v>326</v>
      </c>
      <c r="E61" s="155">
        <v>276</v>
      </c>
      <c r="F61" s="155">
        <v>50</v>
      </c>
      <c r="G61" s="155">
        <v>920</v>
      </c>
      <c r="H61" s="155">
        <v>740</v>
      </c>
      <c r="I61" s="155">
        <v>180</v>
      </c>
    </row>
    <row r="62" spans="1:9" x14ac:dyDescent="0.25">
      <c r="A62" s="155">
        <v>2020</v>
      </c>
      <c r="B62" s="161">
        <v>238</v>
      </c>
      <c r="C62" s="156" t="s">
        <v>402</v>
      </c>
      <c r="D62" s="155">
        <v>1159</v>
      </c>
      <c r="E62" s="155">
        <v>563</v>
      </c>
      <c r="F62" s="155">
        <v>596</v>
      </c>
      <c r="G62" s="155">
        <v>3125</v>
      </c>
      <c r="H62" s="155">
        <v>1575</v>
      </c>
      <c r="I62" s="155">
        <v>1550</v>
      </c>
    </row>
    <row r="63" spans="1:9" x14ac:dyDescent="0.25">
      <c r="A63" s="155">
        <v>2020</v>
      </c>
      <c r="B63" s="161">
        <v>262</v>
      </c>
      <c r="C63" s="156" t="s">
        <v>403</v>
      </c>
      <c r="D63" s="155">
        <v>1155</v>
      </c>
      <c r="E63" s="155">
        <v>741</v>
      </c>
      <c r="F63" s="155">
        <v>414</v>
      </c>
      <c r="G63" s="155">
        <v>1825</v>
      </c>
      <c r="H63" s="155">
        <v>1000</v>
      </c>
      <c r="I63" s="155">
        <v>825</v>
      </c>
    </row>
    <row r="64" spans="1:9" x14ac:dyDescent="0.25">
      <c r="A64" s="155">
        <v>2020</v>
      </c>
      <c r="B64" s="161">
        <v>243</v>
      </c>
      <c r="C64" s="156" t="s">
        <v>404</v>
      </c>
      <c r="D64" s="155">
        <v>391</v>
      </c>
      <c r="E64" s="155">
        <v>120</v>
      </c>
      <c r="F64" s="155">
        <v>271</v>
      </c>
      <c r="G64" s="155">
        <v>655</v>
      </c>
      <c r="H64" s="155">
        <v>200</v>
      </c>
      <c r="I64" s="155">
        <v>455</v>
      </c>
    </row>
    <row r="65" spans="1:9" x14ac:dyDescent="0.25">
      <c r="A65" s="155">
        <v>2020</v>
      </c>
      <c r="B65" s="161">
        <v>247</v>
      </c>
      <c r="C65" s="156" t="s">
        <v>405</v>
      </c>
      <c r="D65" s="155">
        <v>151</v>
      </c>
      <c r="E65" s="155">
        <v>123</v>
      </c>
      <c r="F65" s="155">
        <v>28</v>
      </c>
      <c r="G65" s="155">
        <v>685</v>
      </c>
      <c r="H65" s="155">
        <v>545</v>
      </c>
      <c r="I65" s="155">
        <v>145</v>
      </c>
    </row>
    <row r="66" spans="1:9" x14ac:dyDescent="0.25">
      <c r="A66" s="155">
        <v>2020</v>
      </c>
      <c r="B66" s="161">
        <v>252</v>
      </c>
      <c r="C66" s="156" t="s">
        <v>406</v>
      </c>
      <c r="D66" s="155">
        <v>1397</v>
      </c>
      <c r="E66" s="155">
        <v>883</v>
      </c>
      <c r="F66" s="155">
        <v>514</v>
      </c>
      <c r="G66" s="155">
        <v>2460</v>
      </c>
      <c r="H66" s="155">
        <v>1405</v>
      </c>
      <c r="I66" s="155">
        <v>1055</v>
      </c>
    </row>
    <row r="67" spans="1:9" x14ac:dyDescent="0.25">
      <c r="A67" s="155">
        <v>2020</v>
      </c>
      <c r="B67" s="161">
        <v>232</v>
      </c>
      <c r="C67" s="156" t="s">
        <v>407</v>
      </c>
      <c r="D67" s="155">
        <v>1016</v>
      </c>
      <c r="E67" s="155">
        <v>718</v>
      </c>
      <c r="F67" s="155">
        <v>298</v>
      </c>
      <c r="G67" s="155">
        <v>2960</v>
      </c>
      <c r="H67" s="155">
        <v>1705</v>
      </c>
      <c r="I67" s="155">
        <v>1255</v>
      </c>
    </row>
    <row r="68" spans="1:9" x14ac:dyDescent="0.25">
      <c r="A68" s="155">
        <v>2020</v>
      </c>
      <c r="B68" s="161">
        <v>269</v>
      </c>
      <c r="C68" s="156" t="s">
        <v>408</v>
      </c>
      <c r="D68" s="155">
        <v>124</v>
      </c>
      <c r="E68" s="155">
        <v>87</v>
      </c>
      <c r="F68" s="155">
        <v>37</v>
      </c>
      <c r="G68" s="155">
        <v>275</v>
      </c>
      <c r="H68" s="155">
        <v>175</v>
      </c>
      <c r="I68" s="155">
        <v>100</v>
      </c>
    </row>
    <row r="69" spans="1:9" x14ac:dyDescent="0.25">
      <c r="A69" s="155">
        <v>2020</v>
      </c>
      <c r="B69" s="161">
        <v>272</v>
      </c>
      <c r="C69" s="156" t="s">
        <v>409</v>
      </c>
      <c r="D69" s="155">
        <v>335</v>
      </c>
      <c r="E69" s="155">
        <v>279</v>
      </c>
      <c r="F69" s="155">
        <v>56</v>
      </c>
      <c r="G69" s="155">
        <v>120</v>
      </c>
      <c r="H69" s="155">
        <v>90</v>
      </c>
      <c r="I69" s="155">
        <v>35</v>
      </c>
    </row>
    <row r="70" spans="1:9" x14ac:dyDescent="0.25">
      <c r="A70" s="155">
        <v>2020</v>
      </c>
      <c r="B70" s="161">
        <v>273</v>
      </c>
      <c r="C70" s="156" t="s">
        <v>410</v>
      </c>
      <c r="D70" s="155">
        <v>275</v>
      </c>
      <c r="E70" s="155">
        <v>160</v>
      </c>
      <c r="F70" s="155">
        <v>115</v>
      </c>
      <c r="G70" s="155">
        <v>3250</v>
      </c>
      <c r="H70" s="155">
        <v>2005</v>
      </c>
      <c r="I70" s="155">
        <v>1245</v>
      </c>
    </row>
    <row r="71" spans="1:9" x14ac:dyDescent="0.25">
      <c r="A71" s="155">
        <v>2020</v>
      </c>
      <c r="B71" s="161">
        <v>263</v>
      </c>
      <c r="C71" s="156" t="s">
        <v>411</v>
      </c>
      <c r="D71" s="155">
        <v>400</v>
      </c>
      <c r="E71" s="155">
        <v>186</v>
      </c>
      <c r="F71" s="155">
        <v>214</v>
      </c>
      <c r="G71" s="155">
        <v>545</v>
      </c>
      <c r="H71" s="155">
        <v>255</v>
      </c>
      <c r="I71" s="155">
        <v>285</v>
      </c>
    </row>
    <row r="72" spans="1:9" x14ac:dyDescent="0.25">
      <c r="A72" s="155">
        <v>2020</v>
      </c>
      <c r="B72" s="161">
        <v>276</v>
      </c>
      <c r="C72" s="156" t="s">
        <v>412</v>
      </c>
      <c r="D72" s="155">
        <v>210</v>
      </c>
      <c r="E72" s="155">
        <v>162</v>
      </c>
      <c r="F72" s="155">
        <v>48</v>
      </c>
      <c r="G72" s="155">
        <v>215</v>
      </c>
      <c r="H72" s="155">
        <v>190</v>
      </c>
      <c r="I72" s="155">
        <v>30</v>
      </c>
    </row>
    <row r="73" spans="1:9" x14ac:dyDescent="0.25">
      <c r="A73" s="155">
        <v>2020</v>
      </c>
      <c r="B73" s="161">
        <v>277</v>
      </c>
      <c r="C73" s="156" t="s">
        <v>413</v>
      </c>
      <c r="D73" s="155">
        <v>0</v>
      </c>
      <c r="E73" s="155">
        <v>0</v>
      </c>
      <c r="F73" s="155">
        <v>0</v>
      </c>
      <c r="G73" s="155">
        <v>4325</v>
      </c>
      <c r="H73" s="155">
        <v>3410</v>
      </c>
      <c r="I73" s="155">
        <v>920</v>
      </c>
    </row>
    <row r="74" spans="1:9" x14ac:dyDescent="0.25">
      <c r="A74" s="155">
        <v>2020</v>
      </c>
      <c r="B74" s="161">
        <v>278</v>
      </c>
      <c r="C74" s="156" t="s">
        <v>414</v>
      </c>
      <c r="D74" s="155">
        <v>0</v>
      </c>
      <c r="E74" s="155">
        <v>0</v>
      </c>
      <c r="F74" s="155">
        <v>0</v>
      </c>
      <c r="G74" s="155">
        <v>175</v>
      </c>
      <c r="H74" s="155">
        <v>140</v>
      </c>
      <c r="I74" s="155">
        <v>35</v>
      </c>
    </row>
    <row r="75" spans="1:9" x14ac:dyDescent="0.25">
      <c r="A75" s="155">
        <v>2020</v>
      </c>
      <c r="B75" s="161">
        <v>283</v>
      </c>
      <c r="C75" s="156" t="s">
        <v>415</v>
      </c>
      <c r="D75" s="155">
        <v>713</v>
      </c>
      <c r="E75" s="155">
        <v>466</v>
      </c>
      <c r="F75" s="155">
        <v>247</v>
      </c>
      <c r="G75" s="155">
        <v>580</v>
      </c>
      <c r="H75" s="155">
        <v>265</v>
      </c>
      <c r="I75" s="155">
        <v>315</v>
      </c>
    </row>
    <row r="76" spans="1:9" x14ac:dyDescent="0.25">
      <c r="A76" s="155">
        <v>2020</v>
      </c>
      <c r="B76" s="161">
        <v>285</v>
      </c>
      <c r="C76" s="156" t="s">
        <v>416</v>
      </c>
      <c r="D76" s="155">
        <v>2228</v>
      </c>
      <c r="E76" s="155">
        <v>1588</v>
      </c>
      <c r="F76" s="155">
        <v>640</v>
      </c>
      <c r="G76" s="155">
        <v>3845</v>
      </c>
      <c r="H76" s="155">
        <v>2485</v>
      </c>
      <c r="I76" s="155">
        <v>1360</v>
      </c>
    </row>
    <row r="77" spans="1:9" x14ac:dyDescent="0.25">
      <c r="A77" s="155">
        <v>2020</v>
      </c>
      <c r="B77" s="161">
        <v>246</v>
      </c>
      <c r="C77" s="156" t="s">
        <v>417</v>
      </c>
      <c r="D77" s="155">
        <v>622</v>
      </c>
      <c r="E77" s="155">
        <v>327</v>
      </c>
      <c r="F77" s="155">
        <v>295</v>
      </c>
      <c r="G77" s="155">
        <v>240</v>
      </c>
      <c r="H77" s="155">
        <v>125</v>
      </c>
      <c r="I77" s="155">
        <v>115</v>
      </c>
    </row>
    <row r="78" spans="1:9" x14ac:dyDescent="0.25">
      <c r="A78" s="155">
        <v>2020</v>
      </c>
      <c r="B78" s="161" t="s">
        <v>519</v>
      </c>
      <c r="C78" s="156" t="s">
        <v>418</v>
      </c>
      <c r="D78" s="155">
        <v>1315</v>
      </c>
      <c r="E78" s="155">
        <v>848</v>
      </c>
      <c r="F78" s="155">
        <v>467</v>
      </c>
      <c r="G78" s="155">
        <v>5430</v>
      </c>
      <c r="H78" s="155">
        <v>3185</v>
      </c>
      <c r="I78" s="155">
        <v>2245</v>
      </c>
    </row>
    <row r="79" spans="1:9" x14ac:dyDescent="0.25">
      <c r="A79" s="159">
        <v>2020</v>
      </c>
      <c r="B79" s="162" t="s">
        <v>519</v>
      </c>
      <c r="C79" s="160" t="s">
        <v>419</v>
      </c>
      <c r="D79" s="159">
        <v>14269</v>
      </c>
      <c r="E79" s="159">
        <v>9229</v>
      </c>
      <c r="F79" s="159">
        <v>5040</v>
      </c>
      <c r="G79" s="159">
        <v>43135</v>
      </c>
      <c r="H79" s="159">
        <v>27260</v>
      </c>
      <c r="I79" s="159">
        <v>15875</v>
      </c>
    </row>
    <row r="80" spans="1:9" x14ac:dyDescent="0.25">
      <c r="A80" s="155">
        <v>2020</v>
      </c>
      <c r="B80" s="161">
        <v>323</v>
      </c>
      <c r="C80" s="156" t="s">
        <v>420</v>
      </c>
      <c r="D80" s="155">
        <v>297</v>
      </c>
      <c r="E80" s="155">
        <v>130</v>
      </c>
      <c r="F80" s="155">
        <v>167</v>
      </c>
      <c r="G80" s="155">
        <v>370</v>
      </c>
      <c r="H80" s="155">
        <v>180</v>
      </c>
      <c r="I80" s="155">
        <v>190</v>
      </c>
    </row>
    <row r="81" spans="1:9" x14ac:dyDescent="0.25">
      <c r="A81" s="155">
        <v>2020</v>
      </c>
      <c r="B81" s="161">
        <v>326</v>
      </c>
      <c r="C81" s="156" t="s">
        <v>421</v>
      </c>
      <c r="D81" s="155">
        <v>129</v>
      </c>
      <c r="E81" s="155">
        <v>56</v>
      </c>
      <c r="F81" s="155">
        <v>73</v>
      </c>
      <c r="G81" s="155">
        <v>145</v>
      </c>
      <c r="H81" s="155">
        <v>60</v>
      </c>
      <c r="I81" s="155">
        <v>90</v>
      </c>
    </row>
    <row r="82" spans="1:9" x14ac:dyDescent="0.25">
      <c r="A82" s="155">
        <v>2020</v>
      </c>
      <c r="B82" s="161">
        <v>327</v>
      </c>
      <c r="C82" s="156" t="s">
        <v>422</v>
      </c>
      <c r="D82" s="155">
        <v>1899</v>
      </c>
      <c r="E82" s="155">
        <v>549</v>
      </c>
      <c r="F82" s="155">
        <v>1350</v>
      </c>
      <c r="G82" s="155">
        <v>3130</v>
      </c>
      <c r="H82" s="155">
        <v>1170</v>
      </c>
      <c r="I82" s="155">
        <v>1960</v>
      </c>
    </row>
    <row r="83" spans="1:9" x14ac:dyDescent="0.25">
      <c r="A83" s="155">
        <v>2020</v>
      </c>
      <c r="B83" s="161">
        <v>332</v>
      </c>
      <c r="C83" s="156" t="s">
        <v>423</v>
      </c>
      <c r="D83" s="155">
        <v>381</v>
      </c>
      <c r="E83" s="155">
        <v>165</v>
      </c>
      <c r="F83" s="155">
        <v>216</v>
      </c>
      <c r="G83" s="155">
        <v>580</v>
      </c>
      <c r="H83" s="155">
        <v>300</v>
      </c>
      <c r="I83" s="155">
        <v>280</v>
      </c>
    </row>
    <row r="84" spans="1:9" x14ac:dyDescent="0.25">
      <c r="A84" s="155">
        <v>2020</v>
      </c>
      <c r="B84" s="161">
        <v>335</v>
      </c>
      <c r="C84" s="156" t="s">
        <v>424</v>
      </c>
      <c r="D84" s="155">
        <v>446</v>
      </c>
      <c r="E84" s="155">
        <v>124</v>
      </c>
      <c r="F84" s="155">
        <v>322</v>
      </c>
      <c r="G84" s="155">
        <v>460</v>
      </c>
      <c r="H84" s="155">
        <v>170</v>
      </c>
      <c r="I84" s="155">
        <v>290</v>
      </c>
    </row>
    <row r="85" spans="1:9" x14ac:dyDescent="0.25">
      <c r="A85" s="155">
        <v>2020</v>
      </c>
      <c r="B85" s="161">
        <v>348</v>
      </c>
      <c r="C85" s="156" t="s">
        <v>425</v>
      </c>
      <c r="D85" s="155">
        <v>800</v>
      </c>
      <c r="E85" s="155">
        <v>387</v>
      </c>
      <c r="F85" s="155">
        <v>413</v>
      </c>
      <c r="G85" s="155">
        <v>995</v>
      </c>
      <c r="H85" s="155">
        <v>475</v>
      </c>
      <c r="I85" s="155">
        <v>520</v>
      </c>
    </row>
    <row r="86" spans="1:9" x14ac:dyDescent="0.25">
      <c r="A86" s="155">
        <v>2020</v>
      </c>
      <c r="B86" s="161">
        <v>349</v>
      </c>
      <c r="C86" s="156" t="s">
        <v>426</v>
      </c>
      <c r="D86" s="155">
        <v>629</v>
      </c>
      <c r="E86" s="155">
        <v>176</v>
      </c>
      <c r="F86" s="155">
        <v>453</v>
      </c>
      <c r="G86" s="155">
        <v>2080</v>
      </c>
      <c r="H86" s="155">
        <v>950</v>
      </c>
      <c r="I86" s="155">
        <v>1130</v>
      </c>
    </row>
    <row r="87" spans="1:9" x14ac:dyDescent="0.25">
      <c r="A87" s="155">
        <v>2020</v>
      </c>
      <c r="B87" s="161">
        <v>351</v>
      </c>
      <c r="C87" s="156" t="s">
        <v>427</v>
      </c>
      <c r="D87" s="155">
        <v>453</v>
      </c>
      <c r="E87" s="155">
        <v>119</v>
      </c>
      <c r="F87" s="155">
        <v>334</v>
      </c>
      <c r="G87" s="155">
        <v>390</v>
      </c>
      <c r="H87" s="155">
        <v>145</v>
      </c>
      <c r="I87" s="155">
        <v>250</v>
      </c>
    </row>
    <row r="88" spans="1:9" x14ac:dyDescent="0.25">
      <c r="A88" s="155">
        <v>2020</v>
      </c>
      <c r="B88" s="161">
        <v>353</v>
      </c>
      <c r="C88" s="156" t="s">
        <v>428</v>
      </c>
      <c r="D88" s="155">
        <v>903</v>
      </c>
      <c r="E88" s="155">
        <v>368</v>
      </c>
      <c r="F88" s="155">
        <v>535</v>
      </c>
      <c r="G88" s="155">
        <v>1545</v>
      </c>
      <c r="H88" s="155">
        <v>715</v>
      </c>
      <c r="I88" s="155">
        <v>835</v>
      </c>
    </row>
    <row r="89" spans="1:9" x14ac:dyDescent="0.25">
      <c r="A89" s="155">
        <v>2020</v>
      </c>
      <c r="B89" s="161">
        <v>361</v>
      </c>
      <c r="C89" s="156" t="s">
        <v>429</v>
      </c>
      <c r="D89" s="155">
        <v>622</v>
      </c>
      <c r="E89" s="155">
        <v>201</v>
      </c>
      <c r="F89" s="155">
        <v>421</v>
      </c>
      <c r="G89" s="155">
        <v>755</v>
      </c>
      <c r="H89" s="155">
        <v>280</v>
      </c>
      <c r="I89" s="155">
        <v>470</v>
      </c>
    </row>
    <row r="90" spans="1:9" x14ac:dyDescent="0.25">
      <c r="A90" s="155">
        <v>2020</v>
      </c>
      <c r="B90" s="161">
        <v>367</v>
      </c>
      <c r="C90" s="156" t="s">
        <v>430</v>
      </c>
      <c r="D90" s="155">
        <v>211</v>
      </c>
      <c r="E90" s="155">
        <v>74</v>
      </c>
      <c r="F90" s="155">
        <v>137</v>
      </c>
      <c r="G90" s="155">
        <v>370</v>
      </c>
      <c r="H90" s="155">
        <v>170</v>
      </c>
      <c r="I90" s="155">
        <v>200</v>
      </c>
    </row>
    <row r="91" spans="1:9" x14ac:dyDescent="0.25">
      <c r="A91" s="155">
        <v>2020</v>
      </c>
      <c r="B91" s="161">
        <v>368</v>
      </c>
      <c r="C91" s="156" t="s">
        <v>431</v>
      </c>
      <c r="D91" s="155">
        <v>4211</v>
      </c>
      <c r="E91" s="155">
        <v>2125</v>
      </c>
      <c r="F91" s="155">
        <v>2086</v>
      </c>
      <c r="G91" s="155">
        <v>5100</v>
      </c>
      <c r="H91" s="155">
        <v>2650</v>
      </c>
      <c r="I91" s="155">
        <v>2445</v>
      </c>
    </row>
    <row r="92" spans="1:9" x14ac:dyDescent="0.25">
      <c r="A92" s="155">
        <v>2020</v>
      </c>
      <c r="B92" s="161" t="s">
        <v>519</v>
      </c>
      <c r="C92" s="156" t="s">
        <v>432</v>
      </c>
      <c r="D92" s="155">
        <v>816</v>
      </c>
      <c r="E92" s="155">
        <v>327</v>
      </c>
      <c r="F92" s="155">
        <v>489</v>
      </c>
      <c r="G92" s="155">
        <v>1335</v>
      </c>
      <c r="H92" s="155">
        <v>590</v>
      </c>
      <c r="I92" s="155">
        <v>745</v>
      </c>
    </row>
    <row r="93" spans="1:9" x14ac:dyDescent="0.25">
      <c r="A93" s="159">
        <v>2020</v>
      </c>
      <c r="B93" s="162" t="s">
        <v>519</v>
      </c>
      <c r="C93" s="160" t="s">
        <v>433</v>
      </c>
      <c r="D93" s="159">
        <v>11797</v>
      </c>
      <c r="E93" s="159">
        <v>4801</v>
      </c>
      <c r="F93" s="159">
        <v>6996</v>
      </c>
      <c r="G93" s="159">
        <v>17255</v>
      </c>
      <c r="H93" s="159">
        <v>7850</v>
      </c>
      <c r="I93" s="159">
        <v>9405</v>
      </c>
    </row>
    <row r="94" spans="1:9" x14ac:dyDescent="0.25">
      <c r="A94" s="155">
        <v>2020</v>
      </c>
      <c r="B94" s="161">
        <v>423</v>
      </c>
      <c r="C94" s="156" t="s">
        <v>434</v>
      </c>
      <c r="D94" s="155">
        <v>3331</v>
      </c>
      <c r="E94" s="155">
        <v>1750</v>
      </c>
      <c r="F94" s="155">
        <v>1581</v>
      </c>
      <c r="G94" s="155">
        <v>21830</v>
      </c>
      <c r="H94" s="155">
        <v>13745</v>
      </c>
      <c r="I94" s="155">
        <v>8085</v>
      </c>
    </row>
    <row r="95" spans="1:9" x14ac:dyDescent="0.25">
      <c r="A95" s="155">
        <v>2020</v>
      </c>
      <c r="B95" s="161">
        <v>422</v>
      </c>
      <c r="C95" s="156" t="s">
        <v>435</v>
      </c>
      <c r="D95" s="155">
        <v>1063</v>
      </c>
      <c r="E95" s="155">
        <v>528</v>
      </c>
      <c r="F95" s="155">
        <v>535</v>
      </c>
      <c r="G95" s="155">
        <v>1535</v>
      </c>
      <c r="H95" s="155">
        <v>735</v>
      </c>
      <c r="I95" s="155">
        <v>805</v>
      </c>
    </row>
    <row r="96" spans="1:9" x14ac:dyDescent="0.25">
      <c r="A96" s="155">
        <v>2020</v>
      </c>
      <c r="B96" s="161">
        <v>425</v>
      </c>
      <c r="C96" s="156" t="s">
        <v>436</v>
      </c>
      <c r="D96" s="155">
        <v>1725</v>
      </c>
      <c r="E96" s="155">
        <v>902</v>
      </c>
      <c r="F96" s="155">
        <v>823</v>
      </c>
      <c r="G96" s="155">
        <v>1630</v>
      </c>
      <c r="H96" s="155">
        <v>795</v>
      </c>
      <c r="I96" s="155">
        <v>830</v>
      </c>
    </row>
    <row r="97" spans="1:9" x14ac:dyDescent="0.25">
      <c r="A97" s="155">
        <v>2020</v>
      </c>
      <c r="B97" s="161">
        <v>460</v>
      </c>
      <c r="C97" s="156" t="s">
        <v>437</v>
      </c>
      <c r="D97" s="155">
        <v>180</v>
      </c>
      <c r="E97" s="155">
        <v>118</v>
      </c>
      <c r="F97" s="155">
        <v>62</v>
      </c>
      <c r="G97" s="155">
        <v>400</v>
      </c>
      <c r="H97" s="155">
        <v>270</v>
      </c>
      <c r="I97" s="155">
        <v>130</v>
      </c>
    </row>
    <row r="98" spans="1:9" x14ac:dyDescent="0.25">
      <c r="A98" s="155">
        <v>2020</v>
      </c>
      <c r="B98" s="161">
        <v>479</v>
      </c>
      <c r="C98" s="156" t="s">
        <v>438</v>
      </c>
      <c r="D98" s="155">
        <v>5536</v>
      </c>
      <c r="E98" s="155">
        <v>3011</v>
      </c>
      <c r="F98" s="155">
        <v>2525</v>
      </c>
      <c r="G98" s="155">
        <v>10165</v>
      </c>
      <c r="H98" s="155">
        <v>5055</v>
      </c>
      <c r="I98" s="155">
        <v>5115</v>
      </c>
    </row>
    <row r="99" spans="1:9" x14ac:dyDescent="0.25">
      <c r="A99" s="155">
        <v>2020</v>
      </c>
      <c r="B99" s="161">
        <v>430</v>
      </c>
      <c r="C99" s="156" t="s">
        <v>439</v>
      </c>
      <c r="D99" s="155">
        <v>1197</v>
      </c>
      <c r="E99" s="155">
        <v>444</v>
      </c>
      <c r="F99" s="155">
        <v>753</v>
      </c>
      <c r="G99" s="155">
        <v>2760</v>
      </c>
      <c r="H99" s="155">
        <v>1315</v>
      </c>
      <c r="I99" s="155">
        <v>1445</v>
      </c>
    </row>
    <row r="100" spans="1:9" x14ac:dyDescent="0.25">
      <c r="A100" s="155">
        <v>2020</v>
      </c>
      <c r="B100" s="161">
        <v>436</v>
      </c>
      <c r="C100" s="156" t="s">
        <v>440</v>
      </c>
      <c r="D100" s="155">
        <v>1875</v>
      </c>
      <c r="E100" s="155">
        <v>1194</v>
      </c>
      <c r="F100" s="155">
        <v>681</v>
      </c>
      <c r="G100" s="155">
        <v>7360</v>
      </c>
      <c r="H100" s="155">
        <v>4415</v>
      </c>
      <c r="I100" s="155">
        <v>2945</v>
      </c>
    </row>
    <row r="101" spans="1:9" x14ac:dyDescent="0.25">
      <c r="A101" s="155">
        <v>2020</v>
      </c>
      <c r="B101" s="161">
        <v>437</v>
      </c>
      <c r="C101" s="156" t="s">
        <v>441</v>
      </c>
      <c r="D101" s="155">
        <v>803</v>
      </c>
      <c r="E101" s="155">
        <v>350</v>
      </c>
      <c r="F101" s="155">
        <v>453</v>
      </c>
      <c r="G101" s="155">
        <v>1755</v>
      </c>
      <c r="H101" s="155">
        <v>770</v>
      </c>
      <c r="I101" s="155">
        <v>990</v>
      </c>
    </row>
    <row r="102" spans="1:9" x14ac:dyDescent="0.25">
      <c r="A102" s="155">
        <v>2020</v>
      </c>
      <c r="B102" s="161">
        <v>441</v>
      </c>
      <c r="C102" s="156" t="s">
        <v>442</v>
      </c>
      <c r="D102" s="155">
        <v>628</v>
      </c>
      <c r="E102" s="155">
        <v>413</v>
      </c>
      <c r="F102" s="155">
        <v>215</v>
      </c>
      <c r="G102" s="155">
        <v>665</v>
      </c>
      <c r="H102" s="155">
        <v>405</v>
      </c>
      <c r="I102" s="155">
        <v>255</v>
      </c>
    </row>
    <row r="103" spans="1:9" x14ac:dyDescent="0.25">
      <c r="A103" s="155">
        <v>2020</v>
      </c>
      <c r="B103" s="161">
        <v>438</v>
      </c>
      <c r="C103" s="156" t="s">
        <v>443</v>
      </c>
      <c r="D103" s="155">
        <v>7448</v>
      </c>
      <c r="E103" s="155">
        <v>4333</v>
      </c>
      <c r="F103" s="155">
        <v>3115</v>
      </c>
      <c r="G103" s="155">
        <v>42860</v>
      </c>
      <c r="H103" s="155">
        <v>23585</v>
      </c>
      <c r="I103" s="155">
        <v>19275</v>
      </c>
    </row>
    <row r="104" spans="1:9" x14ac:dyDescent="0.25">
      <c r="A104" s="155">
        <v>2020</v>
      </c>
      <c r="B104" s="161">
        <v>439</v>
      </c>
      <c r="C104" s="156" t="s">
        <v>444</v>
      </c>
      <c r="D104" s="155">
        <v>5520</v>
      </c>
      <c r="E104" s="155">
        <v>3100</v>
      </c>
      <c r="F104" s="155">
        <v>2420</v>
      </c>
      <c r="G104" s="155">
        <v>10790</v>
      </c>
      <c r="H104" s="155">
        <v>6180</v>
      </c>
      <c r="I104" s="155">
        <v>4610</v>
      </c>
    </row>
    <row r="105" spans="1:9" x14ac:dyDescent="0.25">
      <c r="A105" s="155">
        <v>2020</v>
      </c>
      <c r="B105" s="161">
        <v>442</v>
      </c>
      <c r="C105" s="156" t="s">
        <v>445</v>
      </c>
      <c r="D105" s="155">
        <v>1005</v>
      </c>
      <c r="E105" s="155">
        <v>383</v>
      </c>
      <c r="F105" s="155">
        <v>622</v>
      </c>
      <c r="G105" s="155">
        <v>1275</v>
      </c>
      <c r="H105" s="155">
        <v>495</v>
      </c>
      <c r="I105" s="155">
        <v>780</v>
      </c>
    </row>
    <row r="106" spans="1:9" x14ac:dyDescent="0.25">
      <c r="A106" s="155">
        <v>2020</v>
      </c>
      <c r="B106" s="161">
        <v>445</v>
      </c>
      <c r="C106" s="156" t="s">
        <v>446</v>
      </c>
      <c r="D106" s="155">
        <v>420</v>
      </c>
      <c r="E106" s="155">
        <v>274</v>
      </c>
      <c r="F106" s="155">
        <v>146</v>
      </c>
      <c r="G106" s="155">
        <v>995</v>
      </c>
      <c r="H106" s="155">
        <v>580</v>
      </c>
      <c r="I106" s="155">
        <v>415</v>
      </c>
    </row>
    <row r="107" spans="1:9" x14ac:dyDescent="0.25">
      <c r="A107" s="155">
        <v>2020</v>
      </c>
      <c r="B107" s="161">
        <v>444</v>
      </c>
      <c r="C107" s="156" t="s">
        <v>447</v>
      </c>
      <c r="D107" s="155">
        <v>6071</v>
      </c>
      <c r="E107" s="155">
        <v>2783</v>
      </c>
      <c r="F107" s="155">
        <v>3288</v>
      </c>
      <c r="G107" s="155">
        <v>4750</v>
      </c>
      <c r="H107" s="155">
        <v>2175</v>
      </c>
      <c r="I107" s="155">
        <v>2580</v>
      </c>
    </row>
    <row r="108" spans="1:9" x14ac:dyDescent="0.25">
      <c r="A108" s="155">
        <v>2020</v>
      </c>
      <c r="B108" s="161">
        <v>467</v>
      </c>
      <c r="C108" s="156" t="s">
        <v>448</v>
      </c>
      <c r="D108" s="155">
        <v>822</v>
      </c>
      <c r="E108" s="155">
        <v>342</v>
      </c>
      <c r="F108" s="155">
        <v>480</v>
      </c>
      <c r="G108" s="155">
        <v>1450</v>
      </c>
      <c r="H108" s="155">
        <v>545</v>
      </c>
      <c r="I108" s="155">
        <v>905</v>
      </c>
    </row>
    <row r="109" spans="1:9" x14ac:dyDescent="0.25">
      <c r="A109" s="155">
        <v>2020</v>
      </c>
      <c r="B109" s="161">
        <v>451</v>
      </c>
      <c r="C109" s="156" t="s">
        <v>449</v>
      </c>
      <c r="D109" s="155">
        <v>7530</v>
      </c>
      <c r="E109" s="155">
        <v>4148</v>
      </c>
      <c r="F109" s="155">
        <v>3382</v>
      </c>
      <c r="G109" s="155">
        <v>6630</v>
      </c>
      <c r="H109" s="155">
        <v>3800</v>
      </c>
      <c r="I109" s="155">
        <v>2830</v>
      </c>
    </row>
    <row r="110" spans="1:9" x14ac:dyDescent="0.25">
      <c r="A110" s="155">
        <v>2020</v>
      </c>
      <c r="B110" s="161">
        <v>482</v>
      </c>
      <c r="C110" s="156" t="s">
        <v>450</v>
      </c>
      <c r="D110" s="155">
        <v>400</v>
      </c>
      <c r="E110" s="155">
        <v>206</v>
      </c>
      <c r="F110" s="155">
        <v>194</v>
      </c>
      <c r="G110" s="155">
        <v>550</v>
      </c>
      <c r="H110" s="155">
        <v>270</v>
      </c>
      <c r="I110" s="155">
        <v>280</v>
      </c>
    </row>
    <row r="111" spans="1:9" x14ac:dyDescent="0.25">
      <c r="A111" s="155">
        <v>2020</v>
      </c>
      <c r="B111" s="161">
        <v>458</v>
      </c>
      <c r="C111" s="156" t="s">
        <v>451</v>
      </c>
      <c r="D111" s="155">
        <v>248</v>
      </c>
      <c r="E111" s="155">
        <v>180</v>
      </c>
      <c r="F111" s="155">
        <v>68</v>
      </c>
      <c r="G111" s="155">
        <v>795</v>
      </c>
      <c r="H111" s="155">
        <v>425</v>
      </c>
      <c r="I111" s="155">
        <v>370</v>
      </c>
    </row>
    <row r="112" spans="1:9" x14ac:dyDescent="0.25">
      <c r="A112" s="155">
        <v>2020</v>
      </c>
      <c r="B112" s="161">
        <v>461</v>
      </c>
      <c r="C112" s="156" t="s">
        <v>452</v>
      </c>
      <c r="D112" s="155">
        <v>1514</v>
      </c>
      <c r="E112" s="155">
        <v>922</v>
      </c>
      <c r="F112" s="155">
        <v>592</v>
      </c>
      <c r="G112" s="155">
        <v>4305</v>
      </c>
      <c r="H112" s="155">
        <v>2945</v>
      </c>
      <c r="I112" s="155">
        <v>1360</v>
      </c>
    </row>
    <row r="113" spans="1:9" x14ac:dyDescent="0.25">
      <c r="A113" s="155">
        <v>2020</v>
      </c>
      <c r="B113" s="161">
        <v>459</v>
      </c>
      <c r="C113" s="156" t="s">
        <v>453</v>
      </c>
      <c r="D113" s="155">
        <v>0</v>
      </c>
      <c r="E113" s="155">
        <v>0</v>
      </c>
      <c r="F113" s="155">
        <v>0</v>
      </c>
      <c r="G113" s="155">
        <v>1065</v>
      </c>
      <c r="H113" s="155">
        <v>635</v>
      </c>
      <c r="I113" s="155">
        <v>430</v>
      </c>
    </row>
    <row r="114" spans="1:9" x14ac:dyDescent="0.25">
      <c r="A114" s="155">
        <v>2020</v>
      </c>
      <c r="B114" s="161">
        <v>462</v>
      </c>
      <c r="C114" s="156" t="s">
        <v>454</v>
      </c>
      <c r="D114" s="155">
        <v>1689</v>
      </c>
      <c r="E114" s="155">
        <v>516</v>
      </c>
      <c r="F114" s="155">
        <v>1173</v>
      </c>
      <c r="G114" s="155">
        <v>2100</v>
      </c>
      <c r="H114" s="155">
        <v>500</v>
      </c>
      <c r="I114" s="155">
        <v>1600</v>
      </c>
    </row>
    <row r="115" spans="1:9" x14ac:dyDescent="0.25">
      <c r="A115" s="155">
        <v>2020</v>
      </c>
      <c r="B115" s="161">
        <v>431</v>
      </c>
      <c r="C115" s="156" t="s">
        <v>455</v>
      </c>
      <c r="D115" s="155">
        <v>2178</v>
      </c>
      <c r="E115" s="155">
        <v>1068</v>
      </c>
      <c r="F115" s="155">
        <v>1110</v>
      </c>
      <c r="G115" s="155">
        <v>1250</v>
      </c>
      <c r="H115" s="155">
        <v>580</v>
      </c>
      <c r="I115" s="155">
        <v>665</v>
      </c>
    </row>
    <row r="116" spans="1:9" x14ac:dyDescent="0.25">
      <c r="A116" s="155">
        <v>2020</v>
      </c>
      <c r="B116" s="161">
        <v>475</v>
      </c>
      <c r="C116" s="156" t="s">
        <v>456</v>
      </c>
      <c r="D116" s="155">
        <v>5458</v>
      </c>
      <c r="E116" s="155">
        <v>2997</v>
      </c>
      <c r="F116" s="155">
        <v>2461</v>
      </c>
      <c r="G116" s="155">
        <v>87680</v>
      </c>
      <c r="H116" s="155">
        <v>49620</v>
      </c>
      <c r="I116" s="155">
        <v>38060</v>
      </c>
    </row>
    <row r="117" spans="1:9" x14ac:dyDescent="0.25">
      <c r="A117" s="155">
        <v>2020</v>
      </c>
      <c r="B117" s="161">
        <v>465</v>
      </c>
      <c r="C117" s="156" t="s">
        <v>457</v>
      </c>
      <c r="D117" s="155">
        <v>210</v>
      </c>
      <c r="E117" s="155">
        <v>73</v>
      </c>
      <c r="F117" s="155">
        <v>137</v>
      </c>
      <c r="G117" s="155">
        <v>410</v>
      </c>
      <c r="H117" s="155">
        <v>110</v>
      </c>
      <c r="I117" s="155">
        <v>300</v>
      </c>
    </row>
    <row r="118" spans="1:9" x14ac:dyDescent="0.25">
      <c r="A118" s="155">
        <v>2020</v>
      </c>
      <c r="B118" s="161">
        <v>476</v>
      </c>
      <c r="C118" s="156" t="s">
        <v>458</v>
      </c>
      <c r="D118" s="155">
        <v>3803</v>
      </c>
      <c r="E118" s="155">
        <v>483</v>
      </c>
      <c r="F118" s="155">
        <v>3320</v>
      </c>
      <c r="G118" s="155">
        <v>4170</v>
      </c>
      <c r="H118" s="155">
        <v>385</v>
      </c>
      <c r="I118" s="155">
        <v>3780</v>
      </c>
    </row>
    <row r="119" spans="1:9" x14ac:dyDescent="0.25">
      <c r="A119" s="155">
        <v>2020</v>
      </c>
      <c r="B119" s="161">
        <v>432</v>
      </c>
      <c r="C119" s="156" t="s">
        <v>459</v>
      </c>
      <c r="D119" s="155">
        <v>9666</v>
      </c>
      <c r="E119" s="155">
        <v>4982</v>
      </c>
      <c r="F119" s="155">
        <v>4684</v>
      </c>
      <c r="G119" s="155">
        <v>8785</v>
      </c>
      <c r="H119" s="155">
        <v>3970</v>
      </c>
      <c r="I119" s="155">
        <v>4815</v>
      </c>
    </row>
    <row r="120" spans="1:9" x14ac:dyDescent="0.25">
      <c r="A120" s="155">
        <v>2020</v>
      </c>
      <c r="B120" s="161" t="s">
        <v>519</v>
      </c>
      <c r="C120" s="156" t="s">
        <v>460</v>
      </c>
      <c r="D120" s="155">
        <v>3214</v>
      </c>
      <c r="E120" s="155">
        <v>1579</v>
      </c>
      <c r="F120" s="155">
        <v>1635</v>
      </c>
      <c r="G120" s="155">
        <v>3595</v>
      </c>
      <c r="H120" s="155">
        <v>1830</v>
      </c>
      <c r="I120" s="155">
        <v>1765</v>
      </c>
    </row>
    <row r="121" spans="1:9" x14ac:dyDescent="0.25">
      <c r="A121" s="159">
        <v>2020</v>
      </c>
      <c r="B121" s="162" t="s">
        <v>519</v>
      </c>
      <c r="C121" s="160" t="s">
        <v>461</v>
      </c>
      <c r="D121" s="159">
        <v>73534</v>
      </c>
      <c r="E121" s="159">
        <v>37079</v>
      </c>
      <c r="F121" s="159">
        <v>36455</v>
      </c>
      <c r="G121" s="159">
        <v>231560</v>
      </c>
      <c r="H121" s="159">
        <v>126140</v>
      </c>
      <c r="I121" s="159">
        <v>105420</v>
      </c>
    </row>
    <row r="122" spans="1:9" x14ac:dyDescent="0.25">
      <c r="A122" s="159">
        <v>2020</v>
      </c>
      <c r="B122" s="162" t="s">
        <v>519</v>
      </c>
      <c r="C122" s="160" t="s">
        <v>462</v>
      </c>
      <c r="D122" s="159">
        <v>667</v>
      </c>
      <c r="E122" s="159">
        <v>314</v>
      </c>
      <c r="F122" s="159">
        <v>353</v>
      </c>
      <c r="G122" s="159">
        <v>1030</v>
      </c>
      <c r="H122" s="159">
        <v>590</v>
      </c>
      <c r="I122" s="159">
        <v>440</v>
      </c>
    </row>
    <row r="123" spans="1:9" x14ac:dyDescent="0.25">
      <c r="A123" s="159">
        <v>2020</v>
      </c>
      <c r="B123" s="162">
        <v>997</v>
      </c>
      <c r="C123" s="160" t="s">
        <v>463</v>
      </c>
      <c r="D123" s="159">
        <v>1620</v>
      </c>
      <c r="E123" s="159">
        <v>926</v>
      </c>
      <c r="F123" s="159">
        <v>694</v>
      </c>
      <c r="G123" s="159">
        <v>3465</v>
      </c>
      <c r="H123" s="159">
        <v>1960</v>
      </c>
      <c r="I123" s="159">
        <v>1505</v>
      </c>
    </row>
    <row r="124" spans="1:9" x14ac:dyDescent="0.25">
      <c r="A124" s="159">
        <v>2020</v>
      </c>
      <c r="B124" s="162" t="s">
        <v>519</v>
      </c>
      <c r="C124" s="160" t="s">
        <v>464</v>
      </c>
      <c r="D124" s="159">
        <v>6845</v>
      </c>
      <c r="E124" s="159">
        <v>3854</v>
      </c>
      <c r="F124" s="159">
        <v>2991</v>
      </c>
      <c r="G124" s="159">
        <v>9090</v>
      </c>
      <c r="H124" s="159">
        <v>5290</v>
      </c>
      <c r="I124" s="159">
        <v>3795</v>
      </c>
    </row>
    <row r="125" spans="1:9" x14ac:dyDescent="0.25">
      <c r="A125" s="159">
        <v>2020</v>
      </c>
      <c r="B125" s="162">
        <v>185</v>
      </c>
      <c r="C125" s="160" t="s">
        <v>465</v>
      </c>
      <c r="D125" s="159">
        <v>0</v>
      </c>
      <c r="E125" s="159">
        <v>0</v>
      </c>
      <c r="F125" s="159">
        <v>0</v>
      </c>
      <c r="G125" s="159">
        <v>30</v>
      </c>
      <c r="H125" s="159">
        <v>15</v>
      </c>
      <c r="I125" s="159">
        <v>15</v>
      </c>
    </row>
    <row r="126" spans="1:9" x14ac:dyDescent="0.25">
      <c r="A126" s="159">
        <v>2020</v>
      </c>
      <c r="B126" s="162" t="s">
        <v>519</v>
      </c>
      <c r="C126" s="160" t="s">
        <v>466</v>
      </c>
      <c r="D126" s="159">
        <v>461486</v>
      </c>
      <c r="E126" s="159">
        <v>237244</v>
      </c>
      <c r="F126" s="159">
        <v>224242</v>
      </c>
      <c r="G126" s="159">
        <v>857895</v>
      </c>
      <c r="H126" s="159">
        <v>464080</v>
      </c>
      <c r="I126" s="159">
        <v>393815</v>
      </c>
    </row>
  </sheetData>
  <mergeCells count="5">
    <mergeCell ref="A2:A4"/>
    <mergeCell ref="B2:C4"/>
    <mergeCell ref="D2:I2"/>
    <mergeCell ref="D3:F3"/>
    <mergeCell ref="G3:I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6E56-A668-4224-B8AA-F2AB5E9DCF65}">
  <sheetPr codeName="Tabelle15"/>
  <dimension ref="A1:N127"/>
  <sheetViews>
    <sheetView topLeftCell="A19" zoomScale="130" zoomScaleNormal="130" workbookViewId="0">
      <selection activeCell="A22" sqref="A22"/>
    </sheetView>
  </sheetViews>
  <sheetFormatPr baseColWidth="10" defaultRowHeight="15" x14ac:dyDescent="0.25"/>
  <cols>
    <col min="4" max="4" width="40.140625" customWidth="1"/>
  </cols>
  <sheetData>
    <row r="1" spans="1:14" x14ac:dyDescent="0.25">
      <c r="B1" s="158" t="s">
        <v>342</v>
      </c>
      <c r="C1" s="155"/>
      <c r="D1" s="155" t="s">
        <v>589</v>
      </c>
      <c r="E1" s="155"/>
      <c r="F1" s="155"/>
      <c r="G1" s="155"/>
      <c r="H1" s="155"/>
      <c r="I1" s="155"/>
      <c r="J1" s="155"/>
    </row>
    <row r="2" spans="1:14" x14ac:dyDescent="0.25">
      <c r="B2" s="175"/>
      <c r="C2" s="176" t="s">
        <v>470</v>
      </c>
      <c r="D2" s="177"/>
      <c r="E2" s="177" t="s">
        <v>344</v>
      </c>
      <c r="F2" s="177"/>
      <c r="G2" s="177"/>
      <c r="H2" s="177"/>
      <c r="I2" s="177"/>
      <c r="J2" s="177"/>
      <c r="N2" s="166" t="s">
        <v>151</v>
      </c>
    </row>
    <row r="3" spans="1:14" ht="15" customHeight="1" x14ac:dyDescent="0.25">
      <c r="B3" s="175"/>
      <c r="C3" s="177"/>
      <c r="D3" s="177"/>
      <c r="E3" s="177">
        <v>2005</v>
      </c>
      <c r="F3" s="177"/>
      <c r="G3" s="177"/>
      <c r="H3" s="177">
        <v>2020</v>
      </c>
      <c r="I3" s="177"/>
      <c r="J3" s="177"/>
      <c r="K3" s="177" t="s">
        <v>592</v>
      </c>
      <c r="L3" s="177"/>
      <c r="M3" s="177"/>
      <c r="N3" s="167"/>
    </row>
    <row r="4" spans="1:14" x14ac:dyDescent="0.25">
      <c r="B4" s="175"/>
      <c r="C4" s="177"/>
      <c r="D4" s="177"/>
      <c r="E4" s="157" t="s">
        <v>164</v>
      </c>
      <c r="F4" s="157" t="s">
        <v>471</v>
      </c>
      <c r="G4" s="157" t="s">
        <v>472</v>
      </c>
      <c r="H4" s="157" t="s">
        <v>164</v>
      </c>
      <c r="I4" s="157" t="s">
        <v>471</v>
      </c>
      <c r="J4" s="157" t="s">
        <v>472</v>
      </c>
      <c r="K4" s="157" t="s">
        <v>164</v>
      </c>
      <c r="L4" s="157" t="s">
        <v>471</v>
      </c>
      <c r="M4" s="157" t="s">
        <v>472</v>
      </c>
      <c r="N4" s="168"/>
    </row>
    <row r="5" spans="1:14" x14ac:dyDescent="0.25">
      <c r="B5">
        <f>'2020_Rohdaten'!A5</f>
        <v>2020</v>
      </c>
      <c r="C5">
        <f>'2020_Rohdaten'!B5</f>
        <v>121</v>
      </c>
      <c r="D5" t="str">
        <f>'2020_Rohdaten'!C5</f>
        <v xml:space="preserve">  Albanien                              </v>
      </c>
      <c r="E5">
        <f>'2020_Rohdaten'!D5</f>
        <v>913</v>
      </c>
      <c r="F5">
        <f>'2020_Rohdaten'!E5</f>
        <v>534</v>
      </c>
      <c r="G5">
        <f>'2020_Rohdaten'!F5</f>
        <v>379</v>
      </c>
      <c r="H5">
        <f>'2020_Rohdaten'!G5</f>
        <v>6855</v>
      </c>
      <c r="I5">
        <f>'2020_Rohdaten'!H5</f>
        <v>3945</v>
      </c>
      <c r="J5">
        <f>'2020_Rohdaten'!I5</f>
        <v>2910</v>
      </c>
      <c r="L5">
        <f>I5/H5*100</f>
        <v>57.54923413566739</v>
      </c>
      <c r="M5">
        <f>J5/H5*100</f>
        <v>42.450765864332602</v>
      </c>
      <c r="N5">
        <f>(H5-E5)*100/E5</f>
        <v>650.82146768893756</v>
      </c>
    </row>
    <row r="6" spans="1:14" x14ac:dyDescent="0.25">
      <c r="A6" t="s">
        <v>587</v>
      </c>
      <c r="B6">
        <f>'2020_Rohdaten'!A6</f>
        <v>2020</v>
      </c>
      <c r="C6">
        <f>'2020_Rohdaten'!B6</f>
        <v>124</v>
      </c>
      <c r="D6" t="str">
        <f>'2020_Rohdaten'!C6</f>
        <v xml:space="preserve">  Belgien                               </v>
      </c>
      <c r="E6">
        <f>'2020_Rohdaten'!D6</f>
        <v>982</v>
      </c>
      <c r="F6">
        <f>'2020_Rohdaten'!E6</f>
        <v>458</v>
      </c>
      <c r="G6">
        <f>'2020_Rohdaten'!F6</f>
        <v>524</v>
      </c>
      <c r="H6">
        <f>'2020_Rohdaten'!G6</f>
        <v>1320</v>
      </c>
      <c r="I6">
        <f>'2020_Rohdaten'!H6</f>
        <v>655</v>
      </c>
      <c r="J6">
        <f>'2020_Rohdaten'!I6</f>
        <v>665</v>
      </c>
      <c r="L6">
        <f t="shared" ref="L6:L70" si="0">I6/H6*100</f>
        <v>49.621212121212125</v>
      </c>
      <c r="M6">
        <f t="shared" ref="M6:M70" si="1">J6/H6*100</f>
        <v>50.378787878787875</v>
      </c>
      <c r="N6">
        <f t="shared" ref="N6:N70" si="2">(H6-E6)*100/E6</f>
        <v>34.419551934826885</v>
      </c>
    </row>
    <row r="7" spans="1:14" x14ac:dyDescent="0.25">
      <c r="B7">
        <f>'2020_Rohdaten'!A7</f>
        <v>2020</v>
      </c>
      <c r="C7">
        <f>'2020_Rohdaten'!B7</f>
        <v>122</v>
      </c>
      <c r="D7" t="str">
        <f>'2020_Rohdaten'!C7</f>
        <v xml:space="preserve">  Bosnien und Herzegowina               </v>
      </c>
      <c r="E7">
        <f>'2020_Rohdaten'!D7</f>
        <v>6463</v>
      </c>
      <c r="F7">
        <f>'2020_Rohdaten'!E7</f>
        <v>3337</v>
      </c>
      <c r="G7">
        <f>'2020_Rohdaten'!F7</f>
        <v>3126</v>
      </c>
      <c r="H7">
        <f>'2020_Rohdaten'!G7</f>
        <v>8200</v>
      </c>
      <c r="I7">
        <f>'2020_Rohdaten'!H7</f>
        <v>4415</v>
      </c>
      <c r="J7">
        <f>'2020_Rohdaten'!I7</f>
        <v>3780</v>
      </c>
      <c r="L7">
        <f t="shared" si="0"/>
        <v>53.841463414634148</v>
      </c>
      <c r="M7">
        <f t="shared" si="1"/>
        <v>46.09756097560976</v>
      </c>
      <c r="N7">
        <f t="shared" si="2"/>
        <v>26.876063747485688</v>
      </c>
    </row>
    <row r="8" spans="1:14" x14ac:dyDescent="0.25">
      <c r="A8" t="s">
        <v>587</v>
      </c>
      <c r="B8">
        <f>'2020_Rohdaten'!A8</f>
        <v>2020</v>
      </c>
      <c r="C8">
        <f>'2020_Rohdaten'!B8</f>
        <v>125</v>
      </c>
      <c r="D8" t="str">
        <f>'2020_Rohdaten'!C8</f>
        <v xml:space="preserve">  Bulgarien                             </v>
      </c>
      <c r="E8">
        <f>'2020_Rohdaten'!D8</f>
        <v>1906</v>
      </c>
      <c r="F8">
        <f>'2020_Rohdaten'!E8</f>
        <v>798</v>
      </c>
      <c r="G8">
        <f>'2020_Rohdaten'!F8</f>
        <v>1108</v>
      </c>
      <c r="H8">
        <f>'2020_Rohdaten'!G8</f>
        <v>31155</v>
      </c>
      <c r="I8">
        <f>'2020_Rohdaten'!H8</f>
        <v>16965</v>
      </c>
      <c r="J8">
        <f>'2020_Rohdaten'!I8</f>
        <v>14190</v>
      </c>
      <c r="L8">
        <f t="shared" si="0"/>
        <v>54.453538757823786</v>
      </c>
      <c r="M8">
        <f t="shared" si="1"/>
        <v>45.546461242176214</v>
      </c>
      <c r="N8">
        <f t="shared" si="2"/>
        <v>1534.5750262329486</v>
      </c>
    </row>
    <row r="9" spans="1:14" x14ac:dyDescent="0.25">
      <c r="A9" t="s">
        <v>587</v>
      </c>
      <c r="B9">
        <f>'2020_Rohdaten'!A9</f>
        <v>2020</v>
      </c>
      <c r="C9">
        <f>'2020_Rohdaten'!B9</f>
        <v>126</v>
      </c>
      <c r="D9" t="str">
        <f>'2020_Rohdaten'!C9</f>
        <v xml:space="preserve">  Dänemark                              </v>
      </c>
      <c r="E9">
        <f>'2020_Rohdaten'!D9</f>
        <v>1576</v>
      </c>
      <c r="F9">
        <f>'2020_Rohdaten'!E9</f>
        <v>611</v>
      </c>
      <c r="G9">
        <f>'2020_Rohdaten'!F9</f>
        <v>965</v>
      </c>
      <c r="H9">
        <f>'2020_Rohdaten'!G9</f>
        <v>1440</v>
      </c>
      <c r="I9">
        <f>'2020_Rohdaten'!H9</f>
        <v>585</v>
      </c>
      <c r="J9">
        <f>'2020_Rohdaten'!I9</f>
        <v>860</v>
      </c>
      <c r="L9">
        <f t="shared" si="0"/>
        <v>40.625</v>
      </c>
      <c r="M9">
        <f t="shared" si="1"/>
        <v>59.722222222222221</v>
      </c>
      <c r="N9">
        <f t="shared" si="2"/>
        <v>-8.6294416243654819</v>
      </c>
    </row>
    <row r="10" spans="1:14" x14ac:dyDescent="0.25">
      <c r="A10" t="s">
        <v>587</v>
      </c>
      <c r="B10">
        <f>'2020_Rohdaten'!A10</f>
        <v>2020</v>
      </c>
      <c r="C10">
        <f>'2020_Rohdaten'!B10</f>
        <v>127</v>
      </c>
      <c r="D10" t="str">
        <f>'2020_Rohdaten'!C10</f>
        <v xml:space="preserve">  Estland                               </v>
      </c>
      <c r="E10">
        <f>'2020_Rohdaten'!D10</f>
        <v>305</v>
      </c>
      <c r="F10">
        <f>'2020_Rohdaten'!E10</f>
        <v>81</v>
      </c>
      <c r="G10">
        <f>'2020_Rohdaten'!F10</f>
        <v>224</v>
      </c>
      <c r="H10">
        <f>'2020_Rohdaten'!G10</f>
        <v>530</v>
      </c>
      <c r="I10">
        <f>'2020_Rohdaten'!H10</f>
        <v>195</v>
      </c>
      <c r="J10">
        <f>'2020_Rohdaten'!I10</f>
        <v>335</v>
      </c>
      <c r="L10">
        <f t="shared" si="0"/>
        <v>36.79245283018868</v>
      </c>
      <c r="M10">
        <f t="shared" si="1"/>
        <v>63.20754716981132</v>
      </c>
      <c r="N10">
        <f t="shared" si="2"/>
        <v>73.770491803278688</v>
      </c>
    </row>
    <row r="11" spans="1:14" x14ac:dyDescent="0.25">
      <c r="A11" t="s">
        <v>587</v>
      </c>
      <c r="B11">
        <f>'2020_Rohdaten'!A11</f>
        <v>2020</v>
      </c>
      <c r="C11">
        <f>'2020_Rohdaten'!B11</f>
        <v>128</v>
      </c>
      <c r="D11" t="str">
        <f>'2020_Rohdaten'!C11</f>
        <v xml:space="preserve">  Finnland                              </v>
      </c>
      <c r="E11">
        <f>'2020_Rohdaten'!D11</f>
        <v>1110</v>
      </c>
      <c r="F11">
        <f>'2020_Rohdaten'!E11</f>
        <v>287</v>
      </c>
      <c r="G11">
        <f>'2020_Rohdaten'!F11</f>
        <v>823</v>
      </c>
      <c r="H11">
        <f>'2020_Rohdaten'!G11</f>
        <v>1020</v>
      </c>
      <c r="I11">
        <f>'2020_Rohdaten'!H11</f>
        <v>280</v>
      </c>
      <c r="J11">
        <f>'2020_Rohdaten'!I11</f>
        <v>740</v>
      </c>
      <c r="L11">
        <f t="shared" si="0"/>
        <v>27.450980392156865</v>
      </c>
      <c r="M11">
        <f t="shared" si="1"/>
        <v>72.549019607843135</v>
      </c>
      <c r="N11">
        <f t="shared" si="2"/>
        <v>-8.1081081081081088</v>
      </c>
    </row>
    <row r="12" spans="1:14" x14ac:dyDescent="0.25">
      <c r="A12" t="s">
        <v>587</v>
      </c>
      <c r="B12">
        <f>'2020_Rohdaten'!A12</f>
        <v>2020</v>
      </c>
      <c r="C12">
        <f>'2020_Rohdaten'!B12</f>
        <v>129</v>
      </c>
      <c r="D12" t="str">
        <f>'2020_Rohdaten'!C12</f>
        <v xml:space="preserve">  Frankreich                            </v>
      </c>
      <c r="E12">
        <f>'2020_Rohdaten'!D12</f>
        <v>3892</v>
      </c>
      <c r="F12">
        <f>'2020_Rohdaten'!E12</f>
        <v>1659</v>
      </c>
      <c r="G12">
        <f>'2020_Rohdaten'!F12</f>
        <v>2233</v>
      </c>
      <c r="H12">
        <f>'2020_Rohdaten'!G12</f>
        <v>4755</v>
      </c>
      <c r="I12">
        <f>'2020_Rohdaten'!H12</f>
        <v>2235</v>
      </c>
      <c r="J12">
        <f>'2020_Rohdaten'!I12</f>
        <v>2520</v>
      </c>
      <c r="L12">
        <f t="shared" si="0"/>
        <v>47.003154574132495</v>
      </c>
      <c r="M12">
        <f t="shared" si="1"/>
        <v>52.996845425867512</v>
      </c>
      <c r="N12">
        <f t="shared" si="2"/>
        <v>22.173689619732784</v>
      </c>
    </row>
    <row r="13" spans="1:14" x14ac:dyDescent="0.25">
      <c r="A13" t="s">
        <v>587</v>
      </c>
      <c r="B13">
        <f>'2020_Rohdaten'!A13</f>
        <v>2020</v>
      </c>
      <c r="C13">
        <f>'2020_Rohdaten'!B13</f>
        <v>134</v>
      </c>
      <c r="D13" t="str">
        <f>'2020_Rohdaten'!C13</f>
        <v xml:space="preserve">  Griechenland                          </v>
      </c>
      <c r="E13">
        <f>'2020_Rohdaten'!D13</f>
        <v>16107</v>
      </c>
      <c r="F13">
        <f>'2020_Rohdaten'!E13</f>
        <v>8996</v>
      </c>
      <c r="G13">
        <f>'2020_Rohdaten'!F13</f>
        <v>7111</v>
      </c>
      <c r="H13">
        <f>'2020_Rohdaten'!G13</f>
        <v>18695</v>
      </c>
      <c r="I13">
        <f>'2020_Rohdaten'!H13</f>
        <v>10580</v>
      </c>
      <c r="J13">
        <f>'2020_Rohdaten'!I13</f>
        <v>8115</v>
      </c>
      <c r="L13">
        <f t="shared" si="0"/>
        <v>56.592671837389673</v>
      </c>
      <c r="M13">
        <f t="shared" si="1"/>
        <v>43.407328162610327</v>
      </c>
      <c r="N13">
        <f t="shared" si="2"/>
        <v>16.067548270938101</v>
      </c>
    </row>
    <row r="14" spans="1:14" x14ac:dyDescent="0.25">
      <c r="A14" t="s">
        <v>587</v>
      </c>
      <c r="B14">
        <f>'2020_Rohdaten'!A14</f>
        <v>2020</v>
      </c>
      <c r="C14">
        <f>'2020_Rohdaten'!B14</f>
        <v>135</v>
      </c>
      <c r="D14" t="str">
        <f>'2020_Rohdaten'!C14</f>
        <v xml:space="preserve">  Irland                                </v>
      </c>
      <c r="E14">
        <f>'2020_Rohdaten'!D14</f>
        <v>500</v>
      </c>
      <c r="F14">
        <f>'2020_Rohdaten'!E14</f>
        <v>270</v>
      </c>
      <c r="G14">
        <f>'2020_Rohdaten'!F14</f>
        <v>230</v>
      </c>
      <c r="H14">
        <f>'2020_Rohdaten'!G14</f>
        <v>770</v>
      </c>
      <c r="I14">
        <f>'2020_Rohdaten'!H14</f>
        <v>460</v>
      </c>
      <c r="J14">
        <f>'2020_Rohdaten'!I14</f>
        <v>305</v>
      </c>
      <c r="L14">
        <f t="shared" si="0"/>
        <v>59.740259740259738</v>
      </c>
      <c r="M14">
        <f t="shared" si="1"/>
        <v>39.61038961038961</v>
      </c>
      <c r="N14">
        <f t="shared" si="2"/>
        <v>54</v>
      </c>
    </row>
    <row r="15" spans="1:14" x14ac:dyDescent="0.25">
      <c r="B15">
        <f>'2020_Rohdaten'!A15</f>
        <v>2020</v>
      </c>
      <c r="C15">
        <f>'2020_Rohdaten'!B15</f>
        <v>136</v>
      </c>
      <c r="D15" t="str">
        <f>'2020_Rohdaten'!C15</f>
        <v xml:space="preserve">  Island                                </v>
      </c>
      <c r="E15">
        <f>'2020_Rohdaten'!D15</f>
        <v>141</v>
      </c>
      <c r="F15">
        <f>'2020_Rohdaten'!E15</f>
        <v>76</v>
      </c>
      <c r="G15">
        <f>'2020_Rohdaten'!F15</f>
        <v>65</v>
      </c>
      <c r="H15">
        <f>'2020_Rohdaten'!G15</f>
        <v>135</v>
      </c>
      <c r="I15">
        <f>'2020_Rohdaten'!H15</f>
        <v>80</v>
      </c>
      <c r="J15">
        <f>'2020_Rohdaten'!I15</f>
        <v>55</v>
      </c>
      <c r="L15">
        <f t="shared" si="0"/>
        <v>59.259259259259252</v>
      </c>
      <c r="M15">
        <f t="shared" si="1"/>
        <v>40.74074074074074</v>
      </c>
      <c r="N15">
        <f t="shared" si="2"/>
        <v>-4.2553191489361701</v>
      </c>
    </row>
    <row r="16" spans="1:14" x14ac:dyDescent="0.25">
      <c r="A16" t="s">
        <v>587</v>
      </c>
      <c r="B16">
        <f>'2020_Rohdaten'!A16</f>
        <v>2020</v>
      </c>
      <c r="C16">
        <f>'2020_Rohdaten'!B16</f>
        <v>137</v>
      </c>
      <c r="D16" t="str">
        <f>'2020_Rohdaten'!C16</f>
        <v xml:space="preserve">  Italien                               </v>
      </c>
      <c r="E16">
        <f>'2020_Rohdaten'!D16</f>
        <v>23943</v>
      </c>
      <c r="F16">
        <f>'2020_Rohdaten'!E16</f>
        <v>14941</v>
      </c>
      <c r="G16">
        <f>'2020_Rohdaten'!F16</f>
        <v>9002</v>
      </c>
      <c r="H16">
        <f>'2020_Rohdaten'!G16</f>
        <v>28950</v>
      </c>
      <c r="I16">
        <f>'2020_Rohdaten'!H16</f>
        <v>17490</v>
      </c>
      <c r="J16">
        <f>'2020_Rohdaten'!I16</f>
        <v>11460</v>
      </c>
      <c r="L16">
        <f t="shared" si="0"/>
        <v>60.41450777202072</v>
      </c>
      <c r="M16">
        <f t="shared" si="1"/>
        <v>39.585492227979273</v>
      </c>
      <c r="N16">
        <f t="shared" si="2"/>
        <v>20.912166395188574</v>
      </c>
    </row>
    <row r="17" spans="1:14" x14ac:dyDescent="0.25">
      <c r="B17">
        <f>'2020_Rohdaten'!A17</f>
        <v>2020</v>
      </c>
      <c r="C17">
        <f>'2020_Rohdaten'!B17</f>
        <v>132</v>
      </c>
      <c r="D17" t="str">
        <f>'2020_Rohdaten'!C17</f>
        <v xml:space="preserve">  Serbien u.Montenegro, Ehem.Jugoslawien</v>
      </c>
      <c r="E17">
        <f>'2020_Rohdaten'!D17</f>
        <v>37396</v>
      </c>
      <c r="F17">
        <f>'2020_Rohdaten'!E17</f>
        <v>19716</v>
      </c>
      <c r="G17">
        <f>'2020_Rohdaten'!F17</f>
        <v>17680</v>
      </c>
      <c r="H17">
        <f>'2020_Rohdaten'!G17</f>
        <v>1610</v>
      </c>
      <c r="I17">
        <f>'2020_Rohdaten'!H17</f>
        <v>910</v>
      </c>
      <c r="J17">
        <f>'2020_Rohdaten'!I17</f>
        <v>700</v>
      </c>
      <c r="L17">
        <f t="shared" si="0"/>
        <v>56.521739130434781</v>
      </c>
      <c r="M17">
        <f t="shared" si="1"/>
        <v>43.478260869565219</v>
      </c>
      <c r="N17">
        <f t="shared" si="2"/>
        <v>-95.694726708738898</v>
      </c>
    </row>
    <row r="18" spans="1:14" x14ac:dyDescent="0.25">
      <c r="B18">
        <f>'2020_Rohdaten'!A18</f>
        <v>2020</v>
      </c>
      <c r="C18">
        <f>'2020_Rohdaten'!B18</f>
        <v>133</v>
      </c>
      <c r="D18" t="str">
        <f>'2020_Rohdaten'!C18</f>
        <v xml:space="preserve">  Serbien (2006,2007)                   </v>
      </c>
      <c r="E18">
        <f>'2020_Rohdaten'!D18</f>
        <v>0</v>
      </c>
      <c r="F18">
        <f>'2020_Rohdaten'!E18</f>
        <v>0</v>
      </c>
      <c r="G18">
        <f>'2020_Rohdaten'!F18</f>
        <v>0</v>
      </c>
      <c r="H18">
        <f>'2020_Rohdaten'!G18</f>
        <v>440</v>
      </c>
      <c r="I18">
        <f>'2020_Rohdaten'!H18</f>
        <v>215</v>
      </c>
      <c r="J18">
        <f>'2020_Rohdaten'!I18</f>
        <v>225</v>
      </c>
      <c r="L18">
        <f t="shared" si="0"/>
        <v>48.863636363636367</v>
      </c>
      <c r="M18">
        <f t="shared" si="1"/>
        <v>51.136363636363633</v>
      </c>
      <c r="N18" t="e">
        <f t="shared" si="2"/>
        <v>#DIV/0!</v>
      </c>
    </row>
    <row r="19" spans="1:14" x14ac:dyDescent="0.25">
      <c r="B19">
        <f>'2020_Rohdaten'!A19</f>
        <v>2020</v>
      </c>
      <c r="C19">
        <f>'2020_Rohdaten'!B19</f>
        <v>170</v>
      </c>
      <c r="D19" t="str">
        <f>'2020_Rohdaten'!C19</f>
        <v xml:space="preserve">  Serbien (ohne Kosovo) ab 2008         </v>
      </c>
      <c r="E19">
        <f>'2020_Rohdaten'!D19</f>
        <v>0</v>
      </c>
      <c r="F19">
        <f>'2020_Rohdaten'!E19</f>
        <v>0</v>
      </c>
      <c r="G19">
        <f>'2020_Rohdaten'!F19</f>
        <v>0</v>
      </c>
      <c r="H19">
        <f>'2020_Rohdaten'!G19</f>
        <v>19300</v>
      </c>
      <c r="I19">
        <f>'2020_Rohdaten'!H19</f>
        <v>9795</v>
      </c>
      <c r="J19">
        <f>'2020_Rohdaten'!I19</f>
        <v>9505</v>
      </c>
      <c r="L19">
        <f t="shared" si="0"/>
        <v>50.751295336787564</v>
      </c>
      <c r="M19">
        <f t="shared" si="1"/>
        <v>49.248704663212436</v>
      </c>
      <c r="N19" t="e">
        <f t="shared" si="2"/>
        <v>#DIV/0!</v>
      </c>
    </row>
    <row r="20" spans="1:14" x14ac:dyDescent="0.25">
      <c r="B20">
        <f>'2020_Rohdaten'!A20</f>
        <v>2020</v>
      </c>
      <c r="C20">
        <f>'2020_Rohdaten'!B20</f>
        <v>140</v>
      </c>
      <c r="D20" t="str">
        <f>'2020_Rohdaten'!C20</f>
        <v xml:space="preserve">  Montenegro                            </v>
      </c>
      <c r="E20">
        <f>'2020_Rohdaten'!D20</f>
        <v>0</v>
      </c>
      <c r="F20">
        <f>'2020_Rohdaten'!E20</f>
        <v>0</v>
      </c>
      <c r="G20">
        <f>'2020_Rohdaten'!F20</f>
        <v>0</v>
      </c>
      <c r="H20">
        <f>'2020_Rohdaten'!G20</f>
        <v>4515</v>
      </c>
      <c r="I20">
        <f>'2020_Rohdaten'!H20</f>
        <v>2430</v>
      </c>
      <c r="J20">
        <f>'2020_Rohdaten'!I20</f>
        <v>2085</v>
      </c>
      <c r="L20">
        <f t="shared" si="0"/>
        <v>53.820598006644516</v>
      </c>
      <c r="M20">
        <f t="shared" si="1"/>
        <v>46.179401993355484</v>
      </c>
      <c r="N20" t="e">
        <f t="shared" si="2"/>
        <v>#DIV/0!</v>
      </c>
    </row>
    <row r="21" spans="1:14" x14ac:dyDescent="0.25">
      <c r="A21" t="s">
        <v>587</v>
      </c>
      <c r="B21">
        <f>'2020_Rohdaten'!A21</f>
        <v>2020</v>
      </c>
      <c r="C21">
        <f>'2020_Rohdaten'!B21</f>
        <v>130</v>
      </c>
      <c r="D21" t="str">
        <f>'2020_Rohdaten'!C21</f>
        <v xml:space="preserve">  Kroatien                              </v>
      </c>
      <c r="E21">
        <f>'2020_Rohdaten'!D21</f>
        <v>6466</v>
      </c>
      <c r="F21">
        <f>'2020_Rohdaten'!E21</f>
        <v>3253</v>
      </c>
      <c r="G21">
        <f>'2020_Rohdaten'!F21</f>
        <v>3213</v>
      </c>
      <c r="H21">
        <f>'2020_Rohdaten'!G21</f>
        <v>11915</v>
      </c>
      <c r="I21">
        <f>'2020_Rohdaten'!H21</f>
        <v>6685</v>
      </c>
      <c r="J21">
        <f>'2020_Rohdaten'!I21</f>
        <v>5230</v>
      </c>
      <c r="L21">
        <f t="shared" si="0"/>
        <v>56.105749055812005</v>
      </c>
      <c r="M21">
        <f t="shared" si="1"/>
        <v>43.894250944187995</v>
      </c>
      <c r="N21">
        <f t="shared" si="2"/>
        <v>84.271574389112274</v>
      </c>
    </row>
    <row r="22" spans="1:14" x14ac:dyDescent="0.25">
      <c r="B22">
        <f>'2020_Rohdaten'!A22</f>
        <v>2020</v>
      </c>
      <c r="C22">
        <f>'2020_Rohdaten'!B22</f>
        <v>150</v>
      </c>
      <c r="D22" t="str">
        <f>'2020_Rohdaten'!C22</f>
        <v xml:space="preserve">  Kosovo                                </v>
      </c>
      <c r="E22">
        <f>'2020_Rohdaten'!D22</f>
        <v>0</v>
      </c>
      <c r="F22">
        <f>'2020_Rohdaten'!E22</f>
        <v>0</v>
      </c>
      <c r="G22">
        <f>'2020_Rohdaten'!F22</f>
        <v>0</v>
      </c>
      <c r="H22">
        <f>'2020_Rohdaten'!G22</f>
        <v>16890</v>
      </c>
      <c r="I22">
        <f>'2020_Rohdaten'!H22</f>
        <v>8710</v>
      </c>
      <c r="J22">
        <f>'2020_Rohdaten'!I22</f>
        <v>8180</v>
      </c>
      <c r="L22">
        <f t="shared" si="0"/>
        <v>51.568975725281227</v>
      </c>
      <c r="M22">
        <f t="shared" si="1"/>
        <v>48.431024274718773</v>
      </c>
      <c r="N22" t="e">
        <f t="shared" si="2"/>
        <v>#DIV/0!</v>
      </c>
    </row>
    <row r="23" spans="1:14" x14ac:dyDescent="0.25">
      <c r="A23" t="s">
        <v>587</v>
      </c>
      <c r="B23">
        <f>'2020_Rohdaten'!A23</f>
        <v>2020</v>
      </c>
      <c r="C23">
        <f>'2020_Rohdaten'!B23</f>
        <v>139</v>
      </c>
      <c r="D23" t="str">
        <f>'2020_Rohdaten'!C23</f>
        <v xml:space="preserve">  Lettland                              </v>
      </c>
      <c r="E23">
        <f>'2020_Rohdaten'!D23</f>
        <v>1050</v>
      </c>
      <c r="F23">
        <f>'2020_Rohdaten'!E23</f>
        <v>404</v>
      </c>
      <c r="G23">
        <f>'2020_Rohdaten'!F23</f>
        <v>646</v>
      </c>
      <c r="H23">
        <f>'2020_Rohdaten'!G23</f>
        <v>5820</v>
      </c>
      <c r="I23">
        <f>'2020_Rohdaten'!H23</f>
        <v>3105</v>
      </c>
      <c r="J23">
        <f>'2020_Rohdaten'!I23</f>
        <v>2715</v>
      </c>
      <c r="L23">
        <f t="shared" si="0"/>
        <v>53.350515463917525</v>
      </c>
      <c r="M23">
        <f t="shared" si="1"/>
        <v>46.649484536082475</v>
      </c>
      <c r="N23">
        <f t="shared" si="2"/>
        <v>454.28571428571428</v>
      </c>
    </row>
    <row r="24" spans="1:14" x14ac:dyDescent="0.25">
      <c r="A24" t="s">
        <v>587</v>
      </c>
      <c r="B24">
        <f>'2020_Rohdaten'!A24</f>
        <v>2020</v>
      </c>
      <c r="C24">
        <f>'2020_Rohdaten'!B24</f>
        <v>142</v>
      </c>
      <c r="D24" t="str">
        <f>'2020_Rohdaten'!C24</f>
        <v xml:space="preserve">  Litauen                               </v>
      </c>
      <c r="E24">
        <f>'2020_Rohdaten'!D24</f>
        <v>2052</v>
      </c>
      <c r="F24">
        <f>'2020_Rohdaten'!E24</f>
        <v>542</v>
      </c>
      <c r="G24">
        <f>'2020_Rohdaten'!F24</f>
        <v>1510</v>
      </c>
      <c r="H24">
        <f>'2020_Rohdaten'!G24</f>
        <v>7810</v>
      </c>
      <c r="I24">
        <f>'2020_Rohdaten'!H24</f>
        <v>3840</v>
      </c>
      <c r="J24">
        <f>'2020_Rohdaten'!I24</f>
        <v>3970</v>
      </c>
      <c r="L24">
        <f t="shared" si="0"/>
        <v>49.167733674775924</v>
      </c>
      <c r="M24">
        <f t="shared" si="1"/>
        <v>50.832266325224076</v>
      </c>
      <c r="N24">
        <f t="shared" si="2"/>
        <v>280.60428849902536</v>
      </c>
    </row>
    <row r="25" spans="1:14" x14ac:dyDescent="0.25">
      <c r="A25" t="s">
        <v>587</v>
      </c>
      <c r="B25">
        <f>'2020_Rohdaten'!A25</f>
        <v>2020</v>
      </c>
      <c r="C25">
        <f>'2020_Rohdaten'!B25</f>
        <v>143</v>
      </c>
      <c r="D25" t="str">
        <f>'2020_Rohdaten'!C25</f>
        <v xml:space="preserve">  Luxemburg                             </v>
      </c>
      <c r="E25">
        <f>'2020_Rohdaten'!D25</f>
        <v>150</v>
      </c>
      <c r="F25">
        <f>'2020_Rohdaten'!E25</f>
        <v>76</v>
      </c>
      <c r="G25">
        <f>'2020_Rohdaten'!F25</f>
        <v>74</v>
      </c>
      <c r="H25">
        <f>'2020_Rohdaten'!G25</f>
        <v>250</v>
      </c>
      <c r="I25">
        <f>'2020_Rohdaten'!H25</f>
        <v>120</v>
      </c>
      <c r="J25">
        <f>'2020_Rohdaten'!I25</f>
        <v>130</v>
      </c>
      <c r="L25">
        <f t="shared" si="0"/>
        <v>48</v>
      </c>
      <c r="M25">
        <f t="shared" si="1"/>
        <v>52</v>
      </c>
      <c r="N25">
        <f t="shared" si="2"/>
        <v>66.666666666666671</v>
      </c>
    </row>
    <row r="26" spans="1:14" x14ac:dyDescent="0.25">
      <c r="A26" t="s">
        <v>587</v>
      </c>
      <c r="B26">
        <f>'2020_Rohdaten'!A26</f>
        <v>2020</v>
      </c>
      <c r="C26">
        <f>'2020_Rohdaten'!B26</f>
        <v>145</v>
      </c>
      <c r="D26" t="str">
        <f>'2020_Rohdaten'!C26</f>
        <v xml:space="preserve">  Malta                                 </v>
      </c>
      <c r="E26">
        <f>'2020_Rohdaten'!D26</f>
        <v>0</v>
      </c>
      <c r="F26">
        <f>'2020_Rohdaten'!E26</f>
        <v>0</v>
      </c>
      <c r="G26">
        <f>'2020_Rohdaten'!F26</f>
        <v>0</v>
      </c>
      <c r="H26">
        <f>'2020_Rohdaten'!G26</f>
        <v>45</v>
      </c>
      <c r="I26">
        <f>'2020_Rohdaten'!H26</f>
        <v>25</v>
      </c>
      <c r="J26">
        <f>'2020_Rohdaten'!I26</f>
        <v>20</v>
      </c>
      <c r="L26">
        <f t="shared" si="0"/>
        <v>55.555555555555557</v>
      </c>
      <c r="M26">
        <f t="shared" si="1"/>
        <v>44.444444444444443</v>
      </c>
      <c r="N26" t="e">
        <f t="shared" si="2"/>
        <v>#DIV/0!</v>
      </c>
    </row>
    <row r="27" spans="1:14" x14ac:dyDescent="0.25">
      <c r="B27">
        <f>'2020_Rohdaten'!A27</f>
        <v>2020</v>
      </c>
      <c r="C27">
        <f>'2020_Rohdaten'!B27</f>
        <v>144</v>
      </c>
      <c r="D27" t="str">
        <f>'2020_Rohdaten'!C27</f>
        <v xml:space="preserve">  Mazedonien                            </v>
      </c>
      <c r="E27">
        <f>'2020_Rohdaten'!D27</f>
        <v>2634</v>
      </c>
      <c r="F27">
        <f>'2020_Rohdaten'!E27</f>
        <v>1412</v>
      </c>
      <c r="G27">
        <f>'2020_Rohdaten'!F27</f>
        <v>1222</v>
      </c>
      <c r="H27">
        <f>'2020_Rohdaten'!G27</f>
        <v>6515</v>
      </c>
      <c r="I27">
        <f>'2020_Rohdaten'!H27</f>
        <v>3425</v>
      </c>
      <c r="J27">
        <f>'2020_Rohdaten'!I27</f>
        <v>3085</v>
      </c>
      <c r="L27">
        <f t="shared" si="0"/>
        <v>52.570990023023789</v>
      </c>
      <c r="M27">
        <f t="shared" si="1"/>
        <v>47.352264006139677</v>
      </c>
      <c r="N27">
        <f t="shared" si="2"/>
        <v>147.34244495064542</v>
      </c>
    </row>
    <row r="28" spans="1:14" x14ac:dyDescent="0.25">
      <c r="B28">
        <f>'2020_Rohdaten'!A28</f>
        <v>2020</v>
      </c>
      <c r="C28">
        <f>'2020_Rohdaten'!B28</f>
        <v>146</v>
      </c>
      <c r="D28" t="str">
        <f>'2020_Rohdaten'!C28</f>
        <v xml:space="preserve">  Moldau, Republik                      </v>
      </c>
      <c r="E28">
        <f>'2020_Rohdaten'!D28</f>
        <v>1087</v>
      </c>
      <c r="F28">
        <f>'2020_Rohdaten'!E28</f>
        <v>468</v>
      </c>
      <c r="G28">
        <f>'2020_Rohdaten'!F28</f>
        <v>619</v>
      </c>
      <c r="H28">
        <f>'2020_Rohdaten'!G28</f>
        <v>3330</v>
      </c>
      <c r="I28">
        <f>'2020_Rohdaten'!H28</f>
        <v>1320</v>
      </c>
      <c r="J28">
        <f>'2020_Rohdaten'!I28</f>
        <v>2010</v>
      </c>
      <c r="L28">
        <f t="shared" si="0"/>
        <v>39.63963963963964</v>
      </c>
      <c r="M28">
        <f t="shared" si="1"/>
        <v>60.360360360360367</v>
      </c>
      <c r="N28">
        <f t="shared" si="2"/>
        <v>206.34774609015639</v>
      </c>
    </row>
    <row r="29" spans="1:14" x14ac:dyDescent="0.25">
      <c r="B29">
        <f>'2020_Rohdaten'!A29</f>
        <v>2020</v>
      </c>
      <c r="C29">
        <f>'2020_Rohdaten'!B29</f>
        <v>147</v>
      </c>
      <c r="D29" t="str">
        <f>'2020_Rohdaten'!C29</f>
        <v xml:space="preserve">  Monaco                                </v>
      </c>
      <c r="E29">
        <f>'2020_Rohdaten'!D29</f>
        <v>2</v>
      </c>
      <c r="F29">
        <f>'2020_Rohdaten'!E29</f>
        <v>0</v>
      </c>
      <c r="G29">
        <f>'2020_Rohdaten'!F29</f>
        <v>2</v>
      </c>
      <c r="H29">
        <f>'2020_Rohdaten'!G29</f>
        <v>0</v>
      </c>
      <c r="I29">
        <f>'2020_Rohdaten'!H29</f>
        <v>0</v>
      </c>
      <c r="J29">
        <f>'2020_Rohdaten'!I29</f>
        <v>0</v>
      </c>
      <c r="L29" t="e">
        <f t="shared" si="0"/>
        <v>#DIV/0!</v>
      </c>
      <c r="M29" t="e">
        <f t="shared" si="1"/>
        <v>#DIV/0!</v>
      </c>
      <c r="N29">
        <f t="shared" si="2"/>
        <v>-100</v>
      </c>
    </row>
    <row r="30" spans="1:14" x14ac:dyDescent="0.25">
      <c r="A30" t="s">
        <v>587</v>
      </c>
      <c r="B30">
        <f>'2020_Rohdaten'!A30</f>
        <v>2020</v>
      </c>
      <c r="C30">
        <f>'2020_Rohdaten'!B30</f>
        <v>148</v>
      </c>
      <c r="D30" t="str">
        <f>'2020_Rohdaten'!C30</f>
        <v xml:space="preserve">  Niederlande                           </v>
      </c>
      <c r="E30">
        <f>'2020_Rohdaten'!D30</f>
        <v>22334</v>
      </c>
      <c r="F30">
        <f>'2020_Rohdaten'!E30</f>
        <v>12637</v>
      </c>
      <c r="G30">
        <f>'2020_Rohdaten'!F30</f>
        <v>9697</v>
      </c>
      <c r="H30">
        <f>'2020_Rohdaten'!G30</f>
        <v>29725</v>
      </c>
      <c r="I30">
        <f>'2020_Rohdaten'!H30</f>
        <v>16825</v>
      </c>
      <c r="J30">
        <f>'2020_Rohdaten'!I30</f>
        <v>12895</v>
      </c>
      <c r="L30">
        <f t="shared" si="0"/>
        <v>56.602186711522286</v>
      </c>
      <c r="M30">
        <f t="shared" si="1"/>
        <v>43.380992430613965</v>
      </c>
      <c r="N30">
        <f t="shared" si="2"/>
        <v>33.093041998746308</v>
      </c>
    </row>
    <row r="31" spans="1:14" x14ac:dyDescent="0.25">
      <c r="B31">
        <f>'2020_Rohdaten'!A31</f>
        <v>2020</v>
      </c>
      <c r="C31">
        <f>'2020_Rohdaten'!B31</f>
        <v>149</v>
      </c>
      <c r="D31" t="str">
        <f>'2020_Rohdaten'!C31</f>
        <v xml:space="preserve">  Norwegen                              </v>
      </c>
      <c r="E31">
        <f>'2020_Rohdaten'!D31</f>
        <v>537</v>
      </c>
      <c r="F31">
        <f>'2020_Rohdaten'!E31</f>
        <v>231</v>
      </c>
      <c r="G31">
        <f>'2020_Rohdaten'!F31</f>
        <v>306</v>
      </c>
      <c r="H31">
        <f>'2020_Rohdaten'!G31</f>
        <v>530</v>
      </c>
      <c r="I31">
        <f>'2020_Rohdaten'!H31</f>
        <v>245</v>
      </c>
      <c r="J31">
        <f>'2020_Rohdaten'!I31</f>
        <v>280</v>
      </c>
      <c r="L31">
        <f t="shared" si="0"/>
        <v>46.226415094339622</v>
      </c>
      <c r="M31">
        <f t="shared" si="1"/>
        <v>52.830188679245282</v>
      </c>
      <c r="N31">
        <f t="shared" si="2"/>
        <v>-1.3035381750465549</v>
      </c>
    </row>
    <row r="32" spans="1:14" x14ac:dyDescent="0.25">
      <c r="A32" t="s">
        <v>587</v>
      </c>
      <c r="B32">
        <f>'2020_Rohdaten'!A32</f>
        <v>2020</v>
      </c>
      <c r="C32">
        <f>'2020_Rohdaten'!B32</f>
        <v>151</v>
      </c>
      <c r="D32" t="str">
        <f>'2020_Rohdaten'!C32</f>
        <v xml:space="preserve">  Österreich                            </v>
      </c>
      <c r="E32">
        <f>'2020_Rohdaten'!D32</f>
        <v>6222</v>
      </c>
      <c r="F32">
        <f>'2020_Rohdaten'!E32</f>
        <v>3298</v>
      </c>
      <c r="G32">
        <f>'2020_Rohdaten'!F32</f>
        <v>2924</v>
      </c>
      <c r="H32">
        <f>'2020_Rohdaten'!G32</f>
        <v>6690</v>
      </c>
      <c r="I32">
        <f>'2020_Rohdaten'!H32</f>
        <v>3485</v>
      </c>
      <c r="J32">
        <f>'2020_Rohdaten'!I32</f>
        <v>3205</v>
      </c>
      <c r="L32">
        <f t="shared" si="0"/>
        <v>52.092675635276528</v>
      </c>
      <c r="M32">
        <f t="shared" si="1"/>
        <v>47.907324364723472</v>
      </c>
      <c r="N32">
        <f t="shared" si="2"/>
        <v>7.5216972034715521</v>
      </c>
    </row>
    <row r="33" spans="1:14" x14ac:dyDescent="0.25">
      <c r="A33" t="s">
        <v>587</v>
      </c>
      <c r="B33">
        <f>'2020_Rohdaten'!A33</f>
        <v>2020</v>
      </c>
      <c r="C33">
        <f>'2020_Rohdaten'!B33</f>
        <v>152</v>
      </c>
      <c r="D33" t="str">
        <f>'2020_Rohdaten'!C33</f>
        <v xml:space="preserve">  Polen                                 </v>
      </c>
      <c r="E33">
        <f>'2020_Rohdaten'!D33</f>
        <v>32413</v>
      </c>
      <c r="F33">
        <f>'2020_Rohdaten'!E33</f>
        <v>14573</v>
      </c>
      <c r="G33">
        <f>'2020_Rohdaten'!F33</f>
        <v>17840</v>
      </c>
      <c r="H33">
        <f>'2020_Rohdaten'!G33</f>
        <v>98355</v>
      </c>
      <c r="I33">
        <f>'2020_Rohdaten'!H33</f>
        <v>53500</v>
      </c>
      <c r="J33">
        <f>'2020_Rohdaten'!I33</f>
        <v>44855</v>
      </c>
      <c r="L33">
        <f t="shared" si="0"/>
        <v>54.39479436734279</v>
      </c>
      <c r="M33">
        <f t="shared" si="1"/>
        <v>45.60520563265721</v>
      </c>
      <c r="N33">
        <f t="shared" si="2"/>
        <v>203.443062968562</v>
      </c>
    </row>
    <row r="34" spans="1:14" x14ac:dyDescent="0.25">
      <c r="A34" t="s">
        <v>587</v>
      </c>
      <c r="B34">
        <f>'2020_Rohdaten'!A34</f>
        <v>2020</v>
      </c>
      <c r="C34">
        <f>'2020_Rohdaten'!B34</f>
        <v>153</v>
      </c>
      <c r="D34" t="str">
        <f>'2020_Rohdaten'!C34</f>
        <v xml:space="preserve">  Portugal                              </v>
      </c>
      <c r="E34">
        <f>'2020_Rohdaten'!D34</f>
        <v>7248</v>
      </c>
      <c r="F34">
        <f>'2020_Rohdaten'!E34</f>
        <v>3862</v>
      </c>
      <c r="G34">
        <f>'2020_Rohdaten'!F34</f>
        <v>3386</v>
      </c>
      <c r="H34">
        <f>'2020_Rohdaten'!G34</f>
        <v>8700</v>
      </c>
      <c r="I34">
        <f>'2020_Rohdaten'!H34</f>
        <v>4695</v>
      </c>
      <c r="J34">
        <f>'2020_Rohdaten'!I34</f>
        <v>4000</v>
      </c>
      <c r="L34">
        <f t="shared" si="0"/>
        <v>53.96551724137931</v>
      </c>
      <c r="M34">
        <f t="shared" si="1"/>
        <v>45.977011494252871</v>
      </c>
      <c r="N34">
        <f t="shared" si="2"/>
        <v>20.033112582781456</v>
      </c>
    </row>
    <row r="35" spans="1:14" x14ac:dyDescent="0.25">
      <c r="A35" t="s">
        <v>587</v>
      </c>
      <c r="B35">
        <f>'2020_Rohdaten'!A35</f>
        <v>2020</v>
      </c>
      <c r="C35">
        <f>'2020_Rohdaten'!B35</f>
        <v>154</v>
      </c>
      <c r="D35" t="str">
        <f>'2020_Rohdaten'!C35</f>
        <v xml:space="preserve">  Rumänien                              </v>
      </c>
      <c r="E35">
        <f>'2020_Rohdaten'!D35</f>
        <v>3382</v>
      </c>
      <c r="F35">
        <f>'2020_Rohdaten'!E35</f>
        <v>1398</v>
      </c>
      <c r="G35">
        <f>'2020_Rohdaten'!F35</f>
        <v>1984</v>
      </c>
      <c r="H35">
        <f>'2020_Rohdaten'!G35</f>
        <v>64675</v>
      </c>
      <c r="I35">
        <f>'2020_Rohdaten'!H35</f>
        <v>38800</v>
      </c>
      <c r="J35">
        <f>'2020_Rohdaten'!I35</f>
        <v>25875</v>
      </c>
      <c r="L35">
        <f t="shared" si="0"/>
        <v>59.99226903749517</v>
      </c>
      <c r="M35">
        <f t="shared" si="1"/>
        <v>40.007730962504837</v>
      </c>
      <c r="N35">
        <f t="shared" si="2"/>
        <v>1812.3299822590184</v>
      </c>
    </row>
    <row r="36" spans="1:14" x14ac:dyDescent="0.25">
      <c r="B36">
        <f>'2020_Rohdaten'!A36</f>
        <v>2020</v>
      </c>
      <c r="C36">
        <f>'2020_Rohdaten'!B36</f>
        <v>160</v>
      </c>
      <c r="D36" t="str">
        <f>'2020_Rohdaten'!C36</f>
        <v xml:space="preserve">  Russische Föderation                  </v>
      </c>
      <c r="E36">
        <f>'2020_Rohdaten'!D36</f>
        <v>18273</v>
      </c>
      <c r="F36">
        <f>'2020_Rohdaten'!E36</f>
        <v>7443</v>
      </c>
      <c r="G36">
        <f>'2020_Rohdaten'!F36</f>
        <v>10830</v>
      </c>
      <c r="H36">
        <f>'2020_Rohdaten'!G36</f>
        <v>22335</v>
      </c>
      <c r="I36">
        <f>'2020_Rohdaten'!H36</f>
        <v>8160</v>
      </c>
      <c r="J36">
        <f>'2020_Rohdaten'!I36</f>
        <v>14170</v>
      </c>
      <c r="L36">
        <f t="shared" si="0"/>
        <v>36.534586971121556</v>
      </c>
      <c r="M36">
        <f t="shared" si="1"/>
        <v>63.443026639803001</v>
      </c>
      <c r="N36">
        <f t="shared" si="2"/>
        <v>22.229518962403546</v>
      </c>
    </row>
    <row r="37" spans="1:14" x14ac:dyDescent="0.25">
      <c r="A37" t="s">
        <v>587</v>
      </c>
      <c r="B37">
        <f>'2020_Rohdaten'!A37</f>
        <v>2020</v>
      </c>
      <c r="C37">
        <f>'2020_Rohdaten'!B37</f>
        <v>157</v>
      </c>
      <c r="D37" t="str">
        <f>'2020_Rohdaten'!C37</f>
        <v xml:space="preserve">  Schweden                              </v>
      </c>
      <c r="E37">
        <f>'2020_Rohdaten'!D37</f>
        <v>1288</v>
      </c>
      <c r="F37">
        <f>'2020_Rohdaten'!E37</f>
        <v>539</v>
      </c>
      <c r="G37">
        <f>'2020_Rohdaten'!F37</f>
        <v>749</v>
      </c>
      <c r="H37">
        <f>'2020_Rohdaten'!G37</f>
        <v>1660</v>
      </c>
      <c r="I37">
        <f>'2020_Rohdaten'!H37</f>
        <v>790</v>
      </c>
      <c r="J37">
        <f>'2020_Rohdaten'!I37</f>
        <v>870</v>
      </c>
      <c r="L37">
        <f t="shared" si="0"/>
        <v>47.590361445783131</v>
      </c>
      <c r="M37">
        <f t="shared" si="1"/>
        <v>52.409638554216862</v>
      </c>
      <c r="N37">
        <f t="shared" si="2"/>
        <v>28.881987577639752</v>
      </c>
    </row>
    <row r="38" spans="1:14" x14ac:dyDescent="0.25">
      <c r="B38">
        <f>'2020_Rohdaten'!A38</f>
        <v>2020</v>
      </c>
      <c r="C38">
        <f>'2020_Rohdaten'!B38</f>
        <v>158</v>
      </c>
      <c r="D38" t="str">
        <f>'2020_Rohdaten'!C38</f>
        <v xml:space="preserve">  Schweiz                               </v>
      </c>
      <c r="E38">
        <f>'2020_Rohdaten'!D38</f>
        <v>2211</v>
      </c>
      <c r="F38">
        <f>'2020_Rohdaten'!E38</f>
        <v>1015</v>
      </c>
      <c r="G38">
        <f>'2020_Rohdaten'!F38</f>
        <v>1196</v>
      </c>
      <c r="H38">
        <f>'2020_Rohdaten'!G38</f>
        <v>2390</v>
      </c>
      <c r="I38">
        <f>'2020_Rohdaten'!H38</f>
        <v>1115</v>
      </c>
      <c r="J38">
        <f>'2020_Rohdaten'!I38</f>
        <v>1275</v>
      </c>
      <c r="L38">
        <f t="shared" si="0"/>
        <v>46.652719665271967</v>
      </c>
      <c r="M38">
        <f t="shared" si="1"/>
        <v>53.347280334728033</v>
      </c>
      <c r="N38">
        <f t="shared" si="2"/>
        <v>8.0958842152871995</v>
      </c>
    </row>
    <row r="39" spans="1:14" x14ac:dyDescent="0.25">
      <c r="A39" t="s">
        <v>587</v>
      </c>
      <c r="B39">
        <f>'2020_Rohdaten'!A39</f>
        <v>2020</v>
      </c>
      <c r="C39">
        <f>'2020_Rohdaten'!B39</f>
        <v>155</v>
      </c>
      <c r="D39" t="str">
        <f>'2020_Rohdaten'!C39</f>
        <v xml:space="preserve">  Slowakei                              </v>
      </c>
      <c r="E39">
        <f>'2020_Rohdaten'!D39</f>
        <v>868</v>
      </c>
      <c r="F39">
        <f>'2020_Rohdaten'!E39</f>
        <v>295</v>
      </c>
      <c r="G39">
        <f>'2020_Rohdaten'!F39</f>
        <v>573</v>
      </c>
      <c r="H39">
        <f>'2020_Rohdaten'!G39</f>
        <v>2615</v>
      </c>
      <c r="I39">
        <f>'2020_Rohdaten'!H39</f>
        <v>1235</v>
      </c>
      <c r="J39">
        <f>'2020_Rohdaten'!I39</f>
        <v>1380</v>
      </c>
      <c r="L39">
        <f t="shared" si="0"/>
        <v>47.227533460803059</v>
      </c>
      <c r="M39">
        <f t="shared" si="1"/>
        <v>52.772466539196941</v>
      </c>
      <c r="N39">
        <f t="shared" si="2"/>
        <v>201.26728110599078</v>
      </c>
    </row>
    <row r="40" spans="1:14" x14ac:dyDescent="0.25">
      <c r="A40" t="s">
        <v>587</v>
      </c>
      <c r="B40">
        <f>'2020_Rohdaten'!A40</f>
        <v>2020</v>
      </c>
      <c r="C40">
        <f>'2020_Rohdaten'!B40</f>
        <v>131</v>
      </c>
      <c r="D40" t="str">
        <f>'2020_Rohdaten'!C40</f>
        <v xml:space="preserve">  Slowenien                             </v>
      </c>
      <c r="E40">
        <f>'2020_Rohdaten'!D40</f>
        <v>433</v>
      </c>
      <c r="F40">
        <f>'2020_Rohdaten'!E40</f>
        <v>219</v>
      </c>
      <c r="G40">
        <f>'2020_Rohdaten'!F40</f>
        <v>214</v>
      </c>
      <c r="H40">
        <f>'2020_Rohdaten'!G40</f>
        <v>885</v>
      </c>
      <c r="I40">
        <f>'2020_Rohdaten'!H40</f>
        <v>485</v>
      </c>
      <c r="J40">
        <f>'2020_Rohdaten'!I40</f>
        <v>400</v>
      </c>
      <c r="L40">
        <f t="shared" si="0"/>
        <v>54.802259887005647</v>
      </c>
      <c r="M40">
        <f t="shared" si="1"/>
        <v>45.197740112994353</v>
      </c>
      <c r="N40">
        <f t="shared" si="2"/>
        <v>104.38799076212472</v>
      </c>
    </row>
    <row r="41" spans="1:14" x14ac:dyDescent="0.25">
      <c r="B41">
        <f>'2020_Rohdaten'!A41</f>
        <v>2020</v>
      </c>
      <c r="C41">
        <f>'2020_Rohdaten'!B41</f>
        <v>159</v>
      </c>
      <c r="D41" t="str">
        <f>'2020_Rohdaten'!C41</f>
        <v xml:space="preserve">  ehem. Sowjetunion                     </v>
      </c>
      <c r="E41">
        <f>'2020_Rohdaten'!D41</f>
        <v>341</v>
      </c>
      <c r="F41">
        <f>'2020_Rohdaten'!E41</f>
        <v>144</v>
      </c>
      <c r="G41">
        <f>'2020_Rohdaten'!F41</f>
        <v>197</v>
      </c>
      <c r="H41">
        <f>'2020_Rohdaten'!G41</f>
        <v>80</v>
      </c>
      <c r="I41">
        <f>'2020_Rohdaten'!H41</f>
        <v>30</v>
      </c>
      <c r="J41">
        <f>'2020_Rohdaten'!I41</f>
        <v>50</v>
      </c>
      <c r="L41">
        <f t="shared" si="0"/>
        <v>37.5</v>
      </c>
      <c r="M41">
        <f t="shared" si="1"/>
        <v>62.5</v>
      </c>
      <c r="N41">
        <f t="shared" si="2"/>
        <v>-76.539589442815256</v>
      </c>
    </row>
    <row r="42" spans="1:14" x14ac:dyDescent="0.25">
      <c r="A42" t="s">
        <v>587</v>
      </c>
      <c r="B42">
        <f>'2020_Rohdaten'!A42</f>
        <v>2020</v>
      </c>
      <c r="C42">
        <f>'2020_Rohdaten'!B42</f>
        <v>161</v>
      </c>
      <c r="D42" t="str">
        <f>'2020_Rohdaten'!C42</f>
        <v xml:space="preserve">  Spanien                               </v>
      </c>
      <c r="E42">
        <f>'2020_Rohdaten'!D42</f>
        <v>9376</v>
      </c>
      <c r="F42">
        <f>'2020_Rohdaten'!E42</f>
        <v>4820</v>
      </c>
      <c r="G42">
        <f>'2020_Rohdaten'!F42</f>
        <v>4556</v>
      </c>
      <c r="H42">
        <f>'2020_Rohdaten'!G42</f>
        <v>11855</v>
      </c>
      <c r="I42">
        <f>'2020_Rohdaten'!H42</f>
        <v>6240</v>
      </c>
      <c r="J42">
        <f>'2020_Rohdaten'!I42</f>
        <v>5615</v>
      </c>
      <c r="L42">
        <f t="shared" si="0"/>
        <v>52.636018557570644</v>
      </c>
      <c r="M42">
        <f t="shared" si="1"/>
        <v>47.363981442429356</v>
      </c>
      <c r="N42">
        <f t="shared" si="2"/>
        <v>26.439846416382252</v>
      </c>
    </row>
    <row r="43" spans="1:14" x14ac:dyDescent="0.25">
      <c r="B43">
        <f>'2020_Rohdaten'!A43</f>
        <v>2020</v>
      </c>
      <c r="C43">
        <f>'2020_Rohdaten'!B43</f>
        <v>162</v>
      </c>
      <c r="D43" t="str">
        <f>'2020_Rohdaten'!C43</f>
        <v xml:space="preserve">  ehem. Tschechoslowakei                </v>
      </c>
      <c r="E43">
        <f>'2020_Rohdaten'!D43</f>
        <v>245</v>
      </c>
      <c r="F43">
        <f>'2020_Rohdaten'!E43</f>
        <v>100</v>
      </c>
      <c r="G43">
        <f>'2020_Rohdaten'!F43</f>
        <v>145</v>
      </c>
      <c r="H43">
        <f>'2020_Rohdaten'!G43</f>
        <v>90</v>
      </c>
      <c r="I43">
        <f>'2020_Rohdaten'!H43</f>
        <v>35</v>
      </c>
      <c r="J43">
        <f>'2020_Rohdaten'!I43</f>
        <v>55</v>
      </c>
      <c r="L43">
        <f t="shared" si="0"/>
        <v>38.888888888888893</v>
      </c>
      <c r="M43">
        <f t="shared" si="1"/>
        <v>61.111111111111114</v>
      </c>
      <c r="N43">
        <f t="shared" si="2"/>
        <v>-63.265306122448976</v>
      </c>
    </row>
    <row r="44" spans="1:14" x14ac:dyDescent="0.25">
      <c r="A44" t="s">
        <v>587</v>
      </c>
      <c r="B44">
        <f>'2020_Rohdaten'!A44</f>
        <v>2020</v>
      </c>
      <c r="C44">
        <f>'2020_Rohdaten'!B44</f>
        <v>164</v>
      </c>
      <c r="D44" t="str">
        <f>'2020_Rohdaten'!C44</f>
        <v xml:space="preserve">  Tschechische Republik                 </v>
      </c>
      <c r="E44">
        <f>'2020_Rohdaten'!D44</f>
        <v>1352</v>
      </c>
      <c r="F44">
        <f>'2020_Rohdaten'!E44</f>
        <v>506</v>
      </c>
      <c r="G44">
        <f>'2020_Rohdaten'!F44</f>
        <v>846</v>
      </c>
      <c r="H44">
        <f>'2020_Rohdaten'!G44</f>
        <v>2150</v>
      </c>
      <c r="I44">
        <f>'2020_Rohdaten'!H44</f>
        <v>970</v>
      </c>
      <c r="J44">
        <f>'2020_Rohdaten'!I44</f>
        <v>1180</v>
      </c>
      <c r="L44">
        <f t="shared" si="0"/>
        <v>45.116279069767437</v>
      </c>
      <c r="M44">
        <f t="shared" si="1"/>
        <v>54.883720930232563</v>
      </c>
      <c r="N44">
        <f t="shared" si="2"/>
        <v>59.023668639053255</v>
      </c>
    </row>
    <row r="45" spans="1:14" x14ac:dyDescent="0.25">
      <c r="B45">
        <f>'2020_Rohdaten'!A45</f>
        <v>2020</v>
      </c>
      <c r="C45">
        <f>'2020_Rohdaten'!B45</f>
        <v>163</v>
      </c>
      <c r="D45" t="str">
        <f>'2020_Rohdaten'!C45</f>
        <v xml:space="preserve">  Türkei                                </v>
      </c>
      <c r="E45">
        <f>'2020_Rohdaten'!D45</f>
        <v>111598</v>
      </c>
      <c r="F45">
        <f>'2020_Rohdaten'!E45</f>
        <v>58627</v>
      </c>
      <c r="G45">
        <f>'2020_Rohdaten'!F45</f>
        <v>52971</v>
      </c>
      <c r="H45">
        <f>'2020_Rohdaten'!G45</f>
        <v>88085</v>
      </c>
      <c r="I45">
        <f>'2020_Rohdaten'!H45</f>
        <v>45185</v>
      </c>
      <c r="J45">
        <f>'2020_Rohdaten'!I45</f>
        <v>42900</v>
      </c>
      <c r="L45">
        <f t="shared" si="0"/>
        <v>51.297042629278536</v>
      </c>
      <c r="M45">
        <f t="shared" si="1"/>
        <v>48.702957370721464</v>
      </c>
      <c r="N45">
        <f t="shared" si="2"/>
        <v>-21.069374003118334</v>
      </c>
    </row>
    <row r="46" spans="1:14" x14ac:dyDescent="0.25">
      <c r="B46">
        <f>'2020_Rohdaten'!A46</f>
        <v>2020</v>
      </c>
      <c r="C46">
        <f>'2020_Rohdaten'!B46</f>
        <v>166</v>
      </c>
      <c r="D46" t="str">
        <f>'2020_Rohdaten'!C46</f>
        <v xml:space="preserve">  Ukraine                               </v>
      </c>
      <c r="E46">
        <f>'2020_Rohdaten'!D46</f>
        <v>11612</v>
      </c>
      <c r="F46">
        <f>'2020_Rohdaten'!E46</f>
        <v>4577</v>
      </c>
      <c r="G46">
        <f>'2020_Rohdaten'!F46</f>
        <v>7035</v>
      </c>
      <c r="H46">
        <f>'2020_Rohdaten'!G46</f>
        <v>11410</v>
      </c>
      <c r="I46">
        <f>'2020_Rohdaten'!H46</f>
        <v>4150</v>
      </c>
      <c r="J46">
        <f>'2020_Rohdaten'!I46</f>
        <v>7260</v>
      </c>
      <c r="L46">
        <f t="shared" si="0"/>
        <v>36.371603856266432</v>
      </c>
      <c r="M46">
        <f t="shared" si="1"/>
        <v>63.628396143733568</v>
      </c>
      <c r="N46">
        <f t="shared" si="2"/>
        <v>-1.7395797450912849</v>
      </c>
    </row>
    <row r="47" spans="1:14" x14ac:dyDescent="0.25">
      <c r="A47" t="s">
        <v>587</v>
      </c>
      <c r="B47">
        <f>'2020_Rohdaten'!A47</f>
        <v>2020</v>
      </c>
      <c r="C47">
        <f>'2020_Rohdaten'!B47</f>
        <v>165</v>
      </c>
      <c r="D47" t="str">
        <f>'2020_Rohdaten'!C47</f>
        <v xml:space="preserve">  Ungarn                                </v>
      </c>
      <c r="E47">
        <f>'2020_Rohdaten'!D47</f>
        <v>2287</v>
      </c>
      <c r="F47">
        <f>'2020_Rohdaten'!E47</f>
        <v>1394</v>
      </c>
      <c r="G47">
        <f>'2020_Rohdaten'!F47</f>
        <v>893</v>
      </c>
      <c r="H47">
        <f>'2020_Rohdaten'!G47</f>
        <v>9380</v>
      </c>
      <c r="I47">
        <f>'2020_Rohdaten'!H47</f>
        <v>5545</v>
      </c>
      <c r="J47">
        <f>'2020_Rohdaten'!I47</f>
        <v>3835</v>
      </c>
      <c r="L47">
        <f t="shared" si="0"/>
        <v>59.11513859275054</v>
      </c>
      <c r="M47">
        <f t="shared" si="1"/>
        <v>40.884861407249467</v>
      </c>
      <c r="N47">
        <f t="shared" si="2"/>
        <v>310.14429383471798</v>
      </c>
    </row>
    <row r="48" spans="1:14" x14ac:dyDescent="0.25">
      <c r="B48">
        <f>'2020_Rohdaten'!A48</f>
        <v>2020</v>
      </c>
      <c r="C48">
        <f>'2020_Rohdaten'!B48</f>
        <v>168</v>
      </c>
      <c r="D48" t="str">
        <f>'2020_Rohdaten'!C48</f>
        <v xml:space="preserve">  Vereinigtes Königreich GB u.Nordirland</v>
      </c>
      <c r="E48">
        <f>'2020_Rohdaten'!D48</f>
        <v>10362</v>
      </c>
      <c r="F48">
        <f>'2020_Rohdaten'!E48</f>
        <v>6901</v>
      </c>
      <c r="G48">
        <f>'2020_Rohdaten'!F48</f>
        <v>3461</v>
      </c>
      <c r="H48">
        <f>'2020_Rohdaten'!G48</f>
        <v>6180</v>
      </c>
      <c r="I48">
        <f>'2020_Rohdaten'!H48</f>
        <v>4300</v>
      </c>
      <c r="J48">
        <f>'2020_Rohdaten'!I48</f>
        <v>1880</v>
      </c>
      <c r="L48">
        <f t="shared" si="0"/>
        <v>69.579288025889966</v>
      </c>
      <c r="M48">
        <f t="shared" si="1"/>
        <v>30.420711974110031</v>
      </c>
      <c r="N48">
        <f t="shared" si="2"/>
        <v>-40.359004053271569</v>
      </c>
    </row>
    <row r="49" spans="1:14" x14ac:dyDescent="0.25">
      <c r="B49">
        <f>'2020_Rohdaten'!A49</f>
        <v>2020</v>
      </c>
      <c r="C49">
        <f>'2020_Rohdaten'!B49</f>
        <v>169</v>
      </c>
      <c r="D49" t="str">
        <f>'2020_Rohdaten'!C49</f>
        <v xml:space="preserve">  Weißrußland                           </v>
      </c>
      <c r="E49">
        <f>'2020_Rohdaten'!D49</f>
        <v>1593</v>
      </c>
      <c r="F49">
        <f>'2020_Rohdaten'!E49</f>
        <v>486</v>
      </c>
      <c r="G49">
        <f>'2020_Rohdaten'!F49</f>
        <v>1107</v>
      </c>
      <c r="H49">
        <f>'2020_Rohdaten'!G49</f>
        <v>2160</v>
      </c>
      <c r="I49">
        <f>'2020_Rohdaten'!H49</f>
        <v>645</v>
      </c>
      <c r="J49">
        <f>'2020_Rohdaten'!I49</f>
        <v>1515</v>
      </c>
      <c r="L49">
        <f t="shared" si="0"/>
        <v>29.861111111111111</v>
      </c>
      <c r="M49">
        <f t="shared" si="1"/>
        <v>70.138888888888886</v>
      </c>
      <c r="N49">
        <f t="shared" si="2"/>
        <v>35.593220338983052</v>
      </c>
    </row>
    <row r="50" spans="1:14" x14ac:dyDescent="0.25">
      <c r="A50" t="s">
        <v>587</v>
      </c>
      <c r="B50">
        <f>'2020_Rohdaten'!A50</f>
        <v>2020</v>
      </c>
      <c r="C50">
        <f>'2020_Rohdaten'!B50</f>
        <v>181</v>
      </c>
      <c r="D50" t="str">
        <f>'2020_Rohdaten'!C50</f>
        <v xml:space="preserve">  Zypern                                </v>
      </c>
      <c r="E50">
        <f>'2020_Rohdaten'!D50</f>
        <v>50</v>
      </c>
      <c r="F50">
        <f>'2020_Rohdaten'!E50</f>
        <v>30</v>
      </c>
      <c r="G50">
        <f>'2020_Rohdaten'!F50</f>
        <v>20</v>
      </c>
      <c r="H50">
        <f>'2020_Rohdaten'!G50</f>
        <v>110</v>
      </c>
      <c r="I50">
        <f>'2020_Rohdaten'!H50</f>
        <v>55</v>
      </c>
      <c r="J50">
        <f>'2020_Rohdaten'!I50</f>
        <v>50</v>
      </c>
      <c r="L50">
        <f t="shared" si="0"/>
        <v>50</v>
      </c>
      <c r="M50">
        <f t="shared" si="1"/>
        <v>45.454545454545453</v>
      </c>
      <c r="N50">
        <f t="shared" si="2"/>
        <v>120</v>
      </c>
    </row>
    <row r="51" spans="1:14" x14ac:dyDescent="0.25">
      <c r="B51">
        <f>'2020_Rohdaten'!A51</f>
        <v>2020</v>
      </c>
      <c r="C51" t="str">
        <f>'2020_Rohdaten'!B51</f>
        <v xml:space="preserve">   </v>
      </c>
      <c r="D51" t="str">
        <f>'2020_Rohdaten'!C51</f>
        <v xml:space="preserve">  übrige europäische Staaten            </v>
      </c>
      <c r="E51">
        <f>'2020_Rohdaten'!D51</f>
        <v>54</v>
      </c>
      <c r="F51">
        <f>'2020_Rohdaten'!E51</f>
        <v>27</v>
      </c>
      <c r="G51">
        <f>'2020_Rohdaten'!F51</f>
        <v>27</v>
      </c>
      <c r="H51">
        <f>'2020_Rohdaten'!G51</f>
        <v>5</v>
      </c>
      <c r="I51">
        <f>'2020_Rohdaten'!H51</f>
        <v>5</v>
      </c>
      <c r="J51">
        <f>'2020_Rohdaten'!I51</f>
        <v>0</v>
      </c>
      <c r="L51">
        <f t="shared" si="0"/>
        <v>100</v>
      </c>
      <c r="M51">
        <f t="shared" si="1"/>
        <v>0</v>
      </c>
      <c r="N51">
        <f t="shared" si="2"/>
        <v>-90.740740740740748</v>
      </c>
    </row>
    <row r="52" spans="1:14" x14ac:dyDescent="0.25">
      <c r="C52">
        <v>999</v>
      </c>
      <c r="D52" t="s">
        <v>155</v>
      </c>
      <c r="E52">
        <f>SUMIF($A$5:$A$51,"EU",E5:E51)</f>
        <v>147292</v>
      </c>
      <c r="F52">
        <f t="shared" ref="F52:J52" si="3">SUMIF($A$5:$A$51,"EU",F5:F51)</f>
        <v>75947</v>
      </c>
      <c r="G52">
        <f t="shared" si="3"/>
        <v>71345</v>
      </c>
      <c r="H52">
        <f t="shared" si="3"/>
        <v>351275</v>
      </c>
      <c r="I52">
        <f t="shared" si="3"/>
        <v>195845</v>
      </c>
      <c r="J52">
        <f t="shared" si="3"/>
        <v>155415</v>
      </c>
      <c r="L52">
        <f t="shared" ref="L52" si="4">I52/H52*100</f>
        <v>55.75261547220839</v>
      </c>
      <c r="M52">
        <f t="shared" ref="M52" si="5">J52/H52*100</f>
        <v>44.243114369084054</v>
      </c>
      <c r="N52">
        <f t="shared" ref="N52" si="6">(H52-E52)*100/E52</f>
        <v>138.48885207614805</v>
      </c>
    </row>
    <row r="53" spans="1:14" x14ac:dyDescent="0.25">
      <c r="B53">
        <f>'2020_Rohdaten'!A52</f>
        <v>2020</v>
      </c>
      <c r="C53">
        <v>1000</v>
      </c>
      <c r="D53" t="str">
        <f>'2020_Rohdaten'!C52</f>
        <v xml:space="preserve">Europa insgesamt                        </v>
      </c>
      <c r="E53">
        <f>'2020_Rohdaten'!D52</f>
        <v>352754</v>
      </c>
      <c r="F53">
        <f>'2020_Rohdaten'!E52</f>
        <v>181041</v>
      </c>
      <c r="G53">
        <f>'2020_Rohdaten'!F52</f>
        <v>171713</v>
      </c>
      <c r="H53">
        <f>'2020_Rohdaten'!G52</f>
        <v>552325</v>
      </c>
      <c r="I53">
        <f>'2020_Rohdaten'!H52</f>
        <v>294975</v>
      </c>
      <c r="J53">
        <f>'2020_Rohdaten'!I52</f>
        <v>257355</v>
      </c>
      <c r="L53">
        <f t="shared" si="0"/>
        <v>53.406056216901277</v>
      </c>
      <c r="M53">
        <f t="shared" si="1"/>
        <v>46.594849047209522</v>
      </c>
      <c r="N53">
        <f t="shared" si="2"/>
        <v>56.575120338819687</v>
      </c>
    </row>
    <row r="54" spans="1:14" x14ac:dyDescent="0.25">
      <c r="B54">
        <f>'2020_Rohdaten'!A53</f>
        <v>2020</v>
      </c>
      <c r="C54">
        <f>'2020_Rohdaten'!B53</f>
        <v>221</v>
      </c>
      <c r="D54" t="str">
        <f>'2020_Rohdaten'!C53</f>
        <v xml:space="preserve">  Algerien                              </v>
      </c>
      <c r="E54">
        <f>'2020_Rohdaten'!D53</f>
        <v>652</v>
      </c>
      <c r="F54">
        <f>'2020_Rohdaten'!E53</f>
        <v>514</v>
      </c>
      <c r="G54">
        <f>'2020_Rohdaten'!F53</f>
        <v>138</v>
      </c>
      <c r="H54">
        <f>'2020_Rohdaten'!G53</f>
        <v>1410</v>
      </c>
      <c r="I54">
        <f>'2020_Rohdaten'!H53</f>
        <v>1020</v>
      </c>
      <c r="J54">
        <f>'2020_Rohdaten'!I53</f>
        <v>390</v>
      </c>
      <c r="L54">
        <f t="shared" si="0"/>
        <v>72.340425531914903</v>
      </c>
      <c r="M54">
        <f t="shared" si="1"/>
        <v>27.659574468085108</v>
      </c>
      <c r="N54">
        <f t="shared" si="2"/>
        <v>116.25766871165644</v>
      </c>
    </row>
    <row r="55" spans="1:14" x14ac:dyDescent="0.25">
      <c r="B55">
        <f>'2020_Rohdaten'!A54</f>
        <v>2020</v>
      </c>
      <c r="C55">
        <f>'2020_Rohdaten'!B54</f>
        <v>223</v>
      </c>
      <c r="D55" t="str">
        <f>'2020_Rohdaten'!C54</f>
        <v xml:space="preserve">  Angola                                </v>
      </c>
      <c r="E55">
        <f>'2020_Rohdaten'!D54</f>
        <v>478</v>
      </c>
      <c r="F55">
        <f>'2020_Rohdaten'!E54</f>
        <v>296</v>
      </c>
      <c r="G55">
        <f>'2020_Rohdaten'!F54</f>
        <v>182</v>
      </c>
      <c r="H55">
        <f>'2020_Rohdaten'!G54</f>
        <v>240</v>
      </c>
      <c r="I55">
        <f>'2020_Rohdaten'!H54</f>
        <v>130</v>
      </c>
      <c r="J55">
        <f>'2020_Rohdaten'!I54</f>
        <v>110</v>
      </c>
      <c r="L55">
        <f t="shared" si="0"/>
        <v>54.166666666666664</v>
      </c>
      <c r="M55">
        <f t="shared" si="1"/>
        <v>45.833333333333329</v>
      </c>
      <c r="N55">
        <f t="shared" si="2"/>
        <v>-49.7907949790795</v>
      </c>
    </row>
    <row r="56" spans="1:14" x14ac:dyDescent="0.25">
      <c r="B56">
        <f>'2020_Rohdaten'!A55</f>
        <v>2020</v>
      </c>
      <c r="C56">
        <f>'2020_Rohdaten'!B55</f>
        <v>287</v>
      </c>
      <c r="D56" t="str">
        <f>'2020_Rohdaten'!C55</f>
        <v xml:space="preserve">  Ägypten                               </v>
      </c>
      <c r="E56">
        <f>'2020_Rohdaten'!D55</f>
        <v>547</v>
      </c>
      <c r="F56">
        <f>'2020_Rohdaten'!E55</f>
        <v>377</v>
      </c>
      <c r="G56">
        <f>'2020_Rohdaten'!F55</f>
        <v>170</v>
      </c>
      <c r="H56">
        <f>'2020_Rohdaten'!G55</f>
        <v>2270</v>
      </c>
      <c r="I56">
        <f>'2020_Rohdaten'!H55</f>
        <v>1510</v>
      </c>
      <c r="J56">
        <f>'2020_Rohdaten'!I55</f>
        <v>755</v>
      </c>
      <c r="L56">
        <f t="shared" si="0"/>
        <v>66.519823788546248</v>
      </c>
      <c r="M56">
        <f t="shared" si="1"/>
        <v>33.259911894273124</v>
      </c>
      <c r="N56">
        <f t="shared" si="2"/>
        <v>314.99085923217552</v>
      </c>
    </row>
    <row r="57" spans="1:14" x14ac:dyDescent="0.25">
      <c r="B57">
        <f>'2020_Rohdaten'!A56</f>
        <v>2020</v>
      </c>
      <c r="C57">
        <f>'2020_Rohdaten'!B56</f>
        <v>225</v>
      </c>
      <c r="D57" t="str">
        <f>'2020_Rohdaten'!C56</f>
        <v xml:space="preserve">  Äthiopien                             </v>
      </c>
      <c r="E57">
        <f>'2020_Rohdaten'!D56</f>
        <v>238</v>
      </c>
      <c r="F57">
        <f>'2020_Rohdaten'!E56</f>
        <v>135</v>
      </c>
      <c r="G57">
        <f>'2020_Rohdaten'!F56</f>
        <v>103</v>
      </c>
      <c r="H57">
        <f>'2020_Rohdaten'!G56</f>
        <v>385</v>
      </c>
      <c r="I57">
        <f>'2020_Rohdaten'!H56</f>
        <v>190</v>
      </c>
      <c r="J57">
        <f>'2020_Rohdaten'!I56</f>
        <v>195</v>
      </c>
      <c r="L57">
        <f t="shared" si="0"/>
        <v>49.350649350649348</v>
      </c>
      <c r="M57">
        <f t="shared" si="1"/>
        <v>50.649350649350644</v>
      </c>
      <c r="N57">
        <f t="shared" si="2"/>
        <v>61.764705882352942</v>
      </c>
    </row>
    <row r="58" spans="1:14" x14ac:dyDescent="0.25">
      <c r="B58">
        <f>'2020_Rohdaten'!A57</f>
        <v>2020</v>
      </c>
      <c r="C58">
        <f>'2020_Rohdaten'!B57</f>
        <v>229</v>
      </c>
      <c r="D58" t="str">
        <f>'2020_Rohdaten'!C57</f>
        <v xml:space="preserve">  Benin                                 </v>
      </c>
      <c r="E58">
        <f>'2020_Rohdaten'!D57</f>
        <v>60</v>
      </c>
      <c r="F58">
        <f>'2020_Rohdaten'!E57</f>
        <v>46</v>
      </c>
      <c r="G58">
        <f>'2020_Rohdaten'!F57</f>
        <v>14</v>
      </c>
      <c r="H58">
        <f>'2020_Rohdaten'!G57</f>
        <v>135</v>
      </c>
      <c r="I58">
        <f>'2020_Rohdaten'!H57</f>
        <v>80</v>
      </c>
      <c r="J58">
        <f>'2020_Rohdaten'!I57</f>
        <v>55</v>
      </c>
      <c r="L58">
        <f t="shared" si="0"/>
        <v>59.259259259259252</v>
      </c>
      <c r="M58">
        <f t="shared" si="1"/>
        <v>40.74074074074074</v>
      </c>
      <c r="N58">
        <f t="shared" si="2"/>
        <v>125</v>
      </c>
    </row>
    <row r="59" spans="1:14" x14ac:dyDescent="0.25">
      <c r="B59">
        <f>'2020_Rohdaten'!A58</f>
        <v>2020</v>
      </c>
      <c r="C59">
        <f>'2020_Rohdaten'!B58</f>
        <v>258</v>
      </c>
      <c r="D59" t="str">
        <f>'2020_Rohdaten'!C58</f>
        <v xml:space="preserve">  Burkina Faso                          </v>
      </c>
      <c r="E59">
        <f>'2020_Rohdaten'!D58</f>
        <v>71</v>
      </c>
      <c r="F59">
        <f>'2020_Rohdaten'!E58</f>
        <v>52</v>
      </c>
      <c r="G59">
        <f>'2020_Rohdaten'!F58</f>
        <v>19</v>
      </c>
      <c r="H59">
        <f>'2020_Rohdaten'!G58</f>
        <v>110</v>
      </c>
      <c r="I59">
        <f>'2020_Rohdaten'!H58</f>
        <v>75</v>
      </c>
      <c r="J59">
        <f>'2020_Rohdaten'!I58</f>
        <v>35</v>
      </c>
      <c r="L59">
        <f t="shared" si="0"/>
        <v>68.181818181818173</v>
      </c>
      <c r="M59">
        <f t="shared" si="1"/>
        <v>31.818181818181817</v>
      </c>
      <c r="N59">
        <f t="shared" si="2"/>
        <v>54.929577464788736</v>
      </c>
    </row>
    <row r="60" spans="1:14" x14ac:dyDescent="0.25">
      <c r="B60">
        <f>'2020_Rohdaten'!A59</f>
        <v>2020</v>
      </c>
      <c r="C60">
        <f>'2020_Rohdaten'!B59</f>
        <v>231</v>
      </c>
      <c r="D60" t="str">
        <f>'2020_Rohdaten'!C59</f>
        <v xml:space="preserve">  Cote d'Ivoire                         </v>
      </c>
      <c r="E60">
        <f>'2020_Rohdaten'!D59</f>
        <v>300</v>
      </c>
      <c r="F60">
        <f>'2020_Rohdaten'!E59</f>
        <v>237</v>
      </c>
      <c r="G60">
        <f>'2020_Rohdaten'!F59</f>
        <v>63</v>
      </c>
      <c r="H60">
        <f>'2020_Rohdaten'!G59</f>
        <v>3095</v>
      </c>
      <c r="I60">
        <f>'2020_Rohdaten'!H59</f>
        <v>2170</v>
      </c>
      <c r="J60">
        <f>'2020_Rohdaten'!I59</f>
        <v>925</v>
      </c>
      <c r="L60">
        <f t="shared" si="0"/>
        <v>70.11308562197091</v>
      </c>
      <c r="M60">
        <f t="shared" si="1"/>
        <v>29.886914378029079</v>
      </c>
      <c r="N60">
        <f t="shared" si="2"/>
        <v>931.66666666666663</v>
      </c>
    </row>
    <row r="61" spans="1:14" x14ac:dyDescent="0.25">
      <c r="B61">
        <f>'2020_Rohdaten'!A60</f>
        <v>2020</v>
      </c>
      <c r="C61">
        <f>'2020_Rohdaten'!B60</f>
        <v>224</v>
      </c>
      <c r="D61" t="str">
        <f>'2020_Rohdaten'!C60</f>
        <v xml:space="preserve">  Eritrea                               </v>
      </c>
      <c r="E61">
        <f>'2020_Rohdaten'!D60</f>
        <v>106</v>
      </c>
      <c r="F61">
        <f>'2020_Rohdaten'!E60</f>
        <v>45</v>
      </c>
      <c r="G61">
        <f>'2020_Rohdaten'!F60</f>
        <v>61</v>
      </c>
      <c r="H61">
        <f>'2020_Rohdaten'!G60</f>
        <v>3855</v>
      </c>
      <c r="I61">
        <f>'2020_Rohdaten'!H60</f>
        <v>2595</v>
      </c>
      <c r="J61">
        <f>'2020_Rohdaten'!I60</f>
        <v>1260</v>
      </c>
      <c r="L61">
        <f t="shared" si="0"/>
        <v>67.315175097276267</v>
      </c>
      <c r="M61">
        <f t="shared" si="1"/>
        <v>32.684824902723733</v>
      </c>
      <c r="N61">
        <f t="shared" si="2"/>
        <v>3536.7924528301887</v>
      </c>
    </row>
    <row r="62" spans="1:14" x14ac:dyDescent="0.25">
      <c r="B62">
        <f>'2020_Rohdaten'!A61</f>
        <v>2020</v>
      </c>
      <c r="C62">
        <f>'2020_Rohdaten'!B61</f>
        <v>237</v>
      </c>
      <c r="D62" t="str">
        <f>'2020_Rohdaten'!C61</f>
        <v xml:space="preserve">  Gambia                                </v>
      </c>
      <c r="E62">
        <f>'2020_Rohdaten'!D61</f>
        <v>326</v>
      </c>
      <c r="F62">
        <f>'2020_Rohdaten'!E61</f>
        <v>276</v>
      </c>
      <c r="G62">
        <f>'2020_Rohdaten'!F61</f>
        <v>50</v>
      </c>
      <c r="H62">
        <f>'2020_Rohdaten'!G61</f>
        <v>920</v>
      </c>
      <c r="I62">
        <f>'2020_Rohdaten'!H61</f>
        <v>740</v>
      </c>
      <c r="J62">
        <f>'2020_Rohdaten'!I61</f>
        <v>180</v>
      </c>
      <c r="L62">
        <f t="shared" si="0"/>
        <v>80.434782608695656</v>
      </c>
      <c r="M62">
        <f t="shared" si="1"/>
        <v>19.565217391304348</v>
      </c>
      <c r="N62">
        <f t="shared" si="2"/>
        <v>182.20858895705521</v>
      </c>
    </row>
    <row r="63" spans="1:14" x14ac:dyDescent="0.25">
      <c r="B63">
        <f>'2020_Rohdaten'!A62</f>
        <v>2020</v>
      </c>
      <c r="C63">
        <f>'2020_Rohdaten'!B62</f>
        <v>238</v>
      </c>
      <c r="D63" t="str">
        <f>'2020_Rohdaten'!C62</f>
        <v xml:space="preserve">  Ghana                                 </v>
      </c>
      <c r="E63">
        <f>'2020_Rohdaten'!D62</f>
        <v>1159</v>
      </c>
      <c r="F63">
        <f>'2020_Rohdaten'!E62</f>
        <v>563</v>
      </c>
      <c r="G63">
        <f>'2020_Rohdaten'!F62</f>
        <v>596</v>
      </c>
      <c r="H63">
        <f>'2020_Rohdaten'!G62</f>
        <v>3125</v>
      </c>
      <c r="I63">
        <f>'2020_Rohdaten'!H62</f>
        <v>1575</v>
      </c>
      <c r="J63">
        <f>'2020_Rohdaten'!I62</f>
        <v>1550</v>
      </c>
      <c r="L63">
        <f t="shared" si="0"/>
        <v>50.4</v>
      </c>
      <c r="M63">
        <f t="shared" si="1"/>
        <v>49.6</v>
      </c>
      <c r="N63">
        <f t="shared" si="2"/>
        <v>169.62899050905955</v>
      </c>
    </row>
    <row r="64" spans="1:14" x14ac:dyDescent="0.25">
      <c r="B64">
        <f>'2020_Rohdaten'!A63</f>
        <v>2020</v>
      </c>
      <c r="C64">
        <f>'2020_Rohdaten'!B63</f>
        <v>262</v>
      </c>
      <c r="D64" t="str">
        <f>'2020_Rohdaten'!C63</f>
        <v xml:space="preserve">  Kamerun                               </v>
      </c>
      <c r="E64">
        <f>'2020_Rohdaten'!D63</f>
        <v>1155</v>
      </c>
      <c r="F64">
        <f>'2020_Rohdaten'!E63</f>
        <v>741</v>
      </c>
      <c r="G64">
        <f>'2020_Rohdaten'!F63</f>
        <v>414</v>
      </c>
      <c r="H64">
        <f>'2020_Rohdaten'!G63</f>
        <v>1825</v>
      </c>
      <c r="I64">
        <f>'2020_Rohdaten'!H63</f>
        <v>1000</v>
      </c>
      <c r="J64">
        <f>'2020_Rohdaten'!I63</f>
        <v>825</v>
      </c>
      <c r="L64">
        <f t="shared" si="0"/>
        <v>54.794520547945204</v>
      </c>
      <c r="M64">
        <f t="shared" si="1"/>
        <v>45.205479452054789</v>
      </c>
      <c r="N64">
        <f t="shared" si="2"/>
        <v>58.00865800865801</v>
      </c>
    </row>
    <row r="65" spans="2:14" x14ac:dyDescent="0.25">
      <c r="B65">
        <f>'2020_Rohdaten'!A64</f>
        <v>2020</v>
      </c>
      <c r="C65">
        <f>'2020_Rohdaten'!B64</f>
        <v>243</v>
      </c>
      <c r="D65" t="str">
        <f>'2020_Rohdaten'!C64</f>
        <v xml:space="preserve">  Kenia                                 </v>
      </c>
      <c r="E65">
        <f>'2020_Rohdaten'!D64</f>
        <v>391</v>
      </c>
      <c r="F65">
        <f>'2020_Rohdaten'!E64</f>
        <v>120</v>
      </c>
      <c r="G65">
        <f>'2020_Rohdaten'!F64</f>
        <v>271</v>
      </c>
      <c r="H65">
        <f>'2020_Rohdaten'!G64</f>
        <v>655</v>
      </c>
      <c r="I65">
        <f>'2020_Rohdaten'!H64</f>
        <v>200</v>
      </c>
      <c r="J65">
        <f>'2020_Rohdaten'!I64</f>
        <v>455</v>
      </c>
      <c r="L65">
        <f t="shared" si="0"/>
        <v>30.534351145038169</v>
      </c>
      <c r="M65">
        <f t="shared" si="1"/>
        <v>69.465648854961842</v>
      </c>
      <c r="N65">
        <f t="shared" si="2"/>
        <v>67.519181585677742</v>
      </c>
    </row>
    <row r="66" spans="2:14" x14ac:dyDescent="0.25">
      <c r="B66">
        <f>'2020_Rohdaten'!A65</f>
        <v>2020</v>
      </c>
      <c r="C66">
        <f>'2020_Rohdaten'!B65</f>
        <v>247</v>
      </c>
      <c r="D66" t="str">
        <f>'2020_Rohdaten'!C65</f>
        <v xml:space="preserve">  Liberia                               </v>
      </c>
      <c r="E66">
        <f>'2020_Rohdaten'!D65</f>
        <v>151</v>
      </c>
      <c r="F66">
        <f>'2020_Rohdaten'!E65</f>
        <v>123</v>
      </c>
      <c r="G66">
        <f>'2020_Rohdaten'!F65</f>
        <v>28</v>
      </c>
      <c r="H66">
        <f>'2020_Rohdaten'!G65</f>
        <v>685</v>
      </c>
      <c r="I66">
        <f>'2020_Rohdaten'!H65</f>
        <v>545</v>
      </c>
      <c r="J66">
        <f>'2020_Rohdaten'!I65</f>
        <v>145</v>
      </c>
      <c r="L66">
        <f t="shared" si="0"/>
        <v>79.56204379562044</v>
      </c>
      <c r="M66">
        <f t="shared" si="1"/>
        <v>21.167883211678831</v>
      </c>
      <c r="N66">
        <f t="shared" si="2"/>
        <v>353.64238410596028</v>
      </c>
    </row>
    <row r="67" spans="2:14" x14ac:dyDescent="0.25">
      <c r="B67">
        <f>'2020_Rohdaten'!A66</f>
        <v>2020</v>
      </c>
      <c r="C67">
        <f>'2020_Rohdaten'!B66</f>
        <v>252</v>
      </c>
      <c r="D67" t="str">
        <f>'2020_Rohdaten'!C66</f>
        <v xml:space="preserve">  Marokko                               </v>
      </c>
      <c r="E67">
        <f>'2020_Rohdaten'!D66</f>
        <v>1397</v>
      </c>
      <c r="F67">
        <f>'2020_Rohdaten'!E66</f>
        <v>883</v>
      </c>
      <c r="G67">
        <f>'2020_Rohdaten'!F66</f>
        <v>514</v>
      </c>
      <c r="H67">
        <f>'2020_Rohdaten'!G66</f>
        <v>2460</v>
      </c>
      <c r="I67">
        <f>'2020_Rohdaten'!H66</f>
        <v>1405</v>
      </c>
      <c r="J67">
        <f>'2020_Rohdaten'!I66</f>
        <v>1055</v>
      </c>
      <c r="L67">
        <f t="shared" si="0"/>
        <v>57.113821138211385</v>
      </c>
      <c r="M67">
        <f t="shared" si="1"/>
        <v>42.886178861788615</v>
      </c>
      <c r="N67">
        <f t="shared" si="2"/>
        <v>76.091624910522555</v>
      </c>
    </row>
    <row r="68" spans="2:14" x14ac:dyDescent="0.25">
      <c r="B68">
        <f>'2020_Rohdaten'!A67</f>
        <v>2020</v>
      </c>
      <c r="C68">
        <f>'2020_Rohdaten'!B67</f>
        <v>232</v>
      </c>
      <c r="D68" t="str">
        <f>'2020_Rohdaten'!C67</f>
        <v xml:space="preserve">  Nigeria                               </v>
      </c>
      <c r="E68">
        <f>'2020_Rohdaten'!D67</f>
        <v>1016</v>
      </c>
      <c r="F68">
        <f>'2020_Rohdaten'!E67</f>
        <v>718</v>
      </c>
      <c r="G68">
        <f>'2020_Rohdaten'!F67</f>
        <v>298</v>
      </c>
      <c r="H68">
        <f>'2020_Rohdaten'!G67</f>
        <v>2960</v>
      </c>
      <c r="I68">
        <f>'2020_Rohdaten'!H67</f>
        <v>1705</v>
      </c>
      <c r="J68">
        <f>'2020_Rohdaten'!I67</f>
        <v>1255</v>
      </c>
      <c r="L68">
        <f t="shared" si="0"/>
        <v>57.601351351351347</v>
      </c>
      <c r="M68">
        <f t="shared" si="1"/>
        <v>42.398648648648653</v>
      </c>
      <c r="N68">
        <f t="shared" si="2"/>
        <v>191.33858267716536</v>
      </c>
    </row>
    <row r="69" spans="2:14" x14ac:dyDescent="0.25">
      <c r="B69">
        <f>'2020_Rohdaten'!A68</f>
        <v>2020</v>
      </c>
      <c r="C69">
        <f>'2020_Rohdaten'!B68</f>
        <v>269</v>
      </c>
      <c r="D69" t="str">
        <f>'2020_Rohdaten'!C68</f>
        <v xml:space="preserve">  Senegal                               </v>
      </c>
      <c r="E69">
        <f>'2020_Rohdaten'!D68</f>
        <v>124</v>
      </c>
      <c r="F69">
        <f>'2020_Rohdaten'!E68</f>
        <v>87</v>
      </c>
      <c r="G69">
        <f>'2020_Rohdaten'!F68</f>
        <v>37</v>
      </c>
      <c r="H69">
        <f>'2020_Rohdaten'!G68</f>
        <v>275</v>
      </c>
      <c r="I69">
        <f>'2020_Rohdaten'!H68</f>
        <v>175</v>
      </c>
      <c r="J69">
        <f>'2020_Rohdaten'!I68</f>
        <v>100</v>
      </c>
      <c r="L69">
        <f t="shared" si="0"/>
        <v>63.636363636363633</v>
      </c>
      <c r="M69">
        <f t="shared" si="1"/>
        <v>36.363636363636367</v>
      </c>
      <c r="N69">
        <f t="shared" si="2"/>
        <v>121.7741935483871</v>
      </c>
    </row>
    <row r="70" spans="2:14" x14ac:dyDescent="0.25">
      <c r="B70">
        <f>'2020_Rohdaten'!A69</f>
        <v>2020</v>
      </c>
      <c r="C70">
        <f>'2020_Rohdaten'!B69</f>
        <v>272</v>
      </c>
      <c r="D70" t="str">
        <f>'2020_Rohdaten'!C69</f>
        <v xml:space="preserve">  Sierra Leone                          </v>
      </c>
      <c r="E70">
        <f>'2020_Rohdaten'!D69</f>
        <v>335</v>
      </c>
      <c r="F70">
        <f>'2020_Rohdaten'!E69</f>
        <v>279</v>
      </c>
      <c r="G70">
        <f>'2020_Rohdaten'!F69</f>
        <v>56</v>
      </c>
      <c r="H70">
        <f>'2020_Rohdaten'!G69</f>
        <v>120</v>
      </c>
      <c r="I70">
        <f>'2020_Rohdaten'!H69</f>
        <v>90</v>
      </c>
      <c r="J70">
        <f>'2020_Rohdaten'!I69</f>
        <v>35</v>
      </c>
      <c r="L70">
        <f t="shared" si="0"/>
        <v>75</v>
      </c>
      <c r="M70">
        <f t="shared" si="1"/>
        <v>29.166666666666668</v>
      </c>
      <c r="N70">
        <f t="shared" si="2"/>
        <v>-64.179104477611943</v>
      </c>
    </row>
    <row r="71" spans="2:14" x14ac:dyDescent="0.25">
      <c r="B71">
        <f>'2020_Rohdaten'!A70</f>
        <v>2020</v>
      </c>
      <c r="C71">
        <f>'2020_Rohdaten'!B70</f>
        <v>273</v>
      </c>
      <c r="D71" t="str">
        <f>'2020_Rohdaten'!C70</f>
        <v xml:space="preserve">  Somalia                               </v>
      </c>
      <c r="E71">
        <f>'2020_Rohdaten'!D70</f>
        <v>275</v>
      </c>
      <c r="F71">
        <f>'2020_Rohdaten'!E70</f>
        <v>160</v>
      </c>
      <c r="G71">
        <f>'2020_Rohdaten'!F70</f>
        <v>115</v>
      </c>
      <c r="H71">
        <f>'2020_Rohdaten'!G70</f>
        <v>3250</v>
      </c>
      <c r="I71">
        <f>'2020_Rohdaten'!H70</f>
        <v>2005</v>
      </c>
      <c r="J71">
        <f>'2020_Rohdaten'!I70</f>
        <v>1245</v>
      </c>
      <c r="L71">
        <f t="shared" ref="L71:L127" si="7">I71/H71*100</f>
        <v>61.692307692307693</v>
      </c>
      <c r="M71">
        <f t="shared" ref="M71:M127" si="8">J71/H71*100</f>
        <v>38.307692307692307</v>
      </c>
      <c r="N71">
        <f t="shared" ref="N71:N127" si="9">(H71-E71)*100/E71</f>
        <v>1081.8181818181818</v>
      </c>
    </row>
    <row r="72" spans="2:14" x14ac:dyDescent="0.25">
      <c r="B72">
        <f>'2020_Rohdaten'!A71</f>
        <v>2020</v>
      </c>
      <c r="C72">
        <f>'2020_Rohdaten'!B71</f>
        <v>263</v>
      </c>
      <c r="D72" t="str">
        <f>'2020_Rohdaten'!C71</f>
        <v xml:space="preserve">  Südafrika                             </v>
      </c>
      <c r="E72">
        <f>'2020_Rohdaten'!D71</f>
        <v>400</v>
      </c>
      <c r="F72">
        <f>'2020_Rohdaten'!E71</f>
        <v>186</v>
      </c>
      <c r="G72">
        <f>'2020_Rohdaten'!F71</f>
        <v>214</v>
      </c>
      <c r="H72">
        <f>'2020_Rohdaten'!G71</f>
        <v>545</v>
      </c>
      <c r="I72">
        <f>'2020_Rohdaten'!H71</f>
        <v>255</v>
      </c>
      <c r="J72">
        <f>'2020_Rohdaten'!I71</f>
        <v>285</v>
      </c>
      <c r="L72">
        <f t="shared" si="7"/>
        <v>46.788990825688074</v>
      </c>
      <c r="M72">
        <f t="shared" si="8"/>
        <v>52.293577981651374</v>
      </c>
      <c r="N72">
        <f t="shared" si="9"/>
        <v>36.25</v>
      </c>
    </row>
    <row r="73" spans="2:14" x14ac:dyDescent="0.25">
      <c r="B73">
        <f>'2020_Rohdaten'!A72</f>
        <v>2020</v>
      </c>
      <c r="C73">
        <f>'2020_Rohdaten'!B72</f>
        <v>276</v>
      </c>
      <c r="D73" t="str">
        <f>'2020_Rohdaten'!C72</f>
        <v xml:space="preserve">  Sudan (einschl. Südsudan) (bis 2010)  </v>
      </c>
      <c r="E73">
        <f>'2020_Rohdaten'!D72</f>
        <v>210</v>
      </c>
      <c r="F73">
        <f>'2020_Rohdaten'!E72</f>
        <v>162</v>
      </c>
      <c r="G73">
        <f>'2020_Rohdaten'!F72</f>
        <v>48</v>
      </c>
      <c r="H73">
        <f>'2020_Rohdaten'!G72</f>
        <v>215</v>
      </c>
      <c r="I73">
        <f>'2020_Rohdaten'!H72</f>
        <v>190</v>
      </c>
      <c r="J73">
        <f>'2020_Rohdaten'!I72</f>
        <v>30</v>
      </c>
      <c r="L73">
        <f t="shared" si="7"/>
        <v>88.372093023255815</v>
      </c>
      <c r="M73">
        <f t="shared" si="8"/>
        <v>13.953488372093023</v>
      </c>
      <c r="N73">
        <f t="shared" si="9"/>
        <v>2.3809523809523809</v>
      </c>
    </row>
    <row r="74" spans="2:14" x14ac:dyDescent="0.25">
      <c r="B74">
        <f>'2020_Rohdaten'!A73</f>
        <v>2020</v>
      </c>
      <c r="C74">
        <f>'2020_Rohdaten'!B73</f>
        <v>277</v>
      </c>
      <c r="D74" t="str">
        <f>'2020_Rohdaten'!C73</f>
        <v xml:space="preserve">  Sudan (ab 2011)                       </v>
      </c>
      <c r="E74">
        <f>'2020_Rohdaten'!D73</f>
        <v>0</v>
      </c>
      <c r="F74">
        <f>'2020_Rohdaten'!E73</f>
        <v>0</v>
      </c>
      <c r="G74">
        <f>'2020_Rohdaten'!F73</f>
        <v>0</v>
      </c>
      <c r="H74">
        <f>'2020_Rohdaten'!G73</f>
        <v>4325</v>
      </c>
      <c r="I74">
        <f>'2020_Rohdaten'!H73</f>
        <v>3410</v>
      </c>
      <c r="J74">
        <f>'2020_Rohdaten'!I73</f>
        <v>920</v>
      </c>
      <c r="L74">
        <f t="shared" si="7"/>
        <v>78.843930635838149</v>
      </c>
      <c r="M74">
        <f t="shared" si="8"/>
        <v>21.271676300578036</v>
      </c>
      <c r="N74" t="e">
        <f t="shared" si="9"/>
        <v>#DIV/0!</v>
      </c>
    </row>
    <row r="75" spans="2:14" x14ac:dyDescent="0.25">
      <c r="B75">
        <f>'2020_Rohdaten'!A74</f>
        <v>2020</v>
      </c>
      <c r="C75">
        <f>'2020_Rohdaten'!B74</f>
        <v>278</v>
      </c>
      <c r="D75" t="str">
        <f>'2020_Rohdaten'!C74</f>
        <v xml:space="preserve">  Südsudan (ab 2011)                    </v>
      </c>
      <c r="E75">
        <f>'2020_Rohdaten'!D74</f>
        <v>0</v>
      </c>
      <c r="F75">
        <f>'2020_Rohdaten'!E74</f>
        <v>0</v>
      </c>
      <c r="G75">
        <f>'2020_Rohdaten'!F74</f>
        <v>0</v>
      </c>
      <c r="H75">
        <f>'2020_Rohdaten'!G74</f>
        <v>175</v>
      </c>
      <c r="I75">
        <f>'2020_Rohdaten'!H74</f>
        <v>140</v>
      </c>
      <c r="J75">
        <f>'2020_Rohdaten'!I74</f>
        <v>35</v>
      </c>
      <c r="L75">
        <f t="shared" si="7"/>
        <v>80</v>
      </c>
      <c r="M75">
        <f t="shared" si="8"/>
        <v>20</v>
      </c>
      <c r="N75" t="e">
        <f t="shared" si="9"/>
        <v>#DIV/0!</v>
      </c>
    </row>
    <row r="76" spans="2:14" x14ac:dyDescent="0.25">
      <c r="B76">
        <f>'2020_Rohdaten'!A75</f>
        <v>2020</v>
      </c>
      <c r="C76">
        <f>'2020_Rohdaten'!B75</f>
        <v>283</v>
      </c>
      <c r="D76" t="str">
        <f>'2020_Rohdaten'!C75</f>
        <v xml:space="preserve">  Togo                                  </v>
      </c>
      <c r="E76">
        <f>'2020_Rohdaten'!D75</f>
        <v>713</v>
      </c>
      <c r="F76">
        <f>'2020_Rohdaten'!E75</f>
        <v>466</v>
      </c>
      <c r="G76">
        <f>'2020_Rohdaten'!F75</f>
        <v>247</v>
      </c>
      <c r="H76">
        <f>'2020_Rohdaten'!G75</f>
        <v>580</v>
      </c>
      <c r="I76">
        <f>'2020_Rohdaten'!H75</f>
        <v>265</v>
      </c>
      <c r="J76">
        <f>'2020_Rohdaten'!I75</f>
        <v>315</v>
      </c>
      <c r="L76">
        <f t="shared" si="7"/>
        <v>45.689655172413794</v>
      </c>
      <c r="M76">
        <f t="shared" si="8"/>
        <v>54.310344827586206</v>
      </c>
      <c r="N76">
        <f t="shared" si="9"/>
        <v>-18.653576437587656</v>
      </c>
    </row>
    <row r="77" spans="2:14" x14ac:dyDescent="0.25">
      <c r="B77">
        <f>'2020_Rohdaten'!A76</f>
        <v>2020</v>
      </c>
      <c r="C77">
        <f>'2020_Rohdaten'!B76</f>
        <v>285</v>
      </c>
      <c r="D77" t="str">
        <f>'2020_Rohdaten'!C76</f>
        <v xml:space="preserve">  Tunesien                              </v>
      </c>
      <c r="E77">
        <f>'2020_Rohdaten'!D76</f>
        <v>2228</v>
      </c>
      <c r="F77">
        <f>'2020_Rohdaten'!E76</f>
        <v>1588</v>
      </c>
      <c r="G77">
        <f>'2020_Rohdaten'!F76</f>
        <v>640</v>
      </c>
      <c r="H77">
        <f>'2020_Rohdaten'!G76</f>
        <v>3845</v>
      </c>
      <c r="I77">
        <f>'2020_Rohdaten'!H76</f>
        <v>2485</v>
      </c>
      <c r="J77">
        <f>'2020_Rohdaten'!I76</f>
        <v>1360</v>
      </c>
      <c r="L77">
        <f t="shared" si="7"/>
        <v>64.62938881664499</v>
      </c>
      <c r="M77">
        <f t="shared" si="8"/>
        <v>35.370611183355003</v>
      </c>
      <c r="N77">
        <f t="shared" si="9"/>
        <v>72.576301615798926</v>
      </c>
    </row>
    <row r="78" spans="2:14" x14ac:dyDescent="0.25">
      <c r="B78">
        <f>'2020_Rohdaten'!A77</f>
        <v>2020</v>
      </c>
      <c r="C78">
        <f>'2020_Rohdaten'!B77</f>
        <v>246</v>
      </c>
      <c r="D78" t="str">
        <f>'2020_Rohdaten'!C77</f>
        <v xml:space="preserve">  Kongo, Dem. Volksrepublik (ehem.Zaire)</v>
      </c>
      <c r="E78">
        <f>'2020_Rohdaten'!D77</f>
        <v>622</v>
      </c>
      <c r="F78">
        <f>'2020_Rohdaten'!E77</f>
        <v>327</v>
      </c>
      <c r="G78">
        <f>'2020_Rohdaten'!F77</f>
        <v>295</v>
      </c>
      <c r="H78">
        <f>'2020_Rohdaten'!G77</f>
        <v>240</v>
      </c>
      <c r="I78">
        <f>'2020_Rohdaten'!H77</f>
        <v>125</v>
      </c>
      <c r="J78">
        <f>'2020_Rohdaten'!I77</f>
        <v>115</v>
      </c>
      <c r="L78">
        <f t="shared" si="7"/>
        <v>52.083333333333336</v>
      </c>
      <c r="M78">
        <f t="shared" si="8"/>
        <v>47.916666666666671</v>
      </c>
      <c r="N78">
        <f t="shared" si="9"/>
        <v>-61.414790996784568</v>
      </c>
    </row>
    <row r="79" spans="2:14" x14ac:dyDescent="0.25">
      <c r="B79">
        <f>'2020_Rohdaten'!A78</f>
        <v>2020</v>
      </c>
      <c r="C79" t="str">
        <f>'2020_Rohdaten'!B78</f>
        <v xml:space="preserve">   </v>
      </c>
      <c r="D79" t="str">
        <f>'2020_Rohdaten'!C78</f>
        <v xml:space="preserve">  übrige afrikanische Staaten           </v>
      </c>
      <c r="E79">
        <f>'2020_Rohdaten'!D78</f>
        <v>1315</v>
      </c>
      <c r="F79">
        <f>'2020_Rohdaten'!E78</f>
        <v>848</v>
      </c>
      <c r="G79">
        <f>'2020_Rohdaten'!F78</f>
        <v>467</v>
      </c>
      <c r="H79">
        <f>'2020_Rohdaten'!G78</f>
        <v>5430</v>
      </c>
      <c r="I79">
        <f>'2020_Rohdaten'!H78</f>
        <v>3185</v>
      </c>
      <c r="J79">
        <f>'2020_Rohdaten'!I78</f>
        <v>2245</v>
      </c>
      <c r="L79">
        <f t="shared" si="7"/>
        <v>58.655616942909759</v>
      </c>
      <c r="M79">
        <f t="shared" si="8"/>
        <v>41.344383057090241</v>
      </c>
      <c r="N79">
        <f t="shared" si="9"/>
        <v>312.92775665399239</v>
      </c>
    </row>
    <row r="80" spans="2:14" x14ac:dyDescent="0.25">
      <c r="B80">
        <f>'2020_Rohdaten'!A79</f>
        <v>2020</v>
      </c>
      <c r="C80">
        <v>2000</v>
      </c>
      <c r="D80" t="str">
        <f>'2020_Rohdaten'!C79</f>
        <v xml:space="preserve">Afrika insgesamt                        </v>
      </c>
      <c r="E80">
        <f>'2020_Rohdaten'!D79</f>
        <v>14269</v>
      </c>
      <c r="F80">
        <f>'2020_Rohdaten'!E79</f>
        <v>9229</v>
      </c>
      <c r="G80">
        <f>'2020_Rohdaten'!F79</f>
        <v>5040</v>
      </c>
      <c r="H80">
        <f>'2020_Rohdaten'!G79</f>
        <v>43135</v>
      </c>
      <c r="I80">
        <f>'2020_Rohdaten'!H79</f>
        <v>27260</v>
      </c>
      <c r="J80">
        <f>'2020_Rohdaten'!I79</f>
        <v>15875</v>
      </c>
      <c r="L80">
        <f t="shared" si="7"/>
        <v>63.196939840037089</v>
      </c>
      <c r="M80">
        <f t="shared" si="8"/>
        <v>36.803060159962911</v>
      </c>
      <c r="N80">
        <f t="shared" si="9"/>
        <v>202.29868946667602</v>
      </c>
    </row>
    <row r="81" spans="2:14" x14ac:dyDescent="0.25">
      <c r="B81">
        <f>'2020_Rohdaten'!A80</f>
        <v>2020</v>
      </c>
      <c r="C81">
        <f>'2020_Rohdaten'!B80</f>
        <v>323</v>
      </c>
      <c r="D81" t="str">
        <f>'2020_Rohdaten'!C80</f>
        <v xml:space="preserve">  Argentinien                           </v>
      </c>
      <c r="E81">
        <f>'2020_Rohdaten'!D80</f>
        <v>297</v>
      </c>
      <c r="F81">
        <f>'2020_Rohdaten'!E80</f>
        <v>130</v>
      </c>
      <c r="G81">
        <f>'2020_Rohdaten'!F80</f>
        <v>167</v>
      </c>
      <c r="H81">
        <f>'2020_Rohdaten'!G80</f>
        <v>370</v>
      </c>
      <c r="I81">
        <f>'2020_Rohdaten'!H80</f>
        <v>180</v>
      </c>
      <c r="J81">
        <f>'2020_Rohdaten'!I80</f>
        <v>190</v>
      </c>
      <c r="L81">
        <f t="shared" si="7"/>
        <v>48.648648648648653</v>
      </c>
      <c r="M81">
        <f t="shared" si="8"/>
        <v>51.351351351351347</v>
      </c>
      <c r="N81">
        <f t="shared" si="9"/>
        <v>24.579124579124578</v>
      </c>
    </row>
    <row r="82" spans="2:14" x14ac:dyDescent="0.25">
      <c r="B82">
        <f>'2020_Rohdaten'!A81</f>
        <v>2020</v>
      </c>
      <c r="C82">
        <f>'2020_Rohdaten'!B81</f>
        <v>326</v>
      </c>
      <c r="D82" t="str">
        <f>'2020_Rohdaten'!C81</f>
        <v xml:space="preserve">  Bolivien                              </v>
      </c>
      <c r="E82">
        <f>'2020_Rohdaten'!D81</f>
        <v>129</v>
      </c>
      <c r="F82">
        <f>'2020_Rohdaten'!E81</f>
        <v>56</v>
      </c>
      <c r="G82">
        <f>'2020_Rohdaten'!F81</f>
        <v>73</v>
      </c>
      <c r="H82">
        <f>'2020_Rohdaten'!G81</f>
        <v>145</v>
      </c>
      <c r="I82">
        <f>'2020_Rohdaten'!H81</f>
        <v>60</v>
      </c>
      <c r="J82">
        <f>'2020_Rohdaten'!I81</f>
        <v>90</v>
      </c>
      <c r="L82">
        <f t="shared" si="7"/>
        <v>41.379310344827587</v>
      </c>
      <c r="M82">
        <f t="shared" si="8"/>
        <v>62.068965517241381</v>
      </c>
      <c r="N82">
        <f t="shared" si="9"/>
        <v>12.403100775193799</v>
      </c>
    </row>
    <row r="83" spans="2:14" x14ac:dyDescent="0.25">
      <c r="B83">
        <f>'2020_Rohdaten'!A82</f>
        <v>2020</v>
      </c>
      <c r="C83">
        <f>'2020_Rohdaten'!B82</f>
        <v>327</v>
      </c>
      <c r="D83" t="str">
        <f>'2020_Rohdaten'!C82</f>
        <v xml:space="preserve">  Brasilien                             </v>
      </c>
      <c r="E83">
        <f>'2020_Rohdaten'!D82</f>
        <v>1899</v>
      </c>
      <c r="F83">
        <f>'2020_Rohdaten'!E82</f>
        <v>549</v>
      </c>
      <c r="G83">
        <f>'2020_Rohdaten'!F82</f>
        <v>1350</v>
      </c>
      <c r="H83">
        <f>'2020_Rohdaten'!G82</f>
        <v>3130</v>
      </c>
      <c r="I83">
        <f>'2020_Rohdaten'!H82</f>
        <v>1170</v>
      </c>
      <c r="J83">
        <f>'2020_Rohdaten'!I82</f>
        <v>1960</v>
      </c>
      <c r="L83">
        <f t="shared" si="7"/>
        <v>37.38019169329074</v>
      </c>
      <c r="M83">
        <f t="shared" si="8"/>
        <v>62.619808306709267</v>
      </c>
      <c r="N83">
        <f t="shared" si="9"/>
        <v>64.823591363875721</v>
      </c>
    </row>
    <row r="84" spans="2:14" x14ac:dyDescent="0.25">
      <c r="B84">
        <f>'2020_Rohdaten'!A83</f>
        <v>2020</v>
      </c>
      <c r="C84">
        <f>'2020_Rohdaten'!B83</f>
        <v>332</v>
      </c>
      <c r="D84" t="str">
        <f>'2020_Rohdaten'!C83</f>
        <v xml:space="preserve">  Chile                                 </v>
      </c>
      <c r="E84">
        <f>'2020_Rohdaten'!D83</f>
        <v>381</v>
      </c>
      <c r="F84">
        <f>'2020_Rohdaten'!E83</f>
        <v>165</v>
      </c>
      <c r="G84">
        <f>'2020_Rohdaten'!F83</f>
        <v>216</v>
      </c>
      <c r="H84">
        <f>'2020_Rohdaten'!G83</f>
        <v>580</v>
      </c>
      <c r="I84">
        <f>'2020_Rohdaten'!H83</f>
        <v>300</v>
      </c>
      <c r="J84">
        <f>'2020_Rohdaten'!I83</f>
        <v>280</v>
      </c>
      <c r="L84">
        <f t="shared" si="7"/>
        <v>51.724137931034484</v>
      </c>
      <c r="M84">
        <f t="shared" si="8"/>
        <v>48.275862068965516</v>
      </c>
      <c r="N84">
        <f t="shared" si="9"/>
        <v>52.230971128608921</v>
      </c>
    </row>
    <row r="85" spans="2:14" x14ac:dyDescent="0.25">
      <c r="B85">
        <f>'2020_Rohdaten'!A84</f>
        <v>2020</v>
      </c>
      <c r="C85">
        <f>'2020_Rohdaten'!B84</f>
        <v>335</v>
      </c>
      <c r="D85" t="str">
        <f>'2020_Rohdaten'!C84</f>
        <v xml:space="preserve">  Dominikanische Republik               </v>
      </c>
      <c r="E85">
        <f>'2020_Rohdaten'!D84</f>
        <v>446</v>
      </c>
      <c r="F85">
        <f>'2020_Rohdaten'!E84</f>
        <v>124</v>
      </c>
      <c r="G85">
        <f>'2020_Rohdaten'!F84</f>
        <v>322</v>
      </c>
      <c r="H85">
        <f>'2020_Rohdaten'!G84</f>
        <v>460</v>
      </c>
      <c r="I85">
        <f>'2020_Rohdaten'!H84</f>
        <v>170</v>
      </c>
      <c r="J85">
        <f>'2020_Rohdaten'!I84</f>
        <v>290</v>
      </c>
      <c r="L85">
        <f t="shared" si="7"/>
        <v>36.95652173913043</v>
      </c>
      <c r="M85">
        <f t="shared" si="8"/>
        <v>63.04347826086957</v>
      </c>
      <c r="N85">
        <f t="shared" si="9"/>
        <v>3.1390134529147984</v>
      </c>
    </row>
    <row r="86" spans="2:14" x14ac:dyDescent="0.25">
      <c r="B86">
        <f>'2020_Rohdaten'!A85</f>
        <v>2020</v>
      </c>
      <c r="C86">
        <f>'2020_Rohdaten'!B85</f>
        <v>348</v>
      </c>
      <c r="D86" t="str">
        <f>'2020_Rohdaten'!C85</f>
        <v xml:space="preserve">  Kanada                                </v>
      </c>
      <c r="E86">
        <f>'2020_Rohdaten'!D85</f>
        <v>800</v>
      </c>
      <c r="F86">
        <f>'2020_Rohdaten'!E85</f>
        <v>387</v>
      </c>
      <c r="G86">
        <f>'2020_Rohdaten'!F85</f>
        <v>413</v>
      </c>
      <c r="H86">
        <f>'2020_Rohdaten'!G85</f>
        <v>995</v>
      </c>
      <c r="I86">
        <f>'2020_Rohdaten'!H85</f>
        <v>475</v>
      </c>
      <c r="J86">
        <f>'2020_Rohdaten'!I85</f>
        <v>520</v>
      </c>
      <c r="L86">
        <f t="shared" si="7"/>
        <v>47.738693467336688</v>
      </c>
      <c r="M86">
        <f t="shared" si="8"/>
        <v>52.261306532663319</v>
      </c>
      <c r="N86">
        <f t="shared" si="9"/>
        <v>24.375</v>
      </c>
    </row>
    <row r="87" spans="2:14" x14ac:dyDescent="0.25">
      <c r="B87">
        <f>'2020_Rohdaten'!A86</f>
        <v>2020</v>
      </c>
      <c r="C87">
        <f>'2020_Rohdaten'!B86</f>
        <v>349</v>
      </c>
      <c r="D87" t="str">
        <f>'2020_Rohdaten'!C86</f>
        <v xml:space="preserve">  Kolumbien                             </v>
      </c>
      <c r="E87">
        <f>'2020_Rohdaten'!D86</f>
        <v>629</v>
      </c>
      <c r="F87">
        <f>'2020_Rohdaten'!E86</f>
        <v>176</v>
      </c>
      <c r="G87">
        <f>'2020_Rohdaten'!F86</f>
        <v>453</v>
      </c>
      <c r="H87">
        <f>'2020_Rohdaten'!G86</f>
        <v>2080</v>
      </c>
      <c r="I87">
        <f>'2020_Rohdaten'!H86</f>
        <v>950</v>
      </c>
      <c r="J87">
        <f>'2020_Rohdaten'!I86</f>
        <v>1130</v>
      </c>
      <c r="L87">
        <f t="shared" si="7"/>
        <v>45.67307692307692</v>
      </c>
      <c r="M87">
        <f t="shared" si="8"/>
        <v>54.326923076923073</v>
      </c>
      <c r="N87">
        <f t="shared" si="9"/>
        <v>230.68362480127186</v>
      </c>
    </row>
    <row r="88" spans="2:14" x14ac:dyDescent="0.25">
      <c r="B88">
        <f>'2020_Rohdaten'!A87</f>
        <v>2020</v>
      </c>
      <c r="C88">
        <f>'2020_Rohdaten'!B87</f>
        <v>351</v>
      </c>
      <c r="D88" t="str">
        <f>'2020_Rohdaten'!C87</f>
        <v xml:space="preserve">  Kuba                                  </v>
      </c>
      <c r="E88">
        <f>'2020_Rohdaten'!D87</f>
        <v>453</v>
      </c>
      <c r="F88">
        <f>'2020_Rohdaten'!E87</f>
        <v>119</v>
      </c>
      <c r="G88">
        <f>'2020_Rohdaten'!F87</f>
        <v>334</v>
      </c>
      <c r="H88">
        <f>'2020_Rohdaten'!G87</f>
        <v>390</v>
      </c>
      <c r="I88">
        <f>'2020_Rohdaten'!H87</f>
        <v>145</v>
      </c>
      <c r="J88">
        <f>'2020_Rohdaten'!I87</f>
        <v>250</v>
      </c>
      <c r="L88">
        <f t="shared" si="7"/>
        <v>37.179487179487182</v>
      </c>
      <c r="M88">
        <f t="shared" si="8"/>
        <v>64.102564102564102</v>
      </c>
      <c r="N88">
        <f t="shared" si="9"/>
        <v>-13.907284768211921</v>
      </c>
    </row>
    <row r="89" spans="2:14" x14ac:dyDescent="0.25">
      <c r="B89">
        <f>'2020_Rohdaten'!A88</f>
        <v>2020</v>
      </c>
      <c r="C89">
        <f>'2020_Rohdaten'!B88</f>
        <v>353</v>
      </c>
      <c r="D89" t="str">
        <f>'2020_Rohdaten'!C88</f>
        <v xml:space="preserve">  Mexiko                                </v>
      </c>
      <c r="E89">
        <f>'2020_Rohdaten'!D88</f>
        <v>903</v>
      </c>
      <c r="F89">
        <f>'2020_Rohdaten'!E88</f>
        <v>368</v>
      </c>
      <c r="G89">
        <f>'2020_Rohdaten'!F88</f>
        <v>535</v>
      </c>
      <c r="H89">
        <f>'2020_Rohdaten'!G88</f>
        <v>1545</v>
      </c>
      <c r="I89">
        <f>'2020_Rohdaten'!H88</f>
        <v>715</v>
      </c>
      <c r="J89">
        <f>'2020_Rohdaten'!I88</f>
        <v>835</v>
      </c>
      <c r="L89">
        <f t="shared" si="7"/>
        <v>46.278317152103561</v>
      </c>
      <c r="M89">
        <f t="shared" si="8"/>
        <v>54.045307443365701</v>
      </c>
      <c r="N89">
        <f t="shared" si="9"/>
        <v>71.096345514950173</v>
      </c>
    </row>
    <row r="90" spans="2:14" x14ac:dyDescent="0.25">
      <c r="B90">
        <f>'2020_Rohdaten'!A89</f>
        <v>2020</v>
      </c>
      <c r="C90">
        <f>'2020_Rohdaten'!B89</f>
        <v>361</v>
      </c>
      <c r="D90" t="str">
        <f>'2020_Rohdaten'!C89</f>
        <v xml:space="preserve">  Peru                                  </v>
      </c>
      <c r="E90">
        <f>'2020_Rohdaten'!D89</f>
        <v>622</v>
      </c>
      <c r="F90">
        <f>'2020_Rohdaten'!E89</f>
        <v>201</v>
      </c>
      <c r="G90">
        <f>'2020_Rohdaten'!F89</f>
        <v>421</v>
      </c>
      <c r="H90">
        <f>'2020_Rohdaten'!G89</f>
        <v>755</v>
      </c>
      <c r="I90">
        <f>'2020_Rohdaten'!H89</f>
        <v>280</v>
      </c>
      <c r="J90">
        <f>'2020_Rohdaten'!I89</f>
        <v>470</v>
      </c>
      <c r="L90">
        <f t="shared" si="7"/>
        <v>37.086092715231786</v>
      </c>
      <c r="M90">
        <f t="shared" si="8"/>
        <v>62.251655629139066</v>
      </c>
      <c r="N90">
        <f t="shared" si="9"/>
        <v>21.382636655948552</v>
      </c>
    </row>
    <row r="91" spans="2:14" x14ac:dyDescent="0.25">
      <c r="B91">
        <f>'2020_Rohdaten'!A90</f>
        <v>2020</v>
      </c>
      <c r="C91">
        <f>'2020_Rohdaten'!B90</f>
        <v>367</v>
      </c>
      <c r="D91" t="str">
        <f>'2020_Rohdaten'!C90</f>
        <v xml:space="preserve">  Venezuela                             </v>
      </c>
      <c r="E91">
        <f>'2020_Rohdaten'!D90</f>
        <v>211</v>
      </c>
      <c r="F91">
        <f>'2020_Rohdaten'!E90</f>
        <v>74</v>
      </c>
      <c r="G91">
        <f>'2020_Rohdaten'!F90</f>
        <v>137</v>
      </c>
      <c r="H91">
        <f>'2020_Rohdaten'!G90</f>
        <v>370</v>
      </c>
      <c r="I91">
        <f>'2020_Rohdaten'!H90</f>
        <v>170</v>
      </c>
      <c r="J91">
        <f>'2020_Rohdaten'!I90</f>
        <v>200</v>
      </c>
      <c r="L91">
        <f t="shared" si="7"/>
        <v>45.945945945945951</v>
      </c>
      <c r="M91">
        <f t="shared" si="8"/>
        <v>54.054054054054056</v>
      </c>
      <c r="N91">
        <f t="shared" si="9"/>
        <v>75.355450236966831</v>
      </c>
    </row>
    <row r="92" spans="2:14" x14ac:dyDescent="0.25">
      <c r="B92">
        <f>'2020_Rohdaten'!A91</f>
        <v>2020</v>
      </c>
      <c r="C92">
        <f>'2020_Rohdaten'!B91</f>
        <v>368</v>
      </c>
      <c r="D92" t="str">
        <f>'2020_Rohdaten'!C91</f>
        <v xml:space="preserve">  Vereinigte Staaten                    </v>
      </c>
      <c r="E92">
        <f>'2020_Rohdaten'!D91</f>
        <v>4211</v>
      </c>
      <c r="F92">
        <f>'2020_Rohdaten'!E91</f>
        <v>2125</v>
      </c>
      <c r="G92">
        <f>'2020_Rohdaten'!F91</f>
        <v>2086</v>
      </c>
      <c r="H92">
        <f>'2020_Rohdaten'!G91</f>
        <v>5100</v>
      </c>
      <c r="I92">
        <f>'2020_Rohdaten'!H91</f>
        <v>2650</v>
      </c>
      <c r="J92">
        <f>'2020_Rohdaten'!I91</f>
        <v>2445</v>
      </c>
      <c r="L92">
        <f t="shared" si="7"/>
        <v>51.960784313725497</v>
      </c>
      <c r="M92">
        <f t="shared" si="8"/>
        <v>47.941176470588239</v>
      </c>
      <c r="N92">
        <f t="shared" si="9"/>
        <v>21.11137497031584</v>
      </c>
    </row>
    <row r="93" spans="2:14" x14ac:dyDescent="0.25">
      <c r="B93">
        <f>'2020_Rohdaten'!A92</f>
        <v>2020</v>
      </c>
      <c r="C93" t="str">
        <f>'2020_Rohdaten'!B92</f>
        <v xml:space="preserve">   </v>
      </c>
      <c r="D93" t="str">
        <f>'2020_Rohdaten'!C92</f>
        <v xml:space="preserve">  übrige amerikanische Staaten          </v>
      </c>
      <c r="E93">
        <f>'2020_Rohdaten'!D92</f>
        <v>816</v>
      </c>
      <c r="F93">
        <f>'2020_Rohdaten'!E92</f>
        <v>327</v>
      </c>
      <c r="G93">
        <f>'2020_Rohdaten'!F92</f>
        <v>489</v>
      </c>
      <c r="H93">
        <f>'2020_Rohdaten'!G92</f>
        <v>1335</v>
      </c>
      <c r="I93">
        <f>'2020_Rohdaten'!H92</f>
        <v>590</v>
      </c>
      <c r="J93">
        <f>'2020_Rohdaten'!I92</f>
        <v>745</v>
      </c>
      <c r="L93">
        <f t="shared" si="7"/>
        <v>44.194756554307119</v>
      </c>
      <c r="M93">
        <f t="shared" si="8"/>
        <v>55.805243445692888</v>
      </c>
      <c r="N93">
        <f t="shared" si="9"/>
        <v>63.602941176470587</v>
      </c>
    </row>
    <row r="94" spans="2:14" x14ac:dyDescent="0.25">
      <c r="B94">
        <f>'2020_Rohdaten'!A93</f>
        <v>2020</v>
      </c>
      <c r="C94">
        <v>3000</v>
      </c>
      <c r="D94" t="str">
        <f>'2020_Rohdaten'!C93</f>
        <v xml:space="preserve">Amerika insgesamt                       </v>
      </c>
      <c r="E94">
        <f>'2020_Rohdaten'!D93</f>
        <v>11797</v>
      </c>
      <c r="F94">
        <f>'2020_Rohdaten'!E93</f>
        <v>4801</v>
      </c>
      <c r="G94">
        <f>'2020_Rohdaten'!F93</f>
        <v>6996</v>
      </c>
      <c r="H94">
        <f>'2020_Rohdaten'!G93</f>
        <v>17255</v>
      </c>
      <c r="I94">
        <f>'2020_Rohdaten'!H93</f>
        <v>7850</v>
      </c>
      <c r="J94">
        <f>'2020_Rohdaten'!I93</f>
        <v>9405</v>
      </c>
      <c r="L94">
        <f t="shared" si="7"/>
        <v>45.494059692842654</v>
      </c>
      <c r="M94">
        <f t="shared" si="8"/>
        <v>54.505940307157339</v>
      </c>
      <c r="N94">
        <f t="shared" si="9"/>
        <v>46.265999830465375</v>
      </c>
    </row>
    <row r="95" spans="2:14" x14ac:dyDescent="0.25">
      <c r="B95">
        <f>'2020_Rohdaten'!A94</f>
        <v>2020</v>
      </c>
      <c r="C95">
        <f>'2020_Rohdaten'!B94</f>
        <v>423</v>
      </c>
      <c r="D95" t="str">
        <f>'2020_Rohdaten'!C94</f>
        <v xml:space="preserve">  Afghanistan                           </v>
      </c>
      <c r="E95">
        <f>'2020_Rohdaten'!D94</f>
        <v>3331</v>
      </c>
      <c r="F95">
        <f>'2020_Rohdaten'!E94</f>
        <v>1750</v>
      </c>
      <c r="G95">
        <f>'2020_Rohdaten'!F94</f>
        <v>1581</v>
      </c>
      <c r="H95">
        <f>'2020_Rohdaten'!G94</f>
        <v>21830</v>
      </c>
      <c r="I95">
        <f>'2020_Rohdaten'!H94</f>
        <v>13745</v>
      </c>
      <c r="J95">
        <f>'2020_Rohdaten'!I94</f>
        <v>8085</v>
      </c>
      <c r="L95">
        <f t="shared" si="7"/>
        <v>62.963811268896016</v>
      </c>
      <c r="M95">
        <f t="shared" si="8"/>
        <v>37.036188731103984</v>
      </c>
      <c r="N95">
        <f t="shared" si="9"/>
        <v>555.3587511257881</v>
      </c>
    </row>
    <row r="96" spans="2:14" x14ac:dyDescent="0.25">
      <c r="B96">
        <f>'2020_Rohdaten'!A95</f>
        <v>2020</v>
      </c>
      <c r="C96">
        <f>'2020_Rohdaten'!B95</f>
        <v>422</v>
      </c>
      <c r="D96" t="str">
        <f>'2020_Rohdaten'!C95</f>
        <v xml:space="preserve">  Armenien                              </v>
      </c>
      <c r="E96">
        <f>'2020_Rohdaten'!D95</f>
        <v>1063</v>
      </c>
      <c r="F96">
        <f>'2020_Rohdaten'!E95</f>
        <v>528</v>
      </c>
      <c r="G96">
        <f>'2020_Rohdaten'!F95</f>
        <v>535</v>
      </c>
      <c r="H96">
        <f>'2020_Rohdaten'!G95</f>
        <v>1535</v>
      </c>
      <c r="I96">
        <f>'2020_Rohdaten'!H95</f>
        <v>735</v>
      </c>
      <c r="J96">
        <f>'2020_Rohdaten'!I95</f>
        <v>805</v>
      </c>
      <c r="L96">
        <f t="shared" si="7"/>
        <v>47.88273615635179</v>
      </c>
      <c r="M96">
        <f t="shared" si="8"/>
        <v>52.442996742671014</v>
      </c>
      <c r="N96">
        <f t="shared" si="9"/>
        <v>44.402634054562562</v>
      </c>
    </row>
    <row r="97" spans="2:14" x14ac:dyDescent="0.25">
      <c r="B97">
        <f>'2020_Rohdaten'!A96</f>
        <v>2020</v>
      </c>
      <c r="C97">
        <f>'2020_Rohdaten'!B96</f>
        <v>425</v>
      </c>
      <c r="D97" t="str">
        <f>'2020_Rohdaten'!C96</f>
        <v xml:space="preserve">  Aserbaidschan                         </v>
      </c>
      <c r="E97">
        <f>'2020_Rohdaten'!D96</f>
        <v>1725</v>
      </c>
      <c r="F97">
        <f>'2020_Rohdaten'!E96</f>
        <v>902</v>
      </c>
      <c r="G97">
        <f>'2020_Rohdaten'!F96</f>
        <v>823</v>
      </c>
      <c r="H97">
        <f>'2020_Rohdaten'!G96</f>
        <v>1630</v>
      </c>
      <c r="I97">
        <f>'2020_Rohdaten'!H96</f>
        <v>795</v>
      </c>
      <c r="J97">
        <f>'2020_Rohdaten'!I96</f>
        <v>830</v>
      </c>
      <c r="L97">
        <f t="shared" si="7"/>
        <v>48.773006134969329</v>
      </c>
      <c r="M97">
        <f t="shared" si="8"/>
        <v>50.920245398772998</v>
      </c>
      <c r="N97">
        <f t="shared" si="9"/>
        <v>-5.5072463768115938</v>
      </c>
    </row>
    <row r="98" spans="2:14" x14ac:dyDescent="0.25">
      <c r="B98">
        <f>'2020_Rohdaten'!A97</f>
        <v>2020</v>
      </c>
      <c r="C98">
        <f>'2020_Rohdaten'!B97</f>
        <v>460</v>
      </c>
      <c r="D98" t="str">
        <f>'2020_Rohdaten'!C97</f>
        <v xml:space="preserve">  Bangladesch                           </v>
      </c>
      <c r="E98">
        <f>'2020_Rohdaten'!D97</f>
        <v>180</v>
      </c>
      <c r="F98">
        <f>'2020_Rohdaten'!E97</f>
        <v>118</v>
      </c>
      <c r="G98">
        <f>'2020_Rohdaten'!F97</f>
        <v>62</v>
      </c>
      <c r="H98">
        <f>'2020_Rohdaten'!G97</f>
        <v>400</v>
      </c>
      <c r="I98">
        <f>'2020_Rohdaten'!H97</f>
        <v>270</v>
      </c>
      <c r="J98">
        <f>'2020_Rohdaten'!I97</f>
        <v>130</v>
      </c>
      <c r="L98">
        <f t="shared" si="7"/>
        <v>67.5</v>
      </c>
      <c r="M98">
        <f t="shared" si="8"/>
        <v>32.5</v>
      </c>
      <c r="N98">
        <f t="shared" si="9"/>
        <v>122.22222222222223</v>
      </c>
    </row>
    <row r="99" spans="2:14" x14ac:dyDescent="0.25">
      <c r="B99">
        <f>'2020_Rohdaten'!A98</f>
        <v>2020</v>
      </c>
      <c r="C99">
        <f>'2020_Rohdaten'!B98</f>
        <v>479</v>
      </c>
      <c r="D99" t="str">
        <f>'2020_Rohdaten'!C98</f>
        <v xml:space="preserve">  China                                 </v>
      </c>
      <c r="E99">
        <f>'2020_Rohdaten'!D98</f>
        <v>5536</v>
      </c>
      <c r="F99">
        <f>'2020_Rohdaten'!E98</f>
        <v>3011</v>
      </c>
      <c r="G99">
        <f>'2020_Rohdaten'!F98</f>
        <v>2525</v>
      </c>
      <c r="H99">
        <f>'2020_Rohdaten'!G98</f>
        <v>10165</v>
      </c>
      <c r="I99">
        <f>'2020_Rohdaten'!H98</f>
        <v>5055</v>
      </c>
      <c r="J99">
        <f>'2020_Rohdaten'!I98</f>
        <v>5115</v>
      </c>
      <c r="L99">
        <f t="shared" si="7"/>
        <v>49.729463846532219</v>
      </c>
      <c r="M99">
        <f t="shared" si="8"/>
        <v>50.319724545007382</v>
      </c>
      <c r="N99">
        <f t="shared" si="9"/>
        <v>83.61632947976878</v>
      </c>
    </row>
    <row r="100" spans="2:14" x14ac:dyDescent="0.25">
      <c r="B100">
        <f>'2020_Rohdaten'!A99</f>
        <v>2020</v>
      </c>
      <c r="C100">
        <f>'2020_Rohdaten'!B99</f>
        <v>430</v>
      </c>
      <c r="D100" t="str">
        <f>'2020_Rohdaten'!C99</f>
        <v xml:space="preserve">  Georgien                              </v>
      </c>
      <c r="E100">
        <f>'2020_Rohdaten'!D99</f>
        <v>1197</v>
      </c>
      <c r="F100">
        <f>'2020_Rohdaten'!E99</f>
        <v>444</v>
      </c>
      <c r="G100">
        <f>'2020_Rohdaten'!F99</f>
        <v>753</v>
      </c>
      <c r="H100">
        <f>'2020_Rohdaten'!G99</f>
        <v>2760</v>
      </c>
      <c r="I100">
        <f>'2020_Rohdaten'!H99</f>
        <v>1315</v>
      </c>
      <c r="J100">
        <f>'2020_Rohdaten'!I99</f>
        <v>1445</v>
      </c>
      <c r="L100">
        <f t="shared" si="7"/>
        <v>47.644927536231883</v>
      </c>
      <c r="M100">
        <f t="shared" si="8"/>
        <v>52.355072463768117</v>
      </c>
      <c r="N100">
        <f t="shared" si="9"/>
        <v>130.57644110275689</v>
      </c>
    </row>
    <row r="101" spans="2:14" x14ac:dyDescent="0.25">
      <c r="B101">
        <f>'2020_Rohdaten'!A100</f>
        <v>2020</v>
      </c>
      <c r="C101">
        <f>'2020_Rohdaten'!B100</f>
        <v>436</v>
      </c>
      <c r="D101" t="str">
        <f>'2020_Rohdaten'!C100</f>
        <v xml:space="preserve">  Indien                                </v>
      </c>
      <c r="E101">
        <f>'2020_Rohdaten'!D100</f>
        <v>1875</v>
      </c>
      <c r="F101">
        <f>'2020_Rohdaten'!E100</f>
        <v>1194</v>
      </c>
      <c r="G101">
        <f>'2020_Rohdaten'!F100</f>
        <v>681</v>
      </c>
      <c r="H101">
        <f>'2020_Rohdaten'!G100</f>
        <v>7360</v>
      </c>
      <c r="I101">
        <f>'2020_Rohdaten'!H100</f>
        <v>4415</v>
      </c>
      <c r="J101">
        <f>'2020_Rohdaten'!I100</f>
        <v>2945</v>
      </c>
      <c r="L101">
        <f t="shared" si="7"/>
        <v>59.986413043478258</v>
      </c>
      <c r="M101">
        <f t="shared" si="8"/>
        <v>40.013586956521742</v>
      </c>
      <c r="N101">
        <f t="shared" si="9"/>
        <v>292.53333333333336</v>
      </c>
    </row>
    <row r="102" spans="2:14" x14ac:dyDescent="0.25">
      <c r="B102">
        <f>'2020_Rohdaten'!A101</f>
        <v>2020</v>
      </c>
      <c r="C102">
        <f>'2020_Rohdaten'!B101</f>
        <v>437</v>
      </c>
      <c r="D102" t="str">
        <f>'2020_Rohdaten'!C101</f>
        <v xml:space="preserve">  Indonesien                            </v>
      </c>
      <c r="E102">
        <f>'2020_Rohdaten'!D101</f>
        <v>803</v>
      </c>
      <c r="F102">
        <f>'2020_Rohdaten'!E101</f>
        <v>350</v>
      </c>
      <c r="G102">
        <f>'2020_Rohdaten'!F101</f>
        <v>453</v>
      </c>
      <c r="H102">
        <f>'2020_Rohdaten'!G101</f>
        <v>1755</v>
      </c>
      <c r="I102">
        <f>'2020_Rohdaten'!H101</f>
        <v>770</v>
      </c>
      <c r="J102">
        <f>'2020_Rohdaten'!I101</f>
        <v>990</v>
      </c>
      <c r="L102">
        <f t="shared" si="7"/>
        <v>43.874643874643873</v>
      </c>
      <c r="M102">
        <f t="shared" si="8"/>
        <v>56.410256410256409</v>
      </c>
      <c r="N102">
        <f t="shared" si="9"/>
        <v>118.55541718555418</v>
      </c>
    </row>
    <row r="103" spans="2:14" x14ac:dyDescent="0.25">
      <c r="B103">
        <f>'2020_Rohdaten'!A102</f>
        <v>2020</v>
      </c>
      <c r="C103">
        <f>'2020_Rohdaten'!B102</f>
        <v>441</v>
      </c>
      <c r="D103" t="str">
        <f>'2020_Rohdaten'!C102</f>
        <v xml:space="preserve">  Israel                                </v>
      </c>
      <c r="E103">
        <f>'2020_Rohdaten'!D102</f>
        <v>628</v>
      </c>
      <c r="F103">
        <f>'2020_Rohdaten'!E102</f>
        <v>413</v>
      </c>
      <c r="G103">
        <f>'2020_Rohdaten'!F102</f>
        <v>215</v>
      </c>
      <c r="H103">
        <f>'2020_Rohdaten'!G102</f>
        <v>665</v>
      </c>
      <c r="I103">
        <f>'2020_Rohdaten'!H102</f>
        <v>405</v>
      </c>
      <c r="J103">
        <f>'2020_Rohdaten'!I102</f>
        <v>255</v>
      </c>
      <c r="L103">
        <f t="shared" si="7"/>
        <v>60.902255639097746</v>
      </c>
      <c r="M103">
        <f t="shared" si="8"/>
        <v>38.345864661654133</v>
      </c>
      <c r="N103">
        <f t="shared" si="9"/>
        <v>5.8917197452229297</v>
      </c>
    </row>
    <row r="104" spans="2:14" x14ac:dyDescent="0.25">
      <c r="B104">
        <f>'2020_Rohdaten'!A103</f>
        <v>2020</v>
      </c>
      <c r="C104">
        <f>'2020_Rohdaten'!B103</f>
        <v>438</v>
      </c>
      <c r="D104" t="str">
        <f>'2020_Rohdaten'!C103</f>
        <v xml:space="preserve">  Irak                                  </v>
      </c>
      <c r="E104">
        <f>'2020_Rohdaten'!D103</f>
        <v>7448</v>
      </c>
      <c r="F104">
        <f>'2020_Rohdaten'!E103</f>
        <v>4333</v>
      </c>
      <c r="G104">
        <f>'2020_Rohdaten'!F103</f>
        <v>3115</v>
      </c>
      <c r="H104">
        <f>'2020_Rohdaten'!G103</f>
        <v>42860</v>
      </c>
      <c r="I104">
        <f>'2020_Rohdaten'!H103</f>
        <v>23585</v>
      </c>
      <c r="J104">
        <f>'2020_Rohdaten'!I103</f>
        <v>19275</v>
      </c>
      <c r="L104">
        <f t="shared" si="7"/>
        <v>55.027998133457764</v>
      </c>
      <c r="M104">
        <f t="shared" si="8"/>
        <v>44.972001866542236</v>
      </c>
      <c r="N104">
        <f t="shared" si="9"/>
        <v>475.45649838882923</v>
      </c>
    </row>
    <row r="105" spans="2:14" x14ac:dyDescent="0.25">
      <c r="B105">
        <f>'2020_Rohdaten'!A104</f>
        <v>2020</v>
      </c>
      <c r="C105">
        <f>'2020_Rohdaten'!B104</f>
        <v>439</v>
      </c>
      <c r="D105" t="str">
        <f>'2020_Rohdaten'!C104</f>
        <v xml:space="preserve">  Iran, Islamische Republik             </v>
      </c>
      <c r="E105">
        <f>'2020_Rohdaten'!D104</f>
        <v>5520</v>
      </c>
      <c r="F105">
        <f>'2020_Rohdaten'!E104</f>
        <v>3100</v>
      </c>
      <c r="G105">
        <f>'2020_Rohdaten'!F104</f>
        <v>2420</v>
      </c>
      <c r="H105">
        <f>'2020_Rohdaten'!G104</f>
        <v>10790</v>
      </c>
      <c r="I105">
        <f>'2020_Rohdaten'!H104</f>
        <v>6180</v>
      </c>
      <c r="J105">
        <f>'2020_Rohdaten'!I104</f>
        <v>4610</v>
      </c>
      <c r="L105">
        <f t="shared" si="7"/>
        <v>57.275254865616311</v>
      </c>
      <c r="M105">
        <f t="shared" si="8"/>
        <v>42.724745134383689</v>
      </c>
      <c r="N105">
        <f t="shared" si="9"/>
        <v>95.471014492753625</v>
      </c>
    </row>
    <row r="106" spans="2:14" x14ac:dyDescent="0.25">
      <c r="B106">
        <f>'2020_Rohdaten'!A105</f>
        <v>2020</v>
      </c>
      <c r="C106">
        <f>'2020_Rohdaten'!B105</f>
        <v>442</v>
      </c>
      <c r="D106" t="str">
        <f>'2020_Rohdaten'!C105</f>
        <v xml:space="preserve">  Japan                                 </v>
      </c>
      <c r="E106">
        <f>'2020_Rohdaten'!D105</f>
        <v>1005</v>
      </c>
      <c r="F106">
        <f>'2020_Rohdaten'!E105</f>
        <v>383</v>
      </c>
      <c r="G106">
        <f>'2020_Rohdaten'!F105</f>
        <v>622</v>
      </c>
      <c r="H106">
        <f>'2020_Rohdaten'!G105</f>
        <v>1275</v>
      </c>
      <c r="I106">
        <f>'2020_Rohdaten'!H105</f>
        <v>495</v>
      </c>
      <c r="J106">
        <f>'2020_Rohdaten'!I105</f>
        <v>780</v>
      </c>
      <c r="L106">
        <f t="shared" si="7"/>
        <v>38.82352941176471</v>
      </c>
      <c r="M106">
        <f t="shared" si="8"/>
        <v>61.176470588235297</v>
      </c>
      <c r="N106">
        <f t="shared" si="9"/>
        <v>26.865671641791046</v>
      </c>
    </row>
    <row r="107" spans="2:14" x14ac:dyDescent="0.25">
      <c r="B107">
        <f>'2020_Rohdaten'!A106</f>
        <v>2020</v>
      </c>
      <c r="C107">
        <f>'2020_Rohdaten'!B106</f>
        <v>445</v>
      </c>
      <c r="D107" t="str">
        <f>'2020_Rohdaten'!C106</f>
        <v xml:space="preserve">  Jordanien                             </v>
      </c>
      <c r="E107">
        <f>'2020_Rohdaten'!D106</f>
        <v>420</v>
      </c>
      <c r="F107">
        <f>'2020_Rohdaten'!E106</f>
        <v>274</v>
      </c>
      <c r="G107">
        <f>'2020_Rohdaten'!F106</f>
        <v>146</v>
      </c>
      <c r="H107">
        <f>'2020_Rohdaten'!G106</f>
        <v>995</v>
      </c>
      <c r="I107">
        <f>'2020_Rohdaten'!H106</f>
        <v>580</v>
      </c>
      <c r="J107">
        <f>'2020_Rohdaten'!I106</f>
        <v>415</v>
      </c>
      <c r="L107">
        <f t="shared" si="7"/>
        <v>58.291457286432156</v>
      </c>
      <c r="M107">
        <f t="shared" si="8"/>
        <v>41.708542713567837</v>
      </c>
      <c r="N107">
        <f t="shared" si="9"/>
        <v>136.9047619047619</v>
      </c>
    </row>
    <row r="108" spans="2:14" x14ac:dyDescent="0.25">
      <c r="B108">
        <f>'2020_Rohdaten'!A107</f>
        <v>2020</v>
      </c>
      <c r="C108">
        <f>'2020_Rohdaten'!B107</f>
        <v>444</v>
      </c>
      <c r="D108" t="str">
        <f>'2020_Rohdaten'!C107</f>
        <v xml:space="preserve">  Kasachstan                            </v>
      </c>
      <c r="E108">
        <f>'2020_Rohdaten'!D107</f>
        <v>6071</v>
      </c>
      <c r="F108">
        <f>'2020_Rohdaten'!E107</f>
        <v>2783</v>
      </c>
      <c r="G108">
        <f>'2020_Rohdaten'!F107</f>
        <v>3288</v>
      </c>
      <c r="H108">
        <f>'2020_Rohdaten'!G107</f>
        <v>4750</v>
      </c>
      <c r="I108">
        <f>'2020_Rohdaten'!H107</f>
        <v>2175</v>
      </c>
      <c r="J108">
        <f>'2020_Rohdaten'!I107</f>
        <v>2580</v>
      </c>
      <c r="L108">
        <f t="shared" si="7"/>
        <v>45.789473684210527</v>
      </c>
      <c r="M108">
        <f t="shared" si="8"/>
        <v>54.315789473684205</v>
      </c>
      <c r="N108">
        <f t="shared" si="9"/>
        <v>-21.759183001153023</v>
      </c>
    </row>
    <row r="109" spans="2:14" x14ac:dyDescent="0.25">
      <c r="B109">
        <f>'2020_Rohdaten'!A108</f>
        <v>2020</v>
      </c>
      <c r="C109">
        <f>'2020_Rohdaten'!B108</f>
        <v>467</v>
      </c>
      <c r="D109" t="str">
        <f>'2020_Rohdaten'!C108</f>
        <v xml:space="preserve">  Korea, Republik                       </v>
      </c>
      <c r="E109">
        <f>'2020_Rohdaten'!D108</f>
        <v>822</v>
      </c>
      <c r="F109">
        <f>'2020_Rohdaten'!E108</f>
        <v>342</v>
      </c>
      <c r="G109">
        <f>'2020_Rohdaten'!F108</f>
        <v>480</v>
      </c>
      <c r="H109">
        <f>'2020_Rohdaten'!G108</f>
        <v>1450</v>
      </c>
      <c r="I109">
        <f>'2020_Rohdaten'!H108</f>
        <v>545</v>
      </c>
      <c r="J109">
        <f>'2020_Rohdaten'!I108</f>
        <v>905</v>
      </c>
      <c r="L109">
        <f t="shared" si="7"/>
        <v>37.586206896551722</v>
      </c>
      <c r="M109">
        <f t="shared" si="8"/>
        <v>62.413793103448278</v>
      </c>
      <c r="N109">
        <f t="shared" si="9"/>
        <v>76.399026763990264</v>
      </c>
    </row>
    <row r="110" spans="2:14" x14ac:dyDescent="0.25">
      <c r="B110">
        <f>'2020_Rohdaten'!A109</f>
        <v>2020</v>
      </c>
      <c r="C110">
        <f>'2020_Rohdaten'!B109</f>
        <v>451</v>
      </c>
      <c r="D110" t="str">
        <f>'2020_Rohdaten'!C109</f>
        <v xml:space="preserve">  Libanon                               </v>
      </c>
      <c r="E110">
        <f>'2020_Rohdaten'!D109</f>
        <v>7530</v>
      </c>
      <c r="F110">
        <f>'2020_Rohdaten'!E109</f>
        <v>4148</v>
      </c>
      <c r="G110">
        <f>'2020_Rohdaten'!F109</f>
        <v>3382</v>
      </c>
      <c r="H110">
        <f>'2020_Rohdaten'!G109</f>
        <v>6630</v>
      </c>
      <c r="I110">
        <f>'2020_Rohdaten'!H109</f>
        <v>3800</v>
      </c>
      <c r="J110">
        <f>'2020_Rohdaten'!I109</f>
        <v>2830</v>
      </c>
      <c r="L110">
        <f t="shared" si="7"/>
        <v>57.315233785822016</v>
      </c>
      <c r="M110">
        <f t="shared" si="8"/>
        <v>42.684766214177976</v>
      </c>
      <c r="N110">
        <f t="shared" si="9"/>
        <v>-11.952191235059761</v>
      </c>
    </row>
    <row r="111" spans="2:14" x14ac:dyDescent="0.25">
      <c r="B111">
        <f>'2020_Rohdaten'!A110</f>
        <v>2020</v>
      </c>
      <c r="C111">
        <f>'2020_Rohdaten'!B110</f>
        <v>482</v>
      </c>
      <c r="D111" t="str">
        <f>'2020_Rohdaten'!C110</f>
        <v xml:space="preserve">  Malaysia                              </v>
      </c>
      <c r="E111">
        <f>'2020_Rohdaten'!D110</f>
        <v>400</v>
      </c>
      <c r="F111">
        <f>'2020_Rohdaten'!E110</f>
        <v>206</v>
      </c>
      <c r="G111">
        <f>'2020_Rohdaten'!F110</f>
        <v>194</v>
      </c>
      <c r="H111">
        <f>'2020_Rohdaten'!G110</f>
        <v>550</v>
      </c>
      <c r="I111">
        <f>'2020_Rohdaten'!H110</f>
        <v>270</v>
      </c>
      <c r="J111">
        <f>'2020_Rohdaten'!I110</f>
        <v>280</v>
      </c>
      <c r="L111">
        <f t="shared" si="7"/>
        <v>49.090909090909093</v>
      </c>
      <c r="M111">
        <f t="shared" si="8"/>
        <v>50.909090909090907</v>
      </c>
      <c r="N111">
        <f t="shared" si="9"/>
        <v>37.5</v>
      </c>
    </row>
    <row r="112" spans="2:14" x14ac:dyDescent="0.25">
      <c r="B112">
        <f>'2020_Rohdaten'!A111</f>
        <v>2020</v>
      </c>
      <c r="C112">
        <f>'2020_Rohdaten'!B111</f>
        <v>458</v>
      </c>
      <c r="D112" t="str">
        <f>'2020_Rohdaten'!C111</f>
        <v xml:space="preserve">  Nepal                                 </v>
      </c>
      <c r="E112">
        <f>'2020_Rohdaten'!D111</f>
        <v>248</v>
      </c>
      <c r="F112">
        <f>'2020_Rohdaten'!E111</f>
        <v>180</v>
      </c>
      <c r="G112">
        <f>'2020_Rohdaten'!F111</f>
        <v>68</v>
      </c>
      <c r="H112">
        <f>'2020_Rohdaten'!G111</f>
        <v>795</v>
      </c>
      <c r="I112">
        <f>'2020_Rohdaten'!H111</f>
        <v>425</v>
      </c>
      <c r="J112">
        <f>'2020_Rohdaten'!I111</f>
        <v>370</v>
      </c>
      <c r="L112">
        <f t="shared" si="7"/>
        <v>53.459119496855344</v>
      </c>
      <c r="M112">
        <f t="shared" si="8"/>
        <v>46.540880503144656</v>
      </c>
      <c r="N112">
        <f t="shared" si="9"/>
        <v>220.56451612903226</v>
      </c>
    </row>
    <row r="113" spans="2:14" x14ac:dyDescent="0.25">
      <c r="B113">
        <f>'2020_Rohdaten'!A112</f>
        <v>2020</v>
      </c>
      <c r="C113">
        <f>'2020_Rohdaten'!B112</f>
        <v>461</v>
      </c>
      <c r="D113" t="str">
        <f>'2020_Rohdaten'!C112</f>
        <v xml:space="preserve">  Pakistan                              </v>
      </c>
      <c r="E113">
        <f>'2020_Rohdaten'!D112</f>
        <v>1514</v>
      </c>
      <c r="F113">
        <f>'2020_Rohdaten'!E112</f>
        <v>922</v>
      </c>
      <c r="G113">
        <f>'2020_Rohdaten'!F112</f>
        <v>592</v>
      </c>
      <c r="H113">
        <f>'2020_Rohdaten'!G112</f>
        <v>4305</v>
      </c>
      <c r="I113">
        <f>'2020_Rohdaten'!H112</f>
        <v>2945</v>
      </c>
      <c r="J113">
        <f>'2020_Rohdaten'!I112</f>
        <v>1360</v>
      </c>
      <c r="L113">
        <f t="shared" si="7"/>
        <v>68.408826945412315</v>
      </c>
      <c r="M113">
        <f t="shared" si="8"/>
        <v>31.591173054587689</v>
      </c>
      <c r="N113">
        <f t="shared" si="9"/>
        <v>184.34610303830911</v>
      </c>
    </row>
    <row r="114" spans="2:14" x14ac:dyDescent="0.25">
      <c r="B114">
        <f>'2020_Rohdaten'!A113</f>
        <v>2020</v>
      </c>
      <c r="C114">
        <f>'2020_Rohdaten'!B113</f>
        <v>459</v>
      </c>
      <c r="D114" t="str">
        <f>'2020_Rohdaten'!C113</f>
        <v xml:space="preserve">  Die Palästinänsischen Gebiete         </v>
      </c>
      <c r="E114">
        <f>'2020_Rohdaten'!D113</f>
        <v>0</v>
      </c>
      <c r="F114">
        <f>'2020_Rohdaten'!E113</f>
        <v>0</v>
      </c>
      <c r="G114">
        <f>'2020_Rohdaten'!F113</f>
        <v>0</v>
      </c>
      <c r="H114">
        <f>'2020_Rohdaten'!G113</f>
        <v>1065</v>
      </c>
      <c r="I114">
        <f>'2020_Rohdaten'!H113</f>
        <v>635</v>
      </c>
      <c r="J114">
        <f>'2020_Rohdaten'!I113</f>
        <v>430</v>
      </c>
      <c r="L114">
        <f t="shared" si="7"/>
        <v>59.624413145539904</v>
      </c>
      <c r="M114">
        <f t="shared" si="8"/>
        <v>40.375586854460096</v>
      </c>
      <c r="N114" t="e">
        <f t="shared" si="9"/>
        <v>#DIV/0!</v>
      </c>
    </row>
    <row r="115" spans="2:14" x14ac:dyDescent="0.25">
      <c r="B115">
        <f>'2020_Rohdaten'!A114</f>
        <v>2020</v>
      </c>
      <c r="C115">
        <f>'2020_Rohdaten'!B114</f>
        <v>462</v>
      </c>
      <c r="D115" t="str">
        <f>'2020_Rohdaten'!C114</f>
        <v xml:space="preserve">  Philippinen                           </v>
      </c>
      <c r="E115">
        <f>'2020_Rohdaten'!D114</f>
        <v>1689</v>
      </c>
      <c r="F115">
        <f>'2020_Rohdaten'!E114</f>
        <v>516</v>
      </c>
      <c r="G115">
        <f>'2020_Rohdaten'!F114</f>
        <v>1173</v>
      </c>
      <c r="H115">
        <f>'2020_Rohdaten'!G114</f>
        <v>2100</v>
      </c>
      <c r="I115">
        <f>'2020_Rohdaten'!H114</f>
        <v>500</v>
      </c>
      <c r="J115">
        <f>'2020_Rohdaten'!I114</f>
        <v>1600</v>
      </c>
      <c r="L115">
        <f t="shared" si="7"/>
        <v>23.809523809523807</v>
      </c>
      <c r="M115">
        <f t="shared" si="8"/>
        <v>76.19047619047619</v>
      </c>
      <c r="N115">
        <f t="shared" si="9"/>
        <v>24.333925399644759</v>
      </c>
    </row>
    <row r="116" spans="2:14" x14ac:dyDescent="0.25">
      <c r="B116">
        <f>'2020_Rohdaten'!A115</f>
        <v>2020</v>
      </c>
      <c r="C116">
        <f>'2020_Rohdaten'!B115</f>
        <v>431</v>
      </c>
      <c r="D116" t="str">
        <f>'2020_Rohdaten'!C115</f>
        <v xml:space="preserve">  Sri Lanka                             </v>
      </c>
      <c r="E116">
        <f>'2020_Rohdaten'!D115</f>
        <v>2178</v>
      </c>
      <c r="F116">
        <f>'2020_Rohdaten'!E115</f>
        <v>1068</v>
      </c>
      <c r="G116">
        <f>'2020_Rohdaten'!F115</f>
        <v>1110</v>
      </c>
      <c r="H116">
        <f>'2020_Rohdaten'!G115</f>
        <v>1250</v>
      </c>
      <c r="I116">
        <f>'2020_Rohdaten'!H115</f>
        <v>580</v>
      </c>
      <c r="J116">
        <f>'2020_Rohdaten'!I115</f>
        <v>665</v>
      </c>
      <c r="L116">
        <f t="shared" si="7"/>
        <v>46.400000000000006</v>
      </c>
      <c r="M116">
        <f t="shared" si="8"/>
        <v>53.2</v>
      </c>
      <c r="N116">
        <f t="shared" si="9"/>
        <v>-42.607897153351701</v>
      </c>
    </row>
    <row r="117" spans="2:14" x14ac:dyDescent="0.25">
      <c r="B117">
        <f>'2020_Rohdaten'!A116</f>
        <v>2020</v>
      </c>
      <c r="C117">
        <f>'2020_Rohdaten'!B116</f>
        <v>475</v>
      </c>
      <c r="D117" t="str">
        <f>'2020_Rohdaten'!C116</f>
        <v xml:space="preserve">  Syrien, Arabische Republik            </v>
      </c>
      <c r="E117">
        <f>'2020_Rohdaten'!D116</f>
        <v>5458</v>
      </c>
      <c r="F117">
        <f>'2020_Rohdaten'!E116</f>
        <v>2997</v>
      </c>
      <c r="G117">
        <f>'2020_Rohdaten'!F116</f>
        <v>2461</v>
      </c>
      <c r="H117">
        <f>'2020_Rohdaten'!G116</f>
        <v>87680</v>
      </c>
      <c r="I117">
        <f>'2020_Rohdaten'!H116</f>
        <v>49620</v>
      </c>
      <c r="J117">
        <f>'2020_Rohdaten'!I116</f>
        <v>38060</v>
      </c>
      <c r="L117">
        <f t="shared" si="7"/>
        <v>56.592153284671532</v>
      </c>
      <c r="M117">
        <f t="shared" si="8"/>
        <v>43.407846715328468</v>
      </c>
      <c r="N117">
        <f t="shared" si="9"/>
        <v>1506.4492488090875</v>
      </c>
    </row>
    <row r="118" spans="2:14" x14ac:dyDescent="0.25">
      <c r="B118">
        <f>'2020_Rohdaten'!A117</f>
        <v>2020</v>
      </c>
      <c r="C118">
        <f>'2020_Rohdaten'!B117</f>
        <v>465</v>
      </c>
      <c r="D118" t="str">
        <f>'2020_Rohdaten'!C117</f>
        <v xml:space="preserve">  Taiwan                                </v>
      </c>
      <c r="E118">
        <f>'2020_Rohdaten'!D117</f>
        <v>210</v>
      </c>
      <c r="F118">
        <f>'2020_Rohdaten'!E117</f>
        <v>73</v>
      </c>
      <c r="G118">
        <f>'2020_Rohdaten'!F117</f>
        <v>137</v>
      </c>
      <c r="H118">
        <f>'2020_Rohdaten'!G117</f>
        <v>410</v>
      </c>
      <c r="I118">
        <f>'2020_Rohdaten'!H117</f>
        <v>110</v>
      </c>
      <c r="J118">
        <f>'2020_Rohdaten'!I117</f>
        <v>300</v>
      </c>
      <c r="L118">
        <f t="shared" si="7"/>
        <v>26.829268292682929</v>
      </c>
      <c r="M118">
        <f t="shared" si="8"/>
        <v>73.170731707317074</v>
      </c>
      <c r="N118">
        <f t="shared" si="9"/>
        <v>95.238095238095241</v>
      </c>
    </row>
    <row r="119" spans="2:14" x14ac:dyDescent="0.25">
      <c r="B119">
        <f>'2020_Rohdaten'!A118</f>
        <v>2020</v>
      </c>
      <c r="C119">
        <f>'2020_Rohdaten'!B118</f>
        <v>476</v>
      </c>
      <c r="D119" t="str">
        <f>'2020_Rohdaten'!C118</f>
        <v xml:space="preserve">  Thailand                              </v>
      </c>
      <c r="E119">
        <f>'2020_Rohdaten'!D118</f>
        <v>3803</v>
      </c>
      <c r="F119">
        <f>'2020_Rohdaten'!E118</f>
        <v>483</v>
      </c>
      <c r="G119">
        <f>'2020_Rohdaten'!F118</f>
        <v>3320</v>
      </c>
      <c r="H119">
        <f>'2020_Rohdaten'!G118</f>
        <v>4170</v>
      </c>
      <c r="I119">
        <f>'2020_Rohdaten'!H118</f>
        <v>385</v>
      </c>
      <c r="J119">
        <f>'2020_Rohdaten'!I118</f>
        <v>3780</v>
      </c>
      <c r="L119">
        <f t="shared" si="7"/>
        <v>9.2326139088729011</v>
      </c>
      <c r="M119">
        <f t="shared" si="8"/>
        <v>90.647482014388487</v>
      </c>
      <c r="N119">
        <f t="shared" si="9"/>
        <v>9.6502760978175122</v>
      </c>
    </row>
    <row r="120" spans="2:14" x14ac:dyDescent="0.25">
      <c r="B120">
        <f>'2020_Rohdaten'!A119</f>
        <v>2020</v>
      </c>
      <c r="C120">
        <f>'2020_Rohdaten'!B119</f>
        <v>432</v>
      </c>
      <c r="D120" t="str">
        <f>'2020_Rohdaten'!C119</f>
        <v xml:space="preserve">  Vietnam                               </v>
      </c>
      <c r="E120">
        <f>'2020_Rohdaten'!D119</f>
        <v>9666</v>
      </c>
      <c r="F120">
        <f>'2020_Rohdaten'!E119</f>
        <v>4982</v>
      </c>
      <c r="G120">
        <f>'2020_Rohdaten'!F119</f>
        <v>4684</v>
      </c>
      <c r="H120">
        <f>'2020_Rohdaten'!G119</f>
        <v>8785</v>
      </c>
      <c r="I120">
        <f>'2020_Rohdaten'!H119</f>
        <v>3970</v>
      </c>
      <c r="J120">
        <f>'2020_Rohdaten'!I119</f>
        <v>4815</v>
      </c>
      <c r="L120">
        <f t="shared" si="7"/>
        <v>45.190665907797381</v>
      </c>
      <c r="M120">
        <f t="shared" si="8"/>
        <v>54.809334092202619</v>
      </c>
      <c r="N120">
        <f t="shared" si="9"/>
        <v>-9.1144216842540864</v>
      </c>
    </row>
    <row r="121" spans="2:14" x14ac:dyDescent="0.25">
      <c r="B121">
        <f>'2020_Rohdaten'!A120</f>
        <v>2020</v>
      </c>
      <c r="C121" t="str">
        <f>'2020_Rohdaten'!B120</f>
        <v xml:space="preserve">   </v>
      </c>
      <c r="D121" t="str">
        <f>'2020_Rohdaten'!C120</f>
        <v xml:space="preserve">  übrige asiatische Staaten             </v>
      </c>
      <c r="E121">
        <f>'2020_Rohdaten'!D120</f>
        <v>3214</v>
      </c>
      <c r="F121">
        <f>'2020_Rohdaten'!E120</f>
        <v>1579</v>
      </c>
      <c r="G121">
        <f>'2020_Rohdaten'!F120</f>
        <v>1635</v>
      </c>
      <c r="H121">
        <f>'2020_Rohdaten'!G120</f>
        <v>3595</v>
      </c>
      <c r="I121">
        <f>'2020_Rohdaten'!H120</f>
        <v>1830</v>
      </c>
      <c r="J121">
        <f>'2020_Rohdaten'!I120</f>
        <v>1765</v>
      </c>
      <c r="L121">
        <f t="shared" si="7"/>
        <v>50.904033379694027</v>
      </c>
      <c r="M121">
        <f t="shared" si="8"/>
        <v>49.09596662030598</v>
      </c>
      <c r="N121">
        <f t="shared" si="9"/>
        <v>11.854387056627255</v>
      </c>
    </row>
    <row r="122" spans="2:14" x14ac:dyDescent="0.25">
      <c r="B122">
        <f>'2020_Rohdaten'!A121</f>
        <v>2020</v>
      </c>
      <c r="C122">
        <v>4000</v>
      </c>
      <c r="D122" t="str">
        <f>'2020_Rohdaten'!C121</f>
        <v xml:space="preserve">Asien insgesamt                         </v>
      </c>
      <c r="E122">
        <f>'2020_Rohdaten'!D121</f>
        <v>73534</v>
      </c>
      <c r="F122">
        <f>'2020_Rohdaten'!E121</f>
        <v>37079</v>
      </c>
      <c r="G122">
        <f>'2020_Rohdaten'!F121</f>
        <v>36455</v>
      </c>
      <c r="H122">
        <f>'2020_Rohdaten'!G121</f>
        <v>231560</v>
      </c>
      <c r="I122">
        <f>'2020_Rohdaten'!H121</f>
        <v>126140</v>
      </c>
      <c r="J122">
        <f>'2020_Rohdaten'!I121</f>
        <v>105420</v>
      </c>
      <c r="L122">
        <f t="shared" si="7"/>
        <v>54.474002418379683</v>
      </c>
      <c r="M122">
        <f t="shared" si="8"/>
        <v>45.525997581620317</v>
      </c>
      <c r="N122">
        <f t="shared" si="9"/>
        <v>214.90195011831261</v>
      </c>
    </row>
    <row r="123" spans="2:14" x14ac:dyDescent="0.25">
      <c r="B123">
        <f>'2020_Rohdaten'!A122</f>
        <v>2020</v>
      </c>
      <c r="C123">
        <v>5000</v>
      </c>
      <c r="D123" t="str">
        <f>'2020_Rohdaten'!C122</f>
        <v xml:space="preserve">Australien und Ozeanien                 </v>
      </c>
      <c r="E123">
        <f>'2020_Rohdaten'!D122</f>
        <v>667</v>
      </c>
      <c r="F123">
        <f>'2020_Rohdaten'!E122</f>
        <v>314</v>
      </c>
      <c r="G123">
        <f>'2020_Rohdaten'!F122</f>
        <v>353</v>
      </c>
      <c r="H123">
        <f>'2020_Rohdaten'!G122</f>
        <v>1030</v>
      </c>
      <c r="I123">
        <f>'2020_Rohdaten'!H122</f>
        <v>590</v>
      </c>
      <c r="J123">
        <f>'2020_Rohdaten'!I122</f>
        <v>440</v>
      </c>
      <c r="L123">
        <f t="shared" si="7"/>
        <v>57.28155339805825</v>
      </c>
      <c r="M123">
        <f t="shared" si="8"/>
        <v>42.718446601941743</v>
      </c>
      <c r="N123">
        <f t="shared" si="9"/>
        <v>54.42278860569715</v>
      </c>
    </row>
    <row r="124" spans="2:14" x14ac:dyDescent="0.25">
      <c r="B124">
        <f>'2020_Rohdaten'!A123</f>
        <v>2020</v>
      </c>
      <c r="C124">
        <f>'2020_Rohdaten'!B123</f>
        <v>997</v>
      </c>
      <c r="D124" t="str">
        <f>'2020_Rohdaten'!C123</f>
        <v xml:space="preserve">staatenlos                              </v>
      </c>
      <c r="E124">
        <f>'2020_Rohdaten'!D123</f>
        <v>1620</v>
      </c>
      <c r="F124">
        <f>'2020_Rohdaten'!E123</f>
        <v>926</v>
      </c>
      <c r="G124">
        <f>'2020_Rohdaten'!F123</f>
        <v>694</v>
      </c>
      <c r="H124">
        <f>'2020_Rohdaten'!G123</f>
        <v>3465</v>
      </c>
      <c r="I124">
        <f>'2020_Rohdaten'!H123</f>
        <v>1960</v>
      </c>
      <c r="J124">
        <f>'2020_Rohdaten'!I123</f>
        <v>1505</v>
      </c>
      <c r="L124">
        <f t="shared" si="7"/>
        <v>56.56565656565656</v>
      </c>
      <c r="M124">
        <f t="shared" si="8"/>
        <v>43.43434343434344</v>
      </c>
      <c r="N124">
        <f t="shared" si="9"/>
        <v>113.88888888888889</v>
      </c>
    </row>
    <row r="125" spans="2:14" x14ac:dyDescent="0.25">
      <c r="B125">
        <f>'2020_Rohdaten'!A124</f>
        <v>2020</v>
      </c>
      <c r="C125">
        <v>998</v>
      </c>
      <c r="D125" t="str">
        <f>'2020_Rohdaten'!C124</f>
        <v xml:space="preserve">ungeklärt,oh.Angabe,unbekannt           </v>
      </c>
      <c r="E125">
        <f>'2020_Rohdaten'!D124</f>
        <v>6845</v>
      </c>
      <c r="F125">
        <f>'2020_Rohdaten'!E124</f>
        <v>3854</v>
      </c>
      <c r="G125">
        <f>'2020_Rohdaten'!F124</f>
        <v>2991</v>
      </c>
      <c r="H125">
        <f>'2020_Rohdaten'!G124</f>
        <v>9090</v>
      </c>
      <c r="I125">
        <f>'2020_Rohdaten'!H124</f>
        <v>5290</v>
      </c>
      <c r="J125">
        <f>'2020_Rohdaten'!I124</f>
        <v>3795</v>
      </c>
      <c r="L125">
        <f t="shared" si="7"/>
        <v>58.195819581958197</v>
      </c>
      <c r="M125">
        <f t="shared" si="8"/>
        <v>41.74917491749175</v>
      </c>
      <c r="N125">
        <f t="shared" si="9"/>
        <v>32.797662527392255</v>
      </c>
    </row>
    <row r="126" spans="2:14" x14ac:dyDescent="0.25">
      <c r="B126">
        <f>'2020_Rohdaten'!A125</f>
        <v>2020</v>
      </c>
      <c r="C126">
        <f>'2020_Rohdaten'!B125</f>
        <v>185</v>
      </c>
      <c r="D126" t="str">
        <f>'2020_Rohdaten'!C125</f>
        <v xml:space="preserve">Britische Überseegebiete                </v>
      </c>
      <c r="E126">
        <f>'2020_Rohdaten'!D125</f>
        <v>0</v>
      </c>
      <c r="F126">
        <f>'2020_Rohdaten'!E125</f>
        <v>0</v>
      </c>
      <c r="G126">
        <f>'2020_Rohdaten'!F125</f>
        <v>0</v>
      </c>
      <c r="H126">
        <f>'2020_Rohdaten'!G125</f>
        <v>30</v>
      </c>
      <c r="I126">
        <f>'2020_Rohdaten'!H125</f>
        <v>15</v>
      </c>
      <c r="J126">
        <f>'2020_Rohdaten'!I125</f>
        <v>15</v>
      </c>
      <c r="L126">
        <f t="shared" si="7"/>
        <v>50</v>
      </c>
      <c r="M126">
        <f t="shared" si="8"/>
        <v>50</v>
      </c>
      <c r="N126" t="e">
        <f t="shared" si="9"/>
        <v>#DIV/0!</v>
      </c>
    </row>
    <row r="127" spans="2:14" x14ac:dyDescent="0.25">
      <c r="B127">
        <f>'2020_Rohdaten'!A126</f>
        <v>2020</v>
      </c>
      <c r="C127">
        <v>9999</v>
      </c>
      <c r="D127" t="str">
        <f>'2020_Rohdaten'!C126</f>
        <v xml:space="preserve">Ausländer insgesamt                     </v>
      </c>
      <c r="E127">
        <f>'2020_Rohdaten'!D126</f>
        <v>461486</v>
      </c>
      <c r="F127">
        <f>'2020_Rohdaten'!E126</f>
        <v>237244</v>
      </c>
      <c r="G127">
        <f>'2020_Rohdaten'!F126</f>
        <v>224242</v>
      </c>
      <c r="H127">
        <f>'2020_Rohdaten'!G126</f>
        <v>857895</v>
      </c>
      <c r="I127">
        <f>'2020_Rohdaten'!H126</f>
        <v>464080</v>
      </c>
      <c r="J127">
        <f>'2020_Rohdaten'!I126</f>
        <v>393815</v>
      </c>
      <c r="L127">
        <f t="shared" si="7"/>
        <v>54.095198130307324</v>
      </c>
      <c r="M127">
        <f t="shared" si="8"/>
        <v>45.904801869692676</v>
      </c>
      <c r="N127">
        <f t="shared" si="9"/>
        <v>85.898380449244399</v>
      </c>
    </row>
  </sheetData>
  <mergeCells count="7">
    <mergeCell ref="N2:N4"/>
    <mergeCell ref="B2:B4"/>
    <mergeCell ref="C2:D4"/>
    <mergeCell ref="E2:J2"/>
    <mergeCell ref="E3:G3"/>
    <mergeCell ref="H3:J3"/>
    <mergeCell ref="K3:M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914A-6C4C-4943-B6EC-606A6F88937E}">
  <sheetPr codeName="Tabelle4"/>
  <dimension ref="A1:I127"/>
  <sheetViews>
    <sheetView workbookViewId="0"/>
  </sheetViews>
  <sheetFormatPr baseColWidth="10" defaultRowHeight="15" x14ac:dyDescent="0.25"/>
  <cols>
    <col min="3" max="3" width="35.7109375" style="102" customWidth="1"/>
  </cols>
  <sheetData>
    <row r="1" spans="1:9" x14ac:dyDescent="0.25">
      <c r="A1" s="124" t="s">
        <v>342</v>
      </c>
      <c r="B1" s="121"/>
      <c r="C1" s="126"/>
      <c r="D1" s="121"/>
      <c r="E1" s="121"/>
      <c r="F1" s="121"/>
      <c r="G1" s="121"/>
      <c r="H1" s="121"/>
      <c r="I1" s="121"/>
    </row>
    <row r="2" spans="1:9" x14ac:dyDescent="0.25">
      <c r="A2" s="175"/>
      <c r="B2" s="176" t="s">
        <v>470</v>
      </c>
      <c r="C2" s="177"/>
      <c r="D2" s="177" t="s">
        <v>344</v>
      </c>
      <c r="E2" s="177"/>
      <c r="F2" s="177"/>
      <c r="G2" s="177"/>
      <c r="H2" s="177"/>
      <c r="I2" s="177"/>
    </row>
    <row r="3" spans="1:9" x14ac:dyDescent="0.25">
      <c r="A3" s="175"/>
      <c r="B3" s="177"/>
      <c r="C3" s="177"/>
      <c r="D3" s="177">
        <v>2005</v>
      </c>
      <c r="E3" s="177"/>
      <c r="F3" s="177"/>
      <c r="G3" s="177">
        <v>2019</v>
      </c>
      <c r="H3" s="177"/>
      <c r="I3" s="177"/>
    </row>
    <row r="4" spans="1:9" x14ac:dyDescent="0.25">
      <c r="A4" s="175"/>
      <c r="B4" s="177"/>
      <c r="C4" s="177"/>
      <c r="D4" s="123" t="s">
        <v>164</v>
      </c>
      <c r="E4" s="123" t="s">
        <v>471</v>
      </c>
      <c r="F4" s="123" t="s">
        <v>472</v>
      </c>
      <c r="G4" s="123" t="s">
        <v>164</v>
      </c>
      <c r="H4" s="123" t="s">
        <v>471</v>
      </c>
      <c r="I4" s="123" t="s">
        <v>472</v>
      </c>
    </row>
    <row r="5" spans="1:9" x14ac:dyDescent="0.25">
      <c r="A5" s="124">
        <v>2018</v>
      </c>
      <c r="B5" s="122" t="s">
        <v>473</v>
      </c>
      <c r="C5" s="126" t="s">
        <v>345</v>
      </c>
      <c r="D5" s="121">
        <v>913</v>
      </c>
      <c r="E5" s="121">
        <v>534</v>
      </c>
      <c r="F5" s="121">
        <v>379</v>
      </c>
      <c r="G5" s="121">
        <v>6120</v>
      </c>
      <c r="H5" s="121">
        <v>3530</v>
      </c>
      <c r="I5" s="121">
        <v>2590</v>
      </c>
    </row>
    <row r="6" spans="1:9" x14ac:dyDescent="0.25">
      <c r="A6" s="124">
        <v>2018</v>
      </c>
      <c r="B6" s="122" t="s">
        <v>474</v>
      </c>
      <c r="C6" s="126" t="s">
        <v>346</v>
      </c>
      <c r="D6" s="121">
        <v>982</v>
      </c>
      <c r="E6" s="121">
        <v>458</v>
      </c>
      <c r="F6" s="121">
        <v>524</v>
      </c>
      <c r="G6" s="121">
        <v>1300</v>
      </c>
      <c r="H6" s="121">
        <v>665</v>
      </c>
      <c r="I6" s="121">
        <v>640</v>
      </c>
    </row>
    <row r="7" spans="1:9" x14ac:dyDescent="0.25">
      <c r="A7" s="124">
        <v>2018</v>
      </c>
      <c r="B7" s="122" t="s">
        <v>475</v>
      </c>
      <c r="C7" s="126" t="s">
        <v>347</v>
      </c>
      <c r="D7" s="121">
        <v>6463</v>
      </c>
      <c r="E7" s="121">
        <v>3337</v>
      </c>
      <c r="F7" s="121">
        <v>3126</v>
      </c>
      <c r="G7" s="121">
        <v>7860</v>
      </c>
      <c r="H7" s="121">
        <v>4255</v>
      </c>
      <c r="I7" s="121">
        <v>3605</v>
      </c>
    </row>
    <row r="8" spans="1:9" x14ac:dyDescent="0.25">
      <c r="A8" s="124">
        <v>2018</v>
      </c>
      <c r="B8" s="122" t="s">
        <v>476</v>
      </c>
      <c r="C8" s="126" t="s">
        <v>348</v>
      </c>
      <c r="D8" s="121">
        <v>1906</v>
      </c>
      <c r="E8" s="121">
        <v>798</v>
      </c>
      <c r="F8" s="121">
        <v>1108</v>
      </c>
      <c r="G8" s="121">
        <v>28360</v>
      </c>
      <c r="H8" s="121">
        <v>15555</v>
      </c>
      <c r="I8" s="121">
        <v>12800</v>
      </c>
    </row>
    <row r="9" spans="1:9" x14ac:dyDescent="0.25">
      <c r="A9" s="124">
        <v>2018</v>
      </c>
      <c r="B9" s="122" t="s">
        <v>477</v>
      </c>
      <c r="C9" s="126" t="s">
        <v>349</v>
      </c>
      <c r="D9" s="121">
        <v>1576</v>
      </c>
      <c r="E9" s="121">
        <v>611</v>
      </c>
      <c r="F9" s="121">
        <v>965</v>
      </c>
      <c r="G9" s="121">
        <v>1450</v>
      </c>
      <c r="H9" s="121">
        <v>585</v>
      </c>
      <c r="I9" s="121">
        <v>865</v>
      </c>
    </row>
    <row r="10" spans="1:9" x14ac:dyDescent="0.25">
      <c r="A10" s="124">
        <v>2018</v>
      </c>
      <c r="B10" s="122" t="s">
        <v>478</v>
      </c>
      <c r="C10" s="126" t="s">
        <v>350</v>
      </c>
      <c r="D10" s="121">
        <v>305</v>
      </c>
      <c r="E10" s="121">
        <v>81</v>
      </c>
      <c r="F10" s="121">
        <v>224</v>
      </c>
      <c r="G10" s="121">
        <v>515</v>
      </c>
      <c r="H10" s="121">
        <v>185</v>
      </c>
      <c r="I10" s="121">
        <v>330</v>
      </c>
    </row>
    <row r="11" spans="1:9" x14ac:dyDescent="0.25">
      <c r="A11" s="124">
        <v>2018</v>
      </c>
      <c r="B11" s="122" t="s">
        <v>479</v>
      </c>
      <c r="C11" s="126" t="s">
        <v>351</v>
      </c>
      <c r="D11" s="121">
        <v>1110</v>
      </c>
      <c r="E11" s="121">
        <v>287</v>
      </c>
      <c r="F11" s="121">
        <v>823</v>
      </c>
      <c r="G11" s="121">
        <v>1050</v>
      </c>
      <c r="H11" s="121">
        <v>295</v>
      </c>
      <c r="I11" s="121">
        <v>750</v>
      </c>
    </row>
    <row r="12" spans="1:9" x14ac:dyDescent="0.25">
      <c r="A12" s="124">
        <v>2018</v>
      </c>
      <c r="B12" s="122" t="s">
        <v>480</v>
      </c>
      <c r="C12" s="126" t="s">
        <v>352</v>
      </c>
      <c r="D12" s="121">
        <v>3892</v>
      </c>
      <c r="E12" s="121">
        <v>1659</v>
      </c>
      <c r="F12" s="121">
        <v>2233</v>
      </c>
      <c r="G12" s="121">
        <v>4800</v>
      </c>
      <c r="H12" s="121">
        <v>2270</v>
      </c>
      <c r="I12" s="121">
        <v>2530</v>
      </c>
    </row>
    <row r="13" spans="1:9" x14ac:dyDescent="0.25">
      <c r="A13" s="124">
        <v>2018</v>
      </c>
      <c r="B13" s="122" t="s">
        <v>481</v>
      </c>
      <c r="C13" s="126" t="s">
        <v>353</v>
      </c>
      <c r="D13" s="121">
        <v>16107</v>
      </c>
      <c r="E13" s="121">
        <v>8996</v>
      </c>
      <c r="F13" s="121">
        <v>7111</v>
      </c>
      <c r="G13" s="121">
        <v>18815</v>
      </c>
      <c r="H13" s="121">
        <v>10670</v>
      </c>
      <c r="I13" s="121">
        <v>8145</v>
      </c>
    </row>
    <row r="14" spans="1:9" x14ac:dyDescent="0.25">
      <c r="A14" s="124">
        <v>2018</v>
      </c>
      <c r="B14" s="122" t="s">
        <v>482</v>
      </c>
      <c r="C14" s="126" t="s">
        <v>354</v>
      </c>
      <c r="D14" s="121">
        <v>500</v>
      </c>
      <c r="E14" s="121">
        <v>270</v>
      </c>
      <c r="F14" s="121">
        <v>230</v>
      </c>
      <c r="G14" s="121">
        <v>740</v>
      </c>
      <c r="H14" s="121">
        <v>450</v>
      </c>
      <c r="I14" s="121">
        <v>295</v>
      </c>
    </row>
    <row r="15" spans="1:9" x14ac:dyDescent="0.25">
      <c r="A15" s="124">
        <v>2018</v>
      </c>
      <c r="B15" s="122" t="s">
        <v>483</v>
      </c>
      <c r="C15" s="126" t="s">
        <v>355</v>
      </c>
      <c r="D15" s="121">
        <v>141</v>
      </c>
      <c r="E15" s="121">
        <v>76</v>
      </c>
      <c r="F15" s="121">
        <v>65</v>
      </c>
      <c r="G15" s="121">
        <v>140</v>
      </c>
      <c r="H15" s="121">
        <v>85</v>
      </c>
      <c r="I15" s="121">
        <v>55</v>
      </c>
    </row>
    <row r="16" spans="1:9" x14ac:dyDescent="0.25">
      <c r="A16" s="124">
        <v>2018</v>
      </c>
      <c r="B16" s="122" t="s">
        <v>484</v>
      </c>
      <c r="C16" s="126" t="s">
        <v>356</v>
      </c>
      <c r="D16" s="121">
        <v>23943</v>
      </c>
      <c r="E16" s="121">
        <v>14941</v>
      </c>
      <c r="F16" s="121">
        <v>9002</v>
      </c>
      <c r="G16" s="121">
        <v>28825</v>
      </c>
      <c r="H16" s="121">
        <v>17460</v>
      </c>
      <c r="I16" s="121">
        <v>11360</v>
      </c>
    </row>
    <row r="17" spans="1:9" x14ac:dyDescent="0.25">
      <c r="A17" s="124">
        <v>2018</v>
      </c>
      <c r="B17" s="122" t="s">
        <v>485</v>
      </c>
      <c r="C17" s="126" t="s">
        <v>357</v>
      </c>
      <c r="D17" s="121">
        <v>37396</v>
      </c>
      <c r="E17" s="121">
        <v>19716</v>
      </c>
      <c r="F17" s="121">
        <v>17680</v>
      </c>
      <c r="G17" s="121">
        <v>1690</v>
      </c>
      <c r="H17" s="121">
        <v>935</v>
      </c>
      <c r="I17" s="121">
        <v>750</v>
      </c>
    </row>
    <row r="18" spans="1:9" x14ac:dyDescent="0.25">
      <c r="A18" s="124">
        <v>2018</v>
      </c>
      <c r="B18" s="122" t="s">
        <v>486</v>
      </c>
      <c r="C18" s="126" t="s">
        <v>358</v>
      </c>
      <c r="D18" s="121">
        <v>0</v>
      </c>
      <c r="E18" s="121">
        <v>0</v>
      </c>
      <c r="F18" s="121">
        <v>0</v>
      </c>
      <c r="G18" s="121">
        <v>470</v>
      </c>
      <c r="H18" s="121">
        <v>230</v>
      </c>
      <c r="I18" s="121">
        <v>240</v>
      </c>
    </row>
    <row r="19" spans="1:9" x14ac:dyDescent="0.25">
      <c r="A19" s="124">
        <v>2018</v>
      </c>
      <c r="B19" s="122" t="s">
        <v>487</v>
      </c>
      <c r="C19" s="126" t="s">
        <v>359</v>
      </c>
      <c r="D19" s="121">
        <v>0</v>
      </c>
      <c r="E19" s="121">
        <v>0</v>
      </c>
      <c r="F19" s="121">
        <v>0</v>
      </c>
      <c r="G19" s="121">
        <v>19115</v>
      </c>
      <c r="H19" s="121">
        <v>9740</v>
      </c>
      <c r="I19" s="121">
        <v>9375</v>
      </c>
    </row>
    <row r="20" spans="1:9" x14ac:dyDescent="0.25">
      <c r="A20" s="124">
        <v>2018</v>
      </c>
      <c r="B20" s="122" t="s">
        <v>488</v>
      </c>
      <c r="C20" s="126" t="s">
        <v>360</v>
      </c>
      <c r="D20" s="121">
        <v>0</v>
      </c>
      <c r="E20" s="121">
        <v>0</v>
      </c>
      <c r="F20" s="121">
        <v>0</v>
      </c>
      <c r="G20" s="121">
        <v>4405</v>
      </c>
      <c r="H20" s="121">
        <v>2385</v>
      </c>
      <c r="I20" s="121">
        <v>2020</v>
      </c>
    </row>
    <row r="21" spans="1:9" x14ac:dyDescent="0.25">
      <c r="A21" s="124">
        <v>2018</v>
      </c>
      <c r="B21" s="122" t="s">
        <v>489</v>
      </c>
      <c r="C21" s="126" t="s">
        <v>361</v>
      </c>
      <c r="D21" s="121">
        <v>6466</v>
      </c>
      <c r="E21" s="121">
        <v>3253</v>
      </c>
      <c r="F21" s="121">
        <v>3213</v>
      </c>
      <c r="G21" s="121">
        <v>11915</v>
      </c>
      <c r="H21" s="121">
        <v>6790</v>
      </c>
      <c r="I21" s="121">
        <v>5120</v>
      </c>
    </row>
    <row r="22" spans="1:9" x14ac:dyDescent="0.25">
      <c r="A22" s="124">
        <v>2018</v>
      </c>
      <c r="B22" s="122" t="s">
        <v>490</v>
      </c>
      <c r="C22" s="126" t="s">
        <v>362</v>
      </c>
      <c r="D22" s="121">
        <v>0</v>
      </c>
      <c r="E22" s="121">
        <v>0</v>
      </c>
      <c r="F22" s="121">
        <v>0</v>
      </c>
      <c r="G22" s="121">
        <v>16475</v>
      </c>
      <c r="H22" s="121">
        <v>8550</v>
      </c>
      <c r="I22" s="121">
        <v>7925</v>
      </c>
    </row>
    <row r="23" spans="1:9" x14ac:dyDescent="0.25">
      <c r="A23" s="124">
        <v>2018</v>
      </c>
      <c r="B23" s="122" t="s">
        <v>491</v>
      </c>
      <c r="C23" s="126" t="s">
        <v>363</v>
      </c>
      <c r="D23" s="121">
        <v>1050</v>
      </c>
      <c r="E23" s="121">
        <v>404</v>
      </c>
      <c r="F23" s="121">
        <v>646</v>
      </c>
      <c r="G23" s="121">
        <v>5590</v>
      </c>
      <c r="H23" s="121">
        <v>2985</v>
      </c>
      <c r="I23" s="121">
        <v>2600</v>
      </c>
    </row>
    <row r="24" spans="1:9" x14ac:dyDescent="0.25">
      <c r="A24" s="124">
        <v>2018</v>
      </c>
      <c r="B24" s="122" t="s">
        <v>492</v>
      </c>
      <c r="C24" s="126" t="s">
        <v>364</v>
      </c>
      <c r="D24" s="121">
        <v>2052</v>
      </c>
      <c r="E24" s="121">
        <v>542</v>
      </c>
      <c r="F24" s="121">
        <v>1510</v>
      </c>
      <c r="G24" s="121">
        <v>7745</v>
      </c>
      <c r="H24" s="121">
        <v>3825</v>
      </c>
      <c r="I24" s="121">
        <v>3915</v>
      </c>
    </row>
    <row r="25" spans="1:9" x14ac:dyDescent="0.25">
      <c r="A25" s="124">
        <v>2018</v>
      </c>
      <c r="B25" s="122" t="s">
        <v>493</v>
      </c>
      <c r="C25" s="126" t="s">
        <v>365</v>
      </c>
      <c r="D25" s="121">
        <v>150</v>
      </c>
      <c r="E25" s="121">
        <v>76</v>
      </c>
      <c r="F25" s="121">
        <v>74</v>
      </c>
      <c r="G25" s="121">
        <v>240</v>
      </c>
      <c r="H25" s="121">
        <v>120</v>
      </c>
      <c r="I25" s="121">
        <v>120</v>
      </c>
    </row>
    <row r="26" spans="1:9" x14ac:dyDescent="0.25">
      <c r="A26" s="124">
        <v>2018</v>
      </c>
      <c r="B26" s="122" t="s">
        <v>494</v>
      </c>
      <c r="C26" s="126" t="s">
        <v>366</v>
      </c>
      <c r="D26" s="121">
        <v>0</v>
      </c>
      <c r="E26" s="121">
        <v>0</v>
      </c>
      <c r="F26" s="121">
        <v>0</v>
      </c>
      <c r="G26" s="121">
        <v>40</v>
      </c>
      <c r="H26" s="121">
        <v>20</v>
      </c>
      <c r="I26" s="121">
        <v>20</v>
      </c>
    </row>
    <row r="27" spans="1:9" x14ac:dyDescent="0.25">
      <c r="A27" s="124">
        <v>2018</v>
      </c>
      <c r="B27" s="122" t="s">
        <v>495</v>
      </c>
      <c r="C27" s="126" t="s">
        <v>367</v>
      </c>
      <c r="D27" s="121">
        <v>2634</v>
      </c>
      <c r="E27" s="121">
        <v>1412</v>
      </c>
      <c r="F27" s="121">
        <v>1222</v>
      </c>
      <c r="G27" s="121">
        <v>6105</v>
      </c>
      <c r="H27" s="121">
        <v>3250</v>
      </c>
      <c r="I27" s="121">
        <v>2855</v>
      </c>
    </row>
    <row r="28" spans="1:9" x14ac:dyDescent="0.25">
      <c r="A28" s="124">
        <v>2018</v>
      </c>
      <c r="B28" s="122" t="s">
        <v>496</v>
      </c>
      <c r="C28" s="126" t="s">
        <v>368</v>
      </c>
      <c r="D28" s="121">
        <v>1087</v>
      </c>
      <c r="E28" s="121">
        <v>468</v>
      </c>
      <c r="F28" s="121">
        <v>619</v>
      </c>
      <c r="G28" s="121">
        <v>2825</v>
      </c>
      <c r="H28" s="121">
        <v>1160</v>
      </c>
      <c r="I28" s="121">
        <v>1665</v>
      </c>
    </row>
    <row r="29" spans="1:9" x14ac:dyDescent="0.25">
      <c r="A29" s="124">
        <v>2018</v>
      </c>
      <c r="B29" s="122" t="s">
        <v>497</v>
      </c>
      <c r="C29" s="126" t="s">
        <v>369</v>
      </c>
      <c r="D29" s="121">
        <v>2</v>
      </c>
      <c r="E29" s="121">
        <v>0</v>
      </c>
      <c r="F29" s="121">
        <v>2</v>
      </c>
      <c r="G29" s="121">
        <v>5</v>
      </c>
      <c r="H29" s="121">
        <v>0</v>
      </c>
      <c r="I29" s="121">
        <v>0</v>
      </c>
    </row>
    <row r="30" spans="1:9" x14ac:dyDescent="0.25">
      <c r="A30" s="124">
        <v>2018</v>
      </c>
      <c r="B30" s="122" t="s">
        <v>498</v>
      </c>
      <c r="C30" s="126" t="s">
        <v>370</v>
      </c>
      <c r="D30" s="121">
        <v>22334</v>
      </c>
      <c r="E30" s="121">
        <v>12637</v>
      </c>
      <c r="F30" s="121">
        <v>9697</v>
      </c>
      <c r="G30" s="121">
        <v>29865</v>
      </c>
      <c r="H30" s="121">
        <v>16910</v>
      </c>
      <c r="I30" s="121">
        <v>12955</v>
      </c>
    </row>
    <row r="31" spans="1:9" x14ac:dyDescent="0.25">
      <c r="A31" s="124">
        <v>2018</v>
      </c>
      <c r="B31" s="122" t="s">
        <v>499</v>
      </c>
      <c r="C31" s="126" t="s">
        <v>371</v>
      </c>
      <c r="D31" s="121">
        <v>537</v>
      </c>
      <c r="E31" s="121">
        <v>231</v>
      </c>
      <c r="F31" s="121">
        <v>306</v>
      </c>
      <c r="G31" s="121">
        <v>525</v>
      </c>
      <c r="H31" s="121">
        <v>250</v>
      </c>
      <c r="I31" s="121">
        <v>275</v>
      </c>
    </row>
    <row r="32" spans="1:9" x14ac:dyDescent="0.25">
      <c r="A32" s="124">
        <v>2018</v>
      </c>
      <c r="B32" s="122" t="s">
        <v>500</v>
      </c>
      <c r="C32" s="126" t="s">
        <v>372</v>
      </c>
      <c r="D32" s="121">
        <v>6222</v>
      </c>
      <c r="E32" s="121">
        <v>3298</v>
      </c>
      <c r="F32" s="121">
        <v>2924</v>
      </c>
      <c r="G32" s="121">
        <v>6680</v>
      </c>
      <c r="H32" s="121">
        <v>3515</v>
      </c>
      <c r="I32" s="121">
        <v>3165</v>
      </c>
    </row>
    <row r="33" spans="1:9" x14ac:dyDescent="0.25">
      <c r="A33" s="124">
        <v>2018</v>
      </c>
      <c r="B33" s="122" t="s">
        <v>501</v>
      </c>
      <c r="C33" s="126" t="s">
        <v>373</v>
      </c>
      <c r="D33" s="121">
        <v>32413</v>
      </c>
      <c r="E33" s="121">
        <v>14573</v>
      </c>
      <c r="F33" s="121">
        <v>17840</v>
      </c>
      <c r="G33" s="121">
        <v>98015</v>
      </c>
      <c r="H33" s="121">
        <v>53655</v>
      </c>
      <c r="I33" s="121">
        <v>44365</v>
      </c>
    </row>
    <row r="34" spans="1:9" x14ac:dyDescent="0.25">
      <c r="A34" s="124">
        <v>2018</v>
      </c>
      <c r="B34" s="122" t="s">
        <v>502</v>
      </c>
      <c r="C34" s="126" t="s">
        <v>374</v>
      </c>
      <c r="D34" s="121">
        <v>7248</v>
      </c>
      <c r="E34" s="121">
        <v>3862</v>
      </c>
      <c r="F34" s="121">
        <v>3386</v>
      </c>
      <c r="G34" s="121">
        <v>8740</v>
      </c>
      <c r="H34" s="121">
        <v>4730</v>
      </c>
      <c r="I34" s="121">
        <v>4010</v>
      </c>
    </row>
    <row r="35" spans="1:9" x14ac:dyDescent="0.25">
      <c r="A35" s="124">
        <v>2018</v>
      </c>
      <c r="B35" s="122" t="s">
        <v>503</v>
      </c>
      <c r="C35" s="126" t="s">
        <v>375</v>
      </c>
      <c r="D35" s="121">
        <v>3382</v>
      </c>
      <c r="E35" s="121">
        <v>1398</v>
      </c>
      <c r="F35" s="121">
        <v>1984</v>
      </c>
      <c r="G35" s="121">
        <v>58980</v>
      </c>
      <c r="H35" s="121">
        <v>35745</v>
      </c>
      <c r="I35" s="121">
        <v>23235</v>
      </c>
    </row>
    <row r="36" spans="1:9" x14ac:dyDescent="0.25">
      <c r="A36" s="124">
        <v>2018</v>
      </c>
      <c r="B36" s="122" t="s">
        <v>504</v>
      </c>
      <c r="C36" s="126" t="s">
        <v>376</v>
      </c>
      <c r="D36" s="121">
        <v>18273</v>
      </c>
      <c r="E36" s="121">
        <v>7443</v>
      </c>
      <c r="F36" s="121">
        <v>10830</v>
      </c>
      <c r="G36" s="121">
        <v>22260</v>
      </c>
      <c r="H36" s="121">
        <v>8180</v>
      </c>
      <c r="I36" s="121">
        <v>14075</v>
      </c>
    </row>
    <row r="37" spans="1:9" x14ac:dyDescent="0.25">
      <c r="A37" s="124">
        <v>2018</v>
      </c>
      <c r="B37" s="122" t="s">
        <v>505</v>
      </c>
      <c r="C37" s="126" t="s">
        <v>377</v>
      </c>
      <c r="D37" s="121">
        <v>1288</v>
      </c>
      <c r="E37" s="121">
        <v>539</v>
      </c>
      <c r="F37" s="121">
        <v>749</v>
      </c>
      <c r="G37" s="121">
        <v>1565</v>
      </c>
      <c r="H37" s="121">
        <v>735</v>
      </c>
      <c r="I37" s="121">
        <v>830</v>
      </c>
    </row>
    <row r="38" spans="1:9" x14ac:dyDescent="0.25">
      <c r="A38" s="124">
        <v>2018</v>
      </c>
      <c r="B38" s="122" t="s">
        <v>506</v>
      </c>
      <c r="C38" s="126" t="s">
        <v>378</v>
      </c>
      <c r="D38" s="121">
        <v>2211</v>
      </c>
      <c r="E38" s="121">
        <v>1015</v>
      </c>
      <c r="F38" s="121">
        <v>1196</v>
      </c>
      <c r="G38" s="121">
        <v>2385</v>
      </c>
      <c r="H38" s="121">
        <v>1110</v>
      </c>
      <c r="I38" s="121">
        <v>1275</v>
      </c>
    </row>
    <row r="39" spans="1:9" x14ac:dyDescent="0.25">
      <c r="A39" s="124">
        <v>2018</v>
      </c>
      <c r="B39" s="122" t="s">
        <v>507</v>
      </c>
      <c r="C39" s="126" t="s">
        <v>379</v>
      </c>
      <c r="D39" s="121">
        <v>868</v>
      </c>
      <c r="E39" s="121">
        <v>295</v>
      </c>
      <c r="F39" s="121">
        <v>573</v>
      </c>
      <c r="G39" s="121">
        <v>2835</v>
      </c>
      <c r="H39" s="121">
        <v>1480</v>
      </c>
      <c r="I39" s="121">
        <v>1355</v>
      </c>
    </row>
    <row r="40" spans="1:9" x14ac:dyDescent="0.25">
      <c r="A40" s="124">
        <v>2018</v>
      </c>
      <c r="B40" s="122" t="s">
        <v>508</v>
      </c>
      <c r="C40" s="126" t="s">
        <v>380</v>
      </c>
      <c r="D40" s="121">
        <v>433</v>
      </c>
      <c r="E40" s="121">
        <v>219</v>
      </c>
      <c r="F40" s="121">
        <v>214</v>
      </c>
      <c r="G40" s="121">
        <v>915</v>
      </c>
      <c r="H40" s="121">
        <v>515</v>
      </c>
      <c r="I40" s="121">
        <v>405</v>
      </c>
    </row>
    <row r="41" spans="1:9" x14ac:dyDescent="0.25">
      <c r="A41" s="124">
        <v>2018</v>
      </c>
      <c r="B41" s="122" t="s">
        <v>509</v>
      </c>
      <c r="C41" s="126" t="s">
        <v>381</v>
      </c>
      <c r="D41" s="121">
        <v>341</v>
      </c>
      <c r="E41" s="121">
        <v>144</v>
      </c>
      <c r="F41" s="121">
        <v>197</v>
      </c>
      <c r="G41" s="121">
        <v>85</v>
      </c>
      <c r="H41" s="121">
        <v>30</v>
      </c>
      <c r="I41" s="121">
        <v>55</v>
      </c>
    </row>
    <row r="42" spans="1:9" x14ac:dyDescent="0.25">
      <c r="A42" s="124">
        <v>2018</v>
      </c>
      <c r="B42" s="122" t="s">
        <v>510</v>
      </c>
      <c r="C42" s="126" t="s">
        <v>382</v>
      </c>
      <c r="D42" s="121">
        <v>9376</v>
      </c>
      <c r="E42" s="121">
        <v>4820</v>
      </c>
      <c r="F42" s="121">
        <v>4556</v>
      </c>
      <c r="G42" s="121">
        <v>11970</v>
      </c>
      <c r="H42" s="121">
        <v>6320</v>
      </c>
      <c r="I42" s="121">
        <v>5650</v>
      </c>
    </row>
    <row r="43" spans="1:9" x14ac:dyDescent="0.25">
      <c r="A43" s="124">
        <v>2018</v>
      </c>
      <c r="B43" s="122" t="s">
        <v>511</v>
      </c>
      <c r="C43" s="126" t="s">
        <v>383</v>
      </c>
      <c r="D43" s="121">
        <v>245</v>
      </c>
      <c r="E43" s="121">
        <v>100</v>
      </c>
      <c r="F43" s="121">
        <v>145</v>
      </c>
      <c r="G43" s="121">
        <v>90</v>
      </c>
      <c r="H43" s="121">
        <v>35</v>
      </c>
      <c r="I43" s="121">
        <v>55</v>
      </c>
    </row>
    <row r="44" spans="1:9" x14ac:dyDescent="0.25">
      <c r="A44" s="124">
        <v>2018</v>
      </c>
      <c r="B44" s="122" t="s">
        <v>512</v>
      </c>
      <c r="C44" s="126" t="s">
        <v>384</v>
      </c>
      <c r="D44" s="121">
        <v>1352</v>
      </c>
      <c r="E44" s="121">
        <v>506</v>
      </c>
      <c r="F44" s="121">
        <v>846</v>
      </c>
      <c r="G44" s="121">
        <v>2180</v>
      </c>
      <c r="H44" s="121">
        <v>975</v>
      </c>
      <c r="I44" s="121">
        <v>1205</v>
      </c>
    </row>
    <row r="45" spans="1:9" x14ac:dyDescent="0.25">
      <c r="A45" s="124">
        <v>2018</v>
      </c>
      <c r="B45" s="122" t="s">
        <v>513</v>
      </c>
      <c r="C45" s="126" t="s">
        <v>385</v>
      </c>
      <c r="D45" s="121">
        <v>111598</v>
      </c>
      <c r="E45" s="121">
        <v>58627</v>
      </c>
      <c r="F45" s="121">
        <v>52971</v>
      </c>
      <c r="G45" s="121">
        <v>88735</v>
      </c>
      <c r="H45" s="121">
        <v>45520</v>
      </c>
      <c r="I45" s="121">
        <v>43215</v>
      </c>
    </row>
    <row r="46" spans="1:9" x14ac:dyDescent="0.25">
      <c r="A46" s="124">
        <v>2018</v>
      </c>
      <c r="B46" s="122" t="s">
        <v>514</v>
      </c>
      <c r="C46" s="126" t="s">
        <v>386</v>
      </c>
      <c r="D46" s="121">
        <v>11612</v>
      </c>
      <c r="E46" s="121">
        <v>4577</v>
      </c>
      <c r="F46" s="121">
        <v>7035</v>
      </c>
      <c r="G46" s="121">
        <v>11345</v>
      </c>
      <c r="H46" s="121">
        <v>4195</v>
      </c>
      <c r="I46" s="121">
        <v>7150</v>
      </c>
    </row>
    <row r="47" spans="1:9" x14ac:dyDescent="0.25">
      <c r="A47" s="124">
        <v>2018</v>
      </c>
      <c r="B47" s="122" t="s">
        <v>515</v>
      </c>
      <c r="C47" s="126" t="s">
        <v>387</v>
      </c>
      <c r="D47" s="121">
        <v>2287</v>
      </c>
      <c r="E47" s="121">
        <v>1394</v>
      </c>
      <c r="F47" s="121">
        <v>893</v>
      </c>
      <c r="G47" s="121">
        <v>9465</v>
      </c>
      <c r="H47" s="121">
        <v>5690</v>
      </c>
      <c r="I47" s="121">
        <v>3775</v>
      </c>
    </row>
    <row r="48" spans="1:9" x14ac:dyDescent="0.25">
      <c r="A48" s="124">
        <v>2018</v>
      </c>
      <c r="B48" s="122" t="s">
        <v>516</v>
      </c>
      <c r="C48" s="126" t="s">
        <v>388</v>
      </c>
      <c r="D48" s="121">
        <v>10362</v>
      </c>
      <c r="E48" s="121">
        <v>6901</v>
      </c>
      <c r="F48" s="121">
        <v>3461</v>
      </c>
      <c r="G48" s="121">
        <v>6750</v>
      </c>
      <c r="H48" s="121">
        <v>4715</v>
      </c>
      <c r="I48" s="121">
        <v>2030</v>
      </c>
    </row>
    <row r="49" spans="1:9" x14ac:dyDescent="0.25">
      <c r="A49" s="124">
        <v>2018</v>
      </c>
      <c r="B49" s="122" t="s">
        <v>517</v>
      </c>
      <c r="C49" s="126" t="s">
        <v>389</v>
      </c>
      <c r="D49" s="121">
        <v>1593</v>
      </c>
      <c r="E49" s="121">
        <v>486</v>
      </c>
      <c r="F49" s="121">
        <v>1107</v>
      </c>
      <c r="G49" s="121">
        <v>2070</v>
      </c>
      <c r="H49" s="121">
        <v>605</v>
      </c>
      <c r="I49" s="121">
        <v>1465</v>
      </c>
    </row>
    <row r="50" spans="1:9" x14ac:dyDescent="0.25">
      <c r="A50" s="124">
        <v>2018</v>
      </c>
      <c r="B50" s="122" t="s">
        <v>518</v>
      </c>
      <c r="C50" s="126" t="s">
        <v>390</v>
      </c>
      <c r="D50" s="121">
        <v>50</v>
      </c>
      <c r="E50" s="121">
        <v>30</v>
      </c>
      <c r="F50" s="121">
        <v>20</v>
      </c>
      <c r="G50" s="121">
        <v>115</v>
      </c>
      <c r="H50" s="121">
        <v>60</v>
      </c>
      <c r="I50" s="121">
        <v>55</v>
      </c>
    </row>
    <row r="51" spans="1:9" x14ac:dyDescent="0.25">
      <c r="A51" s="124">
        <v>2018</v>
      </c>
      <c r="B51" s="122" t="s">
        <v>519</v>
      </c>
      <c r="C51" s="126" t="s">
        <v>391</v>
      </c>
      <c r="D51" s="121">
        <v>54</v>
      </c>
      <c r="E51" s="121">
        <v>27</v>
      </c>
      <c r="F51" s="121">
        <v>27</v>
      </c>
      <c r="G51" s="121">
        <v>5</v>
      </c>
      <c r="H51" s="121">
        <v>5</v>
      </c>
      <c r="I51" s="121">
        <v>0</v>
      </c>
    </row>
    <row r="52" spans="1:9" x14ac:dyDescent="0.25">
      <c r="A52" s="124">
        <v>2018</v>
      </c>
      <c r="B52" s="122" t="s">
        <v>519</v>
      </c>
      <c r="C52" s="126" t="s">
        <v>392</v>
      </c>
      <c r="D52" s="121">
        <v>352754</v>
      </c>
      <c r="E52" s="121">
        <v>181041</v>
      </c>
      <c r="F52" s="121">
        <v>171713</v>
      </c>
      <c r="G52" s="121">
        <v>542155</v>
      </c>
      <c r="H52" s="121">
        <v>290985</v>
      </c>
      <c r="I52" s="121">
        <v>251170</v>
      </c>
    </row>
    <row r="53" spans="1:9" x14ac:dyDescent="0.25">
      <c r="A53" s="124">
        <v>2018</v>
      </c>
      <c r="B53" s="122" t="s">
        <v>520</v>
      </c>
      <c r="C53" s="126" t="s">
        <v>393</v>
      </c>
      <c r="D53" s="121">
        <v>652</v>
      </c>
      <c r="E53" s="121">
        <v>514</v>
      </c>
      <c r="F53" s="121">
        <v>138</v>
      </c>
      <c r="G53" s="121">
        <v>1380</v>
      </c>
      <c r="H53" s="121">
        <v>1015</v>
      </c>
      <c r="I53" s="121">
        <v>370</v>
      </c>
    </row>
    <row r="54" spans="1:9" x14ac:dyDescent="0.25">
      <c r="A54" s="124">
        <v>2018</v>
      </c>
      <c r="B54" s="122" t="s">
        <v>521</v>
      </c>
      <c r="C54" s="126" t="s">
        <v>394</v>
      </c>
      <c r="D54" s="121">
        <v>478</v>
      </c>
      <c r="E54" s="121">
        <v>296</v>
      </c>
      <c r="F54" s="121">
        <v>182</v>
      </c>
      <c r="G54" s="121">
        <v>235</v>
      </c>
      <c r="H54" s="121">
        <v>130</v>
      </c>
      <c r="I54" s="121">
        <v>105</v>
      </c>
    </row>
    <row r="55" spans="1:9" x14ac:dyDescent="0.25">
      <c r="A55" s="124">
        <v>2018</v>
      </c>
      <c r="B55" s="122" t="s">
        <v>522</v>
      </c>
      <c r="C55" s="126" t="s">
        <v>395</v>
      </c>
      <c r="D55" s="121">
        <v>547</v>
      </c>
      <c r="E55" s="121">
        <v>377</v>
      </c>
      <c r="F55" s="121">
        <v>170</v>
      </c>
      <c r="G55" s="121">
        <v>2095</v>
      </c>
      <c r="H55" s="121">
        <v>1415</v>
      </c>
      <c r="I55" s="121">
        <v>680</v>
      </c>
    </row>
    <row r="56" spans="1:9" x14ac:dyDescent="0.25">
      <c r="A56" s="124">
        <v>2018</v>
      </c>
      <c r="B56" s="122" t="s">
        <v>523</v>
      </c>
      <c r="C56" s="126" t="s">
        <v>396</v>
      </c>
      <c r="D56" s="121">
        <v>238</v>
      </c>
      <c r="E56" s="121">
        <v>135</v>
      </c>
      <c r="F56" s="121">
        <v>103</v>
      </c>
      <c r="G56" s="121">
        <v>375</v>
      </c>
      <c r="H56" s="121">
        <v>180</v>
      </c>
      <c r="I56" s="121">
        <v>195</v>
      </c>
    </row>
    <row r="57" spans="1:9" x14ac:dyDescent="0.25">
      <c r="A57" s="124">
        <v>2018</v>
      </c>
      <c r="B57" s="122" t="s">
        <v>524</v>
      </c>
      <c r="C57" s="126" t="s">
        <v>397</v>
      </c>
      <c r="D57" s="121">
        <v>60</v>
      </c>
      <c r="E57" s="121">
        <v>46</v>
      </c>
      <c r="F57" s="121">
        <v>14</v>
      </c>
      <c r="G57" s="121">
        <v>125</v>
      </c>
      <c r="H57" s="121">
        <v>80</v>
      </c>
      <c r="I57" s="121">
        <v>50</v>
      </c>
    </row>
    <row r="58" spans="1:9" x14ac:dyDescent="0.25">
      <c r="A58" s="124">
        <v>2018</v>
      </c>
      <c r="B58" s="122" t="s">
        <v>525</v>
      </c>
      <c r="C58" s="126" t="s">
        <v>398</v>
      </c>
      <c r="D58" s="121">
        <v>71</v>
      </c>
      <c r="E58" s="121">
        <v>52</v>
      </c>
      <c r="F58" s="121">
        <v>19</v>
      </c>
      <c r="G58" s="121">
        <v>100</v>
      </c>
      <c r="H58" s="121">
        <v>65</v>
      </c>
      <c r="I58" s="121">
        <v>35</v>
      </c>
    </row>
    <row r="59" spans="1:9" x14ac:dyDescent="0.25">
      <c r="A59" s="124">
        <v>2018</v>
      </c>
      <c r="B59" s="122" t="s">
        <v>526</v>
      </c>
      <c r="C59" s="126" t="s">
        <v>399</v>
      </c>
      <c r="D59" s="121">
        <v>300</v>
      </c>
      <c r="E59" s="121">
        <v>237</v>
      </c>
      <c r="F59" s="121">
        <v>63</v>
      </c>
      <c r="G59" s="121">
        <v>3040</v>
      </c>
      <c r="H59" s="121">
        <v>2230</v>
      </c>
      <c r="I59" s="121">
        <v>815</v>
      </c>
    </row>
    <row r="60" spans="1:9" x14ac:dyDescent="0.25">
      <c r="A60" s="124">
        <v>2018</v>
      </c>
      <c r="B60" s="122" t="s">
        <v>527</v>
      </c>
      <c r="C60" s="126" t="s">
        <v>400</v>
      </c>
      <c r="D60" s="121">
        <v>106</v>
      </c>
      <c r="E60" s="121">
        <v>45</v>
      </c>
      <c r="F60" s="121">
        <v>61</v>
      </c>
      <c r="G60" s="121">
        <v>3800</v>
      </c>
      <c r="H60" s="121">
        <v>2585</v>
      </c>
      <c r="I60" s="121">
        <v>1220</v>
      </c>
    </row>
    <row r="61" spans="1:9" x14ac:dyDescent="0.25">
      <c r="A61" s="124">
        <v>2018</v>
      </c>
      <c r="B61" s="122" t="s">
        <v>528</v>
      </c>
      <c r="C61" s="126" t="s">
        <v>401</v>
      </c>
      <c r="D61" s="121">
        <v>326</v>
      </c>
      <c r="E61" s="121">
        <v>276</v>
      </c>
      <c r="F61" s="121">
        <v>50</v>
      </c>
      <c r="G61" s="121">
        <v>880</v>
      </c>
      <c r="H61" s="121">
        <v>710</v>
      </c>
      <c r="I61" s="121">
        <v>175</v>
      </c>
    </row>
    <row r="62" spans="1:9" x14ac:dyDescent="0.25">
      <c r="A62" s="124">
        <v>2018</v>
      </c>
      <c r="B62" s="122" t="s">
        <v>529</v>
      </c>
      <c r="C62" s="126" t="s">
        <v>402</v>
      </c>
      <c r="D62" s="121">
        <v>1159</v>
      </c>
      <c r="E62" s="121">
        <v>563</v>
      </c>
      <c r="F62" s="121">
        <v>596</v>
      </c>
      <c r="G62" s="121">
        <v>2945</v>
      </c>
      <c r="H62" s="121">
        <v>1475</v>
      </c>
      <c r="I62" s="121">
        <v>1465</v>
      </c>
    </row>
    <row r="63" spans="1:9" x14ac:dyDescent="0.25">
      <c r="A63" s="124">
        <v>2018</v>
      </c>
      <c r="B63" s="122" t="s">
        <v>530</v>
      </c>
      <c r="C63" s="126" t="s">
        <v>403</v>
      </c>
      <c r="D63" s="121">
        <v>1155</v>
      </c>
      <c r="E63" s="121">
        <v>741</v>
      </c>
      <c r="F63" s="121">
        <v>414</v>
      </c>
      <c r="G63" s="121">
        <v>2005</v>
      </c>
      <c r="H63" s="121">
        <v>1110</v>
      </c>
      <c r="I63" s="121">
        <v>895</v>
      </c>
    </row>
    <row r="64" spans="1:9" x14ac:dyDescent="0.25">
      <c r="A64" s="124">
        <v>2018</v>
      </c>
      <c r="B64" s="122" t="s">
        <v>531</v>
      </c>
      <c r="C64" s="126" t="s">
        <v>404</v>
      </c>
      <c r="D64" s="121">
        <v>391</v>
      </c>
      <c r="E64" s="121">
        <v>120</v>
      </c>
      <c r="F64" s="121">
        <v>271</v>
      </c>
      <c r="G64" s="121">
        <v>665</v>
      </c>
      <c r="H64" s="121">
        <v>205</v>
      </c>
      <c r="I64" s="121">
        <v>460</v>
      </c>
    </row>
    <row r="65" spans="1:9" x14ac:dyDescent="0.25">
      <c r="A65" s="124">
        <v>2018</v>
      </c>
      <c r="B65" s="122" t="s">
        <v>532</v>
      </c>
      <c r="C65" s="126" t="s">
        <v>405</v>
      </c>
      <c r="D65" s="121">
        <v>151</v>
      </c>
      <c r="E65" s="121">
        <v>123</v>
      </c>
      <c r="F65" s="121">
        <v>28</v>
      </c>
      <c r="G65" s="121">
        <v>645</v>
      </c>
      <c r="H65" s="121">
        <v>520</v>
      </c>
      <c r="I65" s="121">
        <v>125</v>
      </c>
    </row>
    <row r="66" spans="1:9" x14ac:dyDescent="0.25">
      <c r="A66" s="124">
        <v>2018</v>
      </c>
      <c r="B66" s="122" t="s">
        <v>533</v>
      </c>
      <c r="C66" s="126" t="s">
        <v>406</v>
      </c>
      <c r="D66" s="121">
        <v>1397</v>
      </c>
      <c r="E66" s="121">
        <v>883</v>
      </c>
      <c r="F66" s="121">
        <v>514</v>
      </c>
      <c r="G66" s="121">
        <v>2380</v>
      </c>
      <c r="H66" s="121">
        <v>1345</v>
      </c>
      <c r="I66" s="121">
        <v>1035</v>
      </c>
    </row>
    <row r="67" spans="1:9" x14ac:dyDescent="0.25">
      <c r="A67" s="124">
        <v>2018</v>
      </c>
      <c r="B67" s="122" t="s">
        <v>534</v>
      </c>
      <c r="C67" s="126" t="s">
        <v>407</v>
      </c>
      <c r="D67" s="121">
        <v>1016</v>
      </c>
      <c r="E67" s="121">
        <v>718</v>
      </c>
      <c r="F67" s="121">
        <v>298</v>
      </c>
      <c r="G67" s="121">
        <v>2835</v>
      </c>
      <c r="H67" s="121">
        <v>1635</v>
      </c>
      <c r="I67" s="121">
        <v>1200</v>
      </c>
    </row>
    <row r="68" spans="1:9" x14ac:dyDescent="0.25">
      <c r="A68" s="124">
        <v>2018</v>
      </c>
      <c r="B68" s="122" t="s">
        <v>535</v>
      </c>
      <c r="C68" s="126" t="s">
        <v>408</v>
      </c>
      <c r="D68" s="121">
        <v>124</v>
      </c>
      <c r="E68" s="121">
        <v>87</v>
      </c>
      <c r="F68" s="121">
        <v>37</v>
      </c>
      <c r="G68" s="121">
        <v>265</v>
      </c>
      <c r="H68" s="121">
        <v>165</v>
      </c>
      <c r="I68" s="121">
        <v>100</v>
      </c>
    </row>
    <row r="69" spans="1:9" x14ac:dyDescent="0.25">
      <c r="A69" s="124">
        <v>2018</v>
      </c>
      <c r="B69" s="122" t="s">
        <v>536</v>
      </c>
      <c r="C69" s="126" t="s">
        <v>409</v>
      </c>
      <c r="D69" s="121">
        <v>335</v>
      </c>
      <c r="E69" s="121">
        <v>279</v>
      </c>
      <c r="F69" s="121">
        <v>56</v>
      </c>
      <c r="G69" s="121">
        <v>125</v>
      </c>
      <c r="H69" s="121">
        <v>90</v>
      </c>
      <c r="I69" s="121">
        <v>35</v>
      </c>
    </row>
    <row r="70" spans="1:9" x14ac:dyDescent="0.25">
      <c r="A70" s="124">
        <v>2018</v>
      </c>
      <c r="B70" s="122" t="s">
        <v>537</v>
      </c>
      <c r="C70" s="126" t="s">
        <v>410</v>
      </c>
      <c r="D70" s="121">
        <v>275</v>
      </c>
      <c r="E70" s="121">
        <v>160</v>
      </c>
      <c r="F70" s="121">
        <v>115</v>
      </c>
      <c r="G70" s="121">
        <v>3205</v>
      </c>
      <c r="H70" s="121">
        <v>1995</v>
      </c>
      <c r="I70" s="121">
        <v>1210</v>
      </c>
    </row>
    <row r="71" spans="1:9" x14ac:dyDescent="0.25">
      <c r="A71" s="124">
        <v>2018</v>
      </c>
      <c r="B71" s="122" t="s">
        <v>538</v>
      </c>
      <c r="C71" s="126" t="s">
        <v>411</v>
      </c>
      <c r="D71" s="121">
        <v>400</v>
      </c>
      <c r="E71" s="121">
        <v>186</v>
      </c>
      <c r="F71" s="121">
        <v>214</v>
      </c>
      <c r="G71" s="121">
        <v>515</v>
      </c>
      <c r="H71" s="121">
        <v>240</v>
      </c>
      <c r="I71" s="121">
        <v>275</v>
      </c>
    </row>
    <row r="72" spans="1:9" x14ac:dyDescent="0.25">
      <c r="A72" s="124">
        <v>2018</v>
      </c>
      <c r="B72" s="122" t="s">
        <v>539</v>
      </c>
      <c r="C72" s="126" t="s">
        <v>412</v>
      </c>
      <c r="D72" s="121">
        <v>210</v>
      </c>
      <c r="E72" s="121">
        <v>162</v>
      </c>
      <c r="F72" s="121">
        <v>48</v>
      </c>
      <c r="G72" s="121">
        <v>240</v>
      </c>
      <c r="H72" s="121">
        <v>210</v>
      </c>
      <c r="I72" s="121">
        <v>30</v>
      </c>
    </row>
    <row r="73" spans="1:9" x14ac:dyDescent="0.25">
      <c r="A73" s="124">
        <v>2018</v>
      </c>
      <c r="B73" s="122" t="s">
        <v>540</v>
      </c>
      <c r="C73" s="126" t="s">
        <v>413</v>
      </c>
      <c r="D73" s="121">
        <v>0</v>
      </c>
      <c r="E73" s="121">
        <v>0</v>
      </c>
      <c r="F73" s="121">
        <v>0</v>
      </c>
      <c r="G73" s="121">
        <v>4425</v>
      </c>
      <c r="H73" s="121">
        <v>3555</v>
      </c>
      <c r="I73" s="121">
        <v>870</v>
      </c>
    </row>
    <row r="74" spans="1:9" x14ac:dyDescent="0.25">
      <c r="A74" s="124">
        <v>2018</v>
      </c>
      <c r="B74" s="122" t="s">
        <v>541</v>
      </c>
      <c r="C74" s="126" t="s">
        <v>414</v>
      </c>
      <c r="D74" s="121">
        <v>0</v>
      </c>
      <c r="E74" s="121">
        <v>0</v>
      </c>
      <c r="F74" s="121">
        <v>0</v>
      </c>
      <c r="G74" s="121">
        <v>185</v>
      </c>
      <c r="H74" s="121">
        <v>155</v>
      </c>
      <c r="I74" s="121">
        <v>30</v>
      </c>
    </row>
    <row r="75" spans="1:9" x14ac:dyDescent="0.25">
      <c r="A75" s="124">
        <v>2018</v>
      </c>
      <c r="B75" s="122" t="s">
        <v>542</v>
      </c>
      <c r="C75" s="126" t="s">
        <v>415</v>
      </c>
      <c r="D75" s="121">
        <v>713</v>
      </c>
      <c r="E75" s="121">
        <v>466</v>
      </c>
      <c r="F75" s="121">
        <v>247</v>
      </c>
      <c r="G75" s="121">
        <v>575</v>
      </c>
      <c r="H75" s="121">
        <v>260</v>
      </c>
      <c r="I75" s="121">
        <v>315</v>
      </c>
    </row>
    <row r="76" spans="1:9" x14ac:dyDescent="0.25">
      <c r="A76" s="124">
        <v>2018</v>
      </c>
      <c r="B76" s="122" t="s">
        <v>543</v>
      </c>
      <c r="C76" s="126" t="s">
        <v>416</v>
      </c>
      <c r="D76" s="121">
        <v>2228</v>
      </c>
      <c r="E76" s="121">
        <v>1588</v>
      </c>
      <c r="F76" s="121">
        <v>640</v>
      </c>
      <c r="G76" s="121">
        <v>3725</v>
      </c>
      <c r="H76" s="121">
        <v>2425</v>
      </c>
      <c r="I76" s="121">
        <v>1295</v>
      </c>
    </row>
    <row r="77" spans="1:9" x14ac:dyDescent="0.25">
      <c r="A77" s="124">
        <v>2018</v>
      </c>
      <c r="B77" s="122" t="s">
        <v>544</v>
      </c>
      <c r="C77" s="126" t="s">
        <v>417</v>
      </c>
      <c r="D77" s="121">
        <v>622</v>
      </c>
      <c r="E77" s="121">
        <v>327</v>
      </c>
      <c r="F77" s="121">
        <v>295</v>
      </c>
      <c r="G77" s="121">
        <v>255</v>
      </c>
      <c r="H77" s="121">
        <v>135</v>
      </c>
      <c r="I77" s="121">
        <v>120</v>
      </c>
    </row>
    <row r="78" spans="1:9" x14ac:dyDescent="0.25">
      <c r="A78" s="124">
        <v>2018</v>
      </c>
      <c r="B78" s="122" t="s">
        <v>519</v>
      </c>
      <c r="C78" s="126" t="s">
        <v>418</v>
      </c>
      <c r="D78" s="121">
        <v>1315</v>
      </c>
      <c r="E78" s="121">
        <v>848</v>
      </c>
      <c r="F78" s="121">
        <v>467</v>
      </c>
      <c r="G78" s="121">
        <v>4990</v>
      </c>
      <c r="H78" s="121">
        <v>2935</v>
      </c>
      <c r="I78" s="121">
        <v>2055</v>
      </c>
    </row>
    <row r="79" spans="1:9" x14ac:dyDescent="0.25">
      <c r="A79" s="124">
        <v>2018</v>
      </c>
      <c r="B79" s="122" t="s">
        <v>519</v>
      </c>
      <c r="C79" s="126" t="s">
        <v>419</v>
      </c>
      <c r="D79" s="121">
        <v>14269</v>
      </c>
      <c r="E79" s="121">
        <v>9229</v>
      </c>
      <c r="F79" s="121">
        <v>5040</v>
      </c>
      <c r="G79" s="121">
        <v>42015</v>
      </c>
      <c r="H79" s="121">
        <v>26865</v>
      </c>
      <c r="I79" s="121">
        <v>15155</v>
      </c>
    </row>
    <row r="80" spans="1:9" x14ac:dyDescent="0.25">
      <c r="A80" s="124">
        <v>2018</v>
      </c>
      <c r="B80" s="122" t="s">
        <v>545</v>
      </c>
      <c r="C80" s="126" t="s">
        <v>420</v>
      </c>
      <c r="D80" s="121">
        <v>297</v>
      </c>
      <c r="E80" s="121">
        <v>130</v>
      </c>
      <c r="F80" s="121">
        <v>167</v>
      </c>
      <c r="G80" s="121">
        <v>395</v>
      </c>
      <c r="H80" s="121">
        <v>195</v>
      </c>
      <c r="I80" s="121">
        <v>200</v>
      </c>
    </row>
    <row r="81" spans="1:9" x14ac:dyDescent="0.25">
      <c r="A81" s="124">
        <v>2018</v>
      </c>
      <c r="B81" s="122" t="s">
        <v>546</v>
      </c>
      <c r="C81" s="126" t="s">
        <v>421</v>
      </c>
      <c r="D81" s="121">
        <v>129</v>
      </c>
      <c r="E81" s="121">
        <v>56</v>
      </c>
      <c r="F81" s="121">
        <v>73</v>
      </c>
      <c r="G81" s="121">
        <v>145</v>
      </c>
      <c r="H81" s="121">
        <v>55</v>
      </c>
      <c r="I81" s="121">
        <v>85</v>
      </c>
    </row>
    <row r="82" spans="1:9" x14ac:dyDescent="0.25">
      <c r="A82" s="124">
        <v>2018</v>
      </c>
      <c r="B82" s="122" t="s">
        <v>547</v>
      </c>
      <c r="C82" s="126" t="s">
        <v>422</v>
      </c>
      <c r="D82" s="121">
        <v>1899</v>
      </c>
      <c r="E82" s="121">
        <v>549</v>
      </c>
      <c r="F82" s="121">
        <v>1350</v>
      </c>
      <c r="G82" s="121">
        <v>3190</v>
      </c>
      <c r="H82" s="121">
        <v>1205</v>
      </c>
      <c r="I82" s="121">
        <v>1985</v>
      </c>
    </row>
    <row r="83" spans="1:9" x14ac:dyDescent="0.25">
      <c r="A83" s="124">
        <v>2018</v>
      </c>
      <c r="B83" s="122" t="s">
        <v>548</v>
      </c>
      <c r="C83" s="126" t="s">
        <v>423</v>
      </c>
      <c r="D83" s="121">
        <v>381</v>
      </c>
      <c r="E83" s="121">
        <v>165</v>
      </c>
      <c r="F83" s="121">
        <v>216</v>
      </c>
      <c r="G83" s="121">
        <v>555</v>
      </c>
      <c r="H83" s="121">
        <v>285</v>
      </c>
      <c r="I83" s="121">
        <v>270</v>
      </c>
    </row>
    <row r="84" spans="1:9" x14ac:dyDescent="0.25">
      <c r="A84" s="124">
        <v>2018</v>
      </c>
      <c r="B84" s="122" t="s">
        <v>549</v>
      </c>
      <c r="C84" s="126" t="s">
        <v>424</v>
      </c>
      <c r="D84" s="121">
        <v>446</v>
      </c>
      <c r="E84" s="121">
        <v>124</v>
      </c>
      <c r="F84" s="121">
        <v>322</v>
      </c>
      <c r="G84" s="121">
        <v>455</v>
      </c>
      <c r="H84" s="121">
        <v>165</v>
      </c>
      <c r="I84" s="121">
        <v>285</v>
      </c>
    </row>
    <row r="85" spans="1:9" x14ac:dyDescent="0.25">
      <c r="A85" s="124">
        <v>2018</v>
      </c>
      <c r="B85" s="122" t="s">
        <v>550</v>
      </c>
      <c r="C85" s="126" t="s">
        <v>425</v>
      </c>
      <c r="D85" s="121">
        <v>800</v>
      </c>
      <c r="E85" s="121">
        <v>387</v>
      </c>
      <c r="F85" s="121">
        <v>413</v>
      </c>
      <c r="G85" s="121">
        <v>1020</v>
      </c>
      <c r="H85" s="121">
        <v>490</v>
      </c>
      <c r="I85" s="121">
        <v>530</v>
      </c>
    </row>
    <row r="86" spans="1:9" x14ac:dyDescent="0.25">
      <c r="A86" s="124">
        <v>2018</v>
      </c>
      <c r="B86" s="122" t="s">
        <v>551</v>
      </c>
      <c r="C86" s="126" t="s">
        <v>426</v>
      </c>
      <c r="D86" s="121">
        <v>629</v>
      </c>
      <c r="E86" s="121">
        <v>176</v>
      </c>
      <c r="F86" s="121">
        <v>453</v>
      </c>
      <c r="G86" s="121">
        <v>1875</v>
      </c>
      <c r="H86" s="121">
        <v>840</v>
      </c>
      <c r="I86" s="121">
        <v>1040</v>
      </c>
    </row>
    <row r="87" spans="1:9" x14ac:dyDescent="0.25">
      <c r="A87" s="124">
        <v>2018</v>
      </c>
      <c r="B87" s="122" t="s">
        <v>552</v>
      </c>
      <c r="C87" s="126" t="s">
        <v>427</v>
      </c>
      <c r="D87" s="121">
        <v>453</v>
      </c>
      <c r="E87" s="121">
        <v>119</v>
      </c>
      <c r="F87" s="121">
        <v>334</v>
      </c>
      <c r="G87" s="121">
        <v>390</v>
      </c>
      <c r="H87" s="121">
        <v>135</v>
      </c>
      <c r="I87" s="121">
        <v>255</v>
      </c>
    </row>
    <row r="88" spans="1:9" x14ac:dyDescent="0.25">
      <c r="A88" s="124">
        <v>2018</v>
      </c>
      <c r="B88" s="122" t="s">
        <v>553</v>
      </c>
      <c r="C88" s="126" t="s">
        <v>428</v>
      </c>
      <c r="D88" s="121">
        <v>903</v>
      </c>
      <c r="E88" s="121">
        <v>368</v>
      </c>
      <c r="F88" s="121">
        <v>535</v>
      </c>
      <c r="G88" s="121">
        <v>1705</v>
      </c>
      <c r="H88" s="121">
        <v>785</v>
      </c>
      <c r="I88" s="121">
        <v>920</v>
      </c>
    </row>
    <row r="89" spans="1:9" x14ac:dyDescent="0.25">
      <c r="A89" s="124">
        <v>2018</v>
      </c>
      <c r="B89" s="122" t="s">
        <v>554</v>
      </c>
      <c r="C89" s="126" t="s">
        <v>429</v>
      </c>
      <c r="D89" s="121">
        <v>622</v>
      </c>
      <c r="E89" s="121">
        <v>201</v>
      </c>
      <c r="F89" s="121">
        <v>421</v>
      </c>
      <c r="G89" s="121">
        <v>750</v>
      </c>
      <c r="H89" s="121">
        <v>280</v>
      </c>
      <c r="I89" s="121">
        <v>475</v>
      </c>
    </row>
    <row r="90" spans="1:9" x14ac:dyDescent="0.25">
      <c r="A90" s="124">
        <v>2018</v>
      </c>
      <c r="B90" s="122" t="s">
        <v>555</v>
      </c>
      <c r="C90" s="126" t="s">
        <v>430</v>
      </c>
      <c r="D90" s="121">
        <v>211</v>
      </c>
      <c r="E90" s="121">
        <v>74</v>
      </c>
      <c r="F90" s="121">
        <v>137</v>
      </c>
      <c r="G90" s="121">
        <v>360</v>
      </c>
      <c r="H90" s="121">
        <v>160</v>
      </c>
      <c r="I90" s="121">
        <v>195</v>
      </c>
    </row>
    <row r="91" spans="1:9" x14ac:dyDescent="0.25">
      <c r="A91" s="124">
        <v>2018</v>
      </c>
      <c r="B91" s="122" t="s">
        <v>556</v>
      </c>
      <c r="C91" s="126" t="s">
        <v>431</v>
      </c>
      <c r="D91" s="121">
        <v>4211</v>
      </c>
      <c r="E91" s="121">
        <v>2125</v>
      </c>
      <c r="F91" s="121">
        <v>2086</v>
      </c>
      <c r="G91" s="121">
        <v>5390</v>
      </c>
      <c r="H91" s="121">
        <v>2820</v>
      </c>
      <c r="I91" s="121">
        <v>2570</v>
      </c>
    </row>
    <row r="92" spans="1:9" x14ac:dyDescent="0.25">
      <c r="A92" s="124">
        <v>2018</v>
      </c>
      <c r="B92" s="122" t="s">
        <v>519</v>
      </c>
      <c r="C92" s="126" t="s">
        <v>432</v>
      </c>
      <c r="D92" s="121">
        <v>816</v>
      </c>
      <c r="E92" s="121">
        <v>327</v>
      </c>
      <c r="F92" s="121">
        <v>489</v>
      </c>
      <c r="G92" s="121">
        <v>1355</v>
      </c>
      <c r="H92" s="121">
        <v>605</v>
      </c>
      <c r="I92" s="121">
        <v>745</v>
      </c>
    </row>
    <row r="93" spans="1:9" x14ac:dyDescent="0.25">
      <c r="A93" s="124">
        <v>2018</v>
      </c>
      <c r="B93" s="122" t="s">
        <v>519</v>
      </c>
      <c r="C93" s="126" t="s">
        <v>433</v>
      </c>
      <c r="D93" s="121">
        <v>11797</v>
      </c>
      <c r="E93" s="121">
        <v>4801</v>
      </c>
      <c r="F93" s="121">
        <v>6996</v>
      </c>
      <c r="G93" s="121">
        <v>17580</v>
      </c>
      <c r="H93" s="121">
        <v>8020</v>
      </c>
      <c r="I93" s="121">
        <v>9560</v>
      </c>
    </row>
    <row r="94" spans="1:9" x14ac:dyDescent="0.25">
      <c r="A94" s="124">
        <v>2018</v>
      </c>
      <c r="B94" s="122" t="s">
        <v>557</v>
      </c>
      <c r="C94" s="126" t="s">
        <v>434</v>
      </c>
      <c r="D94" s="121">
        <v>3331</v>
      </c>
      <c r="E94" s="121">
        <v>1750</v>
      </c>
      <c r="F94" s="121">
        <v>1581</v>
      </c>
      <c r="G94" s="121">
        <v>21190</v>
      </c>
      <c r="H94" s="121">
        <v>13435</v>
      </c>
      <c r="I94" s="121">
        <v>7755</v>
      </c>
    </row>
    <row r="95" spans="1:9" x14ac:dyDescent="0.25">
      <c r="A95" s="124">
        <v>2018</v>
      </c>
      <c r="B95" s="122" t="s">
        <v>558</v>
      </c>
      <c r="C95" s="126" t="s">
        <v>435</v>
      </c>
      <c r="D95" s="121">
        <v>1063</v>
      </c>
      <c r="E95" s="121">
        <v>528</v>
      </c>
      <c r="F95" s="121">
        <v>535</v>
      </c>
      <c r="G95" s="121">
        <v>1515</v>
      </c>
      <c r="H95" s="121">
        <v>710</v>
      </c>
      <c r="I95" s="121">
        <v>810</v>
      </c>
    </row>
    <row r="96" spans="1:9" x14ac:dyDescent="0.25">
      <c r="A96" s="124">
        <v>2018</v>
      </c>
      <c r="B96" s="122" t="s">
        <v>559</v>
      </c>
      <c r="C96" s="126" t="s">
        <v>436</v>
      </c>
      <c r="D96" s="121">
        <v>1725</v>
      </c>
      <c r="E96" s="121">
        <v>902</v>
      </c>
      <c r="F96" s="121">
        <v>823</v>
      </c>
      <c r="G96" s="121">
        <v>1620</v>
      </c>
      <c r="H96" s="121">
        <v>800</v>
      </c>
      <c r="I96" s="121">
        <v>815</v>
      </c>
    </row>
    <row r="97" spans="1:9" x14ac:dyDescent="0.25">
      <c r="A97" s="124">
        <v>2018</v>
      </c>
      <c r="B97" s="122" t="s">
        <v>560</v>
      </c>
      <c r="C97" s="126" t="s">
        <v>437</v>
      </c>
      <c r="D97" s="121">
        <v>180</v>
      </c>
      <c r="E97" s="121">
        <v>118</v>
      </c>
      <c r="F97" s="121">
        <v>62</v>
      </c>
      <c r="G97" s="121">
        <v>375</v>
      </c>
      <c r="H97" s="121">
        <v>250</v>
      </c>
      <c r="I97" s="121">
        <v>125</v>
      </c>
    </row>
    <row r="98" spans="1:9" x14ac:dyDescent="0.25">
      <c r="A98" s="124">
        <v>2018</v>
      </c>
      <c r="B98" s="122" t="s">
        <v>561</v>
      </c>
      <c r="C98" s="126" t="s">
        <v>438</v>
      </c>
      <c r="D98" s="121">
        <v>5536</v>
      </c>
      <c r="E98" s="121">
        <v>3011</v>
      </c>
      <c r="F98" s="121">
        <v>2525</v>
      </c>
      <c r="G98" s="121">
        <v>10490</v>
      </c>
      <c r="H98" s="121">
        <v>5300</v>
      </c>
      <c r="I98" s="121">
        <v>5195</v>
      </c>
    </row>
    <row r="99" spans="1:9" x14ac:dyDescent="0.25">
      <c r="A99" s="124">
        <v>2018</v>
      </c>
      <c r="B99" s="122" t="s">
        <v>562</v>
      </c>
      <c r="C99" s="126" t="s">
        <v>439</v>
      </c>
      <c r="D99" s="121">
        <v>1197</v>
      </c>
      <c r="E99" s="121">
        <v>444</v>
      </c>
      <c r="F99" s="121">
        <v>753</v>
      </c>
      <c r="G99" s="121">
        <v>2640</v>
      </c>
      <c r="H99" s="121">
        <v>1240</v>
      </c>
      <c r="I99" s="121">
        <v>1400</v>
      </c>
    </row>
    <row r="100" spans="1:9" x14ac:dyDescent="0.25">
      <c r="A100" s="124">
        <v>2018</v>
      </c>
      <c r="B100" s="122" t="s">
        <v>563</v>
      </c>
      <c r="C100" s="126" t="s">
        <v>440</v>
      </c>
      <c r="D100" s="121">
        <v>1875</v>
      </c>
      <c r="E100" s="121">
        <v>1194</v>
      </c>
      <c r="F100" s="121">
        <v>681</v>
      </c>
      <c r="G100" s="121">
        <v>7025</v>
      </c>
      <c r="H100" s="121">
        <v>4325</v>
      </c>
      <c r="I100" s="121">
        <v>2700</v>
      </c>
    </row>
    <row r="101" spans="1:9" x14ac:dyDescent="0.25">
      <c r="A101" s="124">
        <v>2018</v>
      </c>
      <c r="B101" s="122" t="s">
        <v>564</v>
      </c>
      <c r="C101" s="126" t="s">
        <v>441</v>
      </c>
      <c r="D101" s="121">
        <v>803</v>
      </c>
      <c r="E101" s="121">
        <v>350</v>
      </c>
      <c r="F101" s="121">
        <v>453</v>
      </c>
      <c r="G101" s="121">
        <v>1585</v>
      </c>
      <c r="H101" s="121">
        <v>665</v>
      </c>
      <c r="I101" s="121">
        <v>920</v>
      </c>
    </row>
    <row r="102" spans="1:9" x14ac:dyDescent="0.25">
      <c r="A102" s="124">
        <v>2018</v>
      </c>
      <c r="B102" s="122" t="s">
        <v>565</v>
      </c>
      <c r="C102" s="126" t="s">
        <v>442</v>
      </c>
      <c r="D102" s="121">
        <v>628</v>
      </c>
      <c r="E102" s="121">
        <v>413</v>
      </c>
      <c r="F102" s="121">
        <v>215</v>
      </c>
      <c r="G102" s="121">
        <v>695</v>
      </c>
      <c r="H102" s="121">
        <v>420</v>
      </c>
      <c r="I102" s="121">
        <v>275</v>
      </c>
    </row>
    <row r="103" spans="1:9" x14ac:dyDescent="0.25">
      <c r="A103" s="124">
        <v>2018</v>
      </c>
      <c r="B103" s="122" t="s">
        <v>566</v>
      </c>
      <c r="C103" s="126" t="s">
        <v>443</v>
      </c>
      <c r="D103" s="121">
        <v>7448</v>
      </c>
      <c r="E103" s="121">
        <v>4333</v>
      </c>
      <c r="F103" s="121">
        <v>3115</v>
      </c>
      <c r="G103" s="121">
        <v>41035</v>
      </c>
      <c r="H103" s="121">
        <v>22650</v>
      </c>
      <c r="I103" s="121">
        <v>18385</v>
      </c>
    </row>
    <row r="104" spans="1:9" x14ac:dyDescent="0.25">
      <c r="A104" s="124">
        <v>2018</v>
      </c>
      <c r="B104" s="122" t="s">
        <v>567</v>
      </c>
      <c r="C104" s="126" t="s">
        <v>444</v>
      </c>
      <c r="D104" s="121">
        <v>5520</v>
      </c>
      <c r="E104" s="121">
        <v>3100</v>
      </c>
      <c r="F104" s="121">
        <v>2420</v>
      </c>
      <c r="G104" s="121">
        <v>10780</v>
      </c>
      <c r="H104" s="121">
        <v>6185</v>
      </c>
      <c r="I104" s="121">
        <v>4595</v>
      </c>
    </row>
    <row r="105" spans="1:9" x14ac:dyDescent="0.25">
      <c r="A105" s="124">
        <v>2018</v>
      </c>
      <c r="B105" s="122" t="s">
        <v>568</v>
      </c>
      <c r="C105" s="126" t="s">
        <v>445</v>
      </c>
      <c r="D105" s="121">
        <v>1005</v>
      </c>
      <c r="E105" s="121">
        <v>383</v>
      </c>
      <c r="F105" s="121">
        <v>622</v>
      </c>
      <c r="G105" s="121">
        <v>1465</v>
      </c>
      <c r="H105" s="121">
        <v>575</v>
      </c>
      <c r="I105" s="121">
        <v>890</v>
      </c>
    </row>
    <row r="106" spans="1:9" x14ac:dyDescent="0.25">
      <c r="A106" s="124">
        <v>2018</v>
      </c>
      <c r="B106" s="122" t="s">
        <v>569</v>
      </c>
      <c r="C106" s="126" t="s">
        <v>446</v>
      </c>
      <c r="D106" s="121">
        <v>420</v>
      </c>
      <c r="E106" s="121">
        <v>274</v>
      </c>
      <c r="F106" s="121">
        <v>146</v>
      </c>
      <c r="G106" s="121">
        <v>970</v>
      </c>
      <c r="H106" s="121">
        <v>585</v>
      </c>
      <c r="I106" s="121">
        <v>385</v>
      </c>
    </row>
    <row r="107" spans="1:9" x14ac:dyDescent="0.25">
      <c r="A107" s="124">
        <v>2018</v>
      </c>
      <c r="B107" s="122" t="s">
        <v>570</v>
      </c>
      <c r="C107" s="126" t="s">
        <v>447</v>
      </c>
      <c r="D107" s="121">
        <v>6071</v>
      </c>
      <c r="E107" s="121">
        <v>2783</v>
      </c>
      <c r="F107" s="121">
        <v>3288</v>
      </c>
      <c r="G107" s="121">
        <v>4825</v>
      </c>
      <c r="H107" s="121">
        <v>2200</v>
      </c>
      <c r="I107" s="121">
        <v>2625</v>
      </c>
    </row>
    <row r="108" spans="1:9" x14ac:dyDescent="0.25">
      <c r="A108" s="124">
        <v>2018</v>
      </c>
      <c r="B108" s="122" t="s">
        <v>571</v>
      </c>
      <c r="C108" s="126" t="s">
        <v>448</v>
      </c>
      <c r="D108" s="121">
        <v>822</v>
      </c>
      <c r="E108" s="121">
        <v>342</v>
      </c>
      <c r="F108" s="121">
        <v>480</v>
      </c>
      <c r="G108" s="121">
        <v>1550</v>
      </c>
      <c r="H108" s="121">
        <v>590</v>
      </c>
      <c r="I108" s="121">
        <v>960</v>
      </c>
    </row>
    <row r="109" spans="1:9" x14ac:dyDescent="0.25">
      <c r="A109" s="124">
        <v>2018</v>
      </c>
      <c r="B109" s="122" t="s">
        <v>572</v>
      </c>
      <c r="C109" s="126" t="s">
        <v>449</v>
      </c>
      <c r="D109" s="121">
        <v>7530</v>
      </c>
      <c r="E109" s="121">
        <v>4148</v>
      </c>
      <c r="F109" s="121">
        <v>3382</v>
      </c>
      <c r="G109" s="121">
        <v>6740</v>
      </c>
      <c r="H109" s="121">
        <v>3885</v>
      </c>
      <c r="I109" s="121">
        <v>2850</v>
      </c>
    </row>
    <row r="110" spans="1:9" x14ac:dyDescent="0.25">
      <c r="A110" s="124">
        <v>2018</v>
      </c>
      <c r="B110" s="122" t="s">
        <v>573</v>
      </c>
      <c r="C110" s="126" t="s">
        <v>450</v>
      </c>
      <c r="D110" s="121">
        <v>400</v>
      </c>
      <c r="E110" s="121">
        <v>206</v>
      </c>
      <c r="F110" s="121">
        <v>194</v>
      </c>
      <c r="G110" s="121">
        <v>565</v>
      </c>
      <c r="H110" s="121">
        <v>285</v>
      </c>
      <c r="I110" s="121">
        <v>280</v>
      </c>
    </row>
    <row r="111" spans="1:9" x14ac:dyDescent="0.25">
      <c r="A111" s="124">
        <v>2018</v>
      </c>
      <c r="B111" s="122" t="s">
        <v>574</v>
      </c>
      <c r="C111" s="126" t="s">
        <v>451</v>
      </c>
      <c r="D111" s="121">
        <v>248</v>
      </c>
      <c r="E111" s="121">
        <v>180</v>
      </c>
      <c r="F111" s="121">
        <v>68</v>
      </c>
      <c r="G111" s="121">
        <v>755</v>
      </c>
      <c r="H111" s="121">
        <v>400</v>
      </c>
      <c r="I111" s="121">
        <v>355</v>
      </c>
    </row>
    <row r="112" spans="1:9" x14ac:dyDescent="0.25">
      <c r="A112" s="124">
        <v>2018</v>
      </c>
      <c r="B112" s="122" t="s">
        <v>575</v>
      </c>
      <c r="C112" s="126" t="s">
        <v>452</v>
      </c>
      <c r="D112" s="121">
        <v>1514</v>
      </c>
      <c r="E112" s="121">
        <v>922</v>
      </c>
      <c r="F112" s="121">
        <v>592</v>
      </c>
      <c r="G112" s="121">
        <v>4295</v>
      </c>
      <c r="H112" s="121">
        <v>2980</v>
      </c>
      <c r="I112" s="121">
        <v>1315</v>
      </c>
    </row>
    <row r="113" spans="1:9" x14ac:dyDescent="0.25">
      <c r="A113" s="124">
        <v>2018</v>
      </c>
      <c r="B113" s="122" t="s">
        <v>576</v>
      </c>
      <c r="C113" s="126" t="s">
        <v>453</v>
      </c>
      <c r="D113" s="121">
        <v>0</v>
      </c>
      <c r="E113" s="121">
        <v>0</v>
      </c>
      <c r="F113" s="121">
        <v>0</v>
      </c>
      <c r="G113" s="121">
        <v>1030</v>
      </c>
      <c r="H113" s="121">
        <v>630</v>
      </c>
      <c r="I113" s="121">
        <v>400</v>
      </c>
    </row>
    <row r="114" spans="1:9" x14ac:dyDescent="0.25">
      <c r="A114" s="124">
        <v>2018</v>
      </c>
      <c r="B114" s="122" t="s">
        <v>577</v>
      </c>
      <c r="C114" s="126" t="s">
        <v>454</v>
      </c>
      <c r="D114" s="121">
        <v>1689</v>
      </c>
      <c r="E114" s="121">
        <v>516</v>
      </c>
      <c r="F114" s="121">
        <v>1173</v>
      </c>
      <c r="G114" s="121">
        <v>1870</v>
      </c>
      <c r="H114" s="121">
        <v>425</v>
      </c>
      <c r="I114" s="121">
        <v>1445</v>
      </c>
    </row>
    <row r="115" spans="1:9" x14ac:dyDescent="0.25">
      <c r="A115" s="124">
        <v>2018</v>
      </c>
      <c r="B115" s="122" t="s">
        <v>578</v>
      </c>
      <c r="C115" s="126" t="s">
        <v>455</v>
      </c>
      <c r="D115" s="121">
        <v>2178</v>
      </c>
      <c r="E115" s="121">
        <v>1068</v>
      </c>
      <c r="F115" s="121">
        <v>1110</v>
      </c>
      <c r="G115" s="121">
        <v>1250</v>
      </c>
      <c r="H115" s="121">
        <v>585</v>
      </c>
      <c r="I115" s="121">
        <v>665</v>
      </c>
    </row>
    <row r="116" spans="1:9" x14ac:dyDescent="0.25">
      <c r="A116" s="124">
        <v>2018</v>
      </c>
      <c r="B116" s="122" t="s">
        <v>579</v>
      </c>
      <c r="C116" s="126" t="s">
        <v>456</v>
      </c>
      <c r="D116" s="121">
        <v>5458</v>
      </c>
      <c r="E116" s="121">
        <v>2997</v>
      </c>
      <c r="F116" s="121">
        <v>2461</v>
      </c>
      <c r="G116" s="121">
        <v>84805</v>
      </c>
      <c r="H116" s="121">
        <v>48260</v>
      </c>
      <c r="I116" s="121">
        <v>36545</v>
      </c>
    </row>
    <row r="117" spans="1:9" x14ac:dyDescent="0.25">
      <c r="A117" s="124">
        <v>2018</v>
      </c>
      <c r="B117" s="122" t="s">
        <v>580</v>
      </c>
      <c r="C117" s="126" t="s">
        <v>457</v>
      </c>
      <c r="D117" s="121">
        <v>210</v>
      </c>
      <c r="E117" s="121">
        <v>73</v>
      </c>
      <c r="F117" s="121">
        <v>137</v>
      </c>
      <c r="G117" s="121">
        <v>460</v>
      </c>
      <c r="H117" s="121">
        <v>125</v>
      </c>
      <c r="I117" s="121">
        <v>335</v>
      </c>
    </row>
    <row r="118" spans="1:9" x14ac:dyDescent="0.25">
      <c r="A118" s="124">
        <v>2018</v>
      </c>
      <c r="B118" s="122" t="s">
        <v>581</v>
      </c>
      <c r="C118" s="126" t="s">
        <v>458</v>
      </c>
      <c r="D118" s="121">
        <v>3803</v>
      </c>
      <c r="E118" s="121">
        <v>483</v>
      </c>
      <c r="F118" s="121">
        <v>3320</v>
      </c>
      <c r="G118" s="121">
        <v>4190</v>
      </c>
      <c r="H118" s="121">
        <v>400</v>
      </c>
      <c r="I118" s="121">
        <v>3790</v>
      </c>
    </row>
    <row r="119" spans="1:9" x14ac:dyDescent="0.25">
      <c r="A119" s="124">
        <v>2018</v>
      </c>
      <c r="B119" s="122" t="s">
        <v>582</v>
      </c>
      <c r="C119" s="126" t="s">
        <v>459</v>
      </c>
      <c r="D119" s="121">
        <v>9666</v>
      </c>
      <c r="E119" s="121">
        <v>4982</v>
      </c>
      <c r="F119" s="121">
        <v>4684</v>
      </c>
      <c r="G119" s="121">
        <v>8760</v>
      </c>
      <c r="H119" s="121">
        <v>3970</v>
      </c>
      <c r="I119" s="121">
        <v>4790</v>
      </c>
    </row>
    <row r="120" spans="1:9" x14ac:dyDescent="0.25">
      <c r="A120" s="124">
        <v>2018</v>
      </c>
      <c r="B120" s="122" t="s">
        <v>519</v>
      </c>
      <c r="C120" s="126" t="s">
        <v>460</v>
      </c>
      <c r="D120" s="121">
        <v>3214</v>
      </c>
      <c r="E120" s="121">
        <v>1579</v>
      </c>
      <c r="F120" s="121">
        <v>1635</v>
      </c>
      <c r="G120" s="121">
        <v>3570</v>
      </c>
      <c r="H120" s="121">
        <v>1825</v>
      </c>
      <c r="I120" s="121">
        <v>1740</v>
      </c>
    </row>
    <row r="121" spans="1:9" x14ac:dyDescent="0.25">
      <c r="A121" s="124">
        <v>2018</v>
      </c>
      <c r="B121" s="122" t="s">
        <v>519</v>
      </c>
      <c r="C121" s="126" t="s">
        <v>461</v>
      </c>
      <c r="D121" s="121">
        <v>73534</v>
      </c>
      <c r="E121" s="121">
        <v>37079</v>
      </c>
      <c r="F121" s="121">
        <v>36455</v>
      </c>
      <c r="G121" s="121">
        <v>226045</v>
      </c>
      <c r="H121" s="121">
        <v>123710</v>
      </c>
      <c r="I121" s="121">
        <v>102335</v>
      </c>
    </row>
    <row r="122" spans="1:9" x14ac:dyDescent="0.25">
      <c r="A122" s="124">
        <v>2018</v>
      </c>
      <c r="B122" s="122" t="s">
        <v>519</v>
      </c>
      <c r="C122" s="126" t="s">
        <v>462</v>
      </c>
      <c r="D122" s="121">
        <v>667</v>
      </c>
      <c r="E122" s="121">
        <v>314</v>
      </c>
      <c r="F122" s="121">
        <v>353</v>
      </c>
      <c r="G122" s="121">
        <v>1065</v>
      </c>
      <c r="H122" s="121">
        <v>600</v>
      </c>
      <c r="I122" s="121">
        <v>460</v>
      </c>
    </row>
    <row r="123" spans="1:9" x14ac:dyDescent="0.25">
      <c r="A123" s="124">
        <v>2018</v>
      </c>
      <c r="B123" s="122" t="s">
        <v>583</v>
      </c>
      <c r="C123" s="126" t="s">
        <v>463</v>
      </c>
      <c r="D123" s="121">
        <v>1620</v>
      </c>
      <c r="E123" s="121">
        <v>926</v>
      </c>
      <c r="F123" s="121">
        <v>694</v>
      </c>
      <c r="G123" s="121">
        <v>3540</v>
      </c>
      <c r="H123" s="121">
        <v>2005</v>
      </c>
      <c r="I123" s="121">
        <v>1530</v>
      </c>
    </row>
    <row r="124" spans="1:9" x14ac:dyDescent="0.25">
      <c r="A124" s="124">
        <v>2018</v>
      </c>
      <c r="B124" s="122" t="s">
        <v>519</v>
      </c>
      <c r="C124" s="126" t="s">
        <v>464</v>
      </c>
      <c r="D124" s="121">
        <v>6845</v>
      </c>
      <c r="E124" s="121">
        <v>3854</v>
      </c>
      <c r="F124" s="121">
        <v>2991</v>
      </c>
      <c r="G124" s="121">
        <v>8730</v>
      </c>
      <c r="H124" s="121">
        <v>5110</v>
      </c>
      <c r="I124" s="121">
        <v>3620</v>
      </c>
    </row>
    <row r="125" spans="1:9" x14ac:dyDescent="0.25">
      <c r="A125" s="124">
        <v>2018</v>
      </c>
      <c r="B125" s="122" t="s">
        <v>584</v>
      </c>
      <c r="C125" s="126" t="s">
        <v>465</v>
      </c>
      <c r="D125" s="121">
        <v>0</v>
      </c>
      <c r="E125" s="121">
        <v>0</v>
      </c>
      <c r="F125" s="121">
        <v>0</v>
      </c>
      <c r="G125" s="121">
        <v>35</v>
      </c>
      <c r="H125" s="121">
        <v>15</v>
      </c>
      <c r="I125" s="121">
        <v>20</v>
      </c>
    </row>
    <row r="126" spans="1:9" x14ac:dyDescent="0.25">
      <c r="A126" s="124">
        <v>2018</v>
      </c>
      <c r="B126" s="122" t="s">
        <v>519</v>
      </c>
      <c r="C126" s="126" t="s">
        <v>466</v>
      </c>
      <c r="D126" s="121">
        <v>461486</v>
      </c>
      <c r="E126" s="121">
        <v>237244</v>
      </c>
      <c r="F126" s="121">
        <v>224242</v>
      </c>
      <c r="G126" s="121">
        <v>841165</v>
      </c>
      <c r="H126" s="121">
        <v>457315</v>
      </c>
      <c r="I126" s="121">
        <v>383850</v>
      </c>
    </row>
    <row r="127" spans="1:9" x14ac:dyDescent="0.25">
      <c r="A127" s="124" t="s">
        <v>467</v>
      </c>
      <c r="B127" s="121"/>
      <c r="C127" s="126"/>
      <c r="D127" s="121"/>
      <c r="E127" s="121"/>
      <c r="F127" s="121"/>
      <c r="G127" s="121"/>
      <c r="H127" s="121"/>
      <c r="I127" s="121"/>
    </row>
  </sheetData>
  <mergeCells count="5">
    <mergeCell ref="D2:I2"/>
    <mergeCell ref="D3:F3"/>
    <mergeCell ref="G3:I3"/>
    <mergeCell ref="B2:C4"/>
    <mergeCell ref="A2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2020_1-2-5_Download</vt:lpstr>
      <vt:lpstr>2020_1-2-5_CSV_Vorbereitung</vt:lpstr>
      <vt:lpstr>2020_1-2-5_CSV_Vorbereitung_2</vt:lpstr>
      <vt:lpstr>2020_1-2-5_Export_2</vt:lpstr>
      <vt:lpstr>2020_1-2-5_CSV_Export</vt:lpstr>
      <vt:lpstr>A6_Berechnung</vt:lpstr>
      <vt:lpstr>2020_Rohdaten</vt:lpstr>
      <vt:lpstr>2020_Berechnung</vt:lpstr>
      <vt:lpstr>2019_Rohdaten</vt:lpstr>
      <vt:lpstr>2019_Rand_Grafik_Rohdaten</vt:lpstr>
      <vt:lpstr>2018_A6_Rand</vt:lpstr>
      <vt:lpstr>2018_A6_Rand_Grafik</vt:lpstr>
      <vt:lpstr>2018_A6_Zeitreihe</vt:lpstr>
      <vt:lpstr>2019_A6</vt:lpstr>
      <vt:lpstr>2016_Rand_Grafik</vt:lpstr>
      <vt:lpstr>2018_A6_Zeitreihe_Berechnung</vt:lpstr>
      <vt:lpstr>2005_A6_Rohdaten</vt:lpstr>
      <vt:lpstr>2016_A6_Rohdaten</vt:lpstr>
      <vt:lpstr>2017_A6_Rohdaten</vt:lpstr>
      <vt:lpstr>2018_A6_Rohdaten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2019-09-02T06:01:15Z</dcterms:created>
  <dcterms:modified xsi:type="dcterms:W3CDTF">2021-09-30T14:55:01Z</dcterms:modified>
</cp:coreProperties>
</file>