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codeName="DieseArbeitsmappe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1\Daten_2021\"/>
    </mc:Choice>
  </mc:AlternateContent>
  <xr:revisionPtr revIDLastSave="0" documentId="13_ncr:1_{CCB80072-3E75-4B68-9171-F215751366AC}" xr6:coauthVersionLast="36" xr6:coauthVersionMax="36" xr10:uidLastSave="{00000000-0000-0000-0000-000000000000}"/>
  <bookViews>
    <workbookView xWindow="0" yWindow="0" windowWidth="28800" windowHeight="13635" xr2:uid="{00000000-000D-0000-FFFF-FFFF00000000}"/>
  </bookViews>
  <sheets>
    <sheet name="2020_1-2-8_Download" sheetId="6" r:id="rId1"/>
    <sheet name="A17_Berechnung" sheetId="1" r:id="rId2"/>
    <sheet name="2020_1-2-8_CSV" sheetId="10" r:id="rId3"/>
    <sheet name="Rohdaten_Berechnung" sheetId="5" r:id="rId4"/>
    <sheet name="Rohdaten_2020" sheetId="9" r:id="rId5"/>
    <sheet name="Rohdaten_2019" sheetId="8" r:id="rId6"/>
    <sheet name="Rohdaten_2018" sheetId="2" r:id="rId7"/>
    <sheet name="Rohdaten_2017" sheetId="3" r:id="rId8"/>
    <sheet name="A2017_alte_Tabelle" sheetId="4" r:id="rId9"/>
  </sheets>
  <externalReferences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63" i="10" l="1"/>
  <c r="E1663" i="10" s="1"/>
  <c r="B1663" i="10"/>
  <c r="C1663" i="10"/>
  <c r="A1664" i="10"/>
  <c r="D1664" i="10" s="1"/>
  <c r="B1664" i="10"/>
  <c r="C1664" i="10"/>
  <c r="E1664" i="10"/>
  <c r="A1665" i="10"/>
  <c r="D1665" i="10" s="1"/>
  <c r="B1665" i="10"/>
  <c r="C1665" i="10"/>
  <c r="A1615" i="10"/>
  <c r="D1615" i="10" s="1"/>
  <c r="B1615" i="10"/>
  <c r="C1615" i="10"/>
  <c r="A1616" i="10"/>
  <c r="E1616" i="10" s="1"/>
  <c r="B1616" i="10"/>
  <c r="C1616" i="10"/>
  <c r="A1617" i="10"/>
  <c r="E1617" i="10" s="1"/>
  <c r="B1617" i="10"/>
  <c r="C1617" i="10"/>
  <c r="D1617" i="10"/>
  <c r="A1618" i="10"/>
  <c r="D1618" i="10" s="1"/>
  <c r="B1618" i="10"/>
  <c r="C1618" i="10"/>
  <c r="A1619" i="10"/>
  <c r="D1619" i="10" s="1"/>
  <c r="B1619" i="10"/>
  <c r="C1619" i="10"/>
  <c r="A1620" i="10"/>
  <c r="D1620" i="10" s="1"/>
  <c r="B1620" i="10"/>
  <c r="C1620" i="10"/>
  <c r="A1621" i="10"/>
  <c r="B1621" i="10"/>
  <c r="C1621" i="10"/>
  <c r="A1622" i="10"/>
  <c r="D1622" i="10" s="1"/>
  <c r="B1622" i="10"/>
  <c r="C1622" i="10"/>
  <c r="E1622" i="10"/>
  <c r="A1623" i="10"/>
  <c r="D1623" i="10" s="1"/>
  <c r="B1623" i="10"/>
  <c r="C1623" i="10"/>
  <c r="A1624" i="10"/>
  <c r="D1624" i="10" s="1"/>
  <c r="B1624" i="10"/>
  <c r="C1624" i="10"/>
  <c r="A1625" i="10"/>
  <c r="E1625" i="10" s="1"/>
  <c r="B1625" i="10"/>
  <c r="C1625" i="10"/>
  <c r="D1625" i="10"/>
  <c r="A1626" i="10"/>
  <c r="D1626" i="10" s="1"/>
  <c r="B1626" i="10"/>
  <c r="C1626" i="10"/>
  <c r="A1627" i="10"/>
  <c r="D1627" i="10" s="1"/>
  <c r="B1627" i="10"/>
  <c r="C1627" i="10"/>
  <c r="A1628" i="10"/>
  <c r="D1628" i="10" s="1"/>
  <c r="B1628" i="10"/>
  <c r="C1628" i="10"/>
  <c r="A1629" i="10"/>
  <c r="D1629" i="10" s="1"/>
  <c r="B1629" i="10"/>
  <c r="C1629" i="10"/>
  <c r="A1630" i="10"/>
  <c r="B1630" i="10"/>
  <c r="C1630" i="10"/>
  <c r="A1631" i="10"/>
  <c r="D1631" i="10" s="1"/>
  <c r="B1631" i="10"/>
  <c r="C1631" i="10"/>
  <c r="A1632" i="10"/>
  <c r="D1632" i="10" s="1"/>
  <c r="B1632" i="10"/>
  <c r="C1632" i="10"/>
  <c r="A1633" i="10"/>
  <c r="D1633" i="10" s="1"/>
  <c r="B1633" i="10"/>
  <c r="C1633" i="10"/>
  <c r="A1634" i="10"/>
  <c r="D1634" i="10" s="1"/>
  <c r="B1634" i="10"/>
  <c r="C1634" i="10"/>
  <c r="E1634" i="10"/>
  <c r="A1635" i="10"/>
  <c r="D1635" i="10" s="1"/>
  <c r="B1635" i="10"/>
  <c r="C1635" i="10"/>
  <c r="A1636" i="10"/>
  <c r="D1636" i="10" s="1"/>
  <c r="B1636" i="10"/>
  <c r="C1636" i="10"/>
  <c r="A1637" i="10"/>
  <c r="B1637" i="10"/>
  <c r="C1637" i="10"/>
  <c r="A1638" i="10"/>
  <c r="D1638" i="10" s="1"/>
  <c r="B1638" i="10"/>
  <c r="C1638" i="10"/>
  <c r="A1639" i="10"/>
  <c r="D1639" i="10" s="1"/>
  <c r="B1639" i="10"/>
  <c r="C1639" i="10"/>
  <c r="A1640" i="10"/>
  <c r="D1640" i="10" s="1"/>
  <c r="B1640" i="10"/>
  <c r="C1640" i="10"/>
  <c r="A1641" i="10"/>
  <c r="D1641" i="10" s="1"/>
  <c r="B1641" i="10"/>
  <c r="C1641" i="10"/>
  <c r="A1642" i="10"/>
  <c r="D1642" i="10" s="1"/>
  <c r="B1642" i="10"/>
  <c r="C1642" i="10"/>
  <c r="E1642" i="10"/>
  <c r="A1643" i="10"/>
  <c r="D1643" i="10" s="1"/>
  <c r="B1643" i="10"/>
  <c r="C1643" i="10"/>
  <c r="A1644" i="10"/>
  <c r="D1644" i="10" s="1"/>
  <c r="B1644" i="10"/>
  <c r="C1644" i="10"/>
  <c r="A1645" i="10"/>
  <c r="B1645" i="10"/>
  <c r="C1645" i="10"/>
  <c r="A1646" i="10"/>
  <c r="B1646" i="10"/>
  <c r="C1646" i="10"/>
  <c r="A1647" i="10"/>
  <c r="D1647" i="10" s="1"/>
  <c r="B1647" i="10"/>
  <c r="C1647" i="10"/>
  <c r="A1648" i="10"/>
  <c r="D1648" i="10" s="1"/>
  <c r="B1648" i="10"/>
  <c r="C1648" i="10"/>
  <c r="A1649" i="10"/>
  <c r="B1649" i="10"/>
  <c r="C1649" i="10"/>
  <c r="D1649" i="10"/>
  <c r="E1649" i="10"/>
  <c r="A1650" i="10"/>
  <c r="D1650" i="10" s="1"/>
  <c r="B1650" i="10"/>
  <c r="C1650" i="10"/>
  <c r="A1651" i="10"/>
  <c r="D1651" i="10" s="1"/>
  <c r="B1651" i="10"/>
  <c r="C1651" i="10"/>
  <c r="A1652" i="10"/>
  <c r="D1652" i="10" s="1"/>
  <c r="B1652" i="10"/>
  <c r="C1652" i="10"/>
  <c r="A1653" i="10"/>
  <c r="B1653" i="10"/>
  <c r="C1653" i="10"/>
  <c r="D1653" i="10"/>
  <c r="E1653" i="10"/>
  <c r="A1654" i="10"/>
  <c r="D1654" i="10" s="1"/>
  <c r="B1654" i="10"/>
  <c r="C1654" i="10"/>
  <c r="A1655" i="10"/>
  <c r="D1655" i="10" s="1"/>
  <c r="B1655" i="10"/>
  <c r="C1655" i="10"/>
  <c r="A1656" i="10"/>
  <c r="D1656" i="10" s="1"/>
  <c r="B1656" i="10"/>
  <c r="C1656" i="10"/>
  <c r="A1657" i="10"/>
  <c r="E1657" i="10" s="1"/>
  <c r="B1657" i="10"/>
  <c r="C1657" i="10"/>
  <c r="D1657" i="10"/>
  <c r="A1658" i="10"/>
  <c r="B1658" i="10"/>
  <c r="C1658" i="10"/>
  <c r="A1659" i="10"/>
  <c r="B1659" i="10"/>
  <c r="C1659" i="10"/>
  <c r="A1660" i="10"/>
  <c r="E1660" i="10" s="1"/>
  <c r="B1660" i="10"/>
  <c r="C1660" i="10"/>
  <c r="A1661" i="10"/>
  <c r="E1661" i="10" s="1"/>
  <c r="B1661" i="10"/>
  <c r="C1661" i="10"/>
  <c r="A1662" i="10"/>
  <c r="D1662" i="10" s="1"/>
  <c r="B1662" i="10"/>
  <c r="C1662" i="10"/>
  <c r="E1662" i="10"/>
  <c r="B1614" i="10"/>
  <c r="A1614" i="10"/>
  <c r="D1614" i="10" s="1"/>
  <c r="A1563" i="10"/>
  <c r="B1563" i="10"/>
  <c r="C1563" i="10"/>
  <c r="D1563" i="10"/>
  <c r="E1563" i="10"/>
  <c r="A1564" i="10"/>
  <c r="D1564" i="10" s="1"/>
  <c r="B1564" i="10"/>
  <c r="C1564" i="10"/>
  <c r="A1565" i="10"/>
  <c r="E1565" i="10" s="1"/>
  <c r="B1565" i="10"/>
  <c r="C1565" i="10"/>
  <c r="D1565" i="10"/>
  <c r="A1566" i="10"/>
  <c r="B1566" i="10"/>
  <c r="C1566" i="10"/>
  <c r="A1567" i="10"/>
  <c r="D1567" i="10" s="1"/>
  <c r="B1567" i="10"/>
  <c r="C1567" i="10"/>
  <c r="A1568" i="10"/>
  <c r="D1568" i="10" s="1"/>
  <c r="B1568" i="10"/>
  <c r="C1568" i="10"/>
  <c r="A1569" i="10"/>
  <c r="B1569" i="10"/>
  <c r="C1569" i="10"/>
  <c r="A1570" i="10"/>
  <c r="E1570" i="10" s="1"/>
  <c r="B1570" i="10"/>
  <c r="C1570" i="10"/>
  <c r="D1570" i="10"/>
  <c r="A1571" i="10"/>
  <c r="B1571" i="10"/>
  <c r="C1571" i="10"/>
  <c r="A1572" i="10"/>
  <c r="D1572" i="10" s="1"/>
  <c r="B1572" i="10"/>
  <c r="C1572" i="10"/>
  <c r="A1573" i="10"/>
  <c r="B1573" i="10"/>
  <c r="C1573" i="10"/>
  <c r="A1574" i="10"/>
  <c r="B1574" i="10"/>
  <c r="C1574" i="10"/>
  <c r="D1574" i="10"/>
  <c r="E1574" i="10"/>
  <c r="A1575" i="10"/>
  <c r="D1575" i="10" s="1"/>
  <c r="B1575" i="10"/>
  <c r="C1575" i="10"/>
  <c r="A1576" i="10"/>
  <c r="D1576" i="10" s="1"/>
  <c r="B1576" i="10"/>
  <c r="C1576" i="10"/>
  <c r="A1577" i="10"/>
  <c r="B1577" i="10"/>
  <c r="C1577" i="10"/>
  <c r="A1578" i="10"/>
  <c r="E1578" i="10" s="1"/>
  <c r="B1578" i="10"/>
  <c r="C1578" i="10"/>
  <c r="A1579" i="10"/>
  <c r="B1579" i="10"/>
  <c r="C1579" i="10"/>
  <c r="D1579" i="10"/>
  <c r="E1579" i="10"/>
  <c r="A1580" i="10"/>
  <c r="D1580" i="10" s="1"/>
  <c r="B1580" i="10"/>
  <c r="C1580" i="10"/>
  <c r="A1581" i="10"/>
  <c r="E1581" i="10" s="1"/>
  <c r="B1581" i="10"/>
  <c r="C1581" i="10"/>
  <c r="D1581" i="10"/>
  <c r="A1582" i="10"/>
  <c r="D1582" i="10" s="1"/>
  <c r="B1582" i="10"/>
  <c r="C1582" i="10"/>
  <c r="A1583" i="10"/>
  <c r="D1583" i="10" s="1"/>
  <c r="B1583" i="10"/>
  <c r="C1583" i="10"/>
  <c r="A1584" i="10"/>
  <c r="D1584" i="10" s="1"/>
  <c r="B1584" i="10"/>
  <c r="C1584" i="10"/>
  <c r="A1585" i="10"/>
  <c r="B1585" i="10"/>
  <c r="C1585" i="10"/>
  <c r="A1586" i="10"/>
  <c r="B1586" i="10"/>
  <c r="C1586" i="10"/>
  <c r="A1587" i="10"/>
  <c r="B1587" i="10"/>
  <c r="C1587" i="10"/>
  <c r="D1587" i="10"/>
  <c r="E1587" i="10"/>
  <c r="A1588" i="10"/>
  <c r="D1588" i="10" s="1"/>
  <c r="B1588" i="10"/>
  <c r="C1588" i="10"/>
  <c r="A1589" i="10"/>
  <c r="E1589" i="10" s="1"/>
  <c r="B1589" i="10"/>
  <c r="C1589" i="10"/>
  <c r="D1589" i="10"/>
  <c r="A1590" i="10"/>
  <c r="B1590" i="10"/>
  <c r="C1590" i="10"/>
  <c r="A1591" i="10"/>
  <c r="D1591" i="10" s="1"/>
  <c r="B1591" i="10"/>
  <c r="C1591" i="10"/>
  <c r="A1592" i="10"/>
  <c r="D1592" i="10" s="1"/>
  <c r="B1592" i="10"/>
  <c r="C1592" i="10"/>
  <c r="A1593" i="10"/>
  <c r="B1593" i="10"/>
  <c r="C1593" i="10"/>
  <c r="A1594" i="10"/>
  <c r="E1594" i="10" s="1"/>
  <c r="B1594" i="10"/>
  <c r="C1594" i="10"/>
  <c r="D1594" i="10"/>
  <c r="A1595" i="10"/>
  <c r="D1595" i="10" s="1"/>
  <c r="B1595" i="10"/>
  <c r="C1595" i="10"/>
  <c r="A1596" i="10"/>
  <c r="D1596" i="10" s="1"/>
  <c r="B1596" i="10"/>
  <c r="C1596" i="10"/>
  <c r="A1597" i="10"/>
  <c r="E1597" i="10" s="1"/>
  <c r="B1597" i="10"/>
  <c r="C1597" i="10"/>
  <c r="A1598" i="10"/>
  <c r="B1598" i="10"/>
  <c r="C1598" i="10"/>
  <c r="D1598" i="10"/>
  <c r="E1598" i="10"/>
  <c r="A1599" i="10"/>
  <c r="D1599" i="10" s="1"/>
  <c r="B1599" i="10"/>
  <c r="C1599" i="10"/>
  <c r="A1600" i="10"/>
  <c r="D1600" i="10" s="1"/>
  <c r="B1600" i="10"/>
  <c r="C1600" i="10"/>
  <c r="A1601" i="10"/>
  <c r="B1601" i="10"/>
  <c r="C1601" i="10"/>
  <c r="A1602" i="10"/>
  <c r="E1602" i="10" s="1"/>
  <c r="B1602" i="10"/>
  <c r="C1602" i="10"/>
  <c r="D1602" i="10"/>
  <c r="A1603" i="10"/>
  <c r="B1603" i="10"/>
  <c r="C1603" i="10"/>
  <c r="A1604" i="10"/>
  <c r="D1604" i="10" s="1"/>
  <c r="B1604" i="10"/>
  <c r="C1604" i="10"/>
  <c r="A1605" i="10"/>
  <c r="E1605" i="10" s="1"/>
  <c r="B1605" i="10"/>
  <c r="C1605" i="10"/>
  <c r="A1606" i="10"/>
  <c r="D1606" i="10" s="1"/>
  <c r="B1606" i="10"/>
  <c r="C1606" i="10"/>
  <c r="A1607" i="10"/>
  <c r="D1607" i="10" s="1"/>
  <c r="B1607" i="10"/>
  <c r="C1607" i="10"/>
  <c r="A1608" i="10"/>
  <c r="D1608" i="10" s="1"/>
  <c r="B1608" i="10"/>
  <c r="C1608" i="10"/>
  <c r="A1609" i="10"/>
  <c r="B1609" i="10"/>
  <c r="C1609" i="10"/>
  <c r="A1610" i="10"/>
  <c r="B1610" i="10"/>
  <c r="C1610" i="10"/>
  <c r="A1611" i="10"/>
  <c r="B1611" i="10"/>
  <c r="C1611" i="10"/>
  <c r="D1611" i="10"/>
  <c r="E1611" i="10"/>
  <c r="A1612" i="10"/>
  <c r="D1612" i="10" s="1"/>
  <c r="B1612" i="10"/>
  <c r="C1612" i="10"/>
  <c r="A1613" i="10"/>
  <c r="E1613" i="10" s="1"/>
  <c r="B1613" i="10"/>
  <c r="C1613" i="10"/>
  <c r="C1614" i="10"/>
  <c r="B1562" i="10"/>
  <c r="A1562" i="10"/>
  <c r="E1562" i="10" s="1"/>
  <c r="A1560" i="10"/>
  <c r="E1560" i="10" s="1"/>
  <c r="B1560" i="10"/>
  <c r="C1560" i="10"/>
  <c r="A1561" i="10"/>
  <c r="D1561" i="10" s="1"/>
  <c r="B1561" i="10"/>
  <c r="C1561" i="10"/>
  <c r="C1562" i="10"/>
  <c r="D1562" i="10"/>
  <c r="A1511" i="10"/>
  <c r="B1511" i="10"/>
  <c r="C1511" i="10"/>
  <c r="D1511" i="10"/>
  <c r="E1511" i="10"/>
  <c r="F1511" i="10"/>
  <c r="A1512" i="10"/>
  <c r="D1512" i="10" s="1"/>
  <c r="B1512" i="10"/>
  <c r="C1512" i="10"/>
  <c r="A1513" i="10"/>
  <c r="E1513" i="10" s="1"/>
  <c r="B1513" i="10"/>
  <c r="C1513" i="10"/>
  <c r="D1513" i="10"/>
  <c r="A1514" i="10"/>
  <c r="D1514" i="10" s="1"/>
  <c r="B1514" i="10"/>
  <c r="C1514" i="10"/>
  <c r="A1515" i="10"/>
  <c r="D1515" i="10" s="1"/>
  <c r="B1515" i="10"/>
  <c r="C1515" i="10"/>
  <c r="E1515" i="10"/>
  <c r="A1516" i="10"/>
  <c r="D1516" i="10" s="1"/>
  <c r="B1516" i="10"/>
  <c r="C1516" i="10"/>
  <c r="A1517" i="10"/>
  <c r="E1517" i="10" s="1"/>
  <c r="B1517" i="10"/>
  <c r="C1517" i="10"/>
  <c r="A1518" i="10"/>
  <c r="F1518" i="10" s="1"/>
  <c r="B1518" i="10"/>
  <c r="C1518" i="10"/>
  <c r="D1518" i="10"/>
  <c r="E1518" i="10"/>
  <c r="A1519" i="10"/>
  <c r="D1519" i="10" s="1"/>
  <c r="B1519" i="10"/>
  <c r="C1519" i="10"/>
  <c r="F1519" i="10"/>
  <c r="A1520" i="10"/>
  <c r="D1520" i="10" s="1"/>
  <c r="B1520" i="10"/>
  <c r="C1520" i="10"/>
  <c r="A1521" i="10"/>
  <c r="B1521" i="10"/>
  <c r="C1521" i="10"/>
  <c r="A1522" i="10"/>
  <c r="D1522" i="10" s="1"/>
  <c r="B1522" i="10"/>
  <c r="C1522" i="10"/>
  <c r="E1522" i="10"/>
  <c r="A1523" i="10"/>
  <c r="D1523" i="10" s="1"/>
  <c r="B1523" i="10"/>
  <c r="C1523" i="10"/>
  <c r="F1523" i="10"/>
  <c r="A1524" i="10"/>
  <c r="D1524" i="10" s="1"/>
  <c r="B1524" i="10"/>
  <c r="C1524" i="10"/>
  <c r="A1525" i="10"/>
  <c r="E1525" i="10" s="1"/>
  <c r="B1525" i="10"/>
  <c r="C1525" i="10"/>
  <c r="D1525" i="10"/>
  <c r="A1526" i="10"/>
  <c r="B1526" i="10"/>
  <c r="C1526" i="10"/>
  <c r="A1527" i="10"/>
  <c r="E1527" i="10" s="1"/>
  <c r="B1527" i="10"/>
  <c r="C1527" i="10"/>
  <c r="D1527" i="10"/>
  <c r="A1528" i="10"/>
  <c r="D1528" i="10" s="1"/>
  <c r="B1528" i="10"/>
  <c r="C1528" i="10"/>
  <c r="A1529" i="10"/>
  <c r="E1529" i="10" s="1"/>
  <c r="B1529" i="10"/>
  <c r="C1529" i="10"/>
  <c r="A1530" i="10"/>
  <c r="F1530" i="10" s="1"/>
  <c r="B1530" i="10"/>
  <c r="C1530" i="10"/>
  <c r="D1530" i="10"/>
  <c r="E1530" i="10"/>
  <c r="A1531" i="10"/>
  <c r="B1531" i="10"/>
  <c r="C1531" i="10"/>
  <c r="A1532" i="10"/>
  <c r="D1532" i="10" s="1"/>
  <c r="B1532" i="10"/>
  <c r="C1532" i="10"/>
  <c r="A1533" i="10"/>
  <c r="E1533" i="10" s="1"/>
  <c r="B1533" i="10"/>
  <c r="C1533" i="10"/>
  <c r="A1534" i="10"/>
  <c r="E1534" i="10" s="1"/>
  <c r="B1534" i="10"/>
  <c r="C1534" i="10"/>
  <c r="D1534" i="10"/>
  <c r="A1535" i="10"/>
  <c r="D1535" i="10" s="1"/>
  <c r="B1535" i="10"/>
  <c r="C1535" i="10"/>
  <c r="F1535" i="10"/>
  <c r="A1536" i="10"/>
  <c r="D1536" i="10" s="1"/>
  <c r="B1536" i="10"/>
  <c r="C1536" i="10"/>
  <c r="A1537" i="10"/>
  <c r="E1537" i="10" s="1"/>
  <c r="B1537" i="10"/>
  <c r="C1537" i="10"/>
  <c r="A1538" i="10"/>
  <c r="B1538" i="10"/>
  <c r="C1538" i="10"/>
  <c r="A1539" i="10"/>
  <c r="D1539" i="10" s="1"/>
  <c r="B1539" i="10"/>
  <c r="C1539" i="10"/>
  <c r="A1540" i="10"/>
  <c r="D1540" i="10" s="1"/>
  <c r="B1540" i="10"/>
  <c r="C1540" i="10"/>
  <c r="A1541" i="10"/>
  <c r="E1541" i="10" s="1"/>
  <c r="B1541" i="10"/>
  <c r="C1541" i="10"/>
  <c r="A1542" i="10"/>
  <c r="D1542" i="10" s="1"/>
  <c r="B1542" i="10"/>
  <c r="C1542" i="10"/>
  <c r="F1542" i="10"/>
  <c r="A1543" i="10"/>
  <c r="B1543" i="10"/>
  <c r="C1543" i="10"/>
  <c r="A1544" i="10"/>
  <c r="D1544" i="10" s="1"/>
  <c r="B1544" i="10"/>
  <c r="C1544" i="10"/>
  <c r="A1545" i="10"/>
  <c r="E1545" i="10" s="1"/>
  <c r="B1545" i="10"/>
  <c r="C1545" i="10"/>
  <c r="D1545" i="10"/>
  <c r="A1546" i="10"/>
  <c r="D1546" i="10" s="1"/>
  <c r="B1546" i="10"/>
  <c r="C1546" i="10"/>
  <c r="A1547" i="10"/>
  <c r="B1547" i="10"/>
  <c r="C1547" i="10"/>
  <c r="A1548" i="10"/>
  <c r="D1548" i="10" s="1"/>
  <c r="B1548" i="10"/>
  <c r="C1548" i="10"/>
  <c r="A1549" i="10"/>
  <c r="B1549" i="10"/>
  <c r="C1549" i="10"/>
  <c r="A1550" i="10"/>
  <c r="B1550" i="10"/>
  <c r="C1550" i="10"/>
  <c r="D1550" i="10"/>
  <c r="E1550" i="10"/>
  <c r="F1550" i="10"/>
  <c r="A1551" i="10"/>
  <c r="D1551" i="10" s="1"/>
  <c r="B1551" i="10"/>
  <c r="C1551" i="10"/>
  <c r="F1551" i="10"/>
  <c r="A1552" i="10"/>
  <c r="D1552" i="10" s="1"/>
  <c r="B1552" i="10"/>
  <c r="C1552" i="10"/>
  <c r="A1553" i="10"/>
  <c r="B1553" i="10"/>
  <c r="C1553" i="10"/>
  <c r="A1554" i="10"/>
  <c r="D1554" i="10" s="1"/>
  <c r="B1554" i="10"/>
  <c r="C1554" i="10"/>
  <c r="E1554" i="10"/>
  <c r="A1555" i="10"/>
  <c r="B1555" i="10"/>
  <c r="C1555" i="10"/>
  <c r="A1556" i="10"/>
  <c r="D1556" i="10" s="1"/>
  <c r="B1556" i="10"/>
  <c r="C1556" i="10"/>
  <c r="A1557" i="10"/>
  <c r="B1557" i="10"/>
  <c r="C1557" i="10"/>
  <c r="A1558" i="10"/>
  <c r="D1558" i="10" s="1"/>
  <c r="B1558" i="10"/>
  <c r="C1558" i="10"/>
  <c r="F1558" i="10"/>
  <c r="A1559" i="10"/>
  <c r="B1559" i="10"/>
  <c r="C1559" i="10"/>
  <c r="B1510" i="10"/>
  <c r="A1510" i="10"/>
  <c r="E1510" i="10" s="1"/>
  <c r="A1459" i="10"/>
  <c r="E1459" i="10" s="1"/>
  <c r="B1459" i="10"/>
  <c r="C1459" i="10"/>
  <c r="A1460" i="10"/>
  <c r="D1460" i="10" s="1"/>
  <c r="B1460" i="10"/>
  <c r="C1460" i="10"/>
  <c r="A1461" i="10"/>
  <c r="E1461" i="10" s="1"/>
  <c r="B1461" i="10"/>
  <c r="C1461" i="10"/>
  <c r="D1461" i="10"/>
  <c r="A1462" i="10"/>
  <c r="B1462" i="10"/>
  <c r="C1462" i="10"/>
  <c r="A1463" i="10"/>
  <c r="B1463" i="10"/>
  <c r="C1463" i="10"/>
  <c r="A1464" i="10"/>
  <c r="D1464" i="10" s="1"/>
  <c r="B1464" i="10"/>
  <c r="C1464" i="10"/>
  <c r="A1465" i="10"/>
  <c r="D1465" i="10" s="1"/>
  <c r="B1465" i="10"/>
  <c r="C1465" i="10"/>
  <c r="F1465" i="10"/>
  <c r="A1466" i="10"/>
  <c r="B1466" i="10"/>
  <c r="C1466" i="10"/>
  <c r="A1467" i="10"/>
  <c r="E1467" i="10" s="1"/>
  <c r="B1467" i="10"/>
  <c r="C1467" i="10"/>
  <c r="D1467" i="10"/>
  <c r="A1468" i="10"/>
  <c r="D1468" i="10" s="1"/>
  <c r="B1468" i="10"/>
  <c r="C1468" i="10"/>
  <c r="A1469" i="10"/>
  <c r="D1469" i="10" s="1"/>
  <c r="B1469" i="10"/>
  <c r="C1469" i="10"/>
  <c r="F1469" i="10"/>
  <c r="A1470" i="10"/>
  <c r="D1470" i="10" s="1"/>
  <c r="B1470" i="10"/>
  <c r="C1470" i="10"/>
  <c r="A1471" i="10"/>
  <c r="E1471" i="10" s="1"/>
  <c r="B1471" i="10"/>
  <c r="C1471" i="10"/>
  <c r="A1472" i="10"/>
  <c r="D1472" i="10" s="1"/>
  <c r="B1472" i="10"/>
  <c r="C1472" i="10"/>
  <c r="A1473" i="10"/>
  <c r="B1473" i="10"/>
  <c r="C1473" i="10"/>
  <c r="D1473" i="10"/>
  <c r="E1473" i="10"/>
  <c r="F1473" i="10"/>
  <c r="A1474" i="10"/>
  <c r="B1474" i="10"/>
  <c r="C1474" i="10"/>
  <c r="A1475" i="10"/>
  <c r="E1475" i="10" s="1"/>
  <c r="B1475" i="10"/>
  <c r="C1475" i="10"/>
  <c r="A1476" i="10"/>
  <c r="B1476" i="10"/>
  <c r="C1476" i="10"/>
  <c r="A1477" i="10"/>
  <c r="D1477" i="10" s="1"/>
  <c r="B1477" i="10"/>
  <c r="C1477" i="10"/>
  <c r="A1478" i="10"/>
  <c r="D1478" i="10" s="1"/>
  <c r="B1478" i="10"/>
  <c r="C1478" i="10"/>
  <c r="A1479" i="10"/>
  <c r="E1479" i="10" s="1"/>
  <c r="B1479" i="10"/>
  <c r="C1479" i="10"/>
  <c r="A1480" i="10"/>
  <c r="E1480" i="10" s="1"/>
  <c r="B1480" i="10"/>
  <c r="C1480" i="10"/>
  <c r="A1481" i="10"/>
  <c r="D1481" i="10" s="1"/>
  <c r="B1481" i="10"/>
  <c r="C1481" i="10"/>
  <c r="F1481" i="10"/>
  <c r="A1482" i="10"/>
  <c r="B1482" i="10"/>
  <c r="C1482" i="10"/>
  <c r="A1483" i="10"/>
  <c r="E1483" i="10" s="1"/>
  <c r="B1483" i="10"/>
  <c r="C1483" i="10"/>
  <c r="A1484" i="10"/>
  <c r="B1484" i="10"/>
  <c r="C1484" i="10"/>
  <c r="A1485" i="10"/>
  <c r="D1485" i="10" s="1"/>
  <c r="B1485" i="10"/>
  <c r="C1485" i="10"/>
  <c r="A1486" i="10"/>
  <c r="D1486" i="10" s="1"/>
  <c r="B1486" i="10"/>
  <c r="C1486" i="10"/>
  <c r="F1486" i="10"/>
  <c r="A1487" i="10"/>
  <c r="E1487" i="10" s="1"/>
  <c r="B1487" i="10"/>
  <c r="C1487" i="10"/>
  <c r="D1487" i="10"/>
  <c r="A1488" i="10"/>
  <c r="B1488" i="10"/>
  <c r="C1488" i="10"/>
  <c r="A1489" i="10"/>
  <c r="E1489" i="10" s="1"/>
  <c r="B1489" i="10"/>
  <c r="C1489" i="10"/>
  <c r="D1489" i="10"/>
  <c r="F1489" i="10"/>
  <c r="A1490" i="10"/>
  <c r="B1490" i="10"/>
  <c r="C1490" i="10"/>
  <c r="A1491" i="10"/>
  <c r="E1491" i="10" s="1"/>
  <c r="B1491" i="10"/>
  <c r="C1491" i="10"/>
  <c r="D1491" i="10"/>
  <c r="A1492" i="10"/>
  <c r="E1492" i="10" s="1"/>
  <c r="B1492" i="10"/>
  <c r="C1492" i="10"/>
  <c r="A1493" i="10"/>
  <c r="F1493" i="10" s="1"/>
  <c r="B1493" i="10"/>
  <c r="C1493" i="10"/>
  <c r="D1493" i="10"/>
  <c r="E1493" i="10"/>
  <c r="A1494" i="10"/>
  <c r="B1494" i="10"/>
  <c r="C1494" i="10"/>
  <c r="A1495" i="10"/>
  <c r="E1495" i="10" s="1"/>
  <c r="B1495" i="10"/>
  <c r="C1495" i="10"/>
  <c r="D1495" i="10"/>
  <c r="A1496" i="10"/>
  <c r="B1496" i="10"/>
  <c r="C1496" i="10"/>
  <c r="A1497" i="10"/>
  <c r="E1497" i="10" s="1"/>
  <c r="B1497" i="10"/>
  <c r="C1497" i="10"/>
  <c r="D1497" i="10"/>
  <c r="A1498" i="10"/>
  <c r="B1498" i="10"/>
  <c r="C1498" i="10"/>
  <c r="A1499" i="10"/>
  <c r="B1499" i="10"/>
  <c r="C1499" i="10"/>
  <c r="A1500" i="10"/>
  <c r="E1500" i="10" s="1"/>
  <c r="B1500" i="10"/>
  <c r="C1500" i="10"/>
  <c r="A1501" i="10"/>
  <c r="B1501" i="10"/>
  <c r="C1501" i="10"/>
  <c r="A1502" i="10"/>
  <c r="D1502" i="10" s="1"/>
  <c r="B1502" i="10"/>
  <c r="C1502" i="10"/>
  <c r="F1502" i="10"/>
  <c r="A1503" i="10"/>
  <c r="E1503" i="10" s="1"/>
  <c r="B1503" i="10"/>
  <c r="C1503" i="10"/>
  <c r="D1503" i="10"/>
  <c r="A1504" i="10"/>
  <c r="E1504" i="10" s="1"/>
  <c r="B1504" i="10"/>
  <c r="C1504" i="10"/>
  <c r="D1504" i="10"/>
  <c r="A1505" i="10"/>
  <c r="B1505" i="10"/>
  <c r="C1505" i="10"/>
  <c r="D1505" i="10"/>
  <c r="E1505" i="10"/>
  <c r="F1505" i="10"/>
  <c r="A1506" i="10"/>
  <c r="B1506" i="10"/>
  <c r="C1506" i="10"/>
  <c r="A1507" i="10"/>
  <c r="E1507" i="10" s="1"/>
  <c r="B1507" i="10"/>
  <c r="C1507" i="10"/>
  <c r="A1508" i="10"/>
  <c r="E1508" i="10" s="1"/>
  <c r="B1508" i="10"/>
  <c r="C1508" i="10"/>
  <c r="A1509" i="10"/>
  <c r="D1509" i="10" s="1"/>
  <c r="B1509" i="10"/>
  <c r="C1509" i="10"/>
  <c r="D1510" i="10"/>
  <c r="C1510" i="10"/>
  <c r="B1458" i="10"/>
  <c r="A1458" i="10"/>
  <c r="A1407" i="10"/>
  <c r="F1407" i="10" s="1"/>
  <c r="B1407" i="10"/>
  <c r="C1407" i="10"/>
  <c r="A1408" i="10"/>
  <c r="D1408" i="10" s="1"/>
  <c r="B1408" i="10"/>
  <c r="C1408" i="10"/>
  <c r="A1409" i="10"/>
  <c r="E1409" i="10" s="1"/>
  <c r="B1409" i="10"/>
  <c r="C1409" i="10"/>
  <c r="A1410" i="10"/>
  <c r="D1410" i="10" s="1"/>
  <c r="B1410" i="10"/>
  <c r="C1410" i="10"/>
  <c r="F1410" i="10"/>
  <c r="A1411" i="10"/>
  <c r="F1411" i="10" s="1"/>
  <c r="B1411" i="10"/>
  <c r="C1411" i="10"/>
  <c r="D1411" i="10"/>
  <c r="E1411" i="10"/>
  <c r="A1412" i="10"/>
  <c r="D1412" i="10" s="1"/>
  <c r="B1412" i="10"/>
  <c r="C1412" i="10"/>
  <c r="A1413" i="10"/>
  <c r="E1413" i="10" s="1"/>
  <c r="B1413" i="10"/>
  <c r="C1413" i="10"/>
  <c r="D1413" i="10"/>
  <c r="A1414" i="10"/>
  <c r="D1414" i="10" s="1"/>
  <c r="B1414" i="10"/>
  <c r="C1414" i="10"/>
  <c r="E1414" i="10"/>
  <c r="A1415" i="10"/>
  <c r="F1415" i="10" s="1"/>
  <c r="B1415" i="10"/>
  <c r="C1415" i="10"/>
  <c r="A1416" i="10"/>
  <c r="D1416" i="10" s="1"/>
  <c r="B1416" i="10"/>
  <c r="C1416" i="10"/>
  <c r="A1417" i="10"/>
  <c r="E1417" i="10" s="1"/>
  <c r="B1417" i="10"/>
  <c r="C1417" i="10"/>
  <c r="A1418" i="10"/>
  <c r="B1418" i="10"/>
  <c r="C1418" i="10"/>
  <c r="A1419" i="10"/>
  <c r="B1419" i="10"/>
  <c r="C1419" i="10"/>
  <c r="A1420" i="10"/>
  <c r="D1420" i="10" s="1"/>
  <c r="B1420" i="10"/>
  <c r="C1420" i="10"/>
  <c r="A1421" i="10"/>
  <c r="E1421" i="10" s="1"/>
  <c r="B1421" i="10"/>
  <c r="C1421" i="10"/>
  <c r="A1422" i="10"/>
  <c r="D1422" i="10" s="1"/>
  <c r="B1422" i="10"/>
  <c r="C1422" i="10"/>
  <c r="A1423" i="10"/>
  <c r="B1423" i="10"/>
  <c r="C1423" i="10"/>
  <c r="A1424" i="10"/>
  <c r="D1424" i="10" s="1"/>
  <c r="B1424" i="10"/>
  <c r="C1424" i="10"/>
  <c r="A1425" i="10"/>
  <c r="E1425" i="10" s="1"/>
  <c r="B1425" i="10"/>
  <c r="C1425" i="10"/>
  <c r="A1426" i="10"/>
  <c r="D1426" i="10" s="1"/>
  <c r="B1426" i="10"/>
  <c r="C1426" i="10"/>
  <c r="A1427" i="10"/>
  <c r="F1427" i="10" s="1"/>
  <c r="B1427" i="10"/>
  <c r="C1427" i="10"/>
  <c r="D1427" i="10"/>
  <c r="E1427" i="10"/>
  <c r="A1428" i="10"/>
  <c r="D1428" i="10" s="1"/>
  <c r="B1428" i="10"/>
  <c r="C1428" i="10"/>
  <c r="A1429" i="10"/>
  <c r="E1429" i="10" s="1"/>
  <c r="B1429" i="10"/>
  <c r="C1429" i="10"/>
  <c r="D1429" i="10"/>
  <c r="A1430" i="10"/>
  <c r="B1430" i="10"/>
  <c r="C1430" i="10"/>
  <c r="A1431" i="10"/>
  <c r="B1431" i="10"/>
  <c r="C1431" i="10"/>
  <c r="A1432" i="10"/>
  <c r="D1432" i="10" s="1"/>
  <c r="B1432" i="10"/>
  <c r="C1432" i="10"/>
  <c r="A1433" i="10"/>
  <c r="B1433" i="10"/>
  <c r="C1433" i="10"/>
  <c r="A1434" i="10"/>
  <c r="D1434" i="10" s="1"/>
  <c r="B1434" i="10"/>
  <c r="C1434" i="10"/>
  <c r="A1435" i="10"/>
  <c r="F1435" i="10" s="1"/>
  <c r="B1435" i="10"/>
  <c r="C1435" i="10"/>
  <c r="A1436" i="10"/>
  <c r="D1436" i="10" s="1"/>
  <c r="B1436" i="10"/>
  <c r="C1436" i="10"/>
  <c r="A1437" i="10"/>
  <c r="E1437" i="10" s="1"/>
  <c r="B1437" i="10"/>
  <c r="C1437" i="10"/>
  <c r="A1438" i="10"/>
  <c r="D1438" i="10" s="1"/>
  <c r="B1438" i="10"/>
  <c r="C1438" i="10"/>
  <c r="A1439" i="10"/>
  <c r="F1439" i="10" s="1"/>
  <c r="B1439" i="10"/>
  <c r="C1439" i="10"/>
  <c r="A1440" i="10"/>
  <c r="D1440" i="10" s="1"/>
  <c r="B1440" i="10"/>
  <c r="C1440" i="10"/>
  <c r="A1441" i="10"/>
  <c r="E1441" i="10" s="1"/>
  <c r="B1441" i="10"/>
  <c r="C1441" i="10"/>
  <c r="A1442" i="10"/>
  <c r="D1442" i="10" s="1"/>
  <c r="B1442" i="10"/>
  <c r="C1442" i="10"/>
  <c r="F1442" i="10"/>
  <c r="A1443" i="10"/>
  <c r="B1443" i="10"/>
  <c r="C1443" i="10"/>
  <c r="A1444" i="10"/>
  <c r="D1444" i="10" s="1"/>
  <c r="B1444" i="10"/>
  <c r="C1444" i="10"/>
  <c r="A1445" i="10"/>
  <c r="B1445" i="10"/>
  <c r="C1445" i="10"/>
  <c r="A1446" i="10"/>
  <c r="D1446" i="10" s="1"/>
  <c r="B1446" i="10"/>
  <c r="C1446" i="10"/>
  <c r="F1446" i="10"/>
  <c r="A1447" i="10"/>
  <c r="B1447" i="10"/>
  <c r="C1447" i="10"/>
  <c r="A1448" i="10"/>
  <c r="D1448" i="10" s="1"/>
  <c r="B1448" i="10"/>
  <c r="C1448" i="10"/>
  <c r="A1449" i="10"/>
  <c r="E1449" i="10" s="1"/>
  <c r="B1449" i="10"/>
  <c r="C1449" i="10"/>
  <c r="A1450" i="10"/>
  <c r="B1450" i="10"/>
  <c r="C1450" i="10"/>
  <c r="A1451" i="10"/>
  <c r="F1451" i="10" s="1"/>
  <c r="B1451" i="10"/>
  <c r="C1451" i="10"/>
  <c r="D1451" i="10"/>
  <c r="A1452" i="10"/>
  <c r="D1452" i="10" s="1"/>
  <c r="B1452" i="10"/>
  <c r="C1452" i="10"/>
  <c r="A1453" i="10"/>
  <c r="E1453" i="10" s="1"/>
  <c r="B1453" i="10"/>
  <c r="C1453" i="10"/>
  <c r="D1453" i="10"/>
  <c r="A1454" i="10"/>
  <c r="B1454" i="10"/>
  <c r="C1454" i="10"/>
  <c r="A1455" i="10"/>
  <c r="F1455" i="10" s="1"/>
  <c r="B1455" i="10"/>
  <c r="C1455" i="10"/>
  <c r="E1455" i="10"/>
  <c r="A1456" i="10"/>
  <c r="D1456" i="10" s="1"/>
  <c r="B1456" i="10"/>
  <c r="C1456" i="10"/>
  <c r="A1457" i="10"/>
  <c r="E1457" i="10" s="1"/>
  <c r="B1457" i="10"/>
  <c r="C1457" i="10"/>
  <c r="C1458" i="10"/>
  <c r="B1406" i="10"/>
  <c r="A1406" i="10"/>
  <c r="D1406" i="10" s="1"/>
  <c r="C1406" i="10"/>
  <c r="A1355" i="10"/>
  <c r="D1355" i="10" s="1"/>
  <c r="B1355" i="10"/>
  <c r="C1355" i="10"/>
  <c r="A1356" i="10"/>
  <c r="D1356" i="10" s="1"/>
  <c r="B1356" i="10"/>
  <c r="C1356" i="10"/>
  <c r="A1357" i="10"/>
  <c r="D1357" i="10" s="1"/>
  <c r="B1357" i="10"/>
  <c r="C1357" i="10"/>
  <c r="E1357" i="10"/>
  <c r="A1358" i="10"/>
  <c r="D1358" i="10" s="1"/>
  <c r="B1358" i="10"/>
  <c r="C1358" i="10"/>
  <c r="F1358" i="10"/>
  <c r="A1359" i="10"/>
  <c r="D1359" i="10" s="1"/>
  <c r="B1359" i="10"/>
  <c r="C1359" i="10"/>
  <c r="A1360" i="10"/>
  <c r="D1360" i="10" s="1"/>
  <c r="B1360" i="10"/>
  <c r="C1360" i="10"/>
  <c r="A1361" i="10"/>
  <c r="B1361" i="10"/>
  <c r="C1361" i="10"/>
  <c r="A1362" i="10"/>
  <c r="D1362" i="10" s="1"/>
  <c r="B1362" i="10"/>
  <c r="C1362" i="10"/>
  <c r="E1362" i="10"/>
  <c r="A1363" i="10"/>
  <c r="D1363" i="10" s="1"/>
  <c r="B1363" i="10"/>
  <c r="C1363" i="10"/>
  <c r="A1364" i="10"/>
  <c r="D1364" i="10" s="1"/>
  <c r="B1364" i="10"/>
  <c r="C1364" i="10"/>
  <c r="A1365" i="10"/>
  <c r="B1365" i="10"/>
  <c r="C1365" i="10"/>
  <c r="A1366" i="10"/>
  <c r="D1366" i="10" s="1"/>
  <c r="B1366" i="10"/>
  <c r="C1366" i="10"/>
  <c r="A1367" i="10"/>
  <c r="D1367" i="10" s="1"/>
  <c r="B1367" i="10"/>
  <c r="C1367" i="10"/>
  <c r="A1368" i="10"/>
  <c r="D1368" i="10" s="1"/>
  <c r="B1368" i="10"/>
  <c r="C1368" i="10"/>
  <c r="A1369" i="10"/>
  <c r="F1369" i="10" s="1"/>
  <c r="B1369" i="10"/>
  <c r="C1369" i="10"/>
  <c r="D1369" i="10"/>
  <c r="E1369" i="10"/>
  <c r="A1370" i="10"/>
  <c r="D1370" i="10" s="1"/>
  <c r="B1370" i="10"/>
  <c r="C1370" i="10"/>
  <c r="A1371" i="10"/>
  <c r="D1371" i="10" s="1"/>
  <c r="B1371" i="10"/>
  <c r="C1371" i="10"/>
  <c r="A1372" i="10"/>
  <c r="D1372" i="10" s="1"/>
  <c r="B1372" i="10"/>
  <c r="C1372" i="10"/>
  <c r="A1373" i="10"/>
  <c r="D1373" i="10" s="1"/>
  <c r="B1373" i="10"/>
  <c r="C1373" i="10"/>
  <c r="A1374" i="10"/>
  <c r="B1374" i="10"/>
  <c r="C1374" i="10"/>
  <c r="A1375" i="10"/>
  <c r="D1375" i="10" s="1"/>
  <c r="B1375" i="10"/>
  <c r="C1375" i="10"/>
  <c r="A1376" i="10"/>
  <c r="D1376" i="10" s="1"/>
  <c r="B1376" i="10"/>
  <c r="C1376" i="10"/>
  <c r="A1377" i="10"/>
  <c r="B1377" i="10"/>
  <c r="C1377" i="10"/>
  <c r="D1377" i="10"/>
  <c r="E1377" i="10"/>
  <c r="F1377" i="10"/>
  <c r="A1378" i="10"/>
  <c r="B1378" i="10"/>
  <c r="C1378" i="10"/>
  <c r="A1379" i="10"/>
  <c r="D1379" i="10" s="1"/>
  <c r="B1379" i="10"/>
  <c r="C1379" i="10"/>
  <c r="A1380" i="10"/>
  <c r="D1380" i="10" s="1"/>
  <c r="B1380" i="10"/>
  <c r="C1380" i="10"/>
  <c r="A1381" i="10"/>
  <c r="D1381" i="10" s="1"/>
  <c r="B1381" i="10"/>
  <c r="C1381" i="10"/>
  <c r="A1382" i="10"/>
  <c r="D1382" i="10" s="1"/>
  <c r="B1382" i="10"/>
  <c r="C1382" i="10"/>
  <c r="A1383" i="10"/>
  <c r="D1383" i="10" s="1"/>
  <c r="B1383" i="10"/>
  <c r="C1383" i="10"/>
  <c r="A1384" i="10"/>
  <c r="D1384" i="10" s="1"/>
  <c r="B1384" i="10"/>
  <c r="C1384" i="10"/>
  <c r="A1385" i="10"/>
  <c r="B1385" i="10"/>
  <c r="C1385" i="10"/>
  <c r="A1386" i="10"/>
  <c r="D1386" i="10" s="1"/>
  <c r="B1386" i="10"/>
  <c r="C1386" i="10"/>
  <c r="E1386" i="10"/>
  <c r="F1386" i="10"/>
  <c r="A1387" i="10"/>
  <c r="D1387" i="10" s="1"/>
  <c r="B1387" i="10"/>
  <c r="C1387" i="10"/>
  <c r="A1388" i="10"/>
  <c r="D1388" i="10" s="1"/>
  <c r="B1388" i="10"/>
  <c r="C1388" i="10"/>
  <c r="A1389" i="10"/>
  <c r="B1389" i="10"/>
  <c r="C1389" i="10"/>
  <c r="A1390" i="10"/>
  <c r="D1390" i="10" s="1"/>
  <c r="B1390" i="10"/>
  <c r="C1390" i="10"/>
  <c r="F1390" i="10"/>
  <c r="A1391" i="10"/>
  <c r="D1391" i="10" s="1"/>
  <c r="B1391" i="10"/>
  <c r="C1391" i="10"/>
  <c r="A1392" i="10"/>
  <c r="D1392" i="10" s="1"/>
  <c r="B1392" i="10"/>
  <c r="C1392" i="10"/>
  <c r="A1393" i="10"/>
  <c r="B1393" i="10"/>
  <c r="C1393" i="10"/>
  <c r="D1393" i="10"/>
  <c r="E1393" i="10"/>
  <c r="F1393" i="10"/>
  <c r="A1394" i="10"/>
  <c r="D1394" i="10" s="1"/>
  <c r="B1394" i="10"/>
  <c r="C1394" i="10"/>
  <c r="A1395" i="10"/>
  <c r="D1395" i="10" s="1"/>
  <c r="B1395" i="10"/>
  <c r="C1395" i="10"/>
  <c r="A1396" i="10"/>
  <c r="D1396" i="10" s="1"/>
  <c r="B1396" i="10"/>
  <c r="C1396" i="10"/>
  <c r="A1397" i="10"/>
  <c r="B1397" i="10"/>
  <c r="C1397" i="10"/>
  <c r="A1398" i="10"/>
  <c r="B1398" i="10"/>
  <c r="C1398" i="10"/>
  <c r="A1399" i="10"/>
  <c r="D1399" i="10" s="1"/>
  <c r="B1399" i="10"/>
  <c r="C1399" i="10"/>
  <c r="A1400" i="10"/>
  <c r="D1400" i="10" s="1"/>
  <c r="B1400" i="10"/>
  <c r="C1400" i="10"/>
  <c r="A1401" i="10"/>
  <c r="D1401" i="10" s="1"/>
  <c r="B1401" i="10"/>
  <c r="C1401" i="10"/>
  <c r="F1401" i="10"/>
  <c r="A1402" i="10"/>
  <c r="B1402" i="10"/>
  <c r="C1402" i="10"/>
  <c r="A1403" i="10"/>
  <c r="D1403" i="10" s="1"/>
  <c r="B1403" i="10"/>
  <c r="C1403" i="10"/>
  <c r="A1404" i="10"/>
  <c r="D1404" i="10" s="1"/>
  <c r="B1404" i="10"/>
  <c r="C1404" i="10"/>
  <c r="A1405" i="10"/>
  <c r="D1405" i="10" s="1"/>
  <c r="B1405" i="10"/>
  <c r="C1405" i="10"/>
  <c r="B1354" i="10"/>
  <c r="A1354" i="10"/>
  <c r="A1303" i="10"/>
  <c r="D1303" i="10" s="1"/>
  <c r="B1303" i="10"/>
  <c r="C1303" i="10"/>
  <c r="A1304" i="10"/>
  <c r="D1304" i="10" s="1"/>
  <c r="B1304" i="10"/>
  <c r="C1304" i="10"/>
  <c r="A1305" i="10"/>
  <c r="B1305" i="10"/>
  <c r="C1305" i="10"/>
  <c r="A1306" i="10"/>
  <c r="D1306" i="10" s="1"/>
  <c r="B1306" i="10"/>
  <c r="C1306" i="10"/>
  <c r="E1306" i="10"/>
  <c r="F1306" i="10"/>
  <c r="A1307" i="10"/>
  <c r="D1307" i="10" s="1"/>
  <c r="B1307" i="10"/>
  <c r="C1307" i="10"/>
  <c r="A1308" i="10"/>
  <c r="D1308" i="10" s="1"/>
  <c r="B1308" i="10"/>
  <c r="C1308" i="10"/>
  <c r="A1309" i="10"/>
  <c r="D1309" i="10" s="1"/>
  <c r="B1309" i="10"/>
  <c r="C1309" i="10"/>
  <c r="A1310" i="10"/>
  <c r="B1310" i="10"/>
  <c r="C1310" i="10"/>
  <c r="A1311" i="10"/>
  <c r="D1311" i="10" s="1"/>
  <c r="B1311" i="10"/>
  <c r="C1311" i="10"/>
  <c r="A1312" i="10"/>
  <c r="D1312" i="10" s="1"/>
  <c r="B1312" i="10"/>
  <c r="C1312" i="10"/>
  <c r="A1313" i="10"/>
  <c r="F1313" i="10" s="1"/>
  <c r="B1313" i="10"/>
  <c r="C1313" i="10"/>
  <c r="D1313" i="10"/>
  <c r="E1313" i="10"/>
  <c r="A1314" i="10"/>
  <c r="D1314" i="10" s="1"/>
  <c r="B1314" i="10"/>
  <c r="C1314" i="10"/>
  <c r="A1315" i="10"/>
  <c r="D1315" i="10" s="1"/>
  <c r="B1315" i="10"/>
  <c r="C1315" i="10"/>
  <c r="A1316" i="10"/>
  <c r="D1316" i="10" s="1"/>
  <c r="B1316" i="10"/>
  <c r="C1316" i="10"/>
  <c r="A1317" i="10"/>
  <c r="D1317" i="10" s="1"/>
  <c r="B1317" i="10"/>
  <c r="C1317" i="10"/>
  <c r="E1317" i="10"/>
  <c r="A1318" i="10"/>
  <c r="D1318" i="10" s="1"/>
  <c r="B1318" i="10"/>
  <c r="C1318" i="10"/>
  <c r="A1319" i="10"/>
  <c r="D1319" i="10" s="1"/>
  <c r="B1319" i="10"/>
  <c r="C1319" i="10"/>
  <c r="A1320" i="10"/>
  <c r="D1320" i="10" s="1"/>
  <c r="B1320" i="10"/>
  <c r="C1320" i="10"/>
  <c r="A1321" i="10"/>
  <c r="E1321" i="10" s="1"/>
  <c r="B1321" i="10"/>
  <c r="C1321" i="10"/>
  <c r="A1322" i="10"/>
  <c r="B1322" i="10"/>
  <c r="C1322" i="10"/>
  <c r="A1323" i="10"/>
  <c r="D1323" i="10" s="1"/>
  <c r="B1323" i="10"/>
  <c r="C1323" i="10"/>
  <c r="A1324" i="10"/>
  <c r="B1324" i="10"/>
  <c r="C1324" i="10"/>
  <c r="A1325" i="10"/>
  <c r="E1325" i="10" s="1"/>
  <c r="B1325" i="10"/>
  <c r="C1325" i="10"/>
  <c r="D1325" i="10"/>
  <c r="F1325" i="10"/>
  <c r="A1326" i="10"/>
  <c r="B1326" i="10"/>
  <c r="C1326" i="10"/>
  <c r="A1327" i="10"/>
  <c r="D1327" i="10" s="1"/>
  <c r="B1327" i="10"/>
  <c r="C1327" i="10"/>
  <c r="A1328" i="10"/>
  <c r="B1328" i="10"/>
  <c r="C1328" i="10"/>
  <c r="A1329" i="10"/>
  <c r="F1329" i="10" s="1"/>
  <c r="B1329" i="10"/>
  <c r="C1329" i="10"/>
  <c r="D1329" i="10"/>
  <c r="E1329" i="10"/>
  <c r="A1330" i="10"/>
  <c r="D1330" i="10" s="1"/>
  <c r="B1330" i="10"/>
  <c r="C1330" i="10"/>
  <c r="A1331" i="10"/>
  <c r="D1331" i="10" s="1"/>
  <c r="B1331" i="10"/>
  <c r="C1331" i="10"/>
  <c r="A1332" i="10"/>
  <c r="E1332" i="10" s="1"/>
  <c r="B1332" i="10"/>
  <c r="C1332" i="10"/>
  <c r="D1332" i="10"/>
  <c r="A1333" i="10"/>
  <c r="B1333" i="10"/>
  <c r="C1333" i="10"/>
  <c r="D1333" i="10"/>
  <c r="E1333" i="10"/>
  <c r="F1333" i="10"/>
  <c r="A1334" i="10"/>
  <c r="D1334" i="10" s="1"/>
  <c r="B1334" i="10"/>
  <c r="C1334" i="10"/>
  <c r="E1334" i="10"/>
  <c r="F1334" i="10"/>
  <c r="A1335" i="10"/>
  <c r="D1335" i="10" s="1"/>
  <c r="B1335" i="10"/>
  <c r="C1335" i="10"/>
  <c r="A1336" i="10"/>
  <c r="E1336" i="10" s="1"/>
  <c r="B1336" i="10"/>
  <c r="C1336" i="10"/>
  <c r="D1336" i="10"/>
  <c r="A1337" i="10"/>
  <c r="B1337" i="10"/>
  <c r="C1337" i="10"/>
  <c r="A1338" i="10"/>
  <c r="D1338" i="10" s="1"/>
  <c r="B1338" i="10"/>
  <c r="C1338" i="10"/>
  <c r="E1338" i="10"/>
  <c r="F1338" i="10"/>
  <c r="A1339" i="10"/>
  <c r="D1339" i="10" s="1"/>
  <c r="B1339" i="10"/>
  <c r="C1339" i="10"/>
  <c r="A1340" i="10"/>
  <c r="E1340" i="10" s="1"/>
  <c r="B1340" i="10"/>
  <c r="C1340" i="10"/>
  <c r="D1340" i="10"/>
  <c r="A1341" i="10"/>
  <c r="E1341" i="10" s="1"/>
  <c r="B1341" i="10"/>
  <c r="C1341" i="10"/>
  <c r="D1341" i="10"/>
  <c r="A1342" i="10"/>
  <c r="D1342" i="10" s="1"/>
  <c r="B1342" i="10"/>
  <c r="C1342" i="10"/>
  <c r="E1342" i="10"/>
  <c r="F1342" i="10"/>
  <c r="A1343" i="10"/>
  <c r="D1343" i="10" s="1"/>
  <c r="B1343" i="10"/>
  <c r="C1343" i="10"/>
  <c r="A1344" i="10"/>
  <c r="E1344" i="10" s="1"/>
  <c r="B1344" i="10"/>
  <c r="C1344" i="10"/>
  <c r="D1344" i="10"/>
  <c r="A1345" i="10"/>
  <c r="F1345" i="10" s="1"/>
  <c r="B1345" i="10"/>
  <c r="C1345" i="10"/>
  <c r="D1345" i="10"/>
  <c r="E1345" i="10"/>
  <c r="A1346" i="10"/>
  <c r="B1346" i="10"/>
  <c r="C1346" i="10"/>
  <c r="A1347" i="10"/>
  <c r="D1347" i="10" s="1"/>
  <c r="B1347" i="10"/>
  <c r="C1347" i="10"/>
  <c r="A1348" i="10"/>
  <c r="E1348" i="10" s="1"/>
  <c r="B1348" i="10"/>
  <c r="C1348" i="10"/>
  <c r="D1348" i="10"/>
  <c r="A1349" i="10"/>
  <c r="D1349" i="10" s="1"/>
  <c r="B1349" i="10"/>
  <c r="C1349" i="10"/>
  <c r="F1349" i="10"/>
  <c r="A1350" i="10"/>
  <c r="B1350" i="10"/>
  <c r="C1350" i="10"/>
  <c r="A1351" i="10"/>
  <c r="D1351" i="10" s="1"/>
  <c r="B1351" i="10"/>
  <c r="C1351" i="10"/>
  <c r="A1352" i="10"/>
  <c r="B1352" i="10"/>
  <c r="C1352" i="10"/>
  <c r="A1353" i="10"/>
  <c r="F1353" i="10" s="1"/>
  <c r="B1353" i="10"/>
  <c r="C1353" i="10"/>
  <c r="D1353" i="10"/>
  <c r="E1353" i="10"/>
  <c r="C1354" i="10"/>
  <c r="B1302" i="10"/>
  <c r="A1302" i="10"/>
  <c r="E1302" i="10" s="1"/>
  <c r="A1296" i="10"/>
  <c r="D1296" i="10" s="1"/>
  <c r="B1296" i="10"/>
  <c r="C1296" i="10"/>
  <c r="A1297" i="10"/>
  <c r="F1297" i="10" s="1"/>
  <c r="B1297" i="10"/>
  <c r="C1297" i="10"/>
  <c r="A1298" i="10"/>
  <c r="F1298" i="10" s="1"/>
  <c r="B1298" i="10"/>
  <c r="C1298" i="10"/>
  <c r="A1299" i="10"/>
  <c r="D1299" i="10" s="1"/>
  <c r="B1299" i="10"/>
  <c r="C1299" i="10"/>
  <c r="F1299" i="10"/>
  <c r="A1300" i="10"/>
  <c r="D1300" i="10" s="1"/>
  <c r="B1300" i="10"/>
  <c r="C1300" i="10"/>
  <c r="A1301" i="10"/>
  <c r="F1301" i="10" s="1"/>
  <c r="B1301" i="10"/>
  <c r="C1301" i="10"/>
  <c r="C1302" i="10"/>
  <c r="A1251" i="10"/>
  <c r="B1251" i="10"/>
  <c r="C1251" i="10"/>
  <c r="A1252" i="10"/>
  <c r="D1252" i="10" s="1"/>
  <c r="B1252" i="10"/>
  <c r="C1252" i="10"/>
  <c r="A1253" i="10"/>
  <c r="B1253" i="10"/>
  <c r="C1253" i="10"/>
  <c r="A1254" i="10"/>
  <c r="F1254" i="10" s="1"/>
  <c r="B1254" i="10"/>
  <c r="C1254" i="10"/>
  <c r="A1255" i="10"/>
  <c r="D1255" i="10" s="1"/>
  <c r="B1255" i="10"/>
  <c r="C1255" i="10"/>
  <c r="A1256" i="10"/>
  <c r="D1256" i="10" s="1"/>
  <c r="B1256" i="10"/>
  <c r="C1256" i="10"/>
  <c r="A1257" i="10"/>
  <c r="E1257" i="10" s="1"/>
  <c r="B1257" i="10"/>
  <c r="C1257" i="10"/>
  <c r="A1258" i="10"/>
  <c r="B1258" i="10"/>
  <c r="C1258" i="10"/>
  <c r="A1259" i="10"/>
  <c r="D1259" i="10" s="1"/>
  <c r="B1259" i="10"/>
  <c r="C1259" i="10"/>
  <c r="E1259" i="10"/>
  <c r="F1259" i="10"/>
  <c r="A1260" i="10"/>
  <c r="D1260" i="10" s="1"/>
  <c r="B1260" i="10"/>
  <c r="C1260" i="10"/>
  <c r="A1261" i="10"/>
  <c r="E1261" i="10" s="1"/>
  <c r="B1261" i="10"/>
  <c r="C1261" i="10"/>
  <c r="D1261" i="10"/>
  <c r="A1262" i="10"/>
  <c r="B1262" i="10"/>
  <c r="C1262" i="10"/>
  <c r="A1263" i="10"/>
  <c r="D1263" i="10" s="1"/>
  <c r="B1263" i="10"/>
  <c r="C1263" i="10"/>
  <c r="F1263" i="10"/>
  <c r="A1264" i="10"/>
  <c r="D1264" i="10" s="1"/>
  <c r="B1264" i="10"/>
  <c r="C1264" i="10"/>
  <c r="A1265" i="10"/>
  <c r="E1265" i="10" s="1"/>
  <c r="B1265" i="10"/>
  <c r="C1265" i="10"/>
  <c r="A1266" i="10"/>
  <c r="D1266" i="10" s="1"/>
  <c r="B1266" i="10"/>
  <c r="C1266" i="10"/>
  <c r="F1266" i="10"/>
  <c r="A1267" i="10"/>
  <c r="B1267" i="10"/>
  <c r="C1267" i="10"/>
  <c r="A1268" i="10"/>
  <c r="D1268" i="10" s="1"/>
  <c r="B1268" i="10"/>
  <c r="C1268" i="10"/>
  <c r="A1269" i="10"/>
  <c r="B1269" i="10"/>
  <c r="C1269" i="10"/>
  <c r="A1270" i="10"/>
  <c r="F1270" i="10" s="1"/>
  <c r="B1270" i="10"/>
  <c r="C1270" i="10"/>
  <c r="A1271" i="10"/>
  <c r="D1271" i="10" s="1"/>
  <c r="B1271" i="10"/>
  <c r="C1271" i="10"/>
  <c r="A1272" i="10"/>
  <c r="D1272" i="10" s="1"/>
  <c r="B1272" i="10"/>
  <c r="C1272" i="10"/>
  <c r="A1273" i="10"/>
  <c r="E1273" i="10" s="1"/>
  <c r="B1273" i="10"/>
  <c r="C1273" i="10"/>
  <c r="A1274" i="10"/>
  <c r="B1274" i="10"/>
  <c r="C1274" i="10"/>
  <c r="A1275" i="10"/>
  <c r="D1275" i="10" s="1"/>
  <c r="B1275" i="10"/>
  <c r="C1275" i="10"/>
  <c r="E1275" i="10"/>
  <c r="F1275" i="10"/>
  <c r="A1276" i="10"/>
  <c r="D1276" i="10" s="1"/>
  <c r="B1276" i="10"/>
  <c r="C1276" i="10"/>
  <c r="A1277" i="10"/>
  <c r="E1277" i="10" s="1"/>
  <c r="B1277" i="10"/>
  <c r="C1277" i="10"/>
  <c r="D1277" i="10"/>
  <c r="A1278" i="10"/>
  <c r="B1278" i="10"/>
  <c r="C1278" i="10"/>
  <c r="A1279" i="10"/>
  <c r="D1279" i="10" s="1"/>
  <c r="B1279" i="10"/>
  <c r="C1279" i="10"/>
  <c r="F1279" i="10"/>
  <c r="A1280" i="10"/>
  <c r="D1280" i="10" s="1"/>
  <c r="B1280" i="10"/>
  <c r="C1280" i="10"/>
  <c r="A1281" i="10"/>
  <c r="E1281" i="10" s="1"/>
  <c r="B1281" i="10"/>
  <c r="C1281" i="10"/>
  <c r="A1282" i="10"/>
  <c r="D1282" i="10" s="1"/>
  <c r="B1282" i="10"/>
  <c r="C1282" i="10"/>
  <c r="F1282" i="10"/>
  <c r="A1283" i="10"/>
  <c r="B1283" i="10"/>
  <c r="C1283" i="10"/>
  <c r="A1284" i="10"/>
  <c r="D1284" i="10" s="1"/>
  <c r="B1284" i="10"/>
  <c r="C1284" i="10"/>
  <c r="A1285" i="10"/>
  <c r="B1285" i="10"/>
  <c r="C1285" i="10"/>
  <c r="A1286" i="10"/>
  <c r="F1286" i="10" s="1"/>
  <c r="B1286" i="10"/>
  <c r="C1286" i="10"/>
  <c r="A1287" i="10"/>
  <c r="D1287" i="10" s="1"/>
  <c r="B1287" i="10"/>
  <c r="C1287" i="10"/>
  <c r="A1288" i="10"/>
  <c r="D1288" i="10" s="1"/>
  <c r="B1288" i="10"/>
  <c r="C1288" i="10"/>
  <c r="A1289" i="10"/>
  <c r="E1289" i="10" s="1"/>
  <c r="B1289" i="10"/>
  <c r="C1289" i="10"/>
  <c r="A1290" i="10"/>
  <c r="B1290" i="10"/>
  <c r="C1290" i="10"/>
  <c r="A1291" i="10"/>
  <c r="D1291" i="10" s="1"/>
  <c r="B1291" i="10"/>
  <c r="C1291" i="10"/>
  <c r="E1291" i="10"/>
  <c r="F1291" i="10"/>
  <c r="A1292" i="10"/>
  <c r="D1292" i="10" s="1"/>
  <c r="B1292" i="10"/>
  <c r="C1292" i="10"/>
  <c r="A1293" i="10"/>
  <c r="E1293" i="10" s="1"/>
  <c r="B1293" i="10"/>
  <c r="C1293" i="10"/>
  <c r="D1293" i="10"/>
  <c r="A1294" i="10"/>
  <c r="B1294" i="10"/>
  <c r="C1294" i="10"/>
  <c r="A1295" i="10"/>
  <c r="D1295" i="10" s="1"/>
  <c r="B1295" i="10"/>
  <c r="C1295" i="10"/>
  <c r="F1295" i="10"/>
  <c r="B1250" i="10"/>
  <c r="A1250" i="10"/>
  <c r="A1249" i="10"/>
  <c r="D1249" i="10" s="1"/>
  <c r="B1249" i="10"/>
  <c r="C1249" i="10"/>
  <c r="C1250" i="10"/>
  <c r="A1199" i="10"/>
  <c r="F1199" i="10" s="1"/>
  <c r="B1199" i="10"/>
  <c r="C1199" i="10"/>
  <c r="D1199" i="10"/>
  <c r="E1199" i="10"/>
  <c r="A1200" i="10"/>
  <c r="E1200" i="10" s="1"/>
  <c r="B1200" i="10"/>
  <c r="C1200" i="10"/>
  <c r="D1200" i="10"/>
  <c r="F1200" i="10"/>
  <c r="A1201" i="10"/>
  <c r="E1201" i="10" s="1"/>
  <c r="B1201" i="10"/>
  <c r="C1201" i="10"/>
  <c r="A1202" i="10"/>
  <c r="D1202" i="10" s="1"/>
  <c r="B1202" i="10"/>
  <c r="C1202" i="10"/>
  <c r="E1202" i="10"/>
  <c r="F1202" i="10"/>
  <c r="A1203" i="10"/>
  <c r="B1203" i="10"/>
  <c r="C1203" i="10"/>
  <c r="A1204" i="10"/>
  <c r="E1204" i="10" s="1"/>
  <c r="B1204" i="10"/>
  <c r="C1204" i="10"/>
  <c r="D1204" i="10"/>
  <c r="F1204" i="10"/>
  <c r="A1205" i="10"/>
  <c r="E1205" i="10" s="1"/>
  <c r="B1205" i="10"/>
  <c r="C1205" i="10"/>
  <c r="A1206" i="10"/>
  <c r="D1206" i="10" s="1"/>
  <c r="B1206" i="10"/>
  <c r="C1206" i="10"/>
  <c r="E1206" i="10"/>
  <c r="F1206" i="10"/>
  <c r="A1207" i="10"/>
  <c r="B1207" i="10"/>
  <c r="C1207" i="10"/>
  <c r="A1208" i="10"/>
  <c r="E1208" i="10" s="1"/>
  <c r="B1208" i="10"/>
  <c r="C1208" i="10"/>
  <c r="D1208" i="10"/>
  <c r="A1209" i="10"/>
  <c r="E1209" i="10" s="1"/>
  <c r="B1209" i="10"/>
  <c r="C1209" i="10"/>
  <c r="A1210" i="10"/>
  <c r="D1210" i="10" s="1"/>
  <c r="B1210" i="10"/>
  <c r="C1210" i="10"/>
  <c r="A1211" i="10"/>
  <c r="F1211" i="10" s="1"/>
  <c r="B1211" i="10"/>
  <c r="C1211" i="10"/>
  <c r="A1212" i="10"/>
  <c r="E1212" i="10" s="1"/>
  <c r="B1212" i="10"/>
  <c r="C1212" i="10"/>
  <c r="A1213" i="10"/>
  <c r="E1213" i="10" s="1"/>
  <c r="B1213" i="10"/>
  <c r="C1213" i="10"/>
  <c r="A1214" i="10"/>
  <c r="D1214" i="10" s="1"/>
  <c r="B1214" i="10"/>
  <c r="C1214" i="10"/>
  <c r="A1215" i="10"/>
  <c r="F1215" i="10" s="1"/>
  <c r="B1215" i="10"/>
  <c r="C1215" i="10"/>
  <c r="D1215" i="10"/>
  <c r="E1215" i="10"/>
  <c r="A1216" i="10"/>
  <c r="B1216" i="10"/>
  <c r="C1216" i="10"/>
  <c r="A1217" i="10"/>
  <c r="E1217" i="10" s="1"/>
  <c r="B1217" i="10"/>
  <c r="C1217" i="10"/>
  <c r="A1218" i="10"/>
  <c r="B1218" i="10"/>
  <c r="C1218" i="10"/>
  <c r="A1219" i="10"/>
  <c r="F1219" i="10" s="1"/>
  <c r="B1219" i="10"/>
  <c r="C1219" i="10"/>
  <c r="E1219" i="10"/>
  <c r="A1220" i="10"/>
  <c r="E1220" i="10" s="1"/>
  <c r="B1220" i="10"/>
  <c r="C1220" i="10"/>
  <c r="D1220" i="10"/>
  <c r="F1220" i="10"/>
  <c r="A1221" i="10"/>
  <c r="E1221" i="10" s="1"/>
  <c r="B1221" i="10"/>
  <c r="C1221" i="10"/>
  <c r="A1222" i="10"/>
  <c r="D1222" i="10" s="1"/>
  <c r="B1222" i="10"/>
  <c r="C1222" i="10"/>
  <c r="E1222" i="10"/>
  <c r="F1222" i="10"/>
  <c r="A1223" i="10"/>
  <c r="B1223" i="10"/>
  <c r="C1223" i="10"/>
  <c r="A1224" i="10"/>
  <c r="E1224" i="10" s="1"/>
  <c r="B1224" i="10"/>
  <c r="C1224" i="10"/>
  <c r="D1224" i="10"/>
  <c r="A1225" i="10"/>
  <c r="E1225" i="10" s="1"/>
  <c r="B1225" i="10"/>
  <c r="C1225" i="10"/>
  <c r="A1226" i="10"/>
  <c r="D1226" i="10" s="1"/>
  <c r="B1226" i="10"/>
  <c r="C1226" i="10"/>
  <c r="E1226" i="10"/>
  <c r="A1227" i="10"/>
  <c r="F1227" i="10" s="1"/>
  <c r="B1227" i="10"/>
  <c r="C1227" i="10"/>
  <c r="A1228" i="10"/>
  <c r="E1228" i="10" s="1"/>
  <c r="B1228" i="10"/>
  <c r="C1228" i="10"/>
  <c r="A1229" i="10"/>
  <c r="E1229" i="10" s="1"/>
  <c r="B1229" i="10"/>
  <c r="C1229" i="10"/>
  <c r="A1230" i="10"/>
  <c r="D1230" i="10" s="1"/>
  <c r="B1230" i="10"/>
  <c r="C1230" i="10"/>
  <c r="A1231" i="10"/>
  <c r="F1231" i="10" s="1"/>
  <c r="B1231" i="10"/>
  <c r="C1231" i="10"/>
  <c r="A1232" i="10"/>
  <c r="B1232" i="10"/>
  <c r="C1232" i="10"/>
  <c r="A1233" i="10"/>
  <c r="E1233" i="10" s="1"/>
  <c r="B1233" i="10"/>
  <c r="C1233" i="10"/>
  <c r="A1234" i="10"/>
  <c r="B1234" i="10"/>
  <c r="C1234" i="10"/>
  <c r="A1235" i="10"/>
  <c r="F1235" i="10" s="1"/>
  <c r="B1235" i="10"/>
  <c r="C1235" i="10"/>
  <c r="A1236" i="10"/>
  <c r="B1236" i="10"/>
  <c r="C1236" i="10"/>
  <c r="A1237" i="10"/>
  <c r="E1237" i="10" s="1"/>
  <c r="B1237" i="10"/>
  <c r="C1237" i="10"/>
  <c r="A1238" i="10"/>
  <c r="B1238" i="10"/>
  <c r="C1238" i="10"/>
  <c r="A1239" i="10"/>
  <c r="B1239" i="10"/>
  <c r="C1239" i="10"/>
  <c r="A1240" i="10"/>
  <c r="B1240" i="10"/>
  <c r="C1240" i="10"/>
  <c r="A1241" i="10"/>
  <c r="E1241" i="10" s="1"/>
  <c r="B1241" i="10"/>
  <c r="C1241" i="10"/>
  <c r="A1242" i="10"/>
  <c r="B1242" i="10"/>
  <c r="C1242" i="10"/>
  <c r="A1243" i="10"/>
  <c r="F1243" i="10" s="1"/>
  <c r="B1243" i="10"/>
  <c r="C1243" i="10"/>
  <c r="E1243" i="10"/>
  <c r="A1244" i="10"/>
  <c r="E1244" i="10" s="1"/>
  <c r="B1244" i="10"/>
  <c r="C1244" i="10"/>
  <c r="A1245" i="10"/>
  <c r="E1245" i="10" s="1"/>
  <c r="B1245" i="10"/>
  <c r="C1245" i="10"/>
  <c r="A1246" i="10"/>
  <c r="D1246" i="10" s="1"/>
  <c r="B1246" i="10"/>
  <c r="C1246" i="10"/>
  <c r="A1247" i="10"/>
  <c r="B1247" i="10"/>
  <c r="C1247" i="10"/>
  <c r="A1248" i="10"/>
  <c r="E1248" i="10" s="1"/>
  <c r="B1248" i="10"/>
  <c r="C1248" i="10"/>
  <c r="D1248" i="10"/>
  <c r="F1248" i="10"/>
  <c r="B1198" i="10"/>
  <c r="A1198" i="10"/>
  <c r="F1198" i="10" s="1"/>
  <c r="A1147" i="10"/>
  <c r="D1147" i="10" s="1"/>
  <c r="B1147" i="10"/>
  <c r="C1147" i="10"/>
  <c r="E1147" i="10"/>
  <c r="F1147" i="10"/>
  <c r="A1148" i="10"/>
  <c r="D1148" i="10" s="1"/>
  <c r="B1148" i="10"/>
  <c r="C1148" i="10"/>
  <c r="A1149" i="10"/>
  <c r="E1149" i="10" s="1"/>
  <c r="B1149" i="10"/>
  <c r="C1149" i="10"/>
  <c r="D1149" i="10"/>
  <c r="A1150" i="10"/>
  <c r="B1150" i="10"/>
  <c r="C1150" i="10"/>
  <c r="A1151" i="10"/>
  <c r="D1151" i="10" s="1"/>
  <c r="B1151" i="10"/>
  <c r="C1151" i="10"/>
  <c r="E1151" i="10"/>
  <c r="F1151" i="10"/>
  <c r="A1152" i="10"/>
  <c r="D1152" i="10" s="1"/>
  <c r="B1152" i="10"/>
  <c r="C1152" i="10"/>
  <c r="A1153" i="10"/>
  <c r="E1153" i="10" s="1"/>
  <c r="B1153" i="10"/>
  <c r="C1153" i="10"/>
  <c r="D1153" i="10"/>
  <c r="A1154" i="10"/>
  <c r="B1154" i="10"/>
  <c r="C1154" i="10"/>
  <c r="A1155" i="10"/>
  <c r="D1155" i="10" s="1"/>
  <c r="B1155" i="10"/>
  <c r="C1155" i="10"/>
  <c r="E1155" i="10"/>
  <c r="F1155" i="10"/>
  <c r="A1156" i="10"/>
  <c r="D1156" i="10" s="1"/>
  <c r="B1156" i="10"/>
  <c r="C1156" i="10"/>
  <c r="A1157" i="10"/>
  <c r="E1157" i="10" s="1"/>
  <c r="B1157" i="10"/>
  <c r="C1157" i="10"/>
  <c r="D1157" i="10"/>
  <c r="A1158" i="10"/>
  <c r="F1158" i="10" s="1"/>
  <c r="B1158" i="10"/>
  <c r="C1158" i="10"/>
  <c r="D1158" i="10"/>
  <c r="E1158" i="10"/>
  <c r="A1159" i="10"/>
  <c r="B1159" i="10"/>
  <c r="C1159" i="10"/>
  <c r="A1160" i="10"/>
  <c r="D1160" i="10" s="1"/>
  <c r="B1160" i="10"/>
  <c r="C1160" i="10"/>
  <c r="A1161" i="10"/>
  <c r="B1161" i="10"/>
  <c r="C1161" i="10"/>
  <c r="A1162" i="10"/>
  <c r="B1162" i="10"/>
  <c r="C1162" i="10"/>
  <c r="A1163" i="10"/>
  <c r="D1163" i="10" s="1"/>
  <c r="B1163" i="10"/>
  <c r="C1163" i="10"/>
  <c r="E1163" i="10"/>
  <c r="F1163" i="10"/>
  <c r="A1164" i="10"/>
  <c r="D1164" i="10" s="1"/>
  <c r="B1164" i="10"/>
  <c r="C1164" i="10"/>
  <c r="A1165" i="10"/>
  <c r="E1165" i="10" s="1"/>
  <c r="B1165" i="10"/>
  <c r="C1165" i="10"/>
  <c r="D1165" i="10"/>
  <c r="A1166" i="10"/>
  <c r="F1166" i="10" s="1"/>
  <c r="B1166" i="10"/>
  <c r="C1166" i="10"/>
  <c r="A1167" i="10"/>
  <c r="B1167" i="10"/>
  <c r="C1167" i="10"/>
  <c r="A1168" i="10"/>
  <c r="D1168" i="10" s="1"/>
  <c r="B1168" i="10"/>
  <c r="C1168" i="10"/>
  <c r="A1169" i="10"/>
  <c r="B1169" i="10"/>
  <c r="C1169" i="10"/>
  <c r="A1170" i="10"/>
  <c r="B1170" i="10"/>
  <c r="C1170" i="10"/>
  <c r="A1171" i="10"/>
  <c r="D1171" i="10" s="1"/>
  <c r="B1171" i="10"/>
  <c r="C1171" i="10"/>
  <c r="E1171" i="10"/>
  <c r="F1171" i="10"/>
  <c r="A1172" i="10"/>
  <c r="D1172" i="10" s="1"/>
  <c r="B1172" i="10"/>
  <c r="C1172" i="10"/>
  <c r="A1173" i="10"/>
  <c r="E1173" i="10" s="1"/>
  <c r="B1173" i="10"/>
  <c r="C1173" i="10"/>
  <c r="A1174" i="10"/>
  <c r="D1174" i="10" s="1"/>
  <c r="B1174" i="10"/>
  <c r="C1174" i="10"/>
  <c r="F1174" i="10"/>
  <c r="A1175" i="10"/>
  <c r="B1175" i="10"/>
  <c r="C1175" i="10"/>
  <c r="A1176" i="10"/>
  <c r="D1176" i="10" s="1"/>
  <c r="B1176" i="10"/>
  <c r="C1176" i="10"/>
  <c r="A1177" i="10"/>
  <c r="B1177" i="10"/>
  <c r="C1177" i="10"/>
  <c r="A1178" i="10"/>
  <c r="E1178" i="10" s="1"/>
  <c r="B1178" i="10"/>
  <c r="C1178" i="10"/>
  <c r="D1178" i="10"/>
  <c r="F1178" i="10"/>
  <c r="A1179" i="10"/>
  <c r="B1179" i="10"/>
  <c r="C1179" i="10"/>
  <c r="A1180" i="10"/>
  <c r="D1180" i="10" s="1"/>
  <c r="B1180" i="10"/>
  <c r="C1180" i="10"/>
  <c r="A1181" i="10"/>
  <c r="B1181" i="10"/>
  <c r="C1181" i="10"/>
  <c r="A1182" i="10"/>
  <c r="F1182" i="10" s="1"/>
  <c r="B1182" i="10"/>
  <c r="C1182" i="10"/>
  <c r="D1182" i="10"/>
  <c r="E1182" i="10"/>
  <c r="A1183" i="10"/>
  <c r="B1183" i="10"/>
  <c r="C1183" i="10"/>
  <c r="A1184" i="10"/>
  <c r="D1184" i="10" s="1"/>
  <c r="B1184" i="10"/>
  <c r="C1184" i="10"/>
  <c r="A1185" i="10"/>
  <c r="B1185" i="10"/>
  <c r="C1185" i="10"/>
  <c r="A1186" i="10"/>
  <c r="B1186" i="10"/>
  <c r="C1186" i="10"/>
  <c r="A1187" i="10"/>
  <c r="B1187" i="10"/>
  <c r="C1187" i="10"/>
  <c r="A1188" i="10"/>
  <c r="D1188" i="10" s="1"/>
  <c r="B1188" i="10"/>
  <c r="C1188" i="10"/>
  <c r="A1189" i="10"/>
  <c r="B1189" i="10"/>
  <c r="C1189" i="10"/>
  <c r="A1190" i="10"/>
  <c r="B1190" i="10"/>
  <c r="C1190" i="10"/>
  <c r="D1190" i="10"/>
  <c r="E1190" i="10"/>
  <c r="F1190" i="10"/>
  <c r="A1191" i="10"/>
  <c r="B1191" i="10"/>
  <c r="C1191" i="10"/>
  <c r="A1192" i="10"/>
  <c r="D1192" i="10" s="1"/>
  <c r="B1192" i="10"/>
  <c r="C1192" i="10"/>
  <c r="A1193" i="10"/>
  <c r="B1193" i="10"/>
  <c r="C1193" i="10"/>
  <c r="A1194" i="10"/>
  <c r="D1194" i="10" s="1"/>
  <c r="B1194" i="10"/>
  <c r="C1194" i="10"/>
  <c r="F1194" i="10"/>
  <c r="A1195" i="10"/>
  <c r="B1195" i="10"/>
  <c r="C1195" i="10"/>
  <c r="A1196" i="10"/>
  <c r="D1196" i="10" s="1"/>
  <c r="B1196" i="10"/>
  <c r="C1196" i="10"/>
  <c r="A1197" i="10"/>
  <c r="B1197" i="10"/>
  <c r="C1197" i="10"/>
  <c r="C1198" i="10"/>
  <c r="D1198" i="10"/>
  <c r="E1198" i="10"/>
  <c r="F1146" i="10"/>
  <c r="B1146" i="10"/>
  <c r="A1146" i="10"/>
  <c r="A1145" i="10"/>
  <c r="E1145" i="10" s="1"/>
  <c r="B1145" i="10"/>
  <c r="C1145" i="10"/>
  <c r="E1146" i="10"/>
  <c r="C1146" i="10"/>
  <c r="D1146" i="10"/>
  <c r="A1141" i="10"/>
  <c r="B1141" i="10"/>
  <c r="C1141" i="10"/>
  <c r="D1141" i="10"/>
  <c r="E1141" i="10"/>
  <c r="F1141" i="10"/>
  <c r="A1142" i="10"/>
  <c r="B1142" i="10"/>
  <c r="C1142" i="10"/>
  <c r="A1143" i="10"/>
  <c r="E1143" i="10" s="1"/>
  <c r="B1143" i="10"/>
  <c r="C1143" i="10"/>
  <c r="A1144" i="10"/>
  <c r="B1144" i="10"/>
  <c r="C1144" i="10"/>
  <c r="A1095" i="10"/>
  <c r="E1095" i="10" s="1"/>
  <c r="B1095" i="10"/>
  <c r="C1095" i="10"/>
  <c r="D1095" i="10"/>
  <c r="F1095" i="10"/>
  <c r="A1096" i="10"/>
  <c r="D1096" i="10" s="1"/>
  <c r="B1096" i="10"/>
  <c r="C1096" i="10"/>
  <c r="A1097" i="10"/>
  <c r="B1097" i="10"/>
  <c r="C1097" i="10"/>
  <c r="A1098" i="10"/>
  <c r="E1098" i="10" s="1"/>
  <c r="B1098" i="10"/>
  <c r="C1098" i="10"/>
  <c r="D1098" i="10"/>
  <c r="F1098" i="10"/>
  <c r="A1099" i="10"/>
  <c r="B1099" i="10"/>
  <c r="C1099" i="10"/>
  <c r="D1099" i="10"/>
  <c r="E1099" i="10"/>
  <c r="F1099" i="10"/>
  <c r="A1100" i="10"/>
  <c r="D1100" i="10" s="1"/>
  <c r="B1100" i="10"/>
  <c r="C1100" i="10"/>
  <c r="A1101" i="10"/>
  <c r="E1101" i="10" s="1"/>
  <c r="B1101" i="10"/>
  <c r="C1101" i="10"/>
  <c r="D1101" i="10"/>
  <c r="A1102" i="10"/>
  <c r="B1102" i="10"/>
  <c r="C1102" i="10"/>
  <c r="A1103" i="10"/>
  <c r="F1103" i="10" s="1"/>
  <c r="B1103" i="10"/>
  <c r="C1103" i="10"/>
  <c r="D1103" i="10"/>
  <c r="E1103" i="10"/>
  <c r="A1104" i="10"/>
  <c r="D1104" i="10" s="1"/>
  <c r="B1104" i="10"/>
  <c r="C1104" i="10"/>
  <c r="A1105" i="10"/>
  <c r="E1105" i="10" s="1"/>
  <c r="B1105" i="10"/>
  <c r="C1105" i="10"/>
  <c r="D1105" i="10"/>
  <c r="A1106" i="10"/>
  <c r="B1106" i="10"/>
  <c r="C1106" i="10"/>
  <c r="A1107" i="10"/>
  <c r="B1107" i="10"/>
  <c r="C1107" i="10"/>
  <c r="A1108" i="10"/>
  <c r="D1108" i="10" s="1"/>
  <c r="B1108" i="10"/>
  <c r="C1108" i="10"/>
  <c r="A1109" i="10"/>
  <c r="B1109" i="10"/>
  <c r="C1109" i="10"/>
  <c r="A1110" i="10"/>
  <c r="B1110" i="10"/>
  <c r="C1110" i="10"/>
  <c r="A1111" i="10"/>
  <c r="E1111" i="10" s="1"/>
  <c r="B1111" i="10"/>
  <c r="C1111" i="10"/>
  <c r="D1111" i="10"/>
  <c r="F1111" i="10"/>
  <c r="A1112" i="10"/>
  <c r="D1112" i="10" s="1"/>
  <c r="B1112" i="10"/>
  <c r="C1112" i="10"/>
  <c r="A1113" i="10"/>
  <c r="E1113" i="10" s="1"/>
  <c r="B1113" i="10"/>
  <c r="C1113" i="10"/>
  <c r="D1113" i="10"/>
  <c r="A1114" i="10"/>
  <c r="B1114" i="10"/>
  <c r="C1114" i="10"/>
  <c r="A1115" i="10"/>
  <c r="E1115" i="10" s="1"/>
  <c r="B1115" i="10"/>
  <c r="C1115" i="10"/>
  <c r="D1115" i="10"/>
  <c r="A1116" i="10"/>
  <c r="D1116" i="10" s="1"/>
  <c r="B1116" i="10"/>
  <c r="C1116" i="10"/>
  <c r="A1117" i="10"/>
  <c r="E1117" i="10" s="1"/>
  <c r="B1117" i="10"/>
  <c r="C1117" i="10"/>
  <c r="A1118" i="10"/>
  <c r="B1118" i="10"/>
  <c r="C1118" i="10"/>
  <c r="D1118" i="10"/>
  <c r="E1118" i="10"/>
  <c r="F1118" i="10"/>
  <c r="A1119" i="10"/>
  <c r="B1119" i="10"/>
  <c r="C1119" i="10"/>
  <c r="A1120" i="10"/>
  <c r="D1120" i="10" s="1"/>
  <c r="B1120" i="10"/>
  <c r="C1120" i="10"/>
  <c r="A1121" i="10"/>
  <c r="E1121" i="10" s="1"/>
  <c r="B1121" i="10"/>
  <c r="C1121" i="10"/>
  <c r="D1121" i="10"/>
  <c r="A1122" i="10"/>
  <c r="E1122" i="10" s="1"/>
  <c r="B1122" i="10"/>
  <c r="C1122" i="10"/>
  <c r="D1122" i="10"/>
  <c r="A1123" i="10"/>
  <c r="E1123" i="10" s="1"/>
  <c r="B1123" i="10"/>
  <c r="C1123" i="10"/>
  <c r="D1123" i="10"/>
  <c r="A1124" i="10"/>
  <c r="D1124" i="10" s="1"/>
  <c r="B1124" i="10"/>
  <c r="C1124" i="10"/>
  <c r="A1125" i="10"/>
  <c r="E1125" i="10" s="1"/>
  <c r="B1125" i="10"/>
  <c r="C1125" i="10"/>
  <c r="A1126" i="10"/>
  <c r="B1126" i="10"/>
  <c r="C1126" i="10"/>
  <c r="A1127" i="10"/>
  <c r="D1127" i="10" s="1"/>
  <c r="B1127" i="10"/>
  <c r="C1127" i="10"/>
  <c r="A1128" i="10"/>
  <c r="D1128" i="10" s="1"/>
  <c r="B1128" i="10"/>
  <c r="C1128" i="10"/>
  <c r="A1129" i="10"/>
  <c r="B1129" i="10"/>
  <c r="C1129" i="10"/>
  <c r="A1130" i="10"/>
  <c r="D1130" i="10" s="1"/>
  <c r="B1130" i="10"/>
  <c r="C1130" i="10"/>
  <c r="F1130" i="10"/>
  <c r="A1131" i="10"/>
  <c r="B1131" i="10"/>
  <c r="C1131" i="10"/>
  <c r="A1132" i="10"/>
  <c r="B1132" i="10"/>
  <c r="C1132" i="10"/>
  <c r="A1133" i="10"/>
  <c r="E1133" i="10" s="1"/>
  <c r="B1133" i="10"/>
  <c r="C1133" i="10"/>
  <c r="D1133" i="10"/>
  <c r="A1134" i="10"/>
  <c r="B1134" i="10"/>
  <c r="C1134" i="10"/>
  <c r="A1135" i="10"/>
  <c r="B1135" i="10"/>
  <c r="C1135" i="10"/>
  <c r="A1136" i="10"/>
  <c r="D1136" i="10" s="1"/>
  <c r="B1136" i="10"/>
  <c r="C1136" i="10"/>
  <c r="E1136" i="10"/>
  <c r="A1137" i="10"/>
  <c r="E1137" i="10" s="1"/>
  <c r="B1137" i="10"/>
  <c r="C1137" i="10"/>
  <c r="A1138" i="10"/>
  <c r="D1138" i="10" s="1"/>
  <c r="B1138" i="10"/>
  <c r="C1138" i="10"/>
  <c r="E1138" i="10"/>
  <c r="F1138" i="10"/>
  <c r="A1139" i="10"/>
  <c r="D1139" i="10" s="1"/>
  <c r="B1139" i="10"/>
  <c r="C1139" i="10"/>
  <c r="A1140" i="10"/>
  <c r="D1140" i="10" s="1"/>
  <c r="B1140" i="10"/>
  <c r="C1140" i="10"/>
  <c r="E1140" i="10"/>
  <c r="B1094" i="10"/>
  <c r="A1094" i="10"/>
  <c r="E1094" i="10" s="1"/>
  <c r="A1043" i="10"/>
  <c r="D1043" i="10" s="1"/>
  <c r="B1043" i="10"/>
  <c r="C1043" i="10"/>
  <c r="A1044" i="10"/>
  <c r="D1044" i="10" s="1"/>
  <c r="B1044" i="10"/>
  <c r="C1044" i="10"/>
  <c r="A1045" i="10"/>
  <c r="B1045" i="10"/>
  <c r="C1045" i="10"/>
  <c r="D1045" i="10"/>
  <c r="E1045" i="10"/>
  <c r="F1045" i="10"/>
  <c r="A1046" i="10"/>
  <c r="B1046" i="10"/>
  <c r="C1046" i="10"/>
  <c r="A1047" i="10"/>
  <c r="D1047" i="10" s="1"/>
  <c r="B1047" i="10"/>
  <c r="C1047" i="10"/>
  <c r="A1048" i="10"/>
  <c r="D1048" i="10" s="1"/>
  <c r="B1048" i="10"/>
  <c r="C1048" i="10"/>
  <c r="A1049" i="10"/>
  <c r="D1049" i="10" s="1"/>
  <c r="B1049" i="10"/>
  <c r="C1049" i="10"/>
  <c r="F1049" i="10"/>
  <c r="A1050" i="10"/>
  <c r="B1050" i="10"/>
  <c r="C1050" i="10"/>
  <c r="A1051" i="10"/>
  <c r="D1051" i="10" s="1"/>
  <c r="B1051" i="10"/>
  <c r="C1051" i="10"/>
  <c r="A1052" i="10"/>
  <c r="D1052" i="10" s="1"/>
  <c r="B1052" i="10"/>
  <c r="C1052" i="10"/>
  <c r="A1053" i="10"/>
  <c r="E1053" i="10" s="1"/>
  <c r="B1053" i="10"/>
  <c r="C1053" i="10"/>
  <c r="D1053" i="10"/>
  <c r="A1054" i="10"/>
  <c r="B1054" i="10"/>
  <c r="C1054" i="10"/>
  <c r="A1055" i="10"/>
  <c r="D1055" i="10" s="1"/>
  <c r="B1055" i="10"/>
  <c r="C1055" i="10"/>
  <c r="A1056" i="10"/>
  <c r="D1056" i="10" s="1"/>
  <c r="B1056" i="10"/>
  <c r="C1056" i="10"/>
  <c r="A1057" i="10"/>
  <c r="F1057" i="10" s="1"/>
  <c r="B1057" i="10"/>
  <c r="C1057" i="10"/>
  <c r="A1058" i="10"/>
  <c r="B1058" i="10"/>
  <c r="C1058" i="10"/>
  <c r="A1059" i="10"/>
  <c r="D1059" i="10" s="1"/>
  <c r="B1059" i="10"/>
  <c r="C1059" i="10"/>
  <c r="A1060" i="10"/>
  <c r="D1060" i="10" s="1"/>
  <c r="B1060" i="10"/>
  <c r="C1060" i="10"/>
  <c r="A1061" i="10"/>
  <c r="E1061" i="10" s="1"/>
  <c r="B1061" i="10"/>
  <c r="C1061" i="10"/>
  <c r="A1062" i="10"/>
  <c r="D1062" i="10" s="1"/>
  <c r="B1062" i="10"/>
  <c r="C1062" i="10"/>
  <c r="E1062" i="10"/>
  <c r="F1062" i="10"/>
  <c r="A1063" i="10"/>
  <c r="D1063" i="10" s="1"/>
  <c r="B1063" i="10"/>
  <c r="C1063" i="10"/>
  <c r="A1064" i="10"/>
  <c r="D1064" i="10" s="1"/>
  <c r="B1064" i="10"/>
  <c r="C1064" i="10"/>
  <c r="A1065" i="10"/>
  <c r="D1065" i="10" s="1"/>
  <c r="B1065" i="10"/>
  <c r="C1065" i="10"/>
  <c r="A1066" i="10"/>
  <c r="D1066" i="10" s="1"/>
  <c r="B1066" i="10"/>
  <c r="C1066" i="10"/>
  <c r="E1066" i="10"/>
  <c r="F1066" i="10"/>
  <c r="A1067" i="10"/>
  <c r="D1067" i="10" s="1"/>
  <c r="B1067" i="10"/>
  <c r="C1067" i="10"/>
  <c r="A1068" i="10"/>
  <c r="D1068" i="10" s="1"/>
  <c r="B1068" i="10"/>
  <c r="C1068" i="10"/>
  <c r="A1069" i="10"/>
  <c r="B1069" i="10"/>
  <c r="C1069" i="10"/>
  <c r="A1070" i="10"/>
  <c r="D1070" i="10" s="1"/>
  <c r="B1070" i="10"/>
  <c r="C1070" i="10"/>
  <c r="A1071" i="10"/>
  <c r="D1071" i="10" s="1"/>
  <c r="B1071" i="10"/>
  <c r="C1071" i="10"/>
  <c r="A1072" i="10"/>
  <c r="D1072" i="10" s="1"/>
  <c r="B1072" i="10"/>
  <c r="C1072" i="10"/>
  <c r="A1073" i="10"/>
  <c r="B1073" i="10"/>
  <c r="C1073" i="10"/>
  <c r="A1074" i="10"/>
  <c r="D1074" i="10" s="1"/>
  <c r="B1074" i="10"/>
  <c r="C1074" i="10"/>
  <c r="A1075" i="10"/>
  <c r="D1075" i="10" s="1"/>
  <c r="B1075" i="10"/>
  <c r="C1075" i="10"/>
  <c r="A1076" i="10"/>
  <c r="D1076" i="10" s="1"/>
  <c r="B1076" i="10"/>
  <c r="C1076" i="10"/>
  <c r="A1077" i="10"/>
  <c r="B1077" i="10"/>
  <c r="C1077" i="10"/>
  <c r="A1078" i="10"/>
  <c r="B1078" i="10"/>
  <c r="C1078" i="10"/>
  <c r="A1079" i="10"/>
  <c r="D1079" i="10" s="1"/>
  <c r="B1079" i="10"/>
  <c r="C1079" i="10"/>
  <c r="A1080" i="10"/>
  <c r="D1080" i="10" s="1"/>
  <c r="B1080" i="10"/>
  <c r="C1080" i="10"/>
  <c r="A1081" i="10"/>
  <c r="B1081" i="10"/>
  <c r="C1081" i="10"/>
  <c r="A1082" i="10"/>
  <c r="B1082" i="10"/>
  <c r="C1082" i="10"/>
  <c r="A1083" i="10"/>
  <c r="D1083" i="10" s="1"/>
  <c r="B1083" i="10"/>
  <c r="C1083" i="10"/>
  <c r="A1084" i="10"/>
  <c r="D1084" i="10" s="1"/>
  <c r="B1084" i="10"/>
  <c r="C1084" i="10"/>
  <c r="A1085" i="10"/>
  <c r="B1085" i="10"/>
  <c r="C1085" i="10"/>
  <c r="D1085" i="10"/>
  <c r="E1085" i="10"/>
  <c r="F1085" i="10"/>
  <c r="A1086" i="10"/>
  <c r="D1086" i="10" s="1"/>
  <c r="B1086" i="10"/>
  <c r="C1086" i="10"/>
  <c r="E1086" i="10"/>
  <c r="F1086" i="10"/>
  <c r="A1087" i="10"/>
  <c r="D1087" i="10" s="1"/>
  <c r="B1087" i="10"/>
  <c r="C1087" i="10"/>
  <c r="A1088" i="10"/>
  <c r="D1088" i="10" s="1"/>
  <c r="B1088" i="10"/>
  <c r="C1088" i="10"/>
  <c r="A1089" i="10"/>
  <c r="B1089" i="10"/>
  <c r="C1089" i="10"/>
  <c r="A1090" i="10"/>
  <c r="D1090" i="10" s="1"/>
  <c r="B1090" i="10"/>
  <c r="C1090" i="10"/>
  <c r="E1090" i="10"/>
  <c r="F1090" i="10"/>
  <c r="A1091" i="10"/>
  <c r="D1091" i="10" s="1"/>
  <c r="B1091" i="10"/>
  <c r="C1091" i="10"/>
  <c r="A1092" i="10"/>
  <c r="D1092" i="10" s="1"/>
  <c r="B1092" i="10"/>
  <c r="C1092" i="10"/>
  <c r="A1093" i="10"/>
  <c r="B1093" i="10"/>
  <c r="C1093" i="10"/>
  <c r="C1094" i="10"/>
  <c r="B1042" i="10"/>
  <c r="A1042" i="10"/>
  <c r="A1040" i="10"/>
  <c r="D1040" i="10" s="1"/>
  <c r="B1040" i="10"/>
  <c r="C1040" i="10"/>
  <c r="A1041" i="10"/>
  <c r="D1041" i="10" s="1"/>
  <c r="B1041" i="10"/>
  <c r="C1041" i="10"/>
  <c r="C1042" i="10"/>
  <c r="A991" i="10"/>
  <c r="D991" i="10" s="1"/>
  <c r="B991" i="10"/>
  <c r="C991" i="10"/>
  <c r="A992" i="10"/>
  <c r="D992" i="10" s="1"/>
  <c r="B992" i="10"/>
  <c r="C992" i="10"/>
  <c r="A993" i="10"/>
  <c r="F993" i="10" s="1"/>
  <c r="B993" i="10"/>
  <c r="C993" i="10"/>
  <c r="D993" i="10"/>
  <c r="A994" i="10"/>
  <c r="B994" i="10"/>
  <c r="C994" i="10"/>
  <c r="A995" i="10"/>
  <c r="D995" i="10" s="1"/>
  <c r="B995" i="10"/>
  <c r="C995" i="10"/>
  <c r="A996" i="10"/>
  <c r="D996" i="10" s="1"/>
  <c r="B996" i="10"/>
  <c r="C996" i="10"/>
  <c r="A997" i="10"/>
  <c r="F997" i="10" s="1"/>
  <c r="B997" i="10"/>
  <c r="C997" i="10"/>
  <c r="D997" i="10"/>
  <c r="A998" i="10"/>
  <c r="B998" i="10"/>
  <c r="C998" i="10"/>
  <c r="A999" i="10"/>
  <c r="D999" i="10" s="1"/>
  <c r="B999" i="10"/>
  <c r="C999" i="10"/>
  <c r="A1000" i="10"/>
  <c r="D1000" i="10" s="1"/>
  <c r="B1000" i="10"/>
  <c r="C1000" i="10"/>
  <c r="A1001" i="10"/>
  <c r="F1001" i="10" s="1"/>
  <c r="B1001" i="10"/>
  <c r="C1001" i="10"/>
  <c r="A1002" i="10"/>
  <c r="D1002" i="10" s="1"/>
  <c r="B1002" i="10"/>
  <c r="C1002" i="10"/>
  <c r="E1002" i="10"/>
  <c r="F1002" i="10"/>
  <c r="A1003" i="10"/>
  <c r="D1003" i="10" s="1"/>
  <c r="B1003" i="10"/>
  <c r="C1003" i="10"/>
  <c r="A1004" i="10"/>
  <c r="D1004" i="10" s="1"/>
  <c r="B1004" i="10"/>
  <c r="C1004" i="10"/>
  <c r="A1005" i="10"/>
  <c r="F1005" i="10" s="1"/>
  <c r="B1005" i="10"/>
  <c r="C1005" i="10"/>
  <c r="D1005" i="10"/>
  <c r="A1006" i="10"/>
  <c r="D1006" i="10" s="1"/>
  <c r="B1006" i="10"/>
  <c r="C1006" i="10"/>
  <c r="E1006" i="10"/>
  <c r="F1006" i="10"/>
  <c r="A1007" i="10"/>
  <c r="D1007" i="10" s="1"/>
  <c r="B1007" i="10"/>
  <c r="C1007" i="10"/>
  <c r="A1008" i="10"/>
  <c r="D1008" i="10" s="1"/>
  <c r="B1008" i="10"/>
  <c r="C1008" i="10"/>
  <c r="A1009" i="10"/>
  <c r="B1009" i="10"/>
  <c r="C1009" i="10"/>
  <c r="A1010" i="10"/>
  <c r="D1010" i="10" s="1"/>
  <c r="B1010" i="10"/>
  <c r="C1010" i="10"/>
  <c r="E1010" i="10"/>
  <c r="F1010" i="10"/>
  <c r="A1011" i="10"/>
  <c r="D1011" i="10" s="1"/>
  <c r="B1011" i="10"/>
  <c r="C1011" i="10"/>
  <c r="A1012" i="10"/>
  <c r="D1012" i="10" s="1"/>
  <c r="B1012" i="10"/>
  <c r="C1012" i="10"/>
  <c r="A1013" i="10"/>
  <c r="B1013" i="10"/>
  <c r="C1013" i="10"/>
  <c r="A1014" i="10"/>
  <c r="D1014" i="10" s="1"/>
  <c r="B1014" i="10"/>
  <c r="C1014" i="10"/>
  <c r="E1014" i="10"/>
  <c r="F1014" i="10"/>
  <c r="A1015" i="10"/>
  <c r="D1015" i="10" s="1"/>
  <c r="B1015" i="10"/>
  <c r="C1015" i="10"/>
  <c r="A1016" i="10"/>
  <c r="D1016" i="10" s="1"/>
  <c r="B1016" i="10"/>
  <c r="C1016" i="10"/>
  <c r="A1017" i="10"/>
  <c r="F1017" i="10" s="1"/>
  <c r="B1017" i="10"/>
  <c r="C1017" i="10"/>
  <c r="D1017" i="10"/>
  <c r="A1018" i="10"/>
  <c r="D1018" i="10" s="1"/>
  <c r="B1018" i="10"/>
  <c r="C1018" i="10"/>
  <c r="A1019" i="10"/>
  <c r="D1019" i="10" s="1"/>
  <c r="B1019" i="10"/>
  <c r="C1019" i="10"/>
  <c r="A1020" i="10"/>
  <c r="D1020" i="10" s="1"/>
  <c r="B1020" i="10"/>
  <c r="C1020" i="10"/>
  <c r="A1021" i="10"/>
  <c r="F1021" i="10" s="1"/>
  <c r="B1021" i="10"/>
  <c r="C1021" i="10"/>
  <c r="D1021" i="10"/>
  <c r="A1022" i="10"/>
  <c r="B1022" i="10"/>
  <c r="C1022" i="10"/>
  <c r="A1023" i="10"/>
  <c r="D1023" i="10" s="1"/>
  <c r="B1023" i="10"/>
  <c r="C1023" i="10"/>
  <c r="A1024" i="10"/>
  <c r="D1024" i="10" s="1"/>
  <c r="B1024" i="10"/>
  <c r="C1024" i="10"/>
  <c r="A1025" i="10"/>
  <c r="F1025" i="10" s="1"/>
  <c r="B1025" i="10"/>
  <c r="C1025" i="10"/>
  <c r="A1026" i="10"/>
  <c r="D1026" i="10" s="1"/>
  <c r="B1026" i="10"/>
  <c r="C1026" i="10"/>
  <c r="E1026" i="10"/>
  <c r="A1027" i="10"/>
  <c r="D1027" i="10" s="1"/>
  <c r="B1027" i="10"/>
  <c r="C1027" i="10"/>
  <c r="A1028" i="10"/>
  <c r="D1028" i="10" s="1"/>
  <c r="B1028" i="10"/>
  <c r="C1028" i="10"/>
  <c r="A1029" i="10"/>
  <c r="B1029" i="10"/>
  <c r="C1029" i="10"/>
  <c r="A1030" i="10"/>
  <c r="D1030" i="10" s="1"/>
  <c r="B1030" i="10"/>
  <c r="C1030" i="10"/>
  <c r="A1031" i="10"/>
  <c r="D1031" i="10" s="1"/>
  <c r="B1031" i="10"/>
  <c r="C1031" i="10"/>
  <c r="A1032" i="10"/>
  <c r="D1032" i="10" s="1"/>
  <c r="B1032" i="10"/>
  <c r="C1032" i="10"/>
  <c r="A1033" i="10"/>
  <c r="F1033" i="10" s="1"/>
  <c r="B1033" i="10"/>
  <c r="C1033" i="10"/>
  <c r="D1033" i="10"/>
  <c r="A1034" i="10"/>
  <c r="D1034" i="10" s="1"/>
  <c r="B1034" i="10"/>
  <c r="C1034" i="10"/>
  <c r="A1035" i="10"/>
  <c r="D1035" i="10" s="1"/>
  <c r="B1035" i="10"/>
  <c r="C1035" i="10"/>
  <c r="A1036" i="10"/>
  <c r="D1036" i="10" s="1"/>
  <c r="B1036" i="10"/>
  <c r="C1036" i="10"/>
  <c r="A1037" i="10"/>
  <c r="F1037" i="10" s="1"/>
  <c r="B1037" i="10"/>
  <c r="C1037" i="10"/>
  <c r="A1038" i="10"/>
  <c r="D1038" i="10" s="1"/>
  <c r="B1038" i="10"/>
  <c r="C1038" i="10"/>
  <c r="A1039" i="10"/>
  <c r="D1039" i="10" s="1"/>
  <c r="B1039" i="10"/>
  <c r="C1039" i="10"/>
  <c r="F990" i="10"/>
  <c r="B990" i="10"/>
  <c r="A990" i="10"/>
  <c r="D990" i="10"/>
  <c r="C990" i="10"/>
  <c r="A988" i="10"/>
  <c r="D988" i="10" s="1"/>
  <c r="B988" i="10"/>
  <c r="C988" i="10"/>
  <c r="A989" i="10"/>
  <c r="D989" i="10" s="1"/>
  <c r="B989" i="10"/>
  <c r="C989" i="10"/>
  <c r="A939" i="10"/>
  <c r="B939" i="10"/>
  <c r="C939" i="10"/>
  <c r="A940" i="10"/>
  <c r="F940" i="10" s="1"/>
  <c r="B940" i="10"/>
  <c r="C940" i="10"/>
  <c r="D940" i="10"/>
  <c r="E940" i="10"/>
  <c r="A941" i="10"/>
  <c r="E941" i="10" s="1"/>
  <c r="B941" i="10"/>
  <c r="C941" i="10"/>
  <c r="A942" i="10"/>
  <c r="D942" i="10" s="1"/>
  <c r="B942" i="10"/>
  <c r="C942" i="10"/>
  <c r="A943" i="10"/>
  <c r="D943" i="10" s="1"/>
  <c r="B943" i="10"/>
  <c r="C943" i="10"/>
  <c r="A944" i="10"/>
  <c r="F944" i="10" s="1"/>
  <c r="B944" i="10"/>
  <c r="C944" i="10"/>
  <c r="A945" i="10"/>
  <c r="B945" i="10"/>
  <c r="C945" i="10"/>
  <c r="A946" i="10"/>
  <c r="B946" i="10"/>
  <c r="C946" i="10"/>
  <c r="A947" i="10"/>
  <c r="B947" i="10"/>
  <c r="C947" i="10"/>
  <c r="A948" i="10"/>
  <c r="F948" i="10" s="1"/>
  <c r="B948" i="10"/>
  <c r="C948" i="10"/>
  <c r="D948" i="10"/>
  <c r="E948" i="10"/>
  <c r="A949" i="10"/>
  <c r="B949" i="10"/>
  <c r="C949" i="10"/>
  <c r="A950" i="10"/>
  <c r="D950" i="10" s="1"/>
  <c r="B950" i="10"/>
  <c r="C950" i="10"/>
  <c r="F950" i="10"/>
  <c r="A951" i="10"/>
  <c r="B951" i="10"/>
  <c r="C951" i="10"/>
  <c r="A952" i="10"/>
  <c r="F952" i="10" s="1"/>
  <c r="B952" i="10"/>
  <c r="C952" i="10"/>
  <c r="D952" i="10"/>
  <c r="E952" i="10"/>
  <c r="A953" i="10"/>
  <c r="E953" i="10" s="1"/>
  <c r="B953" i="10"/>
  <c r="C953" i="10"/>
  <c r="A954" i="10"/>
  <c r="D954" i="10" s="1"/>
  <c r="B954" i="10"/>
  <c r="C954" i="10"/>
  <c r="F954" i="10"/>
  <c r="A955" i="10"/>
  <c r="D955" i="10" s="1"/>
  <c r="B955" i="10"/>
  <c r="C955" i="10"/>
  <c r="A956" i="10"/>
  <c r="F956" i="10" s="1"/>
  <c r="B956" i="10"/>
  <c r="C956" i="10"/>
  <c r="D956" i="10"/>
  <c r="A957" i="10"/>
  <c r="E957" i="10" s="1"/>
  <c r="B957" i="10"/>
  <c r="C957" i="10"/>
  <c r="A958" i="10"/>
  <c r="D958" i="10" s="1"/>
  <c r="B958" i="10"/>
  <c r="C958" i="10"/>
  <c r="A959" i="10"/>
  <c r="D959" i="10" s="1"/>
  <c r="B959" i="10"/>
  <c r="C959" i="10"/>
  <c r="A960" i="10"/>
  <c r="F960" i="10" s="1"/>
  <c r="B960" i="10"/>
  <c r="C960" i="10"/>
  <c r="E960" i="10"/>
  <c r="A961" i="10"/>
  <c r="B961" i="10"/>
  <c r="C961" i="10"/>
  <c r="A962" i="10"/>
  <c r="B962" i="10"/>
  <c r="C962" i="10"/>
  <c r="A963" i="10"/>
  <c r="D963" i="10" s="1"/>
  <c r="B963" i="10"/>
  <c r="C963" i="10"/>
  <c r="E963" i="10"/>
  <c r="A964" i="10"/>
  <c r="B964" i="10"/>
  <c r="C964" i="10"/>
  <c r="A965" i="10"/>
  <c r="E965" i="10" s="1"/>
  <c r="B965" i="10"/>
  <c r="C965" i="10"/>
  <c r="D965" i="10"/>
  <c r="A966" i="10"/>
  <c r="B966" i="10"/>
  <c r="C966" i="10"/>
  <c r="A967" i="10"/>
  <c r="D967" i="10" s="1"/>
  <c r="B967" i="10"/>
  <c r="C967" i="10"/>
  <c r="E967" i="10"/>
  <c r="A968" i="10"/>
  <c r="B968" i="10"/>
  <c r="C968" i="10"/>
  <c r="A969" i="10"/>
  <c r="E969" i="10" s="1"/>
  <c r="B969" i="10"/>
  <c r="C969" i="10"/>
  <c r="D969" i="10"/>
  <c r="A970" i="10"/>
  <c r="B970" i="10"/>
  <c r="C970" i="10"/>
  <c r="A971" i="10"/>
  <c r="D971" i="10" s="1"/>
  <c r="B971" i="10"/>
  <c r="C971" i="10"/>
  <c r="E971" i="10"/>
  <c r="A972" i="10"/>
  <c r="B972" i="10"/>
  <c r="C972" i="10"/>
  <c r="A973" i="10"/>
  <c r="E973" i="10" s="1"/>
  <c r="B973" i="10"/>
  <c r="C973" i="10"/>
  <c r="A974" i="10"/>
  <c r="D974" i="10" s="1"/>
  <c r="B974" i="10"/>
  <c r="C974" i="10"/>
  <c r="A975" i="10"/>
  <c r="D975" i="10" s="1"/>
  <c r="B975" i="10"/>
  <c r="C975" i="10"/>
  <c r="A976" i="10"/>
  <c r="F976" i="10" s="1"/>
  <c r="B976" i="10"/>
  <c r="C976" i="10"/>
  <c r="A977" i="10"/>
  <c r="B977" i="10"/>
  <c r="C977" i="10"/>
  <c r="A978" i="10"/>
  <c r="D978" i="10" s="1"/>
  <c r="B978" i="10"/>
  <c r="C978" i="10"/>
  <c r="F978" i="10"/>
  <c r="A979" i="10"/>
  <c r="B979" i="10"/>
  <c r="C979" i="10"/>
  <c r="A980" i="10"/>
  <c r="F980" i="10" s="1"/>
  <c r="B980" i="10"/>
  <c r="C980" i="10"/>
  <c r="A981" i="10"/>
  <c r="B981" i="10"/>
  <c r="C981" i="10"/>
  <c r="A982" i="10"/>
  <c r="D982" i="10" s="1"/>
  <c r="B982" i="10"/>
  <c r="C982" i="10"/>
  <c r="A983" i="10"/>
  <c r="B983" i="10"/>
  <c r="C983" i="10"/>
  <c r="A984" i="10"/>
  <c r="F984" i="10" s="1"/>
  <c r="B984" i="10"/>
  <c r="C984" i="10"/>
  <c r="D984" i="10"/>
  <c r="A985" i="10"/>
  <c r="E985" i="10" s="1"/>
  <c r="B985" i="10"/>
  <c r="C985" i="10"/>
  <c r="D985" i="10"/>
  <c r="A986" i="10"/>
  <c r="D986" i="10" s="1"/>
  <c r="B986" i="10"/>
  <c r="C986" i="10"/>
  <c r="A987" i="10"/>
  <c r="F987" i="10" s="1"/>
  <c r="B987" i="10"/>
  <c r="C987" i="10"/>
  <c r="D987" i="10"/>
  <c r="E987" i="10"/>
  <c r="B938" i="10"/>
  <c r="A938" i="10"/>
  <c r="F938" i="10" s="1"/>
  <c r="A887" i="10"/>
  <c r="D887" i="10" s="1"/>
  <c r="B887" i="10"/>
  <c r="C887" i="10"/>
  <c r="F887" i="10"/>
  <c r="A888" i="10"/>
  <c r="D888" i="10" s="1"/>
  <c r="B888" i="10"/>
  <c r="C888" i="10"/>
  <c r="A889" i="10"/>
  <c r="B889" i="10"/>
  <c r="C889" i="10"/>
  <c r="A890" i="10"/>
  <c r="B890" i="10"/>
  <c r="C890" i="10"/>
  <c r="A891" i="10"/>
  <c r="D891" i="10" s="1"/>
  <c r="B891" i="10"/>
  <c r="C891" i="10"/>
  <c r="F891" i="10"/>
  <c r="A892" i="10"/>
  <c r="D892" i="10" s="1"/>
  <c r="B892" i="10"/>
  <c r="C892" i="10"/>
  <c r="A893" i="10"/>
  <c r="F893" i="10" s="1"/>
  <c r="B893" i="10"/>
  <c r="C893" i="10"/>
  <c r="A894" i="10"/>
  <c r="B894" i="10"/>
  <c r="C894" i="10"/>
  <c r="A895" i="10"/>
  <c r="D895" i="10" s="1"/>
  <c r="B895" i="10"/>
  <c r="C895" i="10"/>
  <c r="F895" i="10"/>
  <c r="A896" i="10"/>
  <c r="D896" i="10" s="1"/>
  <c r="B896" i="10"/>
  <c r="C896" i="10"/>
  <c r="A897" i="10"/>
  <c r="B897" i="10"/>
  <c r="C897" i="10"/>
  <c r="A898" i="10"/>
  <c r="B898" i="10"/>
  <c r="C898" i="10"/>
  <c r="D898" i="10"/>
  <c r="E898" i="10"/>
  <c r="F898" i="10"/>
  <c r="A899" i="10"/>
  <c r="B899" i="10"/>
  <c r="C899" i="10"/>
  <c r="A900" i="10"/>
  <c r="D900" i="10" s="1"/>
  <c r="B900" i="10"/>
  <c r="C900" i="10"/>
  <c r="A901" i="10"/>
  <c r="F901" i="10" s="1"/>
  <c r="B901" i="10"/>
  <c r="C901" i="10"/>
  <c r="E901" i="10"/>
  <c r="A902" i="10"/>
  <c r="B902" i="10"/>
  <c r="C902" i="10"/>
  <c r="D902" i="10"/>
  <c r="E902" i="10"/>
  <c r="F902" i="10"/>
  <c r="A903" i="10"/>
  <c r="D903" i="10" s="1"/>
  <c r="B903" i="10"/>
  <c r="C903" i="10"/>
  <c r="F903" i="10"/>
  <c r="A904" i="10"/>
  <c r="D904" i="10" s="1"/>
  <c r="B904" i="10"/>
  <c r="C904" i="10"/>
  <c r="A905" i="10"/>
  <c r="B905" i="10"/>
  <c r="C905" i="10"/>
  <c r="A906" i="10"/>
  <c r="E906" i="10" s="1"/>
  <c r="B906" i="10"/>
  <c r="C906" i="10"/>
  <c r="D906" i="10"/>
  <c r="F906" i="10"/>
  <c r="A907" i="10"/>
  <c r="D907" i="10" s="1"/>
  <c r="B907" i="10"/>
  <c r="C907" i="10"/>
  <c r="A908" i="10"/>
  <c r="D908" i="10" s="1"/>
  <c r="B908" i="10"/>
  <c r="C908" i="10"/>
  <c r="A909" i="10"/>
  <c r="F909" i="10" s="1"/>
  <c r="B909" i="10"/>
  <c r="C909" i="10"/>
  <c r="A910" i="10"/>
  <c r="B910" i="10"/>
  <c r="C910" i="10"/>
  <c r="A911" i="10"/>
  <c r="B911" i="10"/>
  <c r="C911" i="10"/>
  <c r="A912" i="10"/>
  <c r="D912" i="10" s="1"/>
  <c r="B912" i="10"/>
  <c r="C912" i="10"/>
  <c r="A913" i="10"/>
  <c r="F913" i="10" s="1"/>
  <c r="B913" i="10"/>
  <c r="C913" i="10"/>
  <c r="D913" i="10"/>
  <c r="E913" i="10"/>
  <c r="A914" i="10"/>
  <c r="F914" i="10" s="1"/>
  <c r="B914" i="10"/>
  <c r="C914" i="10"/>
  <c r="D914" i="10"/>
  <c r="E914" i="10"/>
  <c r="A915" i="10"/>
  <c r="B915" i="10"/>
  <c r="C915" i="10"/>
  <c r="A916" i="10"/>
  <c r="D916" i="10" s="1"/>
  <c r="B916" i="10"/>
  <c r="C916" i="10"/>
  <c r="A917" i="10"/>
  <c r="F917" i="10" s="1"/>
  <c r="B917" i="10"/>
  <c r="C917" i="10"/>
  <c r="D917" i="10"/>
  <c r="E917" i="10"/>
  <c r="A918" i="10"/>
  <c r="D918" i="10" s="1"/>
  <c r="B918" i="10"/>
  <c r="C918" i="10"/>
  <c r="E918" i="10"/>
  <c r="F918" i="10"/>
  <c r="A919" i="10"/>
  <c r="B919" i="10"/>
  <c r="C919" i="10"/>
  <c r="A920" i="10"/>
  <c r="D920" i="10" s="1"/>
  <c r="B920" i="10"/>
  <c r="C920" i="10"/>
  <c r="A921" i="10"/>
  <c r="B921" i="10"/>
  <c r="C921" i="10"/>
  <c r="A922" i="10"/>
  <c r="E922" i="10" s="1"/>
  <c r="B922" i="10"/>
  <c r="C922" i="10"/>
  <c r="A923" i="10"/>
  <c r="D923" i="10" s="1"/>
  <c r="B923" i="10"/>
  <c r="C923" i="10"/>
  <c r="A924" i="10"/>
  <c r="D924" i="10" s="1"/>
  <c r="B924" i="10"/>
  <c r="C924" i="10"/>
  <c r="A925" i="10"/>
  <c r="F925" i="10" s="1"/>
  <c r="B925" i="10"/>
  <c r="C925" i="10"/>
  <c r="A926" i="10"/>
  <c r="B926" i="10"/>
  <c r="C926" i="10"/>
  <c r="A927" i="10"/>
  <c r="D927" i="10" s="1"/>
  <c r="B927" i="10"/>
  <c r="C927" i="10"/>
  <c r="F927" i="10"/>
  <c r="A928" i="10"/>
  <c r="D928" i="10" s="1"/>
  <c r="B928" i="10"/>
  <c r="C928" i="10"/>
  <c r="A929" i="10"/>
  <c r="F929" i="10" s="1"/>
  <c r="B929" i="10"/>
  <c r="C929" i="10"/>
  <c r="A930" i="10"/>
  <c r="B930" i="10"/>
  <c r="C930" i="10"/>
  <c r="A931" i="10"/>
  <c r="B931" i="10"/>
  <c r="C931" i="10"/>
  <c r="A932" i="10"/>
  <c r="D932" i="10" s="1"/>
  <c r="B932" i="10"/>
  <c r="C932" i="10"/>
  <c r="A933" i="10"/>
  <c r="F933" i="10" s="1"/>
  <c r="B933" i="10"/>
  <c r="C933" i="10"/>
  <c r="D933" i="10"/>
  <c r="A934" i="10"/>
  <c r="D934" i="10" s="1"/>
  <c r="B934" i="10"/>
  <c r="C934" i="10"/>
  <c r="E934" i="10"/>
  <c r="F934" i="10"/>
  <c r="A935" i="10"/>
  <c r="D935" i="10" s="1"/>
  <c r="B935" i="10"/>
  <c r="C935" i="10"/>
  <c r="A936" i="10"/>
  <c r="D936" i="10" s="1"/>
  <c r="B936" i="10"/>
  <c r="C936" i="10"/>
  <c r="A937" i="10"/>
  <c r="B937" i="10"/>
  <c r="C937" i="10"/>
  <c r="C938" i="10"/>
  <c r="F886" i="10"/>
  <c r="B886" i="10"/>
  <c r="A886" i="10"/>
  <c r="D886" i="10" s="1"/>
  <c r="A835" i="10"/>
  <c r="D835" i="10" s="1"/>
  <c r="B835" i="10"/>
  <c r="C835" i="10"/>
  <c r="A836" i="10"/>
  <c r="B836" i="10"/>
  <c r="C836" i="10"/>
  <c r="A837" i="10"/>
  <c r="B837" i="10"/>
  <c r="C837" i="10"/>
  <c r="F837" i="10"/>
  <c r="A838" i="10"/>
  <c r="D838" i="10" s="1"/>
  <c r="B838" i="10"/>
  <c r="C838" i="10"/>
  <c r="A839" i="10"/>
  <c r="D839" i="10" s="1"/>
  <c r="B839" i="10"/>
  <c r="C839" i="10"/>
  <c r="A840" i="10"/>
  <c r="D840" i="10" s="1"/>
  <c r="B840" i="10"/>
  <c r="C840" i="10"/>
  <c r="F840" i="10"/>
  <c r="A841" i="10"/>
  <c r="B841" i="10"/>
  <c r="C841" i="10"/>
  <c r="A842" i="10"/>
  <c r="B842" i="10"/>
  <c r="C842" i="10"/>
  <c r="A843" i="10"/>
  <c r="D843" i="10" s="1"/>
  <c r="B843" i="10"/>
  <c r="C843" i="10"/>
  <c r="A844" i="10"/>
  <c r="E844" i="10" s="1"/>
  <c r="B844" i="10"/>
  <c r="C844" i="10"/>
  <c r="D844" i="10"/>
  <c r="A845" i="10"/>
  <c r="D845" i="10" s="1"/>
  <c r="B845" i="10"/>
  <c r="C845" i="10"/>
  <c r="E845" i="10"/>
  <c r="F845" i="10"/>
  <c r="A846" i="10"/>
  <c r="D846" i="10" s="1"/>
  <c r="B846" i="10"/>
  <c r="C846" i="10"/>
  <c r="A847" i="10"/>
  <c r="D847" i="10" s="1"/>
  <c r="B847" i="10"/>
  <c r="C847" i="10"/>
  <c r="A848" i="10"/>
  <c r="B848" i="10"/>
  <c r="C848" i="10"/>
  <c r="A849" i="10"/>
  <c r="F849" i="10" s="1"/>
  <c r="B849" i="10"/>
  <c r="C849" i="10"/>
  <c r="D849" i="10"/>
  <c r="A850" i="10"/>
  <c r="B850" i="10"/>
  <c r="C850" i="10"/>
  <c r="A851" i="10"/>
  <c r="D851" i="10" s="1"/>
  <c r="B851" i="10"/>
  <c r="C851" i="10"/>
  <c r="A852" i="10"/>
  <c r="D852" i="10" s="1"/>
  <c r="B852" i="10"/>
  <c r="C852" i="10"/>
  <c r="E852" i="10"/>
  <c r="A853" i="10"/>
  <c r="D853" i="10" s="1"/>
  <c r="B853" i="10"/>
  <c r="C853" i="10"/>
  <c r="E853" i="10"/>
  <c r="A854" i="10"/>
  <c r="B854" i="10"/>
  <c r="C854" i="10"/>
  <c r="A855" i="10"/>
  <c r="D855" i="10" s="1"/>
  <c r="B855" i="10"/>
  <c r="C855" i="10"/>
  <c r="A856" i="10"/>
  <c r="B856" i="10"/>
  <c r="C856" i="10"/>
  <c r="A857" i="10"/>
  <c r="F857" i="10" s="1"/>
  <c r="B857" i="10"/>
  <c r="C857" i="10"/>
  <c r="D857" i="10"/>
  <c r="E857" i="10"/>
  <c r="A858" i="10"/>
  <c r="D858" i="10" s="1"/>
  <c r="B858" i="10"/>
  <c r="C858" i="10"/>
  <c r="A859" i="10"/>
  <c r="D859" i="10" s="1"/>
  <c r="B859" i="10"/>
  <c r="C859" i="10"/>
  <c r="A860" i="10"/>
  <c r="B860" i="10"/>
  <c r="C860" i="10"/>
  <c r="A861" i="10"/>
  <c r="B861" i="10"/>
  <c r="C861" i="10"/>
  <c r="A862" i="10"/>
  <c r="D862" i="10" s="1"/>
  <c r="B862" i="10"/>
  <c r="C862" i="10"/>
  <c r="F862" i="10"/>
  <c r="A863" i="10"/>
  <c r="D863" i="10" s="1"/>
  <c r="B863" i="10"/>
  <c r="C863" i="10"/>
  <c r="A864" i="10"/>
  <c r="E864" i="10" s="1"/>
  <c r="B864" i="10"/>
  <c r="C864" i="10"/>
  <c r="A865" i="10"/>
  <c r="D865" i="10" s="1"/>
  <c r="B865" i="10"/>
  <c r="C865" i="10"/>
  <c r="F865" i="10"/>
  <c r="A866" i="10"/>
  <c r="B866" i="10"/>
  <c r="C866" i="10"/>
  <c r="A867" i="10"/>
  <c r="D867" i="10" s="1"/>
  <c r="B867" i="10"/>
  <c r="C867" i="10"/>
  <c r="A868" i="10"/>
  <c r="B868" i="10"/>
  <c r="C868" i="10"/>
  <c r="A869" i="10"/>
  <c r="E869" i="10" s="1"/>
  <c r="B869" i="10"/>
  <c r="C869" i="10"/>
  <c r="D869" i="10"/>
  <c r="F869" i="10"/>
  <c r="A870" i="10"/>
  <c r="D870" i="10" s="1"/>
  <c r="B870" i="10"/>
  <c r="C870" i="10"/>
  <c r="A871" i="10"/>
  <c r="D871" i="10" s="1"/>
  <c r="B871" i="10"/>
  <c r="C871" i="10"/>
  <c r="A872" i="10"/>
  <c r="D872" i="10" s="1"/>
  <c r="B872" i="10"/>
  <c r="C872" i="10"/>
  <c r="A873" i="10"/>
  <c r="B873" i="10"/>
  <c r="C873" i="10"/>
  <c r="A874" i="10"/>
  <c r="D874" i="10" s="1"/>
  <c r="B874" i="10"/>
  <c r="C874" i="10"/>
  <c r="F874" i="10"/>
  <c r="A875" i="10"/>
  <c r="D875" i="10" s="1"/>
  <c r="B875" i="10"/>
  <c r="C875" i="10"/>
  <c r="A876" i="10"/>
  <c r="E876" i="10" s="1"/>
  <c r="B876" i="10"/>
  <c r="C876" i="10"/>
  <c r="D876" i="10"/>
  <c r="F876" i="10"/>
  <c r="A877" i="10"/>
  <c r="B877" i="10"/>
  <c r="C877" i="10"/>
  <c r="A878" i="10"/>
  <c r="D878" i="10" s="1"/>
  <c r="B878" i="10"/>
  <c r="C878" i="10"/>
  <c r="A879" i="10"/>
  <c r="D879" i="10" s="1"/>
  <c r="B879" i="10"/>
  <c r="C879" i="10"/>
  <c r="A880" i="10"/>
  <c r="B880" i="10"/>
  <c r="C880" i="10"/>
  <c r="A881" i="10"/>
  <c r="E881" i="10" s="1"/>
  <c r="B881" i="10"/>
  <c r="C881" i="10"/>
  <c r="A882" i="10"/>
  <c r="D882" i="10" s="1"/>
  <c r="B882" i="10"/>
  <c r="C882" i="10"/>
  <c r="F882" i="10"/>
  <c r="A883" i="10"/>
  <c r="D883" i="10" s="1"/>
  <c r="B883" i="10"/>
  <c r="C883" i="10"/>
  <c r="A884" i="10"/>
  <c r="D884" i="10" s="1"/>
  <c r="B884" i="10"/>
  <c r="C884" i="10"/>
  <c r="F884" i="10"/>
  <c r="A885" i="10"/>
  <c r="B885" i="10"/>
  <c r="C885" i="10"/>
  <c r="C886" i="10"/>
  <c r="B834" i="10"/>
  <c r="C834" i="10"/>
  <c r="A834" i="10"/>
  <c r="F834" i="10" s="1"/>
  <c r="A831" i="10"/>
  <c r="D831" i="10" s="1"/>
  <c r="B831" i="10"/>
  <c r="C831" i="10"/>
  <c r="A832" i="10"/>
  <c r="E832" i="10" s="1"/>
  <c r="B832" i="10"/>
  <c r="C832" i="10"/>
  <c r="A833" i="10"/>
  <c r="B833" i="10"/>
  <c r="C833" i="10"/>
  <c r="A783" i="10"/>
  <c r="D783" i="10" s="1"/>
  <c r="B783" i="10"/>
  <c r="C783" i="10"/>
  <c r="E783" i="10"/>
  <c r="A784" i="10"/>
  <c r="D784" i="10" s="1"/>
  <c r="B784" i="10"/>
  <c r="C784" i="10"/>
  <c r="A785" i="10"/>
  <c r="E785" i="10" s="1"/>
  <c r="B785" i="10"/>
  <c r="C785" i="10"/>
  <c r="A786" i="10"/>
  <c r="B786" i="10"/>
  <c r="C786" i="10"/>
  <c r="A787" i="10"/>
  <c r="B787" i="10"/>
  <c r="C787" i="10"/>
  <c r="D787" i="10"/>
  <c r="E787" i="10"/>
  <c r="A788" i="10"/>
  <c r="D788" i="10" s="1"/>
  <c r="B788" i="10"/>
  <c r="C788" i="10"/>
  <c r="A789" i="10"/>
  <c r="E789" i="10" s="1"/>
  <c r="B789" i="10"/>
  <c r="C789" i="10"/>
  <c r="A790" i="10"/>
  <c r="D790" i="10" s="1"/>
  <c r="B790" i="10"/>
  <c r="C790" i="10"/>
  <c r="E790" i="10"/>
  <c r="A791" i="10"/>
  <c r="B791" i="10"/>
  <c r="C791" i="10"/>
  <c r="A792" i="10"/>
  <c r="B792" i="10"/>
  <c r="C792" i="10"/>
  <c r="A793" i="10"/>
  <c r="E793" i="10" s="1"/>
  <c r="B793" i="10"/>
  <c r="C793" i="10"/>
  <c r="A794" i="10"/>
  <c r="D794" i="10" s="1"/>
  <c r="B794" i="10"/>
  <c r="C794" i="10"/>
  <c r="E794" i="10"/>
  <c r="A795" i="10"/>
  <c r="B795" i="10"/>
  <c r="C795" i="10"/>
  <c r="A796" i="10"/>
  <c r="D796" i="10" s="1"/>
  <c r="B796" i="10"/>
  <c r="C796" i="10"/>
  <c r="A797" i="10"/>
  <c r="B797" i="10"/>
  <c r="C797" i="10"/>
  <c r="A798" i="10"/>
  <c r="D798" i="10" s="1"/>
  <c r="B798" i="10"/>
  <c r="C798" i="10"/>
  <c r="A799" i="10"/>
  <c r="B799" i="10"/>
  <c r="C799" i="10"/>
  <c r="A800" i="10"/>
  <c r="D800" i="10" s="1"/>
  <c r="B800" i="10"/>
  <c r="C800" i="10"/>
  <c r="A801" i="10"/>
  <c r="E801" i="10" s="1"/>
  <c r="B801" i="10"/>
  <c r="C801" i="10"/>
  <c r="A802" i="10"/>
  <c r="B802" i="10"/>
  <c r="C802" i="10"/>
  <c r="A803" i="10"/>
  <c r="B803" i="10"/>
  <c r="C803" i="10"/>
  <c r="D803" i="10"/>
  <c r="E803" i="10"/>
  <c r="A804" i="10"/>
  <c r="D804" i="10" s="1"/>
  <c r="B804" i="10"/>
  <c r="C804" i="10"/>
  <c r="A805" i="10"/>
  <c r="E805" i="10" s="1"/>
  <c r="B805" i="10"/>
  <c r="C805" i="10"/>
  <c r="D805" i="10"/>
  <c r="A806" i="10"/>
  <c r="D806" i="10" s="1"/>
  <c r="B806" i="10"/>
  <c r="C806" i="10"/>
  <c r="A807" i="10"/>
  <c r="B807" i="10"/>
  <c r="C807" i="10"/>
  <c r="A808" i="10"/>
  <c r="D808" i="10" s="1"/>
  <c r="B808" i="10"/>
  <c r="C808" i="10"/>
  <c r="A809" i="10"/>
  <c r="E809" i="10" s="1"/>
  <c r="B809" i="10"/>
  <c r="C809" i="10"/>
  <c r="A810" i="10"/>
  <c r="B810" i="10"/>
  <c r="C810" i="10"/>
  <c r="D810" i="10"/>
  <c r="E810" i="10"/>
  <c r="A811" i="10"/>
  <c r="B811" i="10"/>
  <c r="C811" i="10"/>
  <c r="D811" i="10"/>
  <c r="E811" i="10"/>
  <c r="A812" i="10"/>
  <c r="D812" i="10" s="1"/>
  <c r="B812" i="10"/>
  <c r="C812" i="10"/>
  <c r="A813" i="10"/>
  <c r="E813" i="10" s="1"/>
  <c r="B813" i="10"/>
  <c r="C813" i="10"/>
  <c r="D813" i="10"/>
  <c r="A814" i="10"/>
  <c r="D814" i="10" s="1"/>
  <c r="B814" i="10"/>
  <c r="C814" i="10"/>
  <c r="A815" i="10"/>
  <c r="B815" i="10"/>
  <c r="C815" i="10"/>
  <c r="A816" i="10"/>
  <c r="D816" i="10" s="1"/>
  <c r="B816" i="10"/>
  <c r="C816" i="10"/>
  <c r="A817" i="10"/>
  <c r="E817" i="10" s="1"/>
  <c r="B817" i="10"/>
  <c r="C817" i="10"/>
  <c r="A818" i="10"/>
  <c r="B818" i="10"/>
  <c r="C818" i="10"/>
  <c r="D818" i="10"/>
  <c r="E818" i="10"/>
  <c r="A819" i="10"/>
  <c r="D819" i="10" s="1"/>
  <c r="B819" i="10"/>
  <c r="C819" i="10"/>
  <c r="A820" i="10"/>
  <c r="D820" i="10" s="1"/>
  <c r="B820" i="10"/>
  <c r="C820" i="10"/>
  <c r="A821" i="10"/>
  <c r="E821" i="10" s="1"/>
  <c r="B821" i="10"/>
  <c r="C821" i="10"/>
  <c r="A822" i="10"/>
  <c r="D822" i="10" s="1"/>
  <c r="B822" i="10"/>
  <c r="C822" i="10"/>
  <c r="A823" i="10"/>
  <c r="B823" i="10"/>
  <c r="C823" i="10"/>
  <c r="A824" i="10"/>
  <c r="D824" i="10" s="1"/>
  <c r="B824" i="10"/>
  <c r="C824" i="10"/>
  <c r="A825" i="10"/>
  <c r="E825" i="10" s="1"/>
  <c r="B825" i="10"/>
  <c r="C825" i="10"/>
  <c r="A826" i="10"/>
  <c r="B826" i="10"/>
  <c r="C826" i="10"/>
  <c r="A827" i="10"/>
  <c r="B827" i="10"/>
  <c r="C827" i="10"/>
  <c r="D827" i="10"/>
  <c r="E827" i="10"/>
  <c r="A828" i="10"/>
  <c r="D828" i="10" s="1"/>
  <c r="B828" i="10"/>
  <c r="C828" i="10"/>
  <c r="A829" i="10"/>
  <c r="E829" i="10" s="1"/>
  <c r="B829" i="10"/>
  <c r="C829" i="10"/>
  <c r="D829" i="10"/>
  <c r="A830" i="10"/>
  <c r="D830" i="10" s="1"/>
  <c r="B830" i="10"/>
  <c r="C830" i="10"/>
  <c r="B782" i="10"/>
  <c r="A782" i="10"/>
  <c r="E782" i="10" s="1"/>
  <c r="A731" i="10"/>
  <c r="D731" i="10" s="1"/>
  <c r="B731" i="10"/>
  <c r="C731" i="10"/>
  <c r="A732" i="10"/>
  <c r="D732" i="10" s="1"/>
  <c r="B732" i="10"/>
  <c r="C732" i="10"/>
  <c r="A733" i="10"/>
  <c r="D733" i="10" s="1"/>
  <c r="B733" i="10"/>
  <c r="C733" i="10"/>
  <c r="A734" i="10"/>
  <c r="B734" i="10"/>
  <c r="C734" i="10"/>
  <c r="A735" i="10"/>
  <c r="D735" i="10" s="1"/>
  <c r="B735" i="10"/>
  <c r="C735" i="10"/>
  <c r="A736" i="10"/>
  <c r="D736" i="10" s="1"/>
  <c r="B736" i="10"/>
  <c r="C736" i="10"/>
  <c r="A737" i="10"/>
  <c r="D737" i="10" s="1"/>
  <c r="B737" i="10"/>
  <c r="C737" i="10"/>
  <c r="A738" i="10"/>
  <c r="B738" i="10"/>
  <c r="C738" i="10"/>
  <c r="A739" i="10"/>
  <c r="D739" i="10" s="1"/>
  <c r="B739" i="10"/>
  <c r="C739" i="10"/>
  <c r="A740" i="10"/>
  <c r="D740" i="10" s="1"/>
  <c r="B740" i="10"/>
  <c r="C740" i="10"/>
  <c r="A741" i="10"/>
  <c r="B741" i="10"/>
  <c r="C741" i="10"/>
  <c r="D741" i="10"/>
  <c r="E741" i="10"/>
  <c r="A742" i="10"/>
  <c r="D742" i="10" s="1"/>
  <c r="B742" i="10"/>
  <c r="C742" i="10"/>
  <c r="A743" i="10"/>
  <c r="D743" i="10" s="1"/>
  <c r="B743" i="10"/>
  <c r="C743" i="10"/>
  <c r="A744" i="10"/>
  <c r="D744" i="10" s="1"/>
  <c r="B744" i="10"/>
  <c r="C744" i="10"/>
  <c r="A745" i="10"/>
  <c r="B745" i="10"/>
  <c r="C745" i="10"/>
  <c r="D745" i="10"/>
  <c r="E745" i="10"/>
  <c r="A746" i="10"/>
  <c r="D746" i="10" s="1"/>
  <c r="B746" i="10"/>
  <c r="C746" i="10"/>
  <c r="A747" i="10"/>
  <c r="D747" i="10" s="1"/>
  <c r="B747" i="10"/>
  <c r="C747" i="10"/>
  <c r="A748" i="10"/>
  <c r="D748" i="10" s="1"/>
  <c r="B748" i="10"/>
  <c r="C748" i="10"/>
  <c r="A749" i="10"/>
  <c r="B749" i="10"/>
  <c r="C749" i="10"/>
  <c r="A750" i="10"/>
  <c r="D750" i="10" s="1"/>
  <c r="B750" i="10"/>
  <c r="C750" i="10"/>
  <c r="A751" i="10"/>
  <c r="B751" i="10"/>
  <c r="C751" i="10"/>
  <c r="A752" i="10"/>
  <c r="D752" i="10" s="1"/>
  <c r="B752" i="10"/>
  <c r="C752" i="10"/>
  <c r="A753" i="10"/>
  <c r="E753" i="10" s="1"/>
  <c r="B753" i="10"/>
  <c r="C753" i="10"/>
  <c r="D753" i="10"/>
  <c r="A754" i="10"/>
  <c r="D754" i="10" s="1"/>
  <c r="B754" i="10"/>
  <c r="C754" i="10"/>
  <c r="A755" i="10"/>
  <c r="B755" i="10"/>
  <c r="C755" i="10"/>
  <c r="A756" i="10"/>
  <c r="D756" i="10" s="1"/>
  <c r="B756" i="10"/>
  <c r="C756" i="10"/>
  <c r="A757" i="10"/>
  <c r="E757" i="10" s="1"/>
  <c r="B757" i="10"/>
  <c r="C757" i="10"/>
  <c r="A758" i="10"/>
  <c r="D758" i="10" s="1"/>
  <c r="B758" i="10"/>
  <c r="C758" i="10"/>
  <c r="A759" i="10"/>
  <c r="B759" i="10"/>
  <c r="C759" i="10"/>
  <c r="A760" i="10"/>
  <c r="D760" i="10" s="1"/>
  <c r="B760" i="10"/>
  <c r="C760" i="10"/>
  <c r="A761" i="10"/>
  <c r="B761" i="10"/>
  <c r="C761" i="10"/>
  <c r="A762" i="10"/>
  <c r="D762" i="10" s="1"/>
  <c r="B762" i="10"/>
  <c r="C762" i="10"/>
  <c r="A763" i="10"/>
  <c r="D763" i="10" s="1"/>
  <c r="B763" i="10"/>
  <c r="C763" i="10"/>
  <c r="A764" i="10"/>
  <c r="D764" i="10" s="1"/>
  <c r="B764" i="10"/>
  <c r="C764" i="10"/>
  <c r="A765" i="10"/>
  <c r="E765" i="10" s="1"/>
  <c r="B765" i="10"/>
  <c r="C765" i="10"/>
  <c r="D765" i="10"/>
  <c r="A766" i="10"/>
  <c r="B766" i="10"/>
  <c r="C766" i="10"/>
  <c r="A767" i="10"/>
  <c r="D767" i="10" s="1"/>
  <c r="B767" i="10"/>
  <c r="C767" i="10"/>
  <c r="E767" i="10"/>
  <c r="A768" i="10"/>
  <c r="D768" i="10" s="1"/>
  <c r="B768" i="10"/>
  <c r="C768" i="10"/>
  <c r="A769" i="10"/>
  <c r="E769" i="10" s="1"/>
  <c r="B769" i="10"/>
  <c r="C769" i="10"/>
  <c r="D769" i="10"/>
  <c r="A770" i="10"/>
  <c r="B770" i="10"/>
  <c r="C770" i="10"/>
  <c r="A771" i="10"/>
  <c r="B771" i="10"/>
  <c r="C771" i="10"/>
  <c r="A772" i="10"/>
  <c r="D772" i="10" s="1"/>
  <c r="B772" i="10"/>
  <c r="C772" i="10"/>
  <c r="A773" i="10"/>
  <c r="B773" i="10"/>
  <c r="C773" i="10"/>
  <c r="A774" i="10"/>
  <c r="B774" i="10"/>
  <c r="C774" i="10"/>
  <c r="A775" i="10"/>
  <c r="D775" i="10" s="1"/>
  <c r="B775" i="10"/>
  <c r="C775" i="10"/>
  <c r="A776" i="10"/>
  <c r="D776" i="10" s="1"/>
  <c r="B776" i="10"/>
  <c r="C776" i="10"/>
  <c r="A777" i="10"/>
  <c r="E777" i="10" s="1"/>
  <c r="B777" i="10"/>
  <c r="C777" i="10"/>
  <c r="D777" i="10"/>
  <c r="A778" i="10"/>
  <c r="B778" i="10"/>
  <c r="C778" i="10"/>
  <c r="A779" i="10"/>
  <c r="D779" i="10" s="1"/>
  <c r="B779" i="10"/>
  <c r="C779" i="10"/>
  <c r="E779" i="10"/>
  <c r="A780" i="10"/>
  <c r="D780" i="10" s="1"/>
  <c r="B780" i="10"/>
  <c r="C780" i="10"/>
  <c r="A781" i="10"/>
  <c r="E781" i="10" s="1"/>
  <c r="B781" i="10"/>
  <c r="C781" i="10"/>
  <c r="D781" i="10"/>
  <c r="D782" i="10"/>
  <c r="C782" i="10"/>
  <c r="B730" i="10"/>
  <c r="A730" i="10"/>
  <c r="A727" i="10"/>
  <c r="B727" i="10"/>
  <c r="C727" i="10"/>
  <c r="A728" i="10"/>
  <c r="D728" i="10" s="1"/>
  <c r="B728" i="10"/>
  <c r="C728" i="10"/>
  <c r="A729" i="10"/>
  <c r="B729" i="10"/>
  <c r="C729" i="10"/>
  <c r="D729" i="10"/>
  <c r="C730" i="10"/>
  <c r="A679" i="10"/>
  <c r="D679" i="10" s="1"/>
  <c r="B679" i="10"/>
  <c r="C679" i="10"/>
  <c r="A680" i="10"/>
  <c r="D680" i="10" s="1"/>
  <c r="B680" i="10"/>
  <c r="C680" i="10"/>
  <c r="A681" i="10"/>
  <c r="F681" i="10" s="1"/>
  <c r="B681" i="10"/>
  <c r="C681" i="10"/>
  <c r="D681" i="10"/>
  <c r="E681" i="10"/>
  <c r="A682" i="10"/>
  <c r="B682" i="10"/>
  <c r="C682" i="10"/>
  <c r="F682" i="10"/>
  <c r="A683" i="10"/>
  <c r="D683" i="10" s="1"/>
  <c r="B683" i="10"/>
  <c r="C683" i="10"/>
  <c r="A684" i="10"/>
  <c r="D684" i="10" s="1"/>
  <c r="B684" i="10"/>
  <c r="C684" i="10"/>
  <c r="A685" i="10"/>
  <c r="F685" i="10" s="1"/>
  <c r="B685" i="10"/>
  <c r="C685" i="10"/>
  <c r="D685" i="10"/>
  <c r="E685" i="10"/>
  <c r="A686" i="10"/>
  <c r="B686" i="10"/>
  <c r="C686" i="10"/>
  <c r="A687" i="10"/>
  <c r="D687" i="10" s="1"/>
  <c r="B687" i="10"/>
  <c r="C687" i="10"/>
  <c r="A688" i="10"/>
  <c r="D688" i="10" s="1"/>
  <c r="B688" i="10"/>
  <c r="C688" i="10"/>
  <c r="A689" i="10"/>
  <c r="D689" i="10" s="1"/>
  <c r="B689" i="10"/>
  <c r="C689" i="10"/>
  <c r="A690" i="10"/>
  <c r="D690" i="10" s="1"/>
  <c r="B690" i="10"/>
  <c r="C690" i="10"/>
  <c r="A691" i="10"/>
  <c r="D691" i="10" s="1"/>
  <c r="B691" i="10"/>
  <c r="C691" i="10"/>
  <c r="A692" i="10"/>
  <c r="D692" i="10" s="1"/>
  <c r="B692" i="10"/>
  <c r="C692" i="10"/>
  <c r="A693" i="10"/>
  <c r="B693" i="10"/>
  <c r="C693" i="10"/>
  <c r="A694" i="10"/>
  <c r="E694" i="10" s="1"/>
  <c r="B694" i="10"/>
  <c r="C694" i="10"/>
  <c r="D694" i="10"/>
  <c r="F694" i="10"/>
  <c r="A695" i="10"/>
  <c r="D695" i="10" s="1"/>
  <c r="B695" i="10"/>
  <c r="C695" i="10"/>
  <c r="A696" i="10"/>
  <c r="D696" i="10" s="1"/>
  <c r="B696" i="10"/>
  <c r="C696" i="10"/>
  <c r="A697" i="10"/>
  <c r="F697" i="10" s="1"/>
  <c r="B697" i="10"/>
  <c r="C697" i="10"/>
  <c r="A698" i="10"/>
  <c r="F698" i="10" s="1"/>
  <c r="B698" i="10"/>
  <c r="C698" i="10"/>
  <c r="D698" i="10"/>
  <c r="E698" i="10"/>
  <c r="A699" i="10"/>
  <c r="D699" i="10" s="1"/>
  <c r="B699" i="10"/>
  <c r="C699" i="10"/>
  <c r="A700" i="10"/>
  <c r="D700" i="10" s="1"/>
  <c r="B700" i="10"/>
  <c r="C700" i="10"/>
  <c r="A701" i="10"/>
  <c r="B701" i="10"/>
  <c r="C701" i="10"/>
  <c r="A702" i="10"/>
  <c r="B702" i="10"/>
  <c r="C702" i="10"/>
  <c r="D702" i="10"/>
  <c r="A703" i="10"/>
  <c r="D703" i="10" s="1"/>
  <c r="B703" i="10"/>
  <c r="C703" i="10"/>
  <c r="A704" i="10"/>
  <c r="D704" i="10" s="1"/>
  <c r="B704" i="10"/>
  <c r="C704" i="10"/>
  <c r="A705" i="10"/>
  <c r="F705" i="10" s="1"/>
  <c r="B705" i="10"/>
  <c r="C705" i="10"/>
  <c r="E705" i="10"/>
  <c r="A706" i="10"/>
  <c r="B706" i="10"/>
  <c r="C706" i="10"/>
  <c r="A707" i="10"/>
  <c r="D707" i="10" s="1"/>
  <c r="B707" i="10"/>
  <c r="C707" i="10"/>
  <c r="A708" i="10"/>
  <c r="D708" i="10" s="1"/>
  <c r="B708" i="10"/>
  <c r="C708" i="10"/>
  <c r="A709" i="10"/>
  <c r="F709" i="10" s="1"/>
  <c r="B709" i="10"/>
  <c r="C709" i="10"/>
  <c r="E709" i="10"/>
  <c r="A710" i="10"/>
  <c r="B710" i="10"/>
  <c r="C710" i="10"/>
  <c r="A711" i="10"/>
  <c r="D711" i="10" s="1"/>
  <c r="B711" i="10"/>
  <c r="C711" i="10"/>
  <c r="A712" i="10"/>
  <c r="D712" i="10" s="1"/>
  <c r="B712" i="10"/>
  <c r="C712" i="10"/>
  <c r="A713" i="10"/>
  <c r="B713" i="10"/>
  <c r="C713" i="10"/>
  <c r="A714" i="10"/>
  <c r="F714" i="10" s="1"/>
  <c r="B714" i="10"/>
  <c r="C714" i="10"/>
  <c r="A715" i="10"/>
  <c r="D715" i="10" s="1"/>
  <c r="B715" i="10"/>
  <c r="C715" i="10"/>
  <c r="A716" i="10"/>
  <c r="D716" i="10" s="1"/>
  <c r="B716" i="10"/>
  <c r="C716" i="10"/>
  <c r="A717" i="10"/>
  <c r="F717" i="10" s="1"/>
  <c r="B717" i="10"/>
  <c r="C717" i="10"/>
  <c r="A718" i="10"/>
  <c r="D718" i="10" s="1"/>
  <c r="B718" i="10"/>
  <c r="C718" i="10"/>
  <c r="E718" i="10"/>
  <c r="F718" i="10"/>
  <c r="A719" i="10"/>
  <c r="D719" i="10" s="1"/>
  <c r="B719" i="10"/>
  <c r="C719" i="10"/>
  <c r="A720" i="10"/>
  <c r="D720" i="10" s="1"/>
  <c r="B720" i="10"/>
  <c r="C720" i="10"/>
  <c r="A721" i="10"/>
  <c r="B721" i="10"/>
  <c r="C721" i="10"/>
  <c r="A722" i="10"/>
  <c r="B722" i="10"/>
  <c r="C722" i="10"/>
  <c r="D722" i="10"/>
  <c r="E722" i="10"/>
  <c r="F722" i="10"/>
  <c r="A723" i="10"/>
  <c r="D723" i="10" s="1"/>
  <c r="B723" i="10"/>
  <c r="C723" i="10"/>
  <c r="A724" i="10"/>
  <c r="D724" i="10" s="1"/>
  <c r="B724" i="10"/>
  <c r="C724" i="10"/>
  <c r="A725" i="10"/>
  <c r="B725" i="10"/>
  <c r="C725" i="10"/>
  <c r="A726" i="10"/>
  <c r="B726" i="10"/>
  <c r="C726" i="10"/>
  <c r="B678" i="10"/>
  <c r="A678" i="10"/>
  <c r="A669" i="10"/>
  <c r="B669" i="10"/>
  <c r="C669" i="10"/>
  <c r="D669" i="10"/>
  <c r="E669" i="10"/>
  <c r="F669" i="10"/>
  <c r="A670" i="10"/>
  <c r="B670" i="10"/>
  <c r="C670" i="10"/>
  <c r="A671" i="10"/>
  <c r="B671" i="10"/>
  <c r="C671" i="10"/>
  <c r="A672" i="10"/>
  <c r="D672" i="10" s="1"/>
  <c r="B672" i="10"/>
  <c r="C672" i="10"/>
  <c r="A673" i="10"/>
  <c r="B673" i="10"/>
  <c r="C673" i="10"/>
  <c r="A674" i="10"/>
  <c r="D674" i="10" s="1"/>
  <c r="B674" i="10"/>
  <c r="C674" i="10"/>
  <c r="A675" i="10"/>
  <c r="E675" i="10" s="1"/>
  <c r="B675" i="10"/>
  <c r="C675" i="10"/>
  <c r="A676" i="10"/>
  <c r="E676" i="10" s="1"/>
  <c r="B676" i="10"/>
  <c r="C676" i="10"/>
  <c r="D676" i="10"/>
  <c r="F676" i="10"/>
  <c r="A677" i="10"/>
  <c r="B677" i="10"/>
  <c r="C677" i="10"/>
  <c r="D677" i="10"/>
  <c r="E677" i="10"/>
  <c r="F677" i="10"/>
  <c r="C678" i="10"/>
  <c r="A627" i="10"/>
  <c r="D627" i="10" s="1"/>
  <c r="B627" i="10"/>
  <c r="C627" i="10"/>
  <c r="E627" i="10"/>
  <c r="A628" i="10"/>
  <c r="B628" i="10"/>
  <c r="C628" i="10"/>
  <c r="A629" i="10"/>
  <c r="E629" i="10" s="1"/>
  <c r="B629" i="10"/>
  <c r="C629" i="10"/>
  <c r="A630" i="10"/>
  <c r="B630" i="10"/>
  <c r="C630" i="10"/>
  <c r="A631" i="10"/>
  <c r="D631" i="10" s="1"/>
  <c r="B631" i="10"/>
  <c r="C631" i="10"/>
  <c r="E631" i="10"/>
  <c r="A632" i="10"/>
  <c r="B632" i="10"/>
  <c r="C632" i="10"/>
  <c r="A633" i="10"/>
  <c r="B633" i="10"/>
  <c r="C633" i="10"/>
  <c r="A634" i="10"/>
  <c r="B634" i="10"/>
  <c r="C634" i="10"/>
  <c r="A635" i="10"/>
  <c r="B635" i="10"/>
  <c r="C635" i="10"/>
  <c r="A636" i="10"/>
  <c r="B636" i="10"/>
  <c r="C636" i="10"/>
  <c r="A637" i="10"/>
  <c r="B637" i="10"/>
  <c r="C637" i="10"/>
  <c r="A638" i="10"/>
  <c r="D638" i="10" s="1"/>
  <c r="B638" i="10"/>
  <c r="C638" i="10"/>
  <c r="A639" i="10"/>
  <c r="D639" i="10" s="1"/>
  <c r="B639" i="10"/>
  <c r="C639" i="10"/>
  <c r="E639" i="10"/>
  <c r="A640" i="10"/>
  <c r="B640" i="10"/>
  <c r="C640" i="10"/>
  <c r="A641" i="10"/>
  <c r="B641" i="10"/>
  <c r="C641" i="10"/>
  <c r="A642" i="10"/>
  <c r="B642" i="10"/>
  <c r="C642" i="10"/>
  <c r="A643" i="10"/>
  <c r="B643" i="10"/>
  <c r="C643" i="10"/>
  <c r="A644" i="10"/>
  <c r="D644" i="10" s="1"/>
  <c r="B644" i="10"/>
  <c r="C644" i="10"/>
  <c r="A645" i="10"/>
  <c r="B645" i="10"/>
  <c r="C645" i="10"/>
  <c r="A646" i="10"/>
  <c r="D646" i="10" s="1"/>
  <c r="B646" i="10"/>
  <c r="C646" i="10"/>
  <c r="A647" i="10"/>
  <c r="B647" i="10"/>
  <c r="C647" i="10"/>
  <c r="A648" i="10"/>
  <c r="D648" i="10" s="1"/>
  <c r="B648" i="10"/>
  <c r="C648" i="10"/>
  <c r="E648" i="10"/>
  <c r="A649" i="10"/>
  <c r="B649" i="10"/>
  <c r="C649" i="10"/>
  <c r="A650" i="10"/>
  <c r="D650" i="10" s="1"/>
  <c r="B650" i="10"/>
  <c r="C650" i="10"/>
  <c r="F650" i="10"/>
  <c r="A651" i="10"/>
  <c r="B651" i="10"/>
  <c r="C651" i="10"/>
  <c r="A652" i="10"/>
  <c r="D652" i="10" s="1"/>
  <c r="B652" i="10"/>
  <c r="C652" i="10"/>
  <c r="E652" i="10"/>
  <c r="F652" i="10"/>
  <c r="A653" i="10"/>
  <c r="E653" i="10" s="1"/>
  <c r="B653" i="10"/>
  <c r="C653" i="10"/>
  <c r="A654" i="10"/>
  <c r="B654" i="10"/>
  <c r="C654" i="10"/>
  <c r="A655" i="10"/>
  <c r="D655" i="10" s="1"/>
  <c r="B655" i="10"/>
  <c r="C655" i="10"/>
  <c r="A656" i="10"/>
  <c r="B656" i="10"/>
  <c r="C656" i="10"/>
  <c r="A657" i="10"/>
  <c r="E657" i="10" s="1"/>
  <c r="B657" i="10"/>
  <c r="C657" i="10"/>
  <c r="D657" i="10"/>
  <c r="A658" i="10"/>
  <c r="D658" i="10" s="1"/>
  <c r="B658" i="10"/>
  <c r="C658" i="10"/>
  <c r="A659" i="10"/>
  <c r="D659" i="10" s="1"/>
  <c r="B659" i="10"/>
  <c r="C659" i="10"/>
  <c r="E659" i="10"/>
  <c r="A660" i="10"/>
  <c r="E660" i="10" s="1"/>
  <c r="B660" i="10"/>
  <c r="C660" i="10"/>
  <c r="A661" i="10"/>
  <c r="E661" i="10" s="1"/>
  <c r="B661" i="10"/>
  <c r="C661" i="10"/>
  <c r="D661" i="10"/>
  <c r="A662" i="10"/>
  <c r="B662" i="10"/>
  <c r="C662" i="10"/>
  <c r="A663" i="10"/>
  <c r="D663" i="10" s="1"/>
  <c r="B663" i="10"/>
  <c r="C663" i="10"/>
  <c r="A664" i="10"/>
  <c r="B664" i="10"/>
  <c r="C664" i="10"/>
  <c r="A665" i="10"/>
  <c r="E665" i="10" s="1"/>
  <c r="B665" i="10"/>
  <c r="C665" i="10"/>
  <c r="D665" i="10"/>
  <c r="A666" i="10"/>
  <c r="B666" i="10"/>
  <c r="C666" i="10"/>
  <c r="A667" i="10"/>
  <c r="B667" i="10"/>
  <c r="C667" i="10"/>
  <c r="A668" i="10"/>
  <c r="B668" i="10"/>
  <c r="C668" i="10"/>
  <c r="F626" i="10"/>
  <c r="B626" i="10"/>
  <c r="A626" i="10"/>
  <c r="E626" i="10" s="1"/>
  <c r="A575" i="10"/>
  <c r="E575" i="10" s="1"/>
  <c r="B575" i="10"/>
  <c r="C575" i="10"/>
  <c r="A576" i="10"/>
  <c r="D576" i="10" s="1"/>
  <c r="B576" i="10"/>
  <c r="C576" i="10"/>
  <c r="A577" i="10"/>
  <c r="E577" i="10" s="1"/>
  <c r="B577" i="10"/>
  <c r="C577" i="10"/>
  <c r="D577" i="10"/>
  <c r="A578" i="10"/>
  <c r="F578" i="10" s="1"/>
  <c r="B578" i="10"/>
  <c r="C578" i="10"/>
  <c r="E578" i="10"/>
  <c r="A579" i="10"/>
  <c r="B579" i="10"/>
  <c r="C579" i="10"/>
  <c r="D579" i="10"/>
  <c r="E579" i="10"/>
  <c r="F579" i="10"/>
  <c r="A580" i="10"/>
  <c r="D580" i="10" s="1"/>
  <c r="B580" i="10"/>
  <c r="C580" i="10"/>
  <c r="A581" i="10"/>
  <c r="E581" i="10" s="1"/>
  <c r="B581" i="10"/>
  <c r="C581" i="10"/>
  <c r="A582" i="10"/>
  <c r="D582" i="10" s="1"/>
  <c r="B582" i="10"/>
  <c r="C582" i="10"/>
  <c r="A583" i="10"/>
  <c r="B583" i="10"/>
  <c r="C583" i="10"/>
  <c r="A584" i="10"/>
  <c r="D584" i="10" s="1"/>
  <c r="B584" i="10"/>
  <c r="C584" i="10"/>
  <c r="A585" i="10"/>
  <c r="B585" i="10"/>
  <c r="C585" i="10"/>
  <c r="A586" i="10"/>
  <c r="B586" i="10"/>
  <c r="C586" i="10"/>
  <c r="D586" i="10"/>
  <c r="E586" i="10"/>
  <c r="F586" i="10"/>
  <c r="A587" i="10"/>
  <c r="B587" i="10"/>
  <c r="C587" i="10"/>
  <c r="F587" i="10"/>
  <c r="A588" i="10"/>
  <c r="D588" i="10" s="1"/>
  <c r="B588" i="10"/>
  <c r="C588" i="10"/>
  <c r="A589" i="10"/>
  <c r="B589" i="10"/>
  <c r="C589" i="10"/>
  <c r="A590" i="10"/>
  <c r="B590" i="10"/>
  <c r="C590" i="10"/>
  <c r="A591" i="10"/>
  <c r="B591" i="10"/>
  <c r="C591" i="10"/>
  <c r="A592" i="10"/>
  <c r="D592" i="10" s="1"/>
  <c r="B592" i="10"/>
  <c r="C592" i="10"/>
  <c r="A593" i="10"/>
  <c r="B593" i="10"/>
  <c r="C593" i="10"/>
  <c r="A594" i="10"/>
  <c r="B594" i="10"/>
  <c r="C594" i="10"/>
  <c r="A595" i="10"/>
  <c r="E595" i="10" s="1"/>
  <c r="B595" i="10"/>
  <c r="C595" i="10"/>
  <c r="A596" i="10"/>
  <c r="D596" i="10" s="1"/>
  <c r="B596" i="10"/>
  <c r="C596" i="10"/>
  <c r="A597" i="10"/>
  <c r="B597" i="10"/>
  <c r="C597" i="10"/>
  <c r="A598" i="10"/>
  <c r="B598" i="10"/>
  <c r="C598" i="10"/>
  <c r="A599" i="10"/>
  <c r="D599" i="10" s="1"/>
  <c r="B599" i="10"/>
  <c r="C599" i="10"/>
  <c r="A600" i="10"/>
  <c r="D600" i="10" s="1"/>
  <c r="B600" i="10"/>
  <c r="C600" i="10"/>
  <c r="A601" i="10"/>
  <c r="E601" i="10" s="1"/>
  <c r="B601" i="10"/>
  <c r="C601" i="10"/>
  <c r="D601" i="10"/>
  <c r="A602" i="10"/>
  <c r="B602" i="10"/>
  <c r="C602" i="10"/>
  <c r="A603" i="10"/>
  <c r="E603" i="10" s="1"/>
  <c r="B603" i="10"/>
  <c r="C603" i="10"/>
  <c r="D603" i="10"/>
  <c r="F603" i="10"/>
  <c r="A604" i="10"/>
  <c r="D604" i="10" s="1"/>
  <c r="B604" i="10"/>
  <c r="C604" i="10"/>
  <c r="A605" i="10"/>
  <c r="B605" i="10"/>
  <c r="C605" i="10"/>
  <c r="A606" i="10"/>
  <c r="D606" i="10" s="1"/>
  <c r="B606" i="10"/>
  <c r="C606" i="10"/>
  <c r="E606" i="10"/>
  <c r="F606" i="10"/>
  <c r="A607" i="10"/>
  <c r="F607" i="10" s="1"/>
  <c r="B607" i="10"/>
  <c r="C607" i="10"/>
  <c r="A608" i="10"/>
  <c r="D608" i="10" s="1"/>
  <c r="B608" i="10"/>
  <c r="C608" i="10"/>
  <c r="A609" i="10"/>
  <c r="E609" i="10" s="1"/>
  <c r="B609" i="10"/>
  <c r="C609" i="10"/>
  <c r="A610" i="10"/>
  <c r="D610" i="10" s="1"/>
  <c r="B610" i="10"/>
  <c r="C610" i="10"/>
  <c r="E610" i="10"/>
  <c r="F610" i="10"/>
  <c r="A611" i="10"/>
  <c r="D611" i="10" s="1"/>
  <c r="B611" i="10"/>
  <c r="C611" i="10"/>
  <c r="A612" i="10"/>
  <c r="D612" i="10" s="1"/>
  <c r="B612" i="10"/>
  <c r="C612" i="10"/>
  <c r="A613" i="10"/>
  <c r="B613" i="10"/>
  <c r="C613" i="10"/>
  <c r="A614" i="10"/>
  <c r="F614" i="10" s="1"/>
  <c r="B614" i="10"/>
  <c r="C614" i="10"/>
  <c r="E614" i="10"/>
  <c r="A615" i="10"/>
  <c r="F615" i="10" s="1"/>
  <c r="B615" i="10"/>
  <c r="C615" i="10"/>
  <c r="A616" i="10"/>
  <c r="D616" i="10" s="1"/>
  <c r="B616" i="10"/>
  <c r="C616" i="10"/>
  <c r="A617" i="10"/>
  <c r="E617" i="10" s="1"/>
  <c r="B617" i="10"/>
  <c r="C617" i="10"/>
  <c r="A618" i="10"/>
  <c r="B618" i="10"/>
  <c r="C618" i="10"/>
  <c r="D618" i="10"/>
  <c r="A619" i="10"/>
  <c r="E619" i="10" s="1"/>
  <c r="B619" i="10"/>
  <c r="C619" i="10"/>
  <c r="D619" i="10"/>
  <c r="A620" i="10"/>
  <c r="D620" i="10" s="1"/>
  <c r="B620" i="10"/>
  <c r="C620" i="10"/>
  <c r="A621" i="10"/>
  <c r="E621" i="10" s="1"/>
  <c r="B621" i="10"/>
  <c r="C621" i="10"/>
  <c r="A622" i="10"/>
  <c r="F622" i="10" s="1"/>
  <c r="B622" i="10"/>
  <c r="C622" i="10"/>
  <c r="A623" i="10"/>
  <c r="B623" i="10"/>
  <c r="C623" i="10"/>
  <c r="A624" i="10"/>
  <c r="D624" i="10" s="1"/>
  <c r="B624" i="10"/>
  <c r="C624" i="10"/>
  <c r="A625" i="10"/>
  <c r="E625" i="10" s="1"/>
  <c r="B625" i="10"/>
  <c r="C625" i="10"/>
  <c r="C626" i="10"/>
  <c r="D626" i="10"/>
  <c r="F574" i="10"/>
  <c r="B574" i="10"/>
  <c r="A574" i="10"/>
  <c r="A570" i="10"/>
  <c r="D570" i="10" s="1"/>
  <c r="B570" i="10"/>
  <c r="C570" i="10"/>
  <c r="A571" i="10"/>
  <c r="B571" i="10"/>
  <c r="C571" i="10"/>
  <c r="A572" i="10"/>
  <c r="B572" i="10"/>
  <c r="C572" i="10"/>
  <c r="A573" i="10"/>
  <c r="B573" i="10"/>
  <c r="C573" i="10"/>
  <c r="D574" i="10"/>
  <c r="C574" i="10"/>
  <c r="A564" i="10"/>
  <c r="D564" i="10" s="1"/>
  <c r="B564" i="10"/>
  <c r="C564" i="10"/>
  <c r="F564" i="10"/>
  <c r="A565" i="10"/>
  <c r="D565" i="10" s="1"/>
  <c r="B565" i="10"/>
  <c r="C565" i="10"/>
  <c r="A566" i="10"/>
  <c r="B566" i="10"/>
  <c r="C566" i="10"/>
  <c r="A567" i="10"/>
  <c r="D567" i="10" s="1"/>
  <c r="B567" i="10"/>
  <c r="C567" i="10"/>
  <c r="E567" i="10"/>
  <c r="A568" i="10"/>
  <c r="D568" i="10" s="1"/>
  <c r="B568" i="10"/>
  <c r="C568" i="10"/>
  <c r="E568" i="10"/>
  <c r="F568" i="10"/>
  <c r="A569" i="10"/>
  <c r="D569" i="10" s="1"/>
  <c r="B569" i="10"/>
  <c r="C569" i="10"/>
  <c r="A523" i="10"/>
  <c r="B523" i="10"/>
  <c r="C523" i="10"/>
  <c r="A524" i="10"/>
  <c r="D524" i="10" s="1"/>
  <c r="B524" i="10"/>
  <c r="C524" i="10"/>
  <c r="A525" i="10"/>
  <c r="B525" i="10"/>
  <c r="C525" i="10"/>
  <c r="A526" i="10"/>
  <c r="D526" i="10" s="1"/>
  <c r="B526" i="10"/>
  <c r="C526" i="10"/>
  <c r="E526" i="10"/>
  <c r="F526" i="10"/>
  <c r="A527" i="10"/>
  <c r="F527" i="10" s="1"/>
  <c r="B527" i="10"/>
  <c r="C527" i="10"/>
  <c r="D527" i="10"/>
  <c r="E527" i="10"/>
  <c r="A528" i="10"/>
  <c r="D528" i="10" s="1"/>
  <c r="B528" i="10"/>
  <c r="C528" i="10"/>
  <c r="A529" i="10"/>
  <c r="E529" i="10" s="1"/>
  <c r="B529" i="10"/>
  <c r="C529" i="10"/>
  <c r="D529" i="10"/>
  <c r="A530" i="10"/>
  <c r="E530" i="10" s="1"/>
  <c r="B530" i="10"/>
  <c r="C530" i="10"/>
  <c r="D530" i="10"/>
  <c r="F530" i="10"/>
  <c r="A531" i="10"/>
  <c r="D531" i="10" s="1"/>
  <c r="B531" i="10"/>
  <c r="C531" i="10"/>
  <c r="A532" i="10"/>
  <c r="D532" i="10" s="1"/>
  <c r="B532" i="10"/>
  <c r="C532" i="10"/>
  <c r="A533" i="10"/>
  <c r="B533" i="10"/>
  <c r="C533" i="10"/>
  <c r="A534" i="10"/>
  <c r="F534" i="10" s="1"/>
  <c r="B534" i="10"/>
  <c r="C534" i="10"/>
  <c r="D534" i="10"/>
  <c r="E534" i="10"/>
  <c r="A535" i="10"/>
  <c r="F535" i="10" s="1"/>
  <c r="B535" i="10"/>
  <c r="C535" i="10"/>
  <c r="A536" i="10"/>
  <c r="D536" i="10" s="1"/>
  <c r="B536" i="10"/>
  <c r="C536" i="10"/>
  <c r="A537" i="10"/>
  <c r="E537" i="10" s="1"/>
  <c r="B537" i="10"/>
  <c r="C537" i="10"/>
  <c r="A538" i="10"/>
  <c r="D538" i="10" s="1"/>
  <c r="B538" i="10"/>
  <c r="C538" i="10"/>
  <c r="A539" i="10"/>
  <c r="B539" i="10"/>
  <c r="C539" i="10"/>
  <c r="A540" i="10"/>
  <c r="D540" i="10" s="1"/>
  <c r="B540" i="10"/>
  <c r="C540" i="10"/>
  <c r="A541" i="10"/>
  <c r="E541" i="10" s="1"/>
  <c r="B541" i="10"/>
  <c r="C541" i="10"/>
  <c r="A542" i="10"/>
  <c r="F542" i="10" s="1"/>
  <c r="B542" i="10"/>
  <c r="C542" i="10"/>
  <c r="A543" i="10"/>
  <c r="B543" i="10"/>
  <c r="C543" i="10"/>
  <c r="A544" i="10"/>
  <c r="D544" i="10" s="1"/>
  <c r="B544" i="10"/>
  <c r="C544" i="10"/>
  <c r="A545" i="10"/>
  <c r="E545" i="10" s="1"/>
  <c r="B545" i="10"/>
  <c r="C545" i="10"/>
  <c r="A546" i="10"/>
  <c r="B546" i="10"/>
  <c r="C546" i="10"/>
  <c r="A547" i="10"/>
  <c r="D547" i="10" s="1"/>
  <c r="B547" i="10"/>
  <c r="C547" i="10"/>
  <c r="E547" i="10"/>
  <c r="F547" i="10"/>
  <c r="A548" i="10"/>
  <c r="D548" i="10" s="1"/>
  <c r="B548" i="10"/>
  <c r="C548" i="10"/>
  <c r="A549" i="10"/>
  <c r="E549" i="10" s="1"/>
  <c r="B549" i="10"/>
  <c r="C549" i="10"/>
  <c r="D549" i="10"/>
  <c r="A550" i="10"/>
  <c r="B550" i="10"/>
  <c r="C550" i="10"/>
  <c r="A551" i="10"/>
  <c r="D551" i="10" s="1"/>
  <c r="B551" i="10"/>
  <c r="C551" i="10"/>
  <c r="F551" i="10"/>
  <c r="A552" i="10"/>
  <c r="D552" i="10" s="1"/>
  <c r="B552" i="10"/>
  <c r="C552" i="10"/>
  <c r="A553" i="10"/>
  <c r="E553" i="10" s="1"/>
  <c r="B553" i="10"/>
  <c r="C553" i="10"/>
  <c r="A554" i="10"/>
  <c r="B554" i="10"/>
  <c r="C554" i="10"/>
  <c r="A555" i="10"/>
  <c r="B555" i="10"/>
  <c r="C555" i="10"/>
  <c r="D555" i="10"/>
  <c r="E555" i="10"/>
  <c r="F555" i="10"/>
  <c r="A556" i="10"/>
  <c r="D556" i="10" s="1"/>
  <c r="B556" i="10"/>
  <c r="C556" i="10"/>
  <c r="A557" i="10"/>
  <c r="B557" i="10"/>
  <c r="C557" i="10"/>
  <c r="A558" i="10"/>
  <c r="B558" i="10"/>
  <c r="C558" i="10"/>
  <c r="A559" i="10"/>
  <c r="F559" i="10" s="1"/>
  <c r="B559" i="10"/>
  <c r="C559" i="10"/>
  <c r="D559" i="10"/>
  <c r="E559" i="10"/>
  <c r="A560" i="10"/>
  <c r="D560" i="10" s="1"/>
  <c r="B560" i="10"/>
  <c r="C560" i="10"/>
  <c r="A561" i="10"/>
  <c r="E561" i="10" s="1"/>
  <c r="B561" i="10"/>
  <c r="C561" i="10"/>
  <c r="D561" i="10"/>
  <c r="A562" i="10"/>
  <c r="B562" i="10"/>
  <c r="C562" i="10"/>
  <c r="A563" i="10"/>
  <c r="B563" i="10"/>
  <c r="C563" i="10"/>
  <c r="B522" i="10"/>
  <c r="A522" i="10"/>
  <c r="C522" i="10"/>
  <c r="A517" i="10"/>
  <c r="D517" i="10" s="1"/>
  <c r="B517" i="10"/>
  <c r="C517" i="10"/>
  <c r="F517" i="10"/>
  <c r="A518" i="10"/>
  <c r="B518" i="10"/>
  <c r="C518" i="10"/>
  <c r="A519" i="10"/>
  <c r="F519" i="10" s="1"/>
  <c r="B519" i="10"/>
  <c r="C519" i="10"/>
  <c r="D519" i="10"/>
  <c r="E519" i="10"/>
  <c r="A520" i="10"/>
  <c r="D520" i="10" s="1"/>
  <c r="B520" i="10"/>
  <c r="C520" i="10"/>
  <c r="A521" i="10"/>
  <c r="B521" i="10"/>
  <c r="C521" i="10"/>
  <c r="A471" i="10"/>
  <c r="D471" i="10" s="1"/>
  <c r="B471" i="10"/>
  <c r="C471" i="10"/>
  <c r="E471" i="10"/>
  <c r="F471" i="10"/>
  <c r="A472" i="10"/>
  <c r="D472" i="10" s="1"/>
  <c r="B472" i="10"/>
  <c r="C472" i="10"/>
  <c r="A473" i="10"/>
  <c r="B473" i="10"/>
  <c r="C473" i="10"/>
  <c r="A474" i="10"/>
  <c r="B474" i="10"/>
  <c r="C474" i="10"/>
  <c r="A475" i="10"/>
  <c r="D475" i="10" s="1"/>
  <c r="B475" i="10"/>
  <c r="C475" i="10"/>
  <c r="A476" i="10"/>
  <c r="D476" i="10" s="1"/>
  <c r="B476" i="10"/>
  <c r="C476" i="10"/>
  <c r="A477" i="10"/>
  <c r="B477" i="10"/>
  <c r="C477" i="10"/>
  <c r="A478" i="10"/>
  <c r="D478" i="10" s="1"/>
  <c r="B478" i="10"/>
  <c r="C478" i="10"/>
  <c r="F478" i="10"/>
  <c r="A479" i="10"/>
  <c r="D479" i="10" s="1"/>
  <c r="B479" i="10"/>
  <c r="C479" i="10"/>
  <c r="A480" i="10"/>
  <c r="D480" i="10" s="1"/>
  <c r="B480" i="10"/>
  <c r="C480" i="10"/>
  <c r="A481" i="10"/>
  <c r="B481" i="10"/>
  <c r="C481" i="10"/>
  <c r="A482" i="10"/>
  <c r="B482" i="10"/>
  <c r="C482" i="10"/>
  <c r="A483" i="10"/>
  <c r="D483" i="10" s="1"/>
  <c r="B483" i="10"/>
  <c r="C483" i="10"/>
  <c r="A484" i="10"/>
  <c r="D484" i="10" s="1"/>
  <c r="B484" i="10"/>
  <c r="C484" i="10"/>
  <c r="A485" i="10"/>
  <c r="B485" i="10"/>
  <c r="C485" i="10"/>
  <c r="A486" i="10"/>
  <c r="D486" i="10" s="1"/>
  <c r="B486" i="10"/>
  <c r="C486" i="10"/>
  <c r="F486" i="10"/>
  <c r="A487" i="10"/>
  <c r="D487" i="10" s="1"/>
  <c r="B487" i="10"/>
  <c r="C487" i="10"/>
  <c r="A488" i="10"/>
  <c r="D488" i="10" s="1"/>
  <c r="B488" i="10"/>
  <c r="C488" i="10"/>
  <c r="A489" i="10"/>
  <c r="B489" i="10"/>
  <c r="C489" i="10"/>
  <c r="A490" i="10"/>
  <c r="D490" i="10" s="1"/>
  <c r="B490" i="10"/>
  <c r="C490" i="10"/>
  <c r="A491" i="10"/>
  <c r="D491" i="10" s="1"/>
  <c r="B491" i="10"/>
  <c r="C491" i="10"/>
  <c r="A492" i="10"/>
  <c r="D492" i="10" s="1"/>
  <c r="B492" i="10"/>
  <c r="C492" i="10"/>
  <c r="A493" i="10"/>
  <c r="B493" i="10"/>
  <c r="C493" i="10"/>
  <c r="A494" i="10"/>
  <c r="B494" i="10"/>
  <c r="C494" i="10"/>
  <c r="A495" i="10"/>
  <c r="D495" i="10" s="1"/>
  <c r="B495" i="10"/>
  <c r="C495" i="10"/>
  <c r="A496" i="10"/>
  <c r="D496" i="10" s="1"/>
  <c r="B496" i="10"/>
  <c r="C496" i="10"/>
  <c r="A497" i="10"/>
  <c r="B497" i="10"/>
  <c r="C497" i="10"/>
  <c r="A498" i="10"/>
  <c r="D498" i="10" s="1"/>
  <c r="B498" i="10"/>
  <c r="C498" i="10"/>
  <c r="F498" i="10"/>
  <c r="A499" i="10"/>
  <c r="D499" i="10" s="1"/>
  <c r="B499" i="10"/>
  <c r="C499" i="10"/>
  <c r="A500" i="10"/>
  <c r="D500" i="10" s="1"/>
  <c r="B500" i="10"/>
  <c r="C500" i="10"/>
  <c r="A501" i="10"/>
  <c r="B501" i="10"/>
  <c r="C501" i="10"/>
  <c r="A502" i="10"/>
  <c r="D502" i="10" s="1"/>
  <c r="B502" i="10"/>
  <c r="C502" i="10"/>
  <c r="F502" i="10"/>
  <c r="A503" i="10"/>
  <c r="D503" i="10" s="1"/>
  <c r="B503" i="10"/>
  <c r="C503" i="10"/>
  <c r="A504" i="10"/>
  <c r="D504" i="10" s="1"/>
  <c r="B504" i="10"/>
  <c r="C504" i="10"/>
  <c r="A505" i="10"/>
  <c r="B505" i="10"/>
  <c r="C505" i="10"/>
  <c r="A506" i="10"/>
  <c r="B506" i="10"/>
  <c r="C506" i="10"/>
  <c r="A507" i="10"/>
  <c r="D507" i="10" s="1"/>
  <c r="B507" i="10"/>
  <c r="C507" i="10"/>
  <c r="A508" i="10"/>
  <c r="D508" i="10" s="1"/>
  <c r="B508" i="10"/>
  <c r="C508" i="10"/>
  <c r="A509" i="10"/>
  <c r="B509" i="10"/>
  <c r="C509" i="10"/>
  <c r="A510" i="10"/>
  <c r="D510" i="10" s="1"/>
  <c r="B510" i="10"/>
  <c r="C510" i="10"/>
  <c r="F510" i="10"/>
  <c r="A511" i="10"/>
  <c r="D511" i="10" s="1"/>
  <c r="B511" i="10"/>
  <c r="C511" i="10"/>
  <c r="A512" i="10"/>
  <c r="D512" i="10" s="1"/>
  <c r="B512" i="10"/>
  <c r="C512" i="10"/>
  <c r="A513" i="10"/>
  <c r="B513" i="10"/>
  <c r="C513" i="10"/>
  <c r="A514" i="10"/>
  <c r="B514" i="10"/>
  <c r="C514" i="10"/>
  <c r="A515" i="10"/>
  <c r="D515" i="10" s="1"/>
  <c r="B515" i="10"/>
  <c r="C515" i="10"/>
  <c r="A516" i="10"/>
  <c r="D516" i="10" s="1"/>
  <c r="B516" i="10"/>
  <c r="C516" i="10"/>
  <c r="F470" i="10"/>
  <c r="B470" i="10"/>
  <c r="A470" i="10"/>
  <c r="E470" i="10" s="1"/>
  <c r="A469" i="10"/>
  <c r="E469" i="10" s="1"/>
  <c r="B469" i="10"/>
  <c r="C469" i="10"/>
  <c r="D469" i="10"/>
  <c r="C470" i="10"/>
  <c r="D470" i="10"/>
  <c r="A419" i="10"/>
  <c r="E419" i="10" s="1"/>
  <c r="B419" i="10"/>
  <c r="C419" i="10"/>
  <c r="D419" i="10"/>
  <c r="A420" i="10"/>
  <c r="D420" i="10" s="1"/>
  <c r="B420" i="10"/>
  <c r="C420" i="10"/>
  <c r="A421" i="10"/>
  <c r="D421" i="10" s="1"/>
  <c r="B421" i="10"/>
  <c r="C421" i="10"/>
  <c r="E421" i="10"/>
  <c r="F421" i="10"/>
  <c r="A422" i="10"/>
  <c r="B422" i="10"/>
  <c r="C422" i="10"/>
  <c r="A423" i="10"/>
  <c r="D423" i="10" s="1"/>
  <c r="B423" i="10"/>
  <c r="C423" i="10"/>
  <c r="A424" i="10"/>
  <c r="D424" i="10" s="1"/>
  <c r="B424" i="10"/>
  <c r="C424" i="10"/>
  <c r="A425" i="10"/>
  <c r="F425" i="10" s="1"/>
  <c r="B425" i="10"/>
  <c r="C425" i="10"/>
  <c r="D425" i="10"/>
  <c r="E425" i="10"/>
  <c r="A426" i="10"/>
  <c r="B426" i="10"/>
  <c r="C426" i="10"/>
  <c r="A427" i="10"/>
  <c r="D427" i="10" s="1"/>
  <c r="B427" i="10"/>
  <c r="C427" i="10"/>
  <c r="A428" i="10"/>
  <c r="D428" i="10" s="1"/>
  <c r="B428" i="10"/>
  <c r="C428" i="10"/>
  <c r="A429" i="10"/>
  <c r="E429" i="10" s="1"/>
  <c r="B429" i="10"/>
  <c r="C429" i="10"/>
  <c r="D429" i="10"/>
  <c r="F429" i="10"/>
  <c r="A430" i="10"/>
  <c r="B430" i="10"/>
  <c r="C430" i="10"/>
  <c r="A431" i="10"/>
  <c r="D431" i="10" s="1"/>
  <c r="B431" i="10"/>
  <c r="C431" i="10"/>
  <c r="A432" i="10"/>
  <c r="D432" i="10" s="1"/>
  <c r="B432" i="10"/>
  <c r="C432" i="10"/>
  <c r="A433" i="10"/>
  <c r="B433" i="10"/>
  <c r="C433" i="10"/>
  <c r="A434" i="10"/>
  <c r="D434" i="10" s="1"/>
  <c r="B434" i="10"/>
  <c r="C434" i="10"/>
  <c r="E434" i="10"/>
  <c r="A435" i="10"/>
  <c r="D435" i="10" s="1"/>
  <c r="B435" i="10"/>
  <c r="C435" i="10"/>
  <c r="A436" i="10"/>
  <c r="D436" i="10" s="1"/>
  <c r="B436" i="10"/>
  <c r="C436" i="10"/>
  <c r="A437" i="10"/>
  <c r="D437" i="10" s="1"/>
  <c r="B437" i="10"/>
  <c r="C437" i="10"/>
  <c r="A438" i="10"/>
  <c r="D438" i="10" s="1"/>
  <c r="B438" i="10"/>
  <c r="C438" i="10"/>
  <c r="E438" i="10"/>
  <c r="A439" i="10"/>
  <c r="D439" i="10" s="1"/>
  <c r="B439" i="10"/>
  <c r="C439" i="10"/>
  <c r="A440" i="10"/>
  <c r="E440" i="10" s="1"/>
  <c r="B440" i="10"/>
  <c r="C440" i="10"/>
  <c r="D440" i="10"/>
  <c r="A441" i="10"/>
  <c r="B441" i="10"/>
  <c r="C441" i="10"/>
  <c r="A442" i="10"/>
  <c r="B442" i="10"/>
  <c r="C442" i="10"/>
  <c r="A443" i="10"/>
  <c r="D443" i="10" s="1"/>
  <c r="B443" i="10"/>
  <c r="C443" i="10"/>
  <c r="A444" i="10"/>
  <c r="B444" i="10"/>
  <c r="C444" i="10"/>
  <c r="A445" i="10"/>
  <c r="B445" i="10"/>
  <c r="C445" i="10"/>
  <c r="A446" i="10"/>
  <c r="D446" i="10" s="1"/>
  <c r="B446" i="10"/>
  <c r="C446" i="10"/>
  <c r="E446" i="10"/>
  <c r="F446" i="10"/>
  <c r="A447" i="10"/>
  <c r="D447" i="10" s="1"/>
  <c r="B447" i="10"/>
  <c r="C447" i="10"/>
  <c r="A448" i="10"/>
  <c r="E448" i="10" s="1"/>
  <c r="B448" i="10"/>
  <c r="C448" i="10"/>
  <c r="D448" i="10"/>
  <c r="A449" i="10"/>
  <c r="B449" i="10"/>
  <c r="C449" i="10"/>
  <c r="A450" i="10"/>
  <c r="D450" i="10" s="1"/>
  <c r="B450" i="10"/>
  <c r="C450" i="10"/>
  <c r="F450" i="10"/>
  <c r="A451" i="10"/>
  <c r="D451" i="10" s="1"/>
  <c r="B451" i="10"/>
  <c r="C451" i="10"/>
  <c r="A452" i="10"/>
  <c r="E452" i="10" s="1"/>
  <c r="B452" i="10"/>
  <c r="C452" i="10"/>
  <c r="A453" i="10"/>
  <c r="D453" i="10" s="1"/>
  <c r="B453" i="10"/>
  <c r="C453" i="10"/>
  <c r="A454" i="10"/>
  <c r="D454" i="10" s="1"/>
  <c r="B454" i="10"/>
  <c r="C454" i="10"/>
  <c r="A455" i="10"/>
  <c r="D455" i="10" s="1"/>
  <c r="B455" i="10"/>
  <c r="C455" i="10"/>
  <c r="A456" i="10"/>
  <c r="E456" i="10" s="1"/>
  <c r="B456" i="10"/>
  <c r="C456" i="10"/>
  <c r="D456" i="10"/>
  <c r="A457" i="10"/>
  <c r="E457" i="10" s="1"/>
  <c r="B457" i="10"/>
  <c r="C457" i="10"/>
  <c r="D457" i="10"/>
  <c r="F457" i="10"/>
  <c r="A458" i="10"/>
  <c r="B458" i="10"/>
  <c r="C458" i="10"/>
  <c r="A459" i="10"/>
  <c r="D459" i="10" s="1"/>
  <c r="B459" i="10"/>
  <c r="C459" i="10"/>
  <c r="A460" i="10"/>
  <c r="B460" i="10"/>
  <c r="C460" i="10"/>
  <c r="A461" i="10"/>
  <c r="D461" i="10" s="1"/>
  <c r="B461" i="10"/>
  <c r="C461" i="10"/>
  <c r="E461" i="10"/>
  <c r="F461" i="10"/>
  <c r="A462" i="10"/>
  <c r="D462" i="10" s="1"/>
  <c r="B462" i="10"/>
  <c r="C462" i="10"/>
  <c r="E462" i="10"/>
  <c r="F462" i="10"/>
  <c r="A463" i="10"/>
  <c r="D463" i="10" s="1"/>
  <c r="B463" i="10"/>
  <c r="C463" i="10"/>
  <c r="A464" i="10"/>
  <c r="E464" i="10" s="1"/>
  <c r="B464" i="10"/>
  <c r="C464" i="10"/>
  <c r="D464" i="10"/>
  <c r="A465" i="10"/>
  <c r="E465" i="10" s="1"/>
  <c r="B465" i="10"/>
  <c r="C465" i="10"/>
  <c r="D465" i="10"/>
  <c r="F465" i="10"/>
  <c r="A466" i="10"/>
  <c r="D466" i="10" s="1"/>
  <c r="B466" i="10"/>
  <c r="C466" i="10"/>
  <c r="A467" i="10"/>
  <c r="D467" i="10" s="1"/>
  <c r="B467" i="10"/>
  <c r="C467" i="10"/>
  <c r="A468" i="10"/>
  <c r="E468" i="10" s="1"/>
  <c r="B468" i="10"/>
  <c r="C468" i="10"/>
  <c r="B418" i="10"/>
  <c r="A418" i="10"/>
  <c r="A413" i="10"/>
  <c r="D413" i="10" s="1"/>
  <c r="B413" i="10"/>
  <c r="C413" i="10"/>
  <c r="A414" i="10"/>
  <c r="E414" i="10" s="1"/>
  <c r="B414" i="10"/>
  <c r="C414" i="10"/>
  <c r="F414" i="10"/>
  <c r="A415" i="10"/>
  <c r="B415" i="10"/>
  <c r="C415" i="10"/>
  <c r="A416" i="10"/>
  <c r="D416" i="10" s="1"/>
  <c r="B416" i="10"/>
  <c r="C416" i="10"/>
  <c r="F416" i="10"/>
  <c r="A417" i="10"/>
  <c r="D417" i="10" s="1"/>
  <c r="B417" i="10"/>
  <c r="C417" i="10"/>
  <c r="C418" i="10"/>
  <c r="A367" i="10"/>
  <c r="D367" i="10" s="1"/>
  <c r="B367" i="10"/>
  <c r="C367" i="10"/>
  <c r="A368" i="10"/>
  <c r="B368" i="10"/>
  <c r="C368" i="10"/>
  <c r="A369" i="10"/>
  <c r="B369" i="10"/>
  <c r="C369" i="10"/>
  <c r="A370" i="10"/>
  <c r="B370" i="10"/>
  <c r="C370" i="10"/>
  <c r="A371" i="10"/>
  <c r="D371" i="10" s="1"/>
  <c r="B371" i="10"/>
  <c r="C371" i="10"/>
  <c r="A372" i="10"/>
  <c r="E372" i="10" s="1"/>
  <c r="B372" i="10"/>
  <c r="C372" i="10"/>
  <c r="A373" i="10"/>
  <c r="B373" i="10"/>
  <c r="C373" i="10"/>
  <c r="A374" i="10"/>
  <c r="B374" i="10"/>
  <c r="C374" i="10"/>
  <c r="A375" i="10"/>
  <c r="D375" i="10" s="1"/>
  <c r="B375" i="10"/>
  <c r="C375" i="10"/>
  <c r="A376" i="10"/>
  <c r="B376" i="10"/>
  <c r="C376" i="10"/>
  <c r="A377" i="10"/>
  <c r="F377" i="10" s="1"/>
  <c r="B377" i="10"/>
  <c r="C377" i="10"/>
  <c r="D377" i="10"/>
  <c r="E377" i="10"/>
  <c r="A378" i="10"/>
  <c r="B378" i="10"/>
  <c r="C378" i="10"/>
  <c r="A379" i="10"/>
  <c r="D379" i="10" s="1"/>
  <c r="B379" i="10"/>
  <c r="C379" i="10"/>
  <c r="A380" i="10"/>
  <c r="B380" i="10"/>
  <c r="C380" i="10"/>
  <c r="A381" i="10"/>
  <c r="D381" i="10" s="1"/>
  <c r="B381" i="10"/>
  <c r="C381" i="10"/>
  <c r="F381" i="10"/>
  <c r="A382" i="10"/>
  <c r="B382" i="10"/>
  <c r="C382" i="10"/>
  <c r="A383" i="10"/>
  <c r="D383" i="10" s="1"/>
  <c r="B383" i="10"/>
  <c r="C383" i="10"/>
  <c r="A384" i="10"/>
  <c r="B384" i="10"/>
  <c r="C384" i="10"/>
  <c r="A385" i="10"/>
  <c r="B385" i="10"/>
  <c r="C385" i="10"/>
  <c r="A386" i="10"/>
  <c r="B386" i="10"/>
  <c r="C386" i="10"/>
  <c r="A387" i="10"/>
  <c r="D387" i="10" s="1"/>
  <c r="B387" i="10"/>
  <c r="C387" i="10"/>
  <c r="A388" i="10"/>
  <c r="E388" i="10" s="1"/>
  <c r="B388" i="10"/>
  <c r="C388" i="10"/>
  <c r="A389" i="10"/>
  <c r="B389" i="10"/>
  <c r="C389" i="10"/>
  <c r="A390" i="10"/>
  <c r="B390" i="10"/>
  <c r="C390" i="10"/>
  <c r="A391" i="10"/>
  <c r="D391" i="10" s="1"/>
  <c r="B391" i="10"/>
  <c r="C391" i="10"/>
  <c r="A392" i="10"/>
  <c r="B392" i="10"/>
  <c r="C392" i="10"/>
  <c r="A393" i="10"/>
  <c r="F393" i="10" s="1"/>
  <c r="B393" i="10"/>
  <c r="C393" i="10"/>
  <c r="D393" i="10"/>
  <c r="E393" i="10"/>
  <c r="A394" i="10"/>
  <c r="B394" i="10"/>
  <c r="C394" i="10"/>
  <c r="A395" i="10"/>
  <c r="D395" i="10" s="1"/>
  <c r="B395" i="10"/>
  <c r="C395" i="10"/>
  <c r="A396" i="10"/>
  <c r="B396" i="10"/>
  <c r="C396" i="10"/>
  <c r="A397" i="10"/>
  <c r="D397" i="10" s="1"/>
  <c r="B397" i="10"/>
  <c r="C397" i="10"/>
  <c r="F397" i="10"/>
  <c r="A398" i="10"/>
  <c r="B398" i="10"/>
  <c r="C398" i="10"/>
  <c r="A399" i="10"/>
  <c r="D399" i="10" s="1"/>
  <c r="B399" i="10"/>
  <c r="C399" i="10"/>
  <c r="A400" i="10"/>
  <c r="B400" i="10"/>
  <c r="C400" i="10"/>
  <c r="A401" i="10"/>
  <c r="B401" i="10"/>
  <c r="C401" i="10"/>
  <c r="A402" i="10"/>
  <c r="B402" i="10"/>
  <c r="C402" i="10"/>
  <c r="A403" i="10"/>
  <c r="D403" i="10" s="1"/>
  <c r="B403" i="10"/>
  <c r="C403" i="10"/>
  <c r="A404" i="10"/>
  <c r="E404" i="10" s="1"/>
  <c r="B404" i="10"/>
  <c r="C404" i="10"/>
  <c r="A405" i="10"/>
  <c r="F405" i="10" s="1"/>
  <c r="B405" i="10"/>
  <c r="C405" i="10"/>
  <c r="A406" i="10"/>
  <c r="B406" i="10"/>
  <c r="C406" i="10"/>
  <c r="A407" i="10"/>
  <c r="D407" i="10" s="1"/>
  <c r="B407" i="10"/>
  <c r="C407" i="10"/>
  <c r="A408" i="10"/>
  <c r="B408" i="10"/>
  <c r="C408" i="10"/>
  <c r="A409" i="10"/>
  <c r="F409" i="10" s="1"/>
  <c r="B409" i="10"/>
  <c r="C409" i="10"/>
  <c r="D409" i="10"/>
  <c r="E409" i="10"/>
  <c r="A410" i="10"/>
  <c r="B410" i="10"/>
  <c r="C410" i="10"/>
  <c r="A411" i="10"/>
  <c r="D411" i="10" s="1"/>
  <c r="B411" i="10"/>
  <c r="C411" i="10"/>
  <c r="A412" i="10"/>
  <c r="B412" i="10"/>
  <c r="C412" i="10"/>
  <c r="B366" i="10"/>
  <c r="A366" i="10"/>
  <c r="A316" i="10"/>
  <c r="D316" i="10" s="1"/>
  <c r="B316" i="10"/>
  <c r="C316" i="10"/>
  <c r="E316" i="10"/>
  <c r="F316" i="10"/>
  <c r="A317" i="10"/>
  <c r="D317" i="10" s="1"/>
  <c r="B317" i="10"/>
  <c r="C317" i="10"/>
  <c r="A318" i="10"/>
  <c r="E318" i="10" s="1"/>
  <c r="B318" i="10"/>
  <c r="C318" i="10"/>
  <c r="D318" i="10"/>
  <c r="A319" i="10"/>
  <c r="B319" i="10"/>
  <c r="C319" i="10"/>
  <c r="A320" i="10"/>
  <c r="D320" i="10" s="1"/>
  <c r="B320" i="10"/>
  <c r="C320" i="10"/>
  <c r="F320" i="10"/>
  <c r="A321" i="10"/>
  <c r="D321" i="10" s="1"/>
  <c r="B321" i="10"/>
  <c r="C321" i="10"/>
  <c r="A322" i="10"/>
  <c r="E322" i="10" s="1"/>
  <c r="B322" i="10"/>
  <c r="C322" i="10"/>
  <c r="A323" i="10"/>
  <c r="D323" i="10" s="1"/>
  <c r="B323" i="10"/>
  <c r="C323" i="10"/>
  <c r="A324" i="10"/>
  <c r="D324" i="10" s="1"/>
  <c r="B324" i="10"/>
  <c r="C324" i="10"/>
  <c r="A325" i="10"/>
  <c r="D325" i="10" s="1"/>
  <c r="B325" i="10"/>
  <c r="C325" i="10"/>
  <c r="A326" i="10"/>
  <c r="E326" i="10" s="1"/>
  <c r="B326" i="10"/>
  <c r="C326" i="10"/>
  <c r="D326" i="10"/>
  <c r="A327" i="10"/>
  <c r="B327" i="10"/>
  <c r="C327" i="10"/>
  <c r="D327" i="10"/>
  <c r="E327" i="10"/>
  <c r="F327" i="10"/>
  <c r="A328" i="10"/>
  <c r="B328" i="10"/>
  <c r="C328" i="10"/>
  <c r="E328" i="10"/>
  <c r="A329" i="10"/>
  <c r="D329" i="10" s="1"/>
  <c r="B329" i="10"/>
  <c r="C329" i="10"/>
  <c r="A330" i="10"/>
  <c r="E330" i="10" s="1"/>
  <c r="B330" i="10"/>
  <c r="C330" i="10"/>
  <c r="A331" i="10"/>
  <c r="B331" i="10"/>
  <c r="C331" i="10"/>
  <c r="A332" i="10"/>
  <c r="D332" i="10" s="1"/>
  <c r="B332" i="10"/>
  <c r="C332" i="10"/>
  <c r="E332" i="10"/>
  <c r="F332" i="10"/>
  <c r="A333" i="10"/>
  <c r="D333" i="10" s="1"/>
  <c r="B333" i="10"/>
  <c r="C333" i="10"/>
  <c r="A334" i="10"/>
  <c r="E334" i="10" s="1"/>
  <c r="B334" i="10"/>
  <c r="C334" i="10"/>
  <c r="D334" i="10"/>
  <c r="A335" i="10"/>
  <c r="B335" i="10"/>
  <c r="C335" i="10"/>
  <c r="A336" i="10"/>
  <c r="D336" i="10" s="1"/>
  <c r="B336" i="10"/>
  <c r="C336" i="10"/>
  <c r="F336" i="10"/>
  <c r="A337" i="10"/>
  <c r="D337" i="10" s="1"/>
  <c r="B337" i="10"/>
  <c r="C337" i="10"/>
  <c r="A338" i="10"/>
  <c r="E338" i="10" s="1"/>
  <c r="B338" i="10"/>
  <c r="C338" i="10"/>
  <c r="A339" i="10"/>
  <c r="E339" i="10" s="1"/>
  <c r="B339" i="10"/>
  <c r="C339" i="10"/>
  <c r="A340" i="10"/>
  <c r="D340" i="10" s="1"/>
  <c r="B340" i="10"/>
  <c r="C340" i="10"/>
  <c r="E340" i="10"/>
  <c r="A341" i="10"/>
  <c r="D341" i="10" s="1"/>
  <c r="B341" i="10"/>
  <c r="C341" i="10"/>
  <c r="A342" i="10"/>
  <c r="B342" i="10"/>
  <c r="C342" i="10"/>
  <c r="A343" i="10"/>
  <c r="F343" i="10" s="1"/>
  <c r="B343" i="10"/>
  <c r="C343" i="10"/>
  <c r="D343" i="10"/>
  <c r="E343" i="10"/>
  <c r="A344" i="10"/>
  <c r="B344" i="10"/>
  <c r="C344" i="10"/>
  <c r="A345" i="10"/>
  <c r="D345" i="10" s="1"/>
  <c r="B345" i="10"/>
  <c r="C345" i="10"/>
  <c r="A346" i="10"/>
  <c r="B346" i="10"/>
  <c r="C346" i="10"/>
  <c r="A347" i="10"/>
  <c r="D347" i="10" s="1"/>
  <c r="B347" i="10"/>
  <c r="C347" i="10"/>
  <c r="E347" i="10"/>
  <c r="F347" i="10"/>
  <c r="A348" i="10"/>
  <c r="D348" i="10" s="1"/>
  <c r="B348" i="10"/>
  <c r="C348" i="10"/>
  <c r="E348" i="10"/>
  <c r="F348" i="10"/>
  <c r="A349" i="10"/>
  <c r="D349" i="10" s="1"/>
  <c r="B349" i="10"/>
  <c r="C349" i="10"/>
  <c r="A350" i="10"/>
  <c r="E350" i="10" s="1"/>
  <c r="B350" i="10"/>
  <c r="C350" i="10"/>
  <c r="D350" i="10"/>
  <c r="A351" i="10"/>
  <c r="E351" i="10" s="1"/>
  <c r="B351" i="10"/>
  <c r="C351" i="10"/>
  <c r="D351" i="10"/>
  <c r="F351" i="10"/>
  <c r="A352" i="10"/>
  <c r="D352" i="10" s="1"/>
  <c r="B352" i="10"/>
  <c r="C352" i="10"/>
  <c r="A353" i="10"/>
  <c r="D353" i="10" s="1"/>
  <c r="B353" i="10"/>
  <c r="C353" i="10"/>
  <c r="A354" i="10"/>
  <c r="B354" i="10"/>
  <c r="C354" i="10"/>
  <c r="A355" i="10"/>
  <c r="D355" i="10" s="1"/>
  <c r="B355" i="10"/>
  <c r="C355" i="10"/>
  <c r="E355" i="10"/>
  <c r="F355" i="10"/>
  <c r="A356" i="10"/>
  <c r="D356" i="10" s="1"/>
  <c r="B356" i="10"/>
  <c r="C356" i="10"/>
  <c r="E356" i="10"/>
  <c r="A357" i="10"/>
  <c r="D357" i="10" s="1"/>
  <c r="B357" i="10"/>
  <c r="C357" i="10"/>
  <c r="A358" i="10"/>
  <c r="B358" i="10"/>
  <c r="C358" i="10"/>
  <c r="A359" i="10"/>
  <c r="F359" i="10" s="1"/>
  <c r="B359" i="10"/>
  <c r="C359" i="10"/>
  <c r="D359" i="10"/>
  <c r="E359" i="10"/>
  <c r="A360" i="10"/>
  <c r="D360" i="10" s="1"/>
  <c r="B360" i="10"/>
  <c r="C360" i="10"/>
  <c r="A361" i="10"/>
  <c r="D361" i="10" s="1"/>
  <c r="B361" i="10"/>
  <c r="C361" i="10"/>
  <c r="A362" i="10"/>
  <c r="E362" i="10" s="1"/>
  <c r="B362" i="10"/>
  <c r="C362" i="10"/>
  <c r="A363" i="10"/>
  <c r="D363" i="10" s="1"/>
  <c r="B363" i="10"/>
  <c r="C363" i="10"/>
  <c r="E363" i="10"/>
  <c r="F363" i="10"/>
  <c r="A364" i="10"/>
  <c r="B364" i="10"/>
  <c r="C364" i="10"/>
  <c r="A365" i="10"/>
  <c r="D365" i="10" s="1"/>
  <c r="B365" i="10"/>
  <c r="C365" i="10"/>
  <c r="C366" i="10"/>
  <c r="A315" i="10"/>
  <c r="D315" i="10" s="1"/>
  <c r="B315" i="10"/>
  <c r="C315" i="10"/>
  <c r="B314" i="10"/>
  <c r="A314" i="10"/>
  <c r="A311" i="10"/>
  <c r="D311" i="10" s="1"/>
  <c r="B311" i="10"/>
  <c r="C311" i="10"/>
  <c r="A312" i="10"/>
  <c r="D312" i="10" s="1"/>
  <c r="B312" i="10"/>
  <c r="C312" i="10"/>
  <c r="E312" i="10"/>
  <c r="A313" i="10"/>
  <c r="B313" i="10"/>
  <c r="C313" i="10"/>
  <c r="C314" i="10"/>
  <c r="A263" i="10"/>
  <c r="E263" i="10" s="1"/>
  <c r="B263" i="10"/>
  <c r="C263" i="10"/>
  <c r="D263" i="10"/>
  <c r="A264" i="10"/>
  <c r="D264" i="10" s="1"/>
  <c r="B264" i="10"/>
  <c r="C264" i="10"/>
  <c r="A265" i="10"/>
  <c r="B265" i="10"/>
  <c r="C265" i="10"/>
  <c r="A266" i="10"/>
  <c r="F266" i="10" s="1"/>
  <c r="B266" i="10"/>
  <c r="C266" i="10"/>
  <c r="D266" i="10"/>
  <c r="E266" i="10"/>
  <c r="A267" i="10"/>
  <c r="B267" i="10"/>
  <c r="C267" i="10"/>
  <c r="A268" i="10"/>
  <c r="D268" i="10" s="1"/>
  <c r="B268" i="10"/>
  <c r="C268" i="10"/>
  <c r="A269" i="10"/>
  <c r="E269" i="10" s="1"/>
  <c r="B269" i="10"/>
  <c r="C269" i="10"/>
  <c r="A270" i="10"/>
  <c r="B270" i="10"/>
  <c r="C270" i="10"/>
  <c r="D270" i="10"/>
  <c r="E270" i="10"/>
  <c r="F270" i="10"/>
  <c r="A271" i="10"/>
  <c r="B271" i="10"/>
  <c r="C271" i="10"/>
  <c r="A272" i="10"/>
  <c r="D272" i="10" s="1"/>
  <c r="B272" i="10"/>
  <c r="C272" i="10"/>
  <c r="A273" i="10"/>
  <c r="B273" i="10"/>
  <c r="C273" i="10"/>
  <c r="A274" i="10"/>
  <c r="E274" i="10" s="1"/>
  <c r="B274" i="10"/>
  <c r="C274" i="10"/>
  <c r="A275" i="10"/>
  <c r="B275" i="10"/>
  <c r="C275" i="10"/>
  <c r="A276" i="10"/>
  <c r="D276" i="10" s="1"/>
  <c r="B276" i="10"/>
  <c r="C276" i="10"/>
  <c r="A277" i="10"/>
  <c r="B277" i="10"/>
  <c r="C277" i="10"/>
  <c r="A278" i="10"/>
  <c r="E278" i="10" s="1"/>
  <c r="B278" i="10"/>
  <c r="C278" i="10"/>
  <c r="A279" i="10"/>
  <c r="B279" i="10"/>
  <c r="C279" i="10"/>
  <c r="A280" i="10"/>
  <c r="D280" i="10" s="1"/>
  <c r="B280" i="10"/>
  <c r="C280" i="10"/>
  <c r="A281" i="10"/>
  <c r="B281" i="10"/>
  <c r="C281" i="10"/>
  <c r="A282" i="10"/>
  <c r="B282" i="10"/>
  <c r="C282" i="10"/>
  <c r="A283" i="10"/>
  <c r="D283" i="10" s="1"/>
  <c r="B283" i="10"/>
  <c r="C283" i="10"/>
  <c r="A284" i="10"/>
  <c r="D284" i="10" s="1"/>
  <c r="B284" i="10"/>
  <c r="C284" i="10"/>
  <c r="A285" i="10"/>
  <c r="E285" i="10" s="1"/>
  <c r="B285" i="10"/>
  <c r="C285" i="10"/>
  <c r="A286" i="10"/>
  <c r="B286" i="10"/>
  <c r="C286" i="10"/>
  <c r="A287" i="10"/>
  <c r="B287" i="10"/>
  <c r="C287" i="10"/>
  <c r="D287" i="10"/>
  <c r="E287" i="10"/>
  <c r="F287" i="10"/>
  <c r="A288" i="10"/>
  <c r="D288" i="10" s="1"/>
  <c r="B288" i="10"/>
  <c r="C288" i="10"/>
  <c r="A289" i="10"/>
  <c r="B289" i="10"/>
  <c r="C289" i="10"/>
  <c r="A290" i="10"/>
  <c r="B290" i="10"/>
  <c r="C290" i="10"/>
  <c r="A291" i="10"/>
  <c r="F291" i="10" s="1"/>
  <c r="B291" i="10"/>
  <c r="C291" i="10"/>
  <c r="D291" i="10"/>
  <c r="E291" i="10"/>
  <c r="A292" i="10"/>
  <c r="D292" i="10" s="1"/>
  <c r="B292" i="10"/>
  <c r="C292" i="10"/>
  <c r="A293" i="10"/>
  <c r="E293" i="10" s="1"/>
  <c r="B293" i="10"/>
  <c r="C293" i="10"/>
  <c r="D293" i="10"/>
  <c r="A294" i="10"/>
  <c r="B294" i="10"/>
  <c r="C294" i="10"/>
  <c r="D294" i="10"/>
  <c r="E294" i="10"/>
  <c r="F294" i="10"/>
  <c r="A295" i="10"/>
  <c r="B295" i="10"/>
  <c r="C295" i="10"/>
  <c r="A296" i="10"/>
  <c r="D296" i="10" s="1"/>
  <c r="B296" i="10"/>
  <c r="C296" i="10"/>
  <c r="A297" i="10"/>
  <c r="B297" i="10"/>
  <c r="C297" i="10"/>
  <c r="A298" i="10"/>
  <c r="B298" i="10"/>
  <c r="C298" i="10"/>
  <c r="A299" i="10"/>
  <c r="B299" i="10"/>
  <c r="C299" i="10"/>
  <c r="A300" i="10"/>
  <c r="D300" i="10" s="1"/>
  <c r="B300" i="10"/>
  <c r="C300" i="10"/>
  <c r="A301" i="10"/>
  <c r="E301" i="10" s="1"/>
  <c r="B301" i="10"/>
  <c r="C301" i="10"/>
  <c r="A302" i="10"/>
  <c r="B302" i="10"/>
  <c r="C302" i="10"/>
  <c r="A303" i="10"/>
  <c r="E303" i="10" s="1"/>
  <c r="B303" i="10"/>
  <c r="C303" i="10"/>
  <c r="F303" i="10"/>
  <c r="A304" i="10"/>
  <c r="D304" i="10" s="1"/>
  <c r="B304" i="10"/>
  <c r="C304" i="10"/>
  <c r="A305" i="10"/>
  <c r="B305" i="10"/>
  <c r="C305" i="10"/>
  <c r="A306" i="10"/>
  <c r="B306" i="10"/>
  <c r="C306" i="10"/>
  <c r="A307" i="10"/>
  <c r="B307" i="10"/>
  <c r="C307" i="10"/>
  <c r="A308" i="10"/>
  <c r="D308" i="10" s="1"/>
  <c r="B308" i="10"/>
  <c r="C308" i="10"/>
  <c r="A309" i="10"/>
  <c r="E309" i="10" s="1"/>
  <c r="B309" i="10"/>
  <c r="C309" i="10"/>
  <c r="D309" i="10"/>
  <c r="A310" i="10"/>
  <c r="E310" i="10" s="1"/>
  <c r="B310" i="10"/>
  <c r="C310" i="10"/>
  <c r="F310" i="10"/>
  <c r="B262" i="10"/>
  <c r="A262" i="10"/>
  <c r="A259" i="10"/>
  <c r="D259" i="10" s="1"/>
  <c r="B259" i="10"/>
  <c r="C259" i="10"/>
  <c r="A260" i="10"/>
  <c r="D260" i="10" s="1"/>
  <c r="B260" i="10"/>
  <c r="C260" i="10"/>
  <c r="A261" i="10"/>
  <c r="B261" i="10"/>
  <c r="C261" i="10"/>
  <c r="C262" i="10"/>
  <c r="A256" i="10"/>
  <c r="D256" i="10" s="1"/>
  <c r="B256" i="10"/>
  <c r="C256" i="10"/>
  <c r="A257" i="10"/>
  <c r="B257" i="10"/>
  <c r="C257" i="10"/>
  <c r="A258" i="10"/>
  <c r="B258" i="10"/>
  <c r="C258" i="10"/>
  <c r="A253" i="10"/>
  <c r="D253" i="10" s="1"/>
  <c r="B253" i="10"/>
  <c r="C253" i="10"/>
  <c r="A254" i="10"/>
  <c r="B254" i="10"/>
  <c r="C254" i="10"/>
  <c r="A255" i="10"/>
  <c r="B255" i="10"/>
  <c r="C255" i="10"/>
  <c r="D255" i="10"/>
  <c r="E255" i="10"/>
  <c r="F255" i="10"/>
  <c r="A211" i="10"/>
  <c r="B211" i="10"/>
  <c r="C211" i="10"/>
  <c r="A212" i="10"/>
  <c r="D212" i="10" s="1"/>
  <c r="B212" i="10"/>
  <c r="C212" i="10"/>
  <c r="A213" i="10"/>
  <c r="B213" i="10"/>
  <c r="C213" i="10"/>
  <c r="A214" i="10"/>
  <c r="B214" i="10"/>
  <c r="C214" i="10"/>
  <c r="E214" i="10"/>
  <c r="A215" i="10"/>
  <c r="D215" i="10" s="1"/>
  <c r="B215" i="10"/>
  <c r="C215" i="10"/>
  <c r="A216" i="10"/>
  <c r="D216" i="10" s="1"/>
  <c r="B216" i="10"/>
  <c r="C216" i="10"/>
  <c r="A217" i="10"/>
  <c r="B217" i="10"/>
  <c r="C217" i="10"/>
  <c r="A218" i="10"/>
  <c r="B218" i="10"/>
  <c r="C218" i="10"/>
  <c r="F218" i="10"/>
  <c r="A219" i="10"/>
  <c r="D219" i="10" s="1"/>
  <c r="B219" i="10"/>
  <c r="C219" i="10"/>
  <c r="A220" i="10"/>
  <c r="D220" i="10" s="1"/>
  <c r="B220" i="10"/>
  <c r="C220" i="10"/>
  <c r="A221" i="10"/>
  <c r="B221" i="10"/>
  <c r="C221" i="10"/>
  <c r="D221" i="10"/>
  <c r="E221" i="10"/>
  <c r="F221" i="10"/>
  <c r="A222" i="10"/>
  <c r="D222" i="10" s="1"/>
  <c r="B222" i="10"/>
  <c r="C222" i="10"/>
  <c r="E222" i="10"/>
  <c r="A223" i="10"/>
  <c r="D223" i="10" s="1"/>
  <c r="B223" i="10"/>
  <c r="C223" i="10"/>
  <c r="A224" i="10"/>
  <c r="D224" i="10" s="1"/>
  <c r="B224" i="10"/>
  <c r="C224" i="10"/>
  <c r="A225" i="10"/>
  <c r="B225" i="10"/>
  <c r="C225" i="10"/>
  <c r="A226" i="10"/>
  <c r="B226" i="10"/>
  <c r="C226" i="10"/>
  <c r="A227" i="10"/>
  <c r="D227" i="10" s="1"/>
  <c r="B227" i="10"/>
  <c r="C227" i="10"/>
  <c r="A228" i="10"/>
  <c r="B228" i="10"/>
  <c r="C228" i="10"/>
  <c r="A229" i="10"/>
  <c r="B229" i="10"/>
  <c r="C229" i="10"/>
  <c r="A230" i="10"/>
  <c r="B230" i="10"/>
  <c r="C230" i="10"/>
  <c r="A231" i="10"/>
  <c r="D231" i="10" s="1"/>
  <c r="B231" i="10"/>
  <c r="C231" i="10"/>
  <c r="A232" i="10"/>
  <c r="B232" i="10"/>
  <c r="C232" i="10"/>
  <c r="A233" i="10"/>
  <c r="D233" i="10" s="1"/>
  <c r="B233" i="10"/>
  <c r="C233" i="10"/>
  <c r="E233" i="10"/>
  <c r="F233" i="10"/>
  <c r="A234" i="10"/>
  <c r="B234" i="10"/>
  <c r="C234" i="10"/>
  <c r="A235" i="10"/>
  <c r="D235" i="10" s="1"/>
  <c r="B235" i="10"/>
  <c r="C235" i="10"/>
  <c r="A236" i="10"/>
  <c r="B236" i="10"/>
  <c r="C236" i="10"/>
  <c r="A237" i="10"/>
  <c r="B237" i="10"/>
  <c r="C237" i="10"/>
  <c r="D237" i="10"/>
  <c r="E237" i="10"/>
  <c r="F237" i="10"/>
  <c r="A238" i="10"/>
  <c r="B238" i="10"/>
  <c r="C238" i="10"/>
  <c r="F238" i="10"/>
  <c r="A239" i="10"/>
  <c r="D239" i="10" s="1"/>
  <c r="B239" i="10"/>
  <c r="C239" i="10"/>
  <c r="A240" i="10"/>
  <c r="E240" i="10" s="1"/>
  <c r="B240" i="10"/>
  <c r="C240" i="10"/>
  <c r="A241" i="10"/>
  <c r="E241" i="10" s="1"/>
  <c r="B241" i="10"/>
  <c r="C241" i="10"/>
  <c r="D241" i="10"/>
  <c r="A242" i="10"/>
  <c r="B242" i="10"/>
  <c r="C242" i="10"/>
  <c r="A243" i="10"/>
  <c r="D243" i="10" s="1"/>
  <c r="B243" i="10"/>
  <c r="C243" i="10"/>
  <c r="A244" i="10"/>
  <c r="B244" i="10"/>
  <c r="C244" i="10"/>
  <c r="A245" i="10"/>
  <c r="B245" i="10"/>
  <c r="C245" i="10"/>
  <c r="A246" i="10"/>
  <c r="B246" i="10"/>
  <c r="C246" i="10"/>
  <c r="A247" i="10"/>
  <c r="D247" i="10" s="1"/>
  <c r="B247" i="10"/>
  <c r="C247" i="10"/>
  <c r="A248" i="10"/>
  <c r="E248" i="10" s="1"/>
  <c r="B248" i="10"/>
  <c r="C248" i="10"/>
  <c r="D248" i="10"/>
  <c r="A249" i="10"/>
  <c r="D249" i="10" s="1"/>
  <c r="B249" i="10"/>
  <c r="C249" i="10"/>
  <c r="E249" i="10"/>
  <c r="F249" i="10"/>
  <c r="A250" i="10"/>
  <c r="B250" i="10"/>
  <c r="C250" i="10"/>
  <c r="A251" i="10"/>
  <c r="D251" i="10" s="1"/>
  <c r="B251" i="10"/>
  <c r="C251" i="10"/>
  <c r="A252" i="10"/>
  <c r="B252" i="10"/>
  <c r="C252" i="10"/>
  <c r="B210" i="10"/>
  <c r="A210" i="10"/>
  <c r="E210" i="10" s="1"/>
  <c r="A208" i="10"/>
  <c r="E208" i="10" s="1"/>
  <c r="B208" i="10"/>
  <c r="C208" i="10"/>
  <c r="A209" i="10"/>
  <c r="E209" i="10" s="1"/>
  <c r="B209" i="10"/>
  <c r="C209" i="10"/>
  <c r="C210" i="10"/>
  <c r="A201" i="10"/>
  <c r="B201" i="10"/>
  <c r="C201" i="10"/>
  <c r="A202" i="10"/>
  <c r="D202" i="10" s="1"/>
  <c r="B202" i="10"/>
  <c r="C202" i="10"/>
  <c r="A203" i="10"/>
  <c r="B203" i="10"/>
  <c r="C203" i="10"/>
  <c r="A204" i="10"/>
  <c r="D204" i="10" s="1"/>
  <c r="B204" i="10"/>
  <c r="C204" i="10"/>
  <c r="A205" i="10"/>
  <c r="D205" i="10" s="1"/>
  <c r="B205" i="10"/>
  <c r="C205" i="10"/>
  <c r="A206" i="10"/>
  <c r="D206" i="10" s="1"/>
  <c r="B206" i="10"/>
  <c r="C206" i="10"/>
  <c r="A207" i="10"/>
  <c r="B207" i="10"/>
  <c r="C207" i="10"/>
  <c r="A159" i="10"/>
  <c r="D159" i="10" s="1"/>
  <c r="B159" i="10"/>
  <c r="C159" i="10"/>
  <c r="A160" i="10"/>
  <c r="D160" i="10" s="1"/>
  <c r="B160" i="10"/>
  <c r="C160" i="10"/>
  <c r="A161" i="10"/>
  <c r="F161" i="10" s="1"/>
  <c r="B161" i="10"/>
  <c r="C161" i="10"/>
  <c r="D161" i="10"/>
  <c r="E161" i="10"/>
  <c r="A162" i="10"/>
  <c r="B162" i="10"/>
  <c r="C162" i="10"/>
  <c r="A163" i="10"/>
  <c r="D163" i="10" s="1"/>
  <c r="B163" i="10"/>
  <c r="C163" i="10"/>
  <c r="A164" i="10"/>
  <c r="D164" i="10" s="1"/>
  <c r="B164" i="10"/>
  <c r="C164" i="10"/>
  <c r="A165" i="10"/>
  <c r="F165" i="10" s="1"/>
  <c r="B165" i="10"/>
  <c r="C165" i="10"/>
  <c r="D165" i="10"/>
  <c r="E165" i="10"/>
  <c r="A166" i="10"/>
  <c r="B166" i="10"/>
  <c r="C166" i="10"/>
  <c r="A167" i="10"/>
  <c r="D167" i="10" s="1"/>
  <c r="B167" i="10"/>
  <c r="C167" i="10"/>
  <c r="A168" i="10"/>
  <c r="D168" i="10" s="1"/>
  <c r="B168" i="10"/>
  <c r="C168" i="10"/>
  <c r="A169" i="10"/>
  <c r="F169" i="10" s="1"/>
  <c r="B169" i="10"/>
  <c r="C169" i="10"/>
  <c r="D169" i="10"/>
  <c r="A170" i="10"/>
  <c r="B170" i="10"/>
  <c r="C170" i="10"/>
  <c r="A171" i="10"/>
  <c r="D171" i="10" s="1"/>
  <c r="B171" i="10"/>
  <c r="C171" i="10"/>
  <c r="A172" i="10"/>
  <c r="D172" i="10" s="1"/>
  <c r="B172" i="10"/>
  <c r="C172" i="10"/>
  <c r="A173" i="10"/>
  <c r="B173" i="10"/>
  <c r="C173" i="10"/>
  <c r="A174" i="10"/>
  <c r="B174" i="10"/>
  <c r="C174" i="10"/>
  <c r="A175" i="10"/>
  <c r="D175" i="10" s="1"/>
  <c r="B175" i="10"/>
  <c r="C175" i="10"/>
  <c r="A176" i="10"/>
  <c r="D176" i="10" s="1"/>
  <c r="B176" i="10"/>
  <c r="C176" i="10"/>
  <c r="A177" i="10"/>
  <c r="F177" i="10" s="1"/>
  <c r="B177" i="10"/>
  <c r="C177" i="10"/>
  <c r="D177" i="10"/>
  <c r="E177" i="10"/>
  <c r="A178" i="10"/>
  <c r="B178" i="10"/>
  <c r="C178" i="10"/>
  <c r="A179" i="10"/>
  <c r="D179" i="10" s="1"/>
  <c r="B179" i="10"/>
  <c r="C179" i="10"/>
  <c r="A180" i="10"/>
  <c r="D180" i="10" s="1"/>
  <c r="B180" i="10"/>
  <c r="C180" i="10"/>
  <c r="A181" i="10"/>
  <c r="F181" i="10" s="1"/>
  <c r="B181" i="10"/>
  <c r="C181" i="10"/>
  <c r="D181" i="10"/>
  <c r="E181" i="10"/>
  <c r="A182" i="10"/>
  <c r="B182" i="10"/>
  <c r="C182" i="10"/>
  <c r="A183" i="10"/>
  <c r="D183" i="10" s="1"/>
  <c r="B183" i="10"/>
  <c r="C183" i="10"/>
  <c r="A184" i="10"/>
  <c r="D184" i="10" s="1"/>
  <c r="B184" i="10"/>
  <c r="C184" i="10"/>
  <c r="A185" i="10"/>
  <c r="F185" i="10" s="1"/>
  <c r="B185" i="10"/>
  <c r="C185" i="10"/>
  <c r="D185" i="10"/>
  <c r="A186" i="10"/>
  <c r="B186" i="10"/>
  <c r="C186" i="10"/>
  <c r="A187" i="10"/>
  <c r="E187" i="10" s="1"/>
  <c r="B187" i="10"/>
  <c r="C187" i="10"/>
  <c r="A188" i="10"/>
  <c r="D188" i="10" s="1"/>
  <c r="B188" i="10"/>
  <c r="C188" i="10"/>
  <c r="A189" i="10"/>
  <c r="B189" i="10"/>
  <c r="C189" i="10"/>
  <c r="A190" i="10"/>
  <c r="B190" i="10"/>
  <c r="C190" i="10"/>
  <c r="A191" i="10"/>
  <c r="D191" i="10" s="1"/>
  <c r="B191" i="10"/>
  <c r="C191" i="10"/>
  <c r="A192" i="10"/>
  <c r="D192" i="10" s="1"/>
  <c r="B192" i="10"/>
  <c r="C192" i="10"/>
  <c r="A193" i="10"/>
  <c r="F193" i="10" s="1"/>
  <c r="B193" i="10"/>
  <c r="C193" i="10"/>
  <c r="D193" i="10"/>
  <c r="E193" i="10"/>
  <c r="A194" i="10"/>
  <c r="B194" i="10"/>
  <c r="C194" i="10"/>
  <c r="A195" i="10"/>
  <c r="D195" i="10" s="1"/>
  <c r="B195" i="10"/>
  <c r="C195" i="10"/>
  <c r="A196" i="10"/>
  <c r="D196" i="10" s="1"/>
  <c r="B196" i="10"/>
  <c r="C196" i="10"/>
  <c r="A197" i="10"/>
  <c r="F197" i="10" s="1"/>
  <c r="B197" i="10"/>
  <c r="C197" i="10"/>
  <c r="D197" i="10"/>
  <c r="E197" i="10"/>
  <c r="A198" i="10"/>
  <c r="B198" i="10"/>
  <c r="C198" i="10"/>
  <c r="A199" i="10"/>
  <c r="E199" i="10" s="1"/>
  <c r="B199" i="10"/>
  <c r="C199" i="10"/>
  <c r="A200" i="10"/>
  <c r="D200" i="10" s="1"/>
  <c r="B200" i="10"/>
  <c r="C200" i="10"/>
  <c r="C158" i="10"/>
  <c r="B158" i="10"/>
  <c r="A158" i="10"/>
  <c r="D158" i="10" s="1"/>
  <c r="A157" i="10"/>
  <c r="D157" i="10" s="1"/>
  <c r="B157" i="10"/>
  <c r="C157" i="10"/>
  <c r="A107" i="10"/>
  <c r="D107" i="10" s="1"/>
  <c r="B107" i="10"/>
  <c r="C107" i="10"/>
  <c r="A108" i="10"/>
  <c r="E108" i="10" s="1"/>
  <c r="B108" i="10"/>
  <c r="C108" i="10"/>
  <c r="A109" i="10"/>
  <c r="B109" i="10"/>
  <c r="C109" i="10"/>
  <c r="A110" i="10"/>
  <c r="B110" i="10"/>
  <c r="C110" i="10"/>
  <c r="A111" i="10"/>
  <c r="D111" i="10" s="1"/>
  <c r="B111" i="10"/>
  <c r="C111" i="10"/>
  <c r="A112" i="10"/>
  <c r="B112" i="10"/>
  <c r="C112" i="10"/>
  <c r="A113" i="10"/>
  <c r="D113" i="10" s="1"/>
  <c r="B113" i="10"/>
  <c r="C113" i="10"/>
  <c r="E113" i="10"/>
  <c r="F113" i="10"/>
  <c r="A114" i="10"/>
  <c r="B114" i="10"/>
  <c r="C114" i="10"/>
  <c r="A115" i="10"/>
  <c r="D115" i="10" s="1"/>
  <c r="B115" i="10"/>
  <c r="C115" i="10"/>
  <c r="A116" i="10"/>
  <c r="B116" i="10"/>
  <c r="C116" i="10"/>
  <c r="A117" i="10"/>
  <c r="F117" i="10" s="1"/>
  <c r="B117" i="10"/>
  <c r="C117" i="10"/>
  <c r="D117" i="10"/>
  <c r="A118" i="10"/>
  <c r="B118" i="10"/>
  <c r="C118" i="10"/>
  <c r="A119" i="10"/>
  <c r="D119" i="10" s="1"/>
  <c r="B119" i="10"/>
  <c r="C119" i="10"/>
  <c r="A120" i="10"/>
  <c r="B120" i="10"/>
  <c r="C120" i="10"/>
  <c r="A121" i="10"/>
  <c r="B121" i="10"/>
  <c r="C121" i="10"/>
  <c r="A122" i="10"/>
  <c r="D122" i="10" s="1"/>
  <c r="B122" i="10"/>
  <c r="C122" i="10"/>
  <c r="E122" i="10"/>
  <c r="F122" i="10"/>
  <c r="A123" i="10"/>
  <c r="D123" i="10" s="1"/>
  <c r="B123" i="10"/>
  <c r="C123" i="10"/>
  <c r="A124" i="10"/>
  <c r="E124" i="10" s="1"/>
  <c r="B124" i="10"/>
  <c r="C124" i="10"/>
  <c r="D124" i="10"/>
  <c r="A125" i="10"/>
  <c r="B125" i="10"/>
  <c r="C125" i="10"/>
  <c r="A126" i="10"/>
  <c r="B126" i="10"/>
  <c r="C126" i="10"/>
  <c r="A127" i="10"/>
  <c r="D127" i="10" s="1"/>
  <c r="B127" i="10"/>
  <c r="C127" i="10"/>
  <c r="A128" i="10"/>
  <c r="B128" i="10"/>
  <c r="C128" i="10"/>
  <c r="A129" i="10"/>
  <c r="B129" i="10"/>
  <c r="C129" i="10"/>
  <c r="D129" i="10"/>
  <c r="E129" i="10"/>
  <c r="F129" i="10"/>
  <c r="A130" i="10"/>
  <c r="B130" i="10"/>
  <c r="C130" i="10"/>
  <c r="A131" i="10"/>
  <c r="D131" i="10" s="1"/>
  <c r="B131" i="10"/>
  <c r="C131" i="10"/>
  <c r="A132" i="10"/>
  <c r="B132" i="10"/>
  <c r="C132" i="10"/>
  <c r="A133" i="10"/>
  <c r="F133" i="10" s="1"/>
  <c r="B133" i="10"/>
  <c r="C133" i="10"/>
  <c r="D133" i="10"/>
  <c r="E133" i="10"/>
  <c r="A134" i="10"/>
  <c r="D134" i="10" s="1"/>
  <c r="B134" i="10"/>
  <c r="C134" i="10"/>
  <c r="E134" i="10"/>
  <c r="A135" i="10"/>
  <c r="E135" i="10" s="1"/>
  <c r="B135" i="10"/>
  <c r="C135" i="10"/>
  <c r="A136" i="10"/>
  <c r="E136" i="10" s="1"/>
  <c r="B136" i="10"/>
  <c r="C136" i="10"/>
  <c r="D136" i="10"/>
  <c r="A137" i="10"/>
  <c r="B137" i="10"/>
  <c r="C137" i="10"/>
  <c r="A138" i="10"/>
  <c r="B138" i="10"/>
  <c r="C138" i="10"/>
  <c r="A139" i="10"/>
  <c r="E139" i="10" s="1"/>
  <c r="B139" i="10"/>
  <c r="C139" i="10"/>
  <c r="A140" i="10"/>
  <c r="B140" i="10"/>
  <c r="C140" i="10"/>
  <c r="A141" i="10"/>
  <c r="B141" i="10"/>
  <c r="C141" i="10"/>
  <c r="A142" i="10"/>
  <c r="B142" i="10"/>
  <c r="C142" i="10"/>
  <c r="A143" i="10"/>
  <c r="E143" i="10" s="1"/>
  <c r="B143" i="10"/>
  <c r="C143" i="10"/>
  <c r="A144" i="10"/>
  <c r="B144" i="10"/>
  <c r="C144" i="10"/>
  <c r="A145" i="10"/>
  <c r="B145" i="10"/>
  <c r="C145" i="10"/>
  <c r="A146" i="10"/>
  <c r="B146" i="10"/>
  <c r="C146" i="10"/>
  <c r="A147" i="10"/>
  <c r="D147" i="10" s="1"/>
  <c r="B147" i="10"/>
  <c r="C147" i="10"/>
  <c r="A148" i="10"/>
  <c r="B148" i="10"/>
  <c r="C148" i="10"/>
  <c r="A149" i="10"/>
  <c r="B149" i="10"/>
  <c r="C149" i="10"/>
  <c r="A150" i="10"/>
  <c r="D150" i="10" s="1"/>
  <c r="B150" i="10"/>
  <c r="C150" i="10"/>
  <c r="E150" i="10"/>
  <c r="F150" i="10"/>
  <c r="A151" i="10"/>
  <c r="D151" i="10" s="1"/>
  <c r="B151" i="10"/>
  <c r="C151" i="10"/>
  <c r="A152" i="10"/>
  <c r="E152" i="10" s="1"/>
  <c r="B152" i="10"/>
  <c r="C152" i="10"/>
  <c r="D152" i="10"/>
  <c r="A153" i="10"/>
  <c r="B153" i="10"/>
  <c r="C153" i="10"/>
  <c r="A154" i="10"/>
  <c r="D154" i="10" s="1"/>
  <c r="B154" i="10"/>
  <c r="C154" i="10"/>
  <c r="E154" i="10"/>
  <c r="F154" i="10"/>
  <c r="A155" i="10"/>
  <c r="E155" i="10" s="1"/>
  <c r="B155" i="10"/>
  <c r="C155" i="10"/>
  <c r="A156" i="10"/>
  <c r="E156" i="10" s="1"/>
  <c r="B156" i="10"/>
  <c r="C156" i="10"/>
  <c r="D156" i="10"/>
  <c r="F106" i="10"/>
  <c r="C106" i="10"/>
  <c r="B106" i="10"/>
  <c r="A106" i="10"/>
  <c r="D106" i="10" s="1"/>
  <c r="A104" i="10"/>
  <c r="D104" i="10" s="1"/>
  <c r="B104" i="10"/>
  <c r="C104" i="10"/>
  <c r="A105" i="10"/>
  <c r="B105" i="10"/>
  <c r="C105" i="10"/>
  <c r="A102" i="10"/>
  <c r="D102" i="10" s="1"/>
  <c r="B102" i="10"/>
  <c r="C102" i="10"/>
  <c r="F102" i="10"/>
  <c r="A103" i="10"/>
  <c r="B103" i="10"/>
  <c r="C103" i="10"/>
  <c r="A55" i="10"/>
  <c r="B55" i="10"/>
  <c r="C55" i="10"/>
  <c r="A56" i="10"/>
  <c r="D56" i="10" s="1"/>
  <c r="B56" i="10"/>
  <c r="C56" i="10"/>
  <c r="A57" i="10"/>
  <c r="B57" i="10"/>
  <c r="C57" i="10"/>
  <c r="A58" i="10"/>
  <c r="F58" i="10" s="1"/>
  <c r="B58" i="10"/>
  <c r="C58" i="10"/>
  <c r="D58" i="10"/>
  <c r="E58" i="10"/>
  <c r="A59" i="10"/>
  <c r="B59" i="10"/>
  <c r="C59" i="10"/>
  <c r="A60" i="10"/>
  <c r="D60" i="10" s="1"/>
  <c r="B60" i="10"/>
  <c r="C60" i="10"/>
  <c r="A61" i="10"/>
  <c r="B61" i="10"/>
  <c r="C61" i="10"/>
  <c r="A62" i="10"/>
  <c r="B62" i="10"/>
  <c r="C62" i="10"/>
  <c r="A63" i="10"/>
  <c r="B63" i="10"/>
  <c r="C63" i="10"/>
  <c r="A64" i="10"/>
  <c r="D64" i="10" s="1"/>
  <c r="B64" i="10"/>
  <c r="C64" i="10"/>
  <c r="A65" i="10"/>
  <c r="B65" i="10"/>
  <c r="C65" i="10"/>
  <c r="A66" i="10"/>
  <c r="F66" i="10" s="1"/>
  <c r="B66" i="10"/>
  <c r="C66" i="10"/>
  <c r="D66" i="10"/>
  <c r="E66" i="10"/>
  <c r="A67" i="10"/>
  <c r="B67" i="10"/>
  <c r="C67" i="10"/>
  <c r="A68" i="10"/>
  <c r="D68" i="10" s="1"/>
  <c r="B68" i="10"/>
  <c r="C68" i="10"/>
  <c r="A69" i="10"/>
  <c r="B69" i="10"/>
  <c r="C69" i="10"/>
  <c r="A70" i="10"/>
  <c r="B70" i="10"/>
  <c r="C70" i="10"/>
  <c r="A71" i="10"/>
  <c r="B71" i="10"/>
  <c r="C71" i="10"/>
  <c r="A72" i="10"/>
  <c r="D72" i="10" s="1"/>
  <c r="B72" i="10"/>
  <c r="C72" i="10"/>
  <c r="A73" i="10"/>
  <c r="B73" i="10"/>
  <c r="C73" i="10"/>
  <c r="A74" i="10"/>
  <c r="F74" i="10" s="1"/>
  <c r="B74" i="10"/>
  <c r="C74" i="10"/>
  <c r="D74" i="10"/>
  <c r="E74" i="10"/>
  <c r="A75" i="10"/>
  <c r="B75" i="10"/>
  <c r="C75" i="10"/>
  <c r="A76" i="10"/>
  <c r="D76" i="10" s="1"/>
  <c r="B76" i="10"/>
  <c r="C76" i="10"/>
  <c r="A77" i="10"/>
  <c r="B77" i="10"/>
  <c r="C77" i="10"/>
  <c r="A78" i="10"/>
  <c r="B78" i="10"/>
  <c r="C78" i="10"/>
  <c r="A79" i="10"/>
  <c r="B79" i="10"/>
  <c r="C79" i="10"/>
  <c r="A80" i="10"/>
  <c r="D80" i="10" s="1"/>
  <c r="B80" i="10"/>
  <c r="C80" i="10"/>
  <c r="A81" i="10"/>
  <c r="B81" i="10"/>
  <c r="C81" i="10"/>
  <c r="A82" i="10"/>
  <c r="F82" i="10" s="1"/>
  <c r="B82" i="10"/>
  <c r="C82" i="10"/>
  <c r="D82" i="10"/>
  <c r="A83" i="10"/>
  <c r="B83" i="10"/>
  <c r="C83" i="10"/>
  <c r="A84" i="10"/>
  <c r="D84" i="10" s="1"/>
  <c r="B84" i="10"/>
  <c r="C84" i="10"/>
  <c r="A85" i="10"/>
  <c r="F85" i="10" s="1"/>
  <c r="B85" i="10"/>
  <c r="C85" i="10"/>
  <c r="A86" i="10"/>
  <c r="B86" i="10"/>
  <c r="C86" i="10"/>
  <c r="A87" i="10"/>
  <c r="B87" i="10"/>
  <c r="C87" i="10"/>
  <c r="E87" i="10"/>
  <c r="A88" i="10"/>
  <c r="D88" i="10" s="1"/>
  <c r="B88" i="10"/>
  <c r="C88" i="10"/>
  <c r="A89" i="10"/>
  <c r="B89" i="10"/>
  <c r="C89" i="10"/>
  <c r="A90" i="10"/>
  <c r="F90" i="10" s="1"/>
  <c r="B90" i="10"/>
  <c r="C90" i="10"/>
  <c r="D90" i="10"/>
  <c r="E90" i="10"/>
  <c r="A91" i="10"/>
  <c r="B91" i="10"/>
  <c r="C91" i="10"/>
  <c r="A92" i="10"/>
  <c r="F92" i="10" s="1"/>
  <c r="B92" i="10"/>
  <c r="C92" i="10"/>
  <c r="A93" i="10"/>
  <c r="F93" i="10" s="1"/>
  <c r="B93" i="10"/>
  <c r="C93" i="10"/>
  <c r="A94" i="10"/>
  <c r="B94" i="10"/>
  <c r="C94" i="10"/>
  <c r="A95" i="10"/>
  <c r="B95" i="10"/>
  <c r="C95" i="10"/>
  <c r="E95" i="10"/>
  <c r="A96" i="10"/>
  <c r="F96" i="10" s="1"/>
  <c r="B96" i="10"/>
  <c r="C96" i="10"/>
  <c r="A97" i="10"/>
  <c r="B97" i="10"/>
  <c r="C97" i="10"/>
  <c r="A98" i="10"/>
  <c r="F98" i="10" s="1"/>
  <c r="B98" i="10"/>
  <c r="C98" i="10"/>
  <c r="D98" i="10"/>
  <c r="A99" i="10"/>
  <c r="B99" i="10"/>
  <c r="C99" i="10"/>
  <c r="A100" i="10"/>
  <c r="D100" i="10" s="1"/>
  <c r="B100" i="10"/>
  <c r="C100" i="10"/>
  <c r="A101" i="10"/>
  <c r="B101" i="10"/>
  <c r="C101" i="10"/>
  <c r="C54" i="10"/>
  <c r="B54" i="10"/>
  <c r="A54" i="10"/>
  <c r="F54" i="10" s="1"/>
  <c r="A3" i="10"/>
  <c r="B3" i="10"/>
  <c r="C3" i="10"/>
  <c r="A4" i="10"/>
  <c r="F4" i="10" s="1"/>
  <c r="B4" i="10"/>
  <c r="C4" i="10"/>
  <c r="A5" i="10"/>
  <c r="B5" i="10"/>
  <c r="C5" i="10"/>
  <c r="A6" i="10"/>
  <c r="B6" i="10"/>
  <c r="C6" i="10"/>
  <c r="A7" i="10"/>
  <c r="B7" i="10"/>
  <c r="C7" i="10"/>
  <c r="A8" i="10"/>
  <c r="D8" i="10" s="1"/>
  <c r="B8" i="10"/>
  <c r="C8" i="10"/>
  <c r="A9" i="10"/>
  <c r="B9" i="10"/>
  <c r="C9" i="10"/>
  <c r="A10" i="10"/>
  <c r="D10" i="10" s="1"/>
  <c r="B10" i="10"/>
  <c r="C10" i="10"/>
  <c r="E10" i="10"/>
  <c r="F10" i="10"/>
  <c r="A11" i="10"/>
  <c r="B11" i="10"/>
  <c r="C11" i="10"/>
  <c r="A12" i="10"/>
  <c r="D12" i="10" s="1"/>
  <c r="B12" i="10"/>
  <c r="C12" i="10"/>
  <c r="A13" i="10"/>
  <c r="B13" i="10"/>
  <c r="C13" i="10"/>
  <c r="A14" i="10"/>
  <c r="F14" i="10" s="1"/>
  <c r="B14" i="10"/>
  <c r="C14" i="10"/>
  <c r="D14" i="10"/>
  <c r="E14" i="10"/>
  <c r="A15" i="10"/>
  <c r="B15" i="10"/>
  <c r="C15" i="10"/>
  <c r="A16" i="10"/>
  <c r="D16" i="10" s="1"/>
  <c r="B16" i="10"/>
  <c r="C16" i="10"/>
  <c r="A17" i="10"/>
  <c r="B17" i="10"/>
  <c r="C17" i="10"/>
  <c r="A18" i="10"/>
  <c r="B18" i="10"/>
  <c r="C18" i="10"/>
  <c r="A19" i="10"/>
  <c r="B19" i="10"/>
  <c r="C19" i="10"/>
  <c r="A20" i="10"/>
  <c r="D20" i="10" s="1"/>
  <c r="B20" i="10"/>
  <c r="C20" i="10"/>
  <c r="A21" i="10"/>
  <c r="B21" i="10"/>
  <c r="C21" i="10"/>
  <c r="A22" i="10"/>
  <c r="B22" i="10"/>
  <c r="C22" i="10"/>
  <c r="E22" i="10"/>
  <c r="A23" i="10"/>
  <c r="B23" i="10"/>
  <c r="C23" i="10"/>
  <c r="A24" i="10"/>
  <c r="D24" i="10" s="1"/>
  <c r="B24" i="10"/>
  <c r="C24" i="10"/>
  <c r="A25" i="10"/>
  <c r="E25" i="10" s="1"/>
  <c r="B25" i="10"/>
  <c r="C25" i="10"/>
  <c r="D25" i="10"/>
  <c r="A26" i="10"/>
  <c r="B26" i="10"/>
  <c r="C26" i="10"/>
  <c r="A27" i="10"/>
  <c r="F27" i="10" s="1"/>
  <c r="B27" i="10"/>
  <c r="C27" i="10"/>
  <c r="A28" i="10"/>
  <c r="D28" i="10" s="1"/>
  <c r="B28" i="10"/>
  <c r="C28" i="10"/>
  <c r="A29" i="10"/>
  <c r="E29" i="10" s="1"/>
  <c r="B29" i="10"/>
  <c r="C29" i="10"/>
  <c r="D29" i="10"/>
  <c r="A30" i="10"/>
  <c r="B30" i="10"/>
  <c r="C30" i="10"/>
  <c r="A31" i="10"/>
  <c r="B31" i="10"/>
  <c r="C31" i="10"/>
  <c r="A32" i="10"/>
  <c r="F32" i="10" s="1"/>
  <c r="B32" i="10"/>
  <c r="C32" i="10"/>
  <c r="A33" i="10"/>
  <c r="B33" i="10"/>
  <c r="C33" i="10"/>
  <c r="A34" i="10"/>
  <c r="E34" i="10" s="1"/>
  <c r="B34" i="10"/>
  <c r="C34" i="10"/>
  <c r="D34" i="10"/>
  <c r="F34" i="10"/>
  <c r="A35" i="10"/>
  <c r="B35" i="10"/>
  <c r="C35" i="10"/>
  <c r="D35" i="10"/>
  <c r="E35" i="10"/>
  <c r="F35" i="10"/>
  <c r="A36" i="10"/>
  <c r="D36" i="10" s="1"/>
  <c r="B36" i="10"/>
  <c r="C36" i="10"/>
  <c r="A37" i="10"/>
  <c r="E37" i="10" s="1"/>
  <c r="B37" i="10"/>
  <c r="C37" i="10"/>
  <c r="A38" i="10"/>
  <c r="B38" i="10"/>
  <c r="C38" i="10"/>
  <c r="A39" i="10"/>
  <c r="F39" i="10" s="1"/>
  <c r="B39" i="10"/>
  <c r="C39" i="10"/>
  <c r="D39" i="10"/>
  <c r="E39" i="10"/>
  <c r="A40" i="10"/>
  <c r="D40" i="10" s="1"/>
  <c r="B40" i="10"/>
  <c r="C40" i="10"/>
  <c r="A41" i="10"/>
  <c r="E41" i="10" s="1"/>
  <c r="B41" i="10"/>
  <c r="C41" i="10"/>
  <c r="A42" i="10"/>
  <c r="B42" i="10"/>
  <c r="C42" i="10"/>
  <c r="A43" i="10"/>
  <c r="B43" i="10"/>
  <c r="C43" i="10"/>
  <c r="A44" i="10"/>
  <c r="F44" i="10" s="1"/>
  <c r="B44" i="10"/>
  <c r="C44" i="10"/>
  <c r="A45" i="10"/>
  <c r="B45" i="10"/>
  <c r="C45" i="10"/>
  <c r="A46" i="10"/>
  <c r="F46" i="10" s="1"/>
  <c r="B46" i="10"/>
  <c r="C46" i="10"/>
  <c r="D46" i="10"/>
  <c r="A47" i="10"/>
  <c r="D47" i="10" s="1"/>
  <c r="B47" i="10"/>
  <c r="C47" i="10"/>
  <c r="E47" i="10"/>
  <c r="F47" i="10"/>
  <c r="A48" i="10"/>
  <c r="D48" i="10" s="1"/>
  <c r="B48" i="10"/>
  <c r="C48" i="10"/>
  <c r="A49" i="10"/>
  <c r="E49" i="10" s="1"/>
  <c r="B49" i="10"/>
  <c r="C49" i="10"/>
  <c r="D49" i="10"/>
  <c r="A50" i="10"/>
  <c r="B50" i="10"/>
  <c r="C50" i="10"/>
  <c r="A51" i="10"/>
  <c r="B51" i="10"/>
  <c r="C51" i="10"/>
  <c r="A52" i="10"/>
  <c r="D52" i="10" s="1"/>
  <c r="B52" i="10"/>
  <c r="C52" i="10"/>
  <c r="A53" i="10"/>
  <c r="B53" i="10"/>
  <c r="C53" i="10"/>
  <c r="C2" i="10"/>
  <c r="B2" i="10"/>
  <c r="A2" i="10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70" i="6"/>
  <c r="T23" i="6"/>
  <c r="T24" i="6"/>
  <c r="T25" i="6"/>
  <c r="T26" i="6"/>
  <c r="T27" i="6"/>
  <c r="T28" i="6"/>
  <c r="T29" i="6"/>
  <c r="F800" i="10" s="1"/>
  <c r="T30" i="6"/>
  <c r="T31" i="6"/>
  <c r="T32" i="6"/>
  <c r="F803" i="10" s="1"/>
  <c r="T33" i="6"/>
  <c r="T34" i="6"/>
  <c r="T35" i="6"/>
  <c r="T36" i="6"/>
  <c r="T37" i="6"/>
  <c r="F808" i="10" s="1"/>
  <c r="T38" i="6"/>
  <c r="F1641" i="10" s="1"/>
  <c r="T39" i="6"/>
  <c r="F1642" i="10" s="1"/>
  <c r="T40" i="6"/>
  <c r="F811" i="10" s="1"/>
  <c r="T41" i="6"/>
  <c r="T42" i="6"/>
  <c r="F1645" i="10" s="1"/>
  <c r="T43" i="6"/>
  <c r="F814" i="10" s="1"/>
  <c r="T44" i="6"/>
  <c r="T45" i="6"/>
  <c r="F816" i="10" s="1"/>
  <c r="T46" i="6"/>
  <c r="F1649" i="10" s="1"/>
  <c r="T47" i="6"/>
  <c r="F1650" i="10" s="1"/>
  <c r="T48" i="6"/>
  <c r="F819" i="10" s="1"/>
  <c r="T49" i="6"/>
  <c r="T50" i="6"/>
  <c r="F1653" i="10" s="1"/>
  <c r="T51" i="6"/>
  <c r="F1654" i="10" s="1"/>
  <c r="T52" i="6"/>
  <c r="T53" i="6"/>
  <c r="F824" i="10" s="1"/>
  <c r="T54" i="6"/>
  <c r="T55" i="6"/>
  <c r="F1658" i="10" s="1"/>
  <c r="T56" i="6"/>
  <c r="F827" i="10" s="1"/>
  <c r="T57" i="6"/>
  <c r="T58" i="6"/>
  <c r="T59" i="6"/>
  <c r="T60" i="6"/>
  <c r="F831" i="10" s="1"/>
  <c r="T61" i="6"/>
  <c r="F1664" i="10" s="1"/>
  <c r="T62" i="6"/>
  <c r="T12" i="6"/>
  <c r="F783" i="10" s="1"/>
  <c r="T13" i="6"/>
  <c r="T14" i="6"/>
  <c r="F1617" i="10" s="1"/>
  <c r="T15" i="6"/>
  <c r="F1618" i="10" s="1"/>
  <c r="T16" i="6"/>
  <c r="F787" i="10" s="1"/>
  <c r="T17" i="6"/>
  <c r="F788" i="10" s="1"/>
  <c r="T18" i="6"/>
  <c r="F1621" i="10" s="1"/>
  <c r="T19" i="6"/>
  <c r="T20" i="6"/>
  <c r="T21" i="6"/>
  <c r="T22" i="6"/>
  <c r="T11" i="6"/>
  <c r="D34" i="9"/>
  <c r="E34" i="9"/>
  <c r="F34" i="9"/>
  <c r="H34" i="9"/>
  <c r="C34" i="9"/>
  <c r="D34" i="8"/>
  <c r="E34" i="8"/>
  <c r="F34" i="8"/>
  <c r="H34" i="8"/>
  <c r="C34" i="8"/>
  <c r="D398" i="10" l="1"/>
  <c r="E398" i="10"/>
  <c r="F398" i="10"/>
  <c r="D506" i="10"/>
  <c r="F506" i="10"/>
  <c r="D795" i="10"/>
  <c r="E795" i="10"/>
  <c r="F897" i="10"/>
  <c r="D897" i="10"/>
  <c r="E897" i="10"/>
  <c r="F972" i="10"/>
  <c r="D972" i="10"/>
  <c r="E972" i="10"/>
  <c r="D998" i="10"/>
  <c r="E998" i="10"/>
  <c r="F998" i="10"/>
  <c r="D1058" i="10"/>
  <c r="E1058" i="10"/>
  <c r="F1058" i="10"/>
  <c r="F1247" i="10"/>
  <c r="D1247" i="10"/>
  <c r="E1247" i="10"/>
  <c r="D1242" i="10"/>
  <c r="E1242" i="10"/>
  <c r="D1234" i="10"/>
  <c r="E1234" i="10"/>
  <c r="F1234" i="10"/>
  <c r="D1398" i="10"/>
  <c r="F1398" i="10"/>
  <c r="D1454" i="10"/>
  <c r="E1454" i="10"/>
  <c r="F1454" i="10"/>
  <c r="F1419" i="10"/>
  <c r="D1419" i="10"/>
  <c r="D1482" i="10"/>
  <c r="E1482" i="10"/>
  <c r="D1603" i="10"/>
  <c r="E1603" i="10"/>
  <c r="D275" i="10"/>
  <c r="E275" i="10"/>
  <c r="F275" i="10"/>
  <c r="E368" i="10"/>
  <c r="D368" i="10"/>
  <c r="D554" i="10"/>
  <c r="E554" i="10"/>
  <c r="F554" i="10"/>
  <c r="E593" i="10"/>
  <c r="D593" i="10"/>
  <c r="D667" i="10"/>
  <c r="E667" i="10"/>
  <c r="D678" i="10"/>
  <c r="F678" i="10"/>
  <c r="F713" i="10"/>
  <c r="D713" i="10"/>
  <c r="E713" i="10"/>
  <c r="D686" i="10"/>
  <c r="E686" i="10"/>
  <c r="F686" i="10"/>
  <c r="D22" i="10"/>
  <c r="F22" i="10"/>
  <c r="F95" i="10"/>
  <c r="D95" i="10"/>
  <c r="E145" i="10"/>
  <c r="D145" i="10"/>
  <c r="F145" i="10"/>
  <c r="D210" i="10"/>
  <c r="D246" i="10"/>
  <c r="E246" i="10"/>
  <c r="F257" i="10"/>
  <c r="E257" i="10"/>
  <c r="D364" i="10"/>
  <c r="E364" i="10"/>
  <c r="F364" i="10"/>
  <c r="D331" i="10"/>
  <c r="E331" i="10"/>
  <c r="F331" i="10"/>
  <c r="D441" i="10"/>
  <c r="E441" i="10"/>
  <c r="F441" i="10"/>
  <c r="D422" i="10"/>
  <c r="E422" i="10"/>
  <c r="F422" i="10"/>
  <c r="D558" i="10"/>
  <c r="E558" i="10"/>
  <c r="F558" i="10"/>
  <c r="E539" i="10"/>
  <c r="D539" i="10"/>
  <c r="F539" i="10"/>
  <c r="D598" i="10"/>
  <c r="E598" i="10"/>
  <c r="F598" i="10"/>
  <c r="D640" i="10"/>
  <c r="F640" i="10"/>
  <c r="D635" i="10"/>
  <c r="E635" i="10"/>
  <c r="D670" i="10"/>
  <c r="F670" i="10"/>
  <c r="D826" i="10"/>
  <c r="E826" i="10"/>
  <c r="E797" i="10"/>
  <c r="D797" i="10"/>
  <c r="D885" i="10"/>
  <c r="E885" i="10"/>
  <c r="D930" i="10"/>
  <c r="E930" i="10"/>
  <c r="D42" i="10"/>
  <c r="E42" i="10"/>
  <c r="F42" i="10"/>
  <c r="E57" i="10"/>
  <c r="D57" i="10"/>
  <c r="E19" i="10"/>
  <c r="D19" i="10"/>
  <c r="E97" i="10"/>
  <c r="D97" i="10"/>
  <c r="E277" i="10"/>
  <c r="D277" i="10"/>
  <c r="E335" i="10"/>
  <c r="D335" i="10"/>
  <c r="F335" i="10"/>
  <c r="E26" i="10"/>
  <c r="D26" i="10"/>
  <c r="E98" i="10"/>
  <c r="E82" i="10"/>
  <c r="F173" i="10"/>
  <c r="D173" i="10"/>
  <c r="E173" i="10"/>
  <c r="F229" i="10"/>
  <c r="D229" i="10"/>
  <c r="E229" i="10"/>
  <c r="E289" i="10"/>
  <c r="D289" i="10"/>
  <c r="D282" i="10"/>
  <c r="E282" i="10"/>
  <c r="F282" i="10"/>
  <c r="E342" i="10"/>
  <c r="D342" i="10"/>
  <c r="E319" i="10"/>
  <c r="D319" i="10"/>
  <c r="F319" i="10"/>
  <c r="D382" i="10"/>
  <c r="E382" i="10"/>
  <c r="F382" i="10"/>
  <c r="D482" i="10"/>
  <c r="F482" i="10"/>
  <c r="F571" i="10"/>
  <c r="D571" i="10"/>
  <c r="D642" i="10"/>
  <c r="F642" i="10"/>
  <c r="D749" i="10"/>
  <c r="E749" i="10"/>
  <c r="D802" i="10"/>
  <c r="E802" i="10"/>
  <c r="D834" i="10"/>
  <c r="F7" i="10"/>
  <c r="D7" i="10"/>
  <c r="E7" i="10"/>
  <c r="F71" i="10"/>
  <c r="D71" i="10"/>
  <c r="E71" i="10"/>
  <c r="E61" i="10"/>
  <c r="F61" i="10"/>
  <c r="D61" i="10"/>
  <c r="D521" i="10"/>
  <c r="F521" i="10"/>
  <c r="E27" i="10"/>
  <c r="E9" i="10"/>
  <c r="D9" i="10"/>
  <c r="E85" i="10"/>
  <c r="D85" i="10"/>
  <c r="E73" i="10"/>
  <c r="D73" i="10"/>
  <c r="F63" i="10"/>
  <c r="E63" i="10"/>
  <c r="D63" i="10"/>
  <c r="D118" i="10"/>
  <c r="E118" i="10"/>
  <c r="F118" i="10"/>
  <c r="E279" i="10"/>
  <c r="D279" i="10"/>
  <c r="E271" i="10"/>
  <c r="D271" i="10"/>
  <c r="F271" i="10"/>
  <c r="D402" i="10"/>
  <c r="F402" i="10"/>
  <c r="D433" i="10"/>
  <c r="E433" i="10"/>
  <c r="F433" i="10"/>
  <c r="D474" i="10"/>
  <c r="F474" i="10"/>
  <c r="E546" i="10"/>
  <c r="D546" i="10"/>
  <c r="F546" i="10"/>
  <c r="E602" i="10"/>
  <c r="D602" i="10"/>
  <c r="F602" i="10"/>
  <c r="E589" i="10"/>
  <c r="D589" i="10"/>
  <c r="D726" i="10"/>
  <c r="E726" i="10"/>
  <c r="F726" i="10"/>
  <c r="E833" i="10"/>
  <c r="D833" i="10"/>
  <c r="D877" i="10"/>
  <c r="E877" i="10"/>
  <c r="F877" i="10"/>
  <c r="F298" i="10"/>
  <c r="D298" i="10"/>
  <c r="E298" i="10"/>
  <c r="D562" i="10"/>
  <c r="E562" i="10"/>
  <c r="F562" i="10"/>
  <c r="D27" i="10"/>
  <c r="F87" i="10"/>
  <c r="D87" i="10"/>
  <c r="F149" i="10"/>
  <c r="D149" i="10"/>
  <c r="E149" i="10"/>
  <c r="D242" i="10"/>
  <c r="E242" i="10"/>
  <c r="F242" i="10"/>
  <c r="E346" i="10"/>
  <c r="D346" i="10"/>
  <c r="E384" i="10"/>
  <c r="D384" i="10"/>
  <c r="D445" i="10"/>
  <c r="E445" i="10"/>
  <c r="F445" i="10"/>
  <c r="D430" i="10"/>
  <c r="F430" i="10"/>
  <c r="E518" i="10"/>
  <c r="D518" i="10"/>
  <c r="D791" i="10"/>
  <c r="E791" i="10"/>
  <c r="D15" i="10"/>
  <c r="E15" i="10"/>
  <c r="F15" i="10"/>
  <c r="D3" i="10"/>
  <c r="E3" i="10"/>
  <c r="F3" i="10"/>
  <c r="E89" i="10"/>
  <c r="D89" i="10"/>
  <c r="E77" i="10"/>
  <c r="F77" i="10"/>
  <c r="D77" i="10"/>
  <c r="E65" i="10"/>
  <c r="D65" i="10"/>
  <c r="F55" i="10"/>
  <c r="E55" i="10"/>
  <c r="D55" i="10"/>
  <c r="D138" i="10"/>
  <c r="E138" i="10"/>
  <c r="F138" i="10"/>
  <c r="E120" i="10"/>
  <c r="D120" i="10"/>
  <c r="F189" i="10"/>
  <c r="D189" i="10"/>
  <c r="E189" i="10"/>
  <c r="D307" i="10"/>
  <c r="E307" i="10"/>
  <c r="F307" i="10"/>
  <c r="E302" i="10"/>
  <c r="D302" i="10"/>
  <c r="D415" i="10"/>
  <c r="E415" i="10"/>
  <c r="F415" i="10"/>
  <c r="D418" i="10"/>
  <c r="F418" i="10"/>
  <c r="E449" i="10"/>
  <c r="D449" i="10"/>
  <c r="F449" i="10"/>
  <c r="D494" i="10"/>
  <c r="F494" i="10"/>
  <c r="D591" i="10"/>
  <c r="E591" i="10"/>
  <c r="F591" i="10"/>
  <c r="E761" i="10"/>
  <c r="D761" i="10"/>
  <c r="E17" i="10"/>
  <c r="D17" i="10"/>
  <c r="E5" i="10"/>
  <c r="D5" i="10"/>
  <c r="E93" i="10"/>
  <c r="D93" i="10"/>
  <c r="F79" i="10"/>
  <c r="D79" i="10"/>
  <c r="E79" i="10"/>
  <c r="E69" i="10"/>
  <c r="F69" i="10"/>
  <c r="D69" i="10"/>
  <c r="E140" i="10"/>
  <c r="D140" i="10"/>
  <c r="E81" i="10"/>
  <c r="D81" i="10"/>
  <c r="E400" i="10"/>
  <c r="D400" i="10"/>
  <c r="D370" i="10"/>
  <c r="F370" i="10"/>
  <c r="D37" i="10"/>
  <c r="E244" i="10"/>
  <c r="D244" i="10"/>
  <c r="D286" i="10"/>
  <c r="E286" i="10"/>
  <c r="F286" i="10"/>
  <c r="E358" i="10"/>
  <c r="D358" i="10"/>
  <c r="D386" i="10"/>
  <c r="F386" i="10"/>
  <c r="D514" i="10"/>
  <c r="F514" i="10"/>
  <c r="E633" i="10"/>
  <c r="D633" i="10"/>
  <c r="E773" i="10"/>
  <c r="D773" i="10"/>
  <c r="F1110" i="10"/>
  <c r="D1110" i="10"/>
  <c r="E1110" i="10"/>
  <c r="D1187" i="10"/>
  <c r="E1187" i="10"/>
  <c r="F1187" i="10"/>
  <c r="D1290" i="10"/>
  <c r="E1290" i="10"/>
  <c r="D1326" i="10"/>
  <c r="E1326" i="10"/>
  <c r="F1326" i="10"/>
  <c r="E1324" i="10"/>
  <c r="D1324" i="10"/>
  <c r="D1506" i="10"/>
  <c r="E1506" i="10"/>
  <c r="F1506" i="10"/>
  <c r="D1474" i="10"/>
  <c r="E1474" i="10"/>
  <c r="F1474" i="10"/>
  <c r="E1557" i="10"/>
  <c r="D1557" i="10"/>
  <c r="D1543" i="10"/>
  <c r="E1543" i="10"/>
  <c r="F1543" i="10"/>
  <c r="D856" i="10"/>
  <c r="F856" i="10"/>
  <c r="D939" i="10"/>
  <c r="E939" i="10"/>
  <c r="F1009" i="10"/>
  <c r="D1009" i="10"/>
  <c r="F1089" i="10"/>
  <c r="D1089" i="10"/>
  <c r="E1089" i="10"/>
  <c r="D1135" i="10"/>
  <c r="E1135" i="10"/>
  <c r="F1135" i="10"/>
  <c r="D1150" i="10"/>
  <c r="E1150" i="10"/>
  <c r="F1150" i="10"/>
  <c r="E1236" i="10"/>
  <c r="D1236" i="10"/>
  <c r="F1236" i="10"/>
  <c r="E1250" i="10"/>
  <c r="D1250" i="10"/>
  <c r="D1378" i="10"/>
  <c r="E1378" i="10"/>
  <c r="F1378" i="10"/>
  <c r="E1559" i="10"/>
  <c r="D1559" i="10"/>
  <c r="D1526" i="10"/>
  <c r="E1526" i="10"/>
  <c r="F1526" i="10"/>
  <c r="E1586" i="10"/>
  <c r="D1586" i="10"/>
  <c r="D1658" i="10"/>
  <c r="E1658" i="10"/>
  <c r="D1621" i="10"/>
  <c r="E1621" i="10"/>
  <c r="F134" i="10"/>
  <c r="E117" i="10"/>
  <c r="D108" i="10"/>
  <c r="E185" i="10"/>
  <c r="E169" i="10"/>
  <c r="E204" i="10"/>
  <c r="D303" i="10"/>
  <c r="D274" i="10"/>
  <c r="F352" i="10"/>
  <c r="D330" i="10"/>
  <c r="E324" i="10"/>
  <c r="E397" i="10"/>
  <c r="E381" i="10"/>
  <c r="D414" i="10"/>
  <c r="F466" i="10"/>
  <c r="E454" i="10"/>
  <c r="F490" i="10"/>
  <c r="D553" i="10"/>
  <c r="E551" i="10"/>
  <c r="D545" i="10"/>
  <c r="E564" i="10"/>
  <c r="D625" i="10"/>
  <c r="D614" i="10"/>
  <c r="D581" i="10"/>
  <c r="E663" i="10"/>
  <c r="D629" i="10"/>
  <c r="D709" i="10"/>
  <c r="D757" i="10"/>
  <c r="F822" i="10"/>
  <c r="E884" i="10"/>
  <c r="D860" i="10"/>
  <c r="E860" i="10"/>
  <c r="D842" i="10"/>
  <c r="F842" i="10"/>
  <c r="D919" i="10"/>
  <c r="F919" i="10"/>
  <c r="D911" i="10"/>
  <c r="F911" i="10"/>
  <c r="D946" i="10"/>
  <c r="F946" i="10"/>
  <c r="D1077" i="10"/>
  <c r="E1077" i="10"/>
  <c r="F1077" i="10"/>
  <c r="E1189" i="10"/>
  <c r="D1189" i="10"/>
  <c r="D1179" i="10"/>
  <c r="E1179" i="10"/>
  <c r="F1179" i="10"/>
  <c r="F1203" i="10"/>
  <c r="E1203" i="10"/>
  <c r="D1258" i="10"/>
  <c r="E1258" i="10"/>
  <c r="D1346" i="10"/>
  <c r="E1346" i="10"/>
  <c r="E1328" i="10"/>
  <c r="D1328" i="10"/>
  <c r="D1402" i="10"/>
  <c r="E1402" i="10"/>
  <c r="F1402" i="10"/>
  <c r="D1361" i="10"/>
  <c r="E1361" i="10"/>
  <c r="F1361" i="10"/>
  <c r="E1476" i="10"/>
  <c r="D1476" i="10"/>
  <c r="D1462" i="10"/>
  <c r="E1462" i="10"/>
  <c r="F1462" i="10"/>
  <c r="E1610" i="10"/>
  <c r="D1610" i="10"/>
  <c r="D1590" i="10"/>
  <c r="E1590" i="10"/>
  <c r="E837" i="10"/>
  <c r="D837" i="10"/>
  <c r="F1013" i="10"/>
  <c r="D1013" i="10"/>
  <c r="E1093" i="10"/>
  <c r="D1093" i="10"/>
  <c r="D1054" i="10"/>
  <c r="E1054" i="10"/>
  <c r="F1054" i="10"/>
  <c r="D1102" i="10"/>
  <c r="E1102" i="10"/>
  <c r="D1167" i="10"/>
  <c r="E1167" i="10"/>
  <c r="F1167" i="10"/>
  <c r="D1238" i="10"/>
  <c r="E1238" i="10"/>
  <c r="F1238" i="10"/>
  <c r="F1443" i="10"/>
  <c r="D1443" i="10"/>
  <c r="E1443" i="10"/>
  <c r="D1430" i="10"/>
  <c r="E1430" i="10"/>
  <c r="F1430" i="10"/>
  <c r="F1423" i="10"/>
  <c r="E1423" i="10"/>
  <c r="D1490" i="10"/>
  <c r="E1490" i="10"/>
  <c r="E1488" i="10"/>
  <c r="D1488" i="10"/>
  <c r="D1547" i="10"/>
  <c r="E1547" i="10"/>
  <c r="D1571" i="10"/>
  <c r="E1571" i="10"/>
  <c r="D1566" i="10"/>
  <c r="E1566" i="10"/>
  <c r="F795" i="10"/>
  <c r="F672" i="10"/>
  <c r="F690" i="10"/>
  <c r="D1022" i="10"/>
  <c r="E1022" i="10"/>
  <c r="D994" i="10"/>
  <c r="E994" i="10"/>
  <c r="F994" i="10"/>
  <c r="D1106" i="10"/>
  <c r="E1106" i="10"/>
  <c r="F1106" i="10"/>
  <c r="D1195" i="10"/>
  <c r="E1195" i="10"/>
  <c r="F1195" i="10"/>
  <c r="D1183" i="10"/>
  <c r="E1183" i="10"/>
  <c r="F1183" i="10"/>
  <c r="E1181" i="10"/>
  <c r="D1181" i="10"/>
  <c r="E1216" i="10"/>
  <c r="D1216" i="10"/>
  <c r="F1216" i="10"/>
  <c r="D1350" i="10"/>
  <c r="E1350" i="10"/>
  <c r="F1350" i="10"/>
  <c r="E1385" i="10"/>
  <c r="D1385" i="10"/>
  <c r="F1385" i="10"/>
  <c r="D1630" i="10"/>
  <c r="E1630" i="10"/>
  <c r="F802" i="10"/>
  <c r="E607" i="10"/>
  <c r="F644" i="10"/>
  <c r="E672" i="10"/>
  <c r="E717" i="10"/>
  <c r="E690" i="10"/>
  <c r="E819" i="10"/>
  <c r="F881" i="10"/>
  <c r="D864" i="10"/>
  <c r="F864" i="10"/>
  <c r="D850" i="10"/>
  <c r="F850" i="10"/>
  <c r="E961" i="10"/>
  <c r="D961" i="10"/>
  <c r="E1169" i="10"/>
  <c r="D1169" i="10"/>
  <c r="D1162" i="10"/>
  <c r="E1162" i="10"/>
  <c r="F1162" i="10"/>
  <c r="E1240" i="10"/>
  <c r="D1240" i="10"/>
  <c r="F1240" i="10"/>
  <c r="E1232" i="10"/>
  <c r="D1232" i="10"/>
  <c r="F1232" i="10"/>
  <c r="D1274" i="10"/>
  <c r="E1274" i="10"/>
  <c r="D1354" i="10"/>
  <c r="F1354" i="10"/>
  <c r="E1445" i="10"/>
  <c r="D1445" i="10"/>
  <c r="E1496" i="10"/>
  <c r="D1496" i="10"/>
  <c r="D1466" i="10"/>
  <c r="E1466" i="10"/>
  <c r="E1549" i="10"/>
  <c r="D1549" i="10"/>
  <c r="E1573" i="10"/>
  <c r="D1573" i="10"/>
  <c r="D1645" i="10"/>
  <c r="E1645" i="10"/>
  <c r="F833" i="10"/>
  <c r="E46" i="10"/>
  <c r="F434" i="10"/>
  <c r="F567" i="10"/>
  <c r="F619" i="10"/>
  <c r="D609" i="10"/>
  <c r="D607" i="10"/>
  <c r="F595" i="10"/>
  <c r="E582" i="10"/>
  <c r="F648" i="10"/>
  <c r="F646" i="10"/>
  <c r="E644" i="10"/>
  <c r="D717" i="10"/>
  <c r="E763" i="10"/>
  <c r="D821" i="10"/>
  <c r="D881" i="10"/>
  <c r="E856" i="10"/>
  <c r="E849" i="10"/>
  <c r="E890" i="10"/>
  <c r="D890" i="10"/>
  <c r="F890" i="10"/>
  <c r="D970" i="10"/>
  <c r="F970" i="10"/>
  <c r="F1029" i="10"/>
  <c r="D1029" i="10"/>
  <c r="D1081" i="10"/>
  <c r="E1081" i="10"/>
  <c r="F1081" i="10"/>
  <c r="D1131" i="10"/>
  <c r="E1131" i="10"/>
  <c r="F1131" i="10"/>
  <c r="E1197" i="10"/>
  <c r="D1197" i="10"/>
  <c r="E1185" i="10"/>
  <c r="D1185" i="10"/>
  <c r="D1218" i="10"/>
  <c r="E1218" i="10"/>
  <c r="F1218" i="10"/>
  <c r="E1352" i="10"/>
  <c r="D1352" i="10"/>
  <c r="D1337" i="10"/>
  <c r="E1337" i="10"/>
  <c r="F1337" i="10"/>
  <c r="D1322" i="10"/>
  <c r="E1322" i="10"/>
  <c r="F1322" i="10"/>
  <c r="D1305" i="10"/>
  <c r="E1305" i="10"/>
  <c r="F1305" i="10"/>
  <c r="D1389" i="10"/>
  <c r="E1389" i="10"/>
  <c r="F1447" i="10"/>
  <c r="E1447" i="10"/>
  <c r="D1498" i="10"/>
  <c r="E1498" i="10"/>
  <c r="F1498" i="10"/>
  <c r="D1555" i="10"/>
  <c r="E1555" i="10"/>
  <c r="F1555" i="10"/>
  <c r="E938" i="10"/>
  <c r="E929" i="10"/>
  <c r="F922" i="10"/>
  <c r="E980" i="10"/>
  <c r="E1057" i="10"/>
  <c r="F1053" i="10"/>
  <c r="E1049" i="10"/>
  <c r="E1130" i="10"/>
  <c r="F1123" i="10"/>
  <c r="E1194" i="10"/>
  <c r="E1174" i="10"/>
  <c r="E1166" i="10"/>
  <c r="E1231" i="10"/>
  <c r="E1210" i="10"/>
  <c r="E1286" i="10"/>
  <c r="E1270" i="10"/>
  <c r="E1254" i="10"/>
  <c r="E1349" i="10"/>
  <c r="F1321" i="10"/>
  <c r="F1314" i="10"/>
  <c r="E1401" i="10"/>
  <c r="E1394" i="10"/>
  <c r="F1370" i="10"/>
  <c r="E1446" i="10"/>
  <c r="E1435" i="10"/>
  <c r="F1422" i="10"/>
  <c r="E1407" i="10"/>
  <c r="E1481" i="10"/>
  <c r="E1469" i="10"/>
  <c r="E1542" i="10"/>
  <c r="E1535" i="10"/>
  <c r="E1523" i="10"/>
  <c r="E1606" i="10"/>
  <c r="E1595" i="10"/>
  <c r="E1582" i="10"/>
  <c r="E1650" i="10"/>
  <c r="F852" i="10"/>
  <c r="F844" i="10"/>
  <c r="D938" i="10"/>
  <c r="E933" i="10"/>
  <c r="D929" i="10"/>
  <c r="D922" i="10"/>
  <c r="F907" i="10"/>
  <c r="F986" i="10"/>
  <c r="E984" i="10"/>
  <c r="F982" i="10"/>
  <c r="D980" i="10"/>
  <c r="E955" i="10"/>
  <c r="D953" i="10"/>
  <c r="D1037" i="10"/>
  <c r="D1025" i="10"/>
  <c r="E1018" i="10"/>
  <c r="D1001" i="10"/>
  <c r="E1070" i="10"/>
  <c r="D1061" i="10"/>
  <c r="D1057" i="10"/>
  <c r="D1137" i="10"/>
  <c r="D1125" i="10"/>
  <c r="D1143" i="10"/>
  <c r="D1145" i="10"/>
  <c r="D1166" i="10"/>
  <c r="D1231" i="10"/>
  <c r="F1226" i="10"/>
  <c r="F1224" i="10"/>
  <c r="D1286" i="10"/>
  <c r="D1270" i="10"/>
  <c r="D1254" i="10"/>
  <c r="E1330" i="10"/>
  <c r="D1321" i="10"/>
  <c r="E1314" i="10"/>
  <c r="E1381" i="10"/>
  <c r="E1370" i="10"/>
  <c r="F1366" i="10"/>
  <c r="D1437" i="10"/>
  <c r="D1435" i="10"/>
  <c r="E1422" i="10"/>
  <c r="E1415" i="10"/>
  <c r="D1407" i="10"/>
  <c r="E1509" i="10"/>
  <c r="E1485" i="10"/>
  <c r="D1479" i="10"/>
  <c r="D1533" i="10"/>
  <c r="D1517" i="10"/>
  <c r="D1560" i="10"/>
  <c r="D1578" i="10"/>
  <c r="E1654" i="10"/>
  <c r="E1641" i="10"/>
  <c r="E1626" i="10"/>
  <c r="D1094" i="10"/>
  <c r="F1094" i="10"/>
  <c r="F872" i="10"/>
  <c r="F1096" i="10"/>
  <c r="D1173" i="10"/>
  <c r="E1438" i="10"/>
  <c r="F1434" i="10"/>
  <c r="D1421" i="10"/>
  <c r="F1414" i="10"/>
  <c r="E1486" i="10"/>
  <c r="D1480" i="10"/>
  <c r="F1478" i="10"/>
  <c r="D30" i="10"/>
  <c r="F30" i="10"/>
  <c r="E30" i="10"/>
  <c r="D99" i="10"/>
  <c r="E99" i="10"/>
  <c r="F99" i="10"/>
  <c r="F91" i="10"/>
  <c r="D91" i="10"/>
  <c r="E91" i="10"/>
  <c r="D83" i="10"/>
  <c r="E83" i="10"/>
  <c r="F83" i="10"/>
  <c r="D75" i="10"/>
  <c r="E75" i="10"/>
  <c r="F75" i="10"/>
  <c r="D67" i="10"/>
  <c r="E67" i="10"/>
  <c r="F67" i="10"/>
  <c r="D59" i="10"/>
  <c r="F59" i="10"/>
  <c r="E59" i="10"/>
  <c r="E128" i="10"/>
  <c r="D128" i="10"/>
  <c r="D121" i="10"/>
  <c r="E121" i="10"/>
  <c r="F121" i="10"/>
  <c r="D194" i="10"/>
  <c r="E194" i="10"/>
  <c r="F194" i="10"/>
  <c r="D178" i="10"/>
  <c r="E178" i="10"/>
  <c r="F178" i="10"/>
  <c r="D162" i="10"/>
  <c r="E162" i="10"/>
  <c r="F162" i="10"/>
  <c r="D234" i="10"/>
  <c r="E234" i="10"/>
  <c r="F234" i="10"/>
  <c r="E232" i="10"/>
  <c r="D232" i="10"/>
  <c r="E254" i="10"/>
  <c r="F254" i="10"/>
  <c r="D254" i="10"/>
  <c r="D262" i="10"/>
  <c r="E262" i="10"/>
  <c r="D458" i="10"/>
  <c r="F458" i="10"/>
  <c r="E458" i="10"/>
  <c r="E444" i="10"/>
  <c r="D444" i="10"/>
  <c r="D594" i="10"/>
  <c r="E594" i="10"/>
  <c r="F594" i="10"/>
  <c r="E51" i="10"/>
  <c r="F51" i="10"/>
  <c r="D18" i="10"/>
  <c r="E18" i="10"/>
  <c r="F18" i="10"/>
  <c r="D190" i="10"/>
  <c r="E190" i="10"/>
  <c r="F190" i="10"/>
  <c r="D174" i="10"/>
  <c r="E174" i="10"/>
  <c r="F174" i="10"/>
  <c r="D306" i="10"/>
  <c r="E306" i="10"/>
  <c r="F306" i="10"/>
  <c r="F725" i="10"/>
  <c r="D725" i="10"/>
  <c r="E725" i="10"/>
  <c r="E33" i="10"/>
  <c r="D33" i="10"/>
  <c r="D245" i="10"/>
  <c r="E245" i="10"/>
  <c r="F245" i="10"/>
  <c r="E493" i="10"/>
  <c r="D493" i="10"/>
  <c r="D11" i="10"/>
  <c r="E11" i="10"/>
  <c r="F11" i="10"/>
  <c r="E132" i="10"/>
  <c r="D132" i="10"/>
  <c r="F125" i="10"/>
  <c r="D125" i="10"/>
  <c r="E125" i="10"/>
  <c r="D110" i="10"/>
  <c r="E110" i="10"/>
  <c r="F110" i="10"/>
  <c r="D201" i="10"/>
  <c r="F201" i="10"/>
  <c r="D213" i="10"/>
  <c r="E213" i="10"/>
  <c r="F213" i="10"/>
  <c r="F261" i="10"/>
  <c r="D261" i="10"/>
  <c r="E261" i="10"/>
  <c r="D290" i="10"/>
  <c r="E290" i="10"/>
  <c r="F290" i="10"/>
  <c r="D344" i="10"/>
  <c r="F344" i="10"/>
  <c r="E344" i="10"/>
  <c r="E566" i="10"/>
  <c r="D566" i="10"/>
  <c r="D572" i="10"/>
  <c r="E572" i="10"/>
  <c r="F572" i="10"/>
  <c r="D130" i="10"/>
  <c r="E130" i="10"/>
  <c r="F130" i="10"/>
  <c r="D225" i="10"/>
  <c r="E225" i="10"/>
  <c r="F225" i="10"/>
  <c r="D668" i="10"/>
  <c r="E668" i="10"/>
  <c r="F668" i="10"/>
  <c r="D1132" i="10"/>
  <c r="E1132" i="10"/>
  <c r="E1177" i="10"/>
  <c r="D1177" i="10"/>
  <c r="F1223" i="10"/>
  <c r="D1223" i="10"/>
  <c r="E1223" i="10"/>
  <c r="F1538" i="10"/>
  <c r="D1538" i="10"/>
  <c r="E1538" i="10"/>
  <c r="F1662" i="10"/>
  <c r="F830" i="10"/>
  <c r="F1630" i="10"/>
  <c r="F798" i="10"/>
  <c r="E101" i="10"/>
  <c r="D101" i="10"/>
  <c r="D153" i="10"/>
  <c r="E153" i="10"/>
  <c r="F153" i="10"/>
  <c r="D114" i="10"/>
  <c r="E114" i="10"/>
  <c r="F114" i="10"/>
  <c r="D198" i="10"/>
  <c r="E198" i="10"/>
  <c r="F198" i="10"/>
  <c r="D182" i="10"/>
  <c r="E182" i="10"/>
  <c r="F182" i="10"/>
  <c r="D166" i="10"/>
  <c r="E166" i="10"/>
  <c r="F166" i="10"/>
  <c r="E236" i="10"/>
  <c r="D236" i="10"/>
  <c r="F262" i="10"/>
  <c r="E354" i="10"/>
  <c r="D354" i="10"/>
  <c r="E460" i="10"/>
  <c r="D460" i="10"/>
  <c r="E525" i="10"/>
  <c r="D525" i="10"/>
  <c r="D6" i="10"/>
  <c r="F6" i="10"/>
  <c r="E6" i="10"/>
  <c r="D141" i="10"/>
  <c r="E141" i="10"/>
  <c r="F141" i="10"/>
  <c r="D894" i="10"/>
  <c r="E894" i="10"/>
  <c r="F894" i="10"/>
  <c r="D983" i="10"/>
  <c r="E983" i="10"/>
  <c r="D1144" i="10"/>
  <c r="E1144" i="10"/>
  <c r="F1144" i="10"/>
  <c r="F1614" i="10"/>
  <c r="F782" i="10"/>
  <c r="D41" i="10"/>
  <c r="D23" i="10"/>
  <c r="F23" i="10"/>
  <c r="E23" i="10"/>
  <c r="D142" i="10"/>
  <c r="E142" i="10"/>
  <c r="F142" i="10"/>
  <c r="E112" i="10"/>
  <c r="D112" i="10"/>
  <c r="D203" i="10"/>
  <c r="E203" i="10"/>
  <c r="F203" i="10"/>
  <c r="D267" i="10"/>
  <c r="E267" i="10"/>
  <c r="F267" i="10"/>
  <c r="E265" i="10"/>
  <c r="D265" i="10"/>
  <c r="D389" i="10"/>
  <c r="E389" i="10"/>
  <c r="F389" i="10"/>
  <c r="D373" i="10"/>
  <c r="E373" i="10"/>
  <c r="F373" i="10"/>
  <c r="E148" i="10"/>
  <c r="D148" i="10"/>
  <c r="E252" i="10"/>
  <c r="D252" i="10"/>
  <c r="E297" i="10"/>
  <c r="D297" i="10"/>
  <c r="E281" i="10"/>
  <c r="D281" i="10"/>
  <c r="F313" i="10"/>
  <c r="D313" i="10"/>
  <c r="E313" i="10"/>
  <c r="D314" i="10"/>
  <c r="F314" i="10"/>
  <c r="D442" i="10"/>
  <c r="F442" i="10"/>
  <c r="E442" i="10"/>
  <c r="E513" i="10"/>
  <c r="D513" i="10"/>
  <c r="E481" i="10"/>
  <c r="D481" i="10"/>
  <c r="D654" i="10"/>
  <c r="F654" i="10"/>
  <c r="D634" i="10"/>
  <c r="F634" i="10"/>
  <c r="D673" i="10"/>
  <c r="E673" i="10"/>
  <c r="F673" i="10"/>
  <c r="D861" i="10"/>
  <c r="E861" i="10"/>
  <c r="F861" i="10"/>
  <c r="D1107" i="10"/>
  <c r="E1107" i="10"/>
  <c r="F1107" i="10"/>
  <c r="E50" i="10"/>
  <c r="F50" i="10"/>
  <c r="D50" i="10"/>
  <c r="D38" i="10"/>
  <c r="E38" i="10"/>
  <c r="F38" i="10"/>
  <c r="E2" i="10"/>
  <c r="F2" i="10"/>
  <c r="D2" i="10"/>
  <c r="D51" i="10"/>
  <c r="E13" i="10"/>
  <c r="D13" i="10"/>
  <c r="E43" i="10"/>
  <c r="D43" i="10"/>
  <c r="F43" i="10"/>
  <c r="E21" i="10"/>
  <c r="D21" i="10"/>
  <c r="E54" i="10"/>
  <c r="E105" i="10"/>
  <c r="D105" i="10"/>
  <c r="F105" i="10"/>
  <c r="D146" i="10"/>
  <c r="E146" i="10"/>
  <c r="F146" i="10"/>
  <c r="E116" i="10"/>
  <c r="D116" i="10"/>
  <c r="D109" i="10"/>
  <c r="E109" i="10"/>
  <c r="F109" i="10"/>
  <c r="D186" i="10"/>
  <c r="E186" i="10"/>
  <c r="F186" i="10"/>
  <c r="D170" i="10"/>
  <c r="E170" i="10"/>
  <c r="F170" i="10"/>
  <c r="D250" i="10"/>
  <c r="E250" i="10"/>
  <c r="F250" i="10"/>
  <c r="D226" i="10"/>
  <c r="E226" i="10"/>
  <c r="F226" i="10"/>
  <c r="D217" i="10"/>
  <c r="E217" i="10"/>
  <c r="F217" i="10"/>
  <c r="D295" i="10"/>
  <c r="E295" i="10"/>
  <c r="F295" i="10"/>
  <c r="E396" i="10"/>
  <c r="D396" i="10"/>
  <c r="E380" i="10"/>
  <c r="D380" i="10"/>
  <c r="E45" i="10"/>
  <c r="D45" i="10"/>
  <c r="D126" i="10"/>
  <c r="E126" i="10"/>
  <c r="F126" i="10"/>
  <c r="D207" i="10"/>
  <c r="E207" i="10"/>
  <c r="F207" i="10"/>
  <c r="D230" i="10"/>
  <c r="E230" i="10"/>
  <c r="F230" i="10"/>
  <c r="E228" i="10"/>
  <c r="D228" i="10"/>
  <c r="F258" i="10"/>
  <c r="D258" i="10"/>
  <c r="E258" i="10"/>
  <c r="D299" i="10"/>
  <c r="E299" i="10"/>
  <c r="F299" i="10"/>
  <c r="E53" i="10"/>
  <c r="D53" i="10"/>
  <c r="E211" i="10"/>
  <c r="D211" i="10"/>
  <c r="E590" i="10"/>
  <c r="F590" i="10"/>
  <c r="D590" i="10"/>
  <c r="D1042" i="10"/>
  <c r="F1042" i="10"/>
  <c r="D1078" i="10"/>
  <c r="E1078" i="10"/>
  <c r="F1078" i="10"/>
  <c r="D1126" i="10"/>
  <c r="E1126" i="10"/>
  <c r="F1126" i="10"/>
  <c r="E1577" i="10"/>
  <c r="D1577" i="10"/>
  <c r="F1638" i="10"/>
  <c r="F806" i="10"/>
  <c r="D31" i="10"/>
  <c r="F31" i="10"/>
  <c r="E31" i="10"/>
  <c r="D94" i="10"/>
  <c r="E94" i="10"/>
  <c r="F94" i="10"/>
  <c r="D86" i="10"/>
  <c r="F86" i="10"/>
  <c r="E86" i="10"/>
  <c r="D78" i="10"/>
  <c r="E78" i="10"/>
  <c r="F78" i="10"/>
  <c r="D70" i="10"/>
  <c r="E70" i="10"/>
  <c r="F70" i="10"/>
  <c r="D62" i="10"/>
  <c r="E62" i="10"/>
  <c r="F62" i="10"/>
  <c r="E103" i="10"/>
  <c r="D103" i="10"/>
  <c r="E144" i="10"/>
  <c r="D144" i="10"/>
  <c r="D137" i="10"/>
  <c r="E137" i="10"/>
  <c r="F137" i="10"/>
  <c r="E563" i="10"/>
  <c r="F563" i="10"/>
  <c r="D563" i="10"/>
  <c r="D218" i="10"/>
  <c r="E218" i="10"/>
  <c r="D214" i="10"/>
  <c r="F214" i="10"/>
  <c r="D328" i="10"/>
  <c r="F328" i="10"/>
  <c r="E505" i="10"/>
  <c r="D505" i="10"/>
  <c r="E473" i="10"/>
  <c r="D473" i="10"/>
  <c r="E557" i="10"/>
  <c r="D557" i="10"/>
  <c r="D543" i="10"/>
  <c r="E543" i="10"/>
  <c r="F543" i="10"/>
  <c r="E618" i="10"/>
  <c r="F618" i="10"/>
  <c r="E645" i="10"/>
  <c r="D645" i="10"/>
  <c r="D643" i="10"/>
  <c r="E643" i="10"/>
  <c r="D636" i="10"/>
  <c r="E636" i="10"/>
  <c r="F636" i="10"/>
  <c r="D836" i="10"/>
  <c r="E836" i="10"/>
  <c r="F836" i="10"/>
  <c r="D1082" i="10"/>
  <c r="E1082" i="10"/>
  <c r="F1082" i="10"/>
  <c r="D1134" i="10"/>
  <c r="F1134" i="10"/>
  <c r="E1161" i="10"/>
  <c r="D1161" i="10"/>
  <c r="F1397" i="10"/>
  <c r="D1397" i="10"/>
  <c r="E1397" i="10"/>
  <c r="F1431" i="10"/>
  <c r="D1431" i="10"/>
  <c r="E1431" i="10"/>
  <c r="E1463" i="10"/>
  <c r="D1463" i="10"/>
  <c r="F1637" i="10"/>
  <c r="D1637" i="10"/>
  <c r="E1637" i="10"/>
  <c r="F1626" i="10"/>
  <c r="F794" i="10"/>
  <c r="D209" i="10"/>
  <c r="D240" i="10"/>
  <c r="D257" i="10"/>
  <c r="D310" i="10"/>
  <c r="D301" i="10"/>
  <c r="F283" i="10"/>
  <c r="F278" i="10"/>
  <c r="F360" i="10"/>
  <c r="F339" i="10"/>
  <c r="D366" i="10"/>
  <c r="F366" i="10"/>
  <c r="E366" i="10"/>
  <c r="D406" i="10"/>
  <c r="E406" i="10"/>
  <c r="F406" i="10"/>
  <c r="E485" i="10"/>
  <c r="D485" i="10"/>
  <c r="E520" i="10"/>
  <c r="F520" i="10"/>
  <c r="D522" i="10"/>
  <c r="F522" i="10"/>
  <c r="D622" i="10"/>
  <c r="E622" i="10"/>
  <c r="E611" i="10"/>
  <c r="F611" i="10"/>
  <c r="E583" i="10"/>
  <c r="F583" i="10"/>
  <c r="D583" i="10"/>
  <c r="D575" i="10"/>
  <c r="F575" i="10"/>
  <c r="D656" i="10"/>
  <c r="E656" i="10"/>
  <c r="F656" i="10"/>
  <c r="E649" i="10"/>
  <c r="D649" i="10"/>
  <c r="D647" i="10"/>
  <c r="E647" i="10"/>
  <c r="D771" i="10"/>
  <c r="E771" i="10"/>
  <c r="D738" i="10"/>
  <c r="E738" i="10"/>
  <c r="F210" i="10"/>
  <c r="E305" i="10"/>
  <c r="D305" i="10"/>
  <c r="D285" i="10"/>
  <c r="E283" i="10"/>
  <c r="D278" i="10"/>
  <c r="D269" i="10"/>
  <c r="D362" i="10"/>
  <c r="E360" i="10"/>
  <c r="D339" i="10"/>
  <c r="D401" i="10"/>
  <c r="E401" i="10"/>
  <c r="F401" i="10"/>
  <c r="D390" i="10"/>
  <c r="E390" i="10"/>
  <c r="F390" i="10"/>
  <c r="E497" i="10"/>
  <c r="D497" i="10"/>
  <c r="D615" i="10"/>
  <c r="E615" i="10"/>
  <c r="E613" i="10"/>
  <c r="D613" i="10"/>
  <c r="D587" i="10"/>
  <c r="E587" i="10"/>
  <c r="D766" i="10"/>
  <c r="E766" i="10"/>
  <c r="D759" i="10"/>
  <c r="E759" i="10"/>
  <c r="F26" i="10"/>
  <c r="F19" i="10"/>
  <c r="F158" i="10"/>
  <c r="F241" i="10"/>
  <c r="D238" i="10"/>
  <c r="E238" i="10"/>
  <c r="F302" i="10"/>
  <c r="F279" i="10"/>
  <c r="F274" i="10"/>
  <c r="E273" i="10"/>
  <c r="D273" i="10"/>
  <c r="F263" i="10"/>
  <c r="D410" i="10"/>
  <c r="E410" i="10"/>
  <c r="F410" i="10"/>
  <c r="E408" i="10"/>
  <c r="D408" i="10"/>
  <c r="D385" i="10"/>
  <c r="E385" i="10"/>
  <c r="F385" i="10"/>
  <c r="D374" i="10"/>
  <c r="E374" i="10"/>
  <c r="F374" i="10"/>
  <c r="E453" i="10"/>
  <c r="F453" i="10"/>
  <c r="E437" i="10"/>
  <c r="F437" i="10"/>
  <c r="D426" i="10"/>
  <c r="E426" i="10"/>
  <c r="F426" i="10"/>
  <c r="E509" i="10"/>
  <c r="D509" i="10"/>
  <c r="E477" i="10"/>
  <c r="D477" i="10"/>
  <c r="E538" i="10"/>
  <c r="F538" i="10"/>
  <c r="D573" i="10"/>
  <c r="F573" i="10"/>
  <c r="E605" i="10"/>
  <c r="D605" i="10"/>
  <c r="F1622" i="10"/>
  <c r="F790" i="10"/>
  <c r="F89" i="10"/>
  <c r="F81" i="10"/>
  <c r="F73" i="10"/>
  <c r="F65" i="10"/>
  <c r="F57" i="10"/>
  <c r="F246" i="10"/>
  <c r="F222" i="10"/>
  <c r="D394" i="10"/>
  <c r="E394" i="10"/>
  <c r="F394" i="10"/>
  <c r="E392" i="10"/>
  <c r="D392" i="10"/>
  <c r="D369" i="10"/>
  <c r="E369" i="10"/>
  <c r="F369" i="10"/>
  <c r="E489" i="10"/>
  <c r="D489" i="10"/>
  <c r="D542" i="10"/>
  <c r="E542" i="10"/>
  <c r="E531" i="10"/>
  <c r="F531" i="10"/>
  <c r="D523" i="10"/>
  <c r="E523" i="10"/>
  <c r="F523" i="10"/>
  <c r="E599" i="10"/>
  <c r="F599" i="10"/>
  <c r="D710" i="10"/>
  <c r="E710" i="10"/>
  <c r="F710" i="10"/>
  <c r="E323" i="10"/>
  <c r="F323" i="10"/>
  <c r="E412" i="10"/>
  <c r="D412" i="10"/>
  <c r="D405" i="10"/>
  <c r="E405" i="10"/>
  <c r="D378" i="10"/>
  <c r="E378" i="10"/>
  <c r="F378" i="10"/>
  <c r="E376" i="10"/>
  <c r="D376" i="10"/>
  <c r="E501" i="10"/>
  <c r="D501" i="10"/>
  <c r="D550" i="10"/>
  <c r="E550" i="10"/>
  <c r="F550" i="10"/>
  <c r="D535" i="10"/>
  <c r="E535" i="10"/>
  <c r="E533" i="10"/>
  <c r="D533" i="10"/>
  <c r="D623" i="10"/>
  <c r="E623" i="10"/>
  <c r="F623" i="10"/>
  <c r="D664" i="10"/>
  <c r="E664" i="10"/>
  <c r="F664" i="10"/>
  <c r="E637" i="10"/>
  <c r="D637" i="10"/>
  <c r="D630" i="10"/>
  <c r="F630" i="10"/>
  <c r="F721" i="10"/>
  <c r="E721" i="10"/>
  <c r="D721" i="10"/>
  <c r="D823" i="10"/>
  <c r="E823" i="10"/>
  <c r="F823" i="10"/>
  <c r="F356" i="10"/>
  <c r="F340" i="10"/>
  <c r="F324" i="10"/>
  <c r="D404" i="10"/>
  <c r="E402" i="10"/>
  <c r="D388" i="10"/>
  <c r="E386" i="10"/>
  <c r="D372" i="10"/>
  <c r="E370" i="10"/>
  <c r="F454" i="10"/>
  <c r="F438" i="10"/>
  <c r="E514" i="10"/>
  <c r="E510" i="10"/>
  <c r="E506" i="10"/>
  <c r="E502" i="10"/>
  <c r="E498" i="10"/>
  <c r="E494" i="10"/>
  <c r="E490" i="10"/>
  <c r="E486" i="10"/>
  <c r="E482" i="10"/>
  <c r="E478" i="10"/>
  <c r="E474" i="10"/>
  <c r="D541" i="10"/>
  <c r="E571" i="10"/>
  <c r="D621" i="10"/>
  <c r="D595" i="10"/>
  <c r="E585" i="10"/>
  <c r="D585" i="10"/>
  <c r="F582" i="10"/>
  <c r="D666" i="10"/>
  <c r="F666" i="10"/>
  <c r="E655" i="10"/>
  <c r="D653" i="10"/>
  <c r="E641" i="10"/>
  <c r="D641" i="10"/>
  <c r="D632" i="10"/>
  <c r="E632" i="10"/>
  <c r="F632" i="10"/>
  <c r="F701" i="10"/>
  <c r="D701" i="10"/>
  <c r="E701" i="10"/>
  <c r="D682" i="10"/>
  <c r="E682" i="10"/>
  <c r="E729" i="10"/>
  <c r="F729" i="10"/>
  <c r="D778" i="10"/>
  <c r="E778" i="10"/>
  <c r="E775" i="10"/>
  <c r="F826" i="10"/>
  <c r="D841" i="10"/>
  <c r="E841" i="10"/>
  <c r="F841" i="10"/>
  <c r="F921" i="10"/>
  <c r="D921" i="10"/>
  <c r="E921" i="10"/>
  <c r="E981" i="10"/>
  <c r="D981" i="10"/>
  <c r="D979" i="10"/>
  <c r="E979" i="10"/>
  <c r="D1069" i="10"/>
  <c r="E1069" i="10"/>
  <c r="F1069" i="10"/>
  <c r="E1129" i="10"/>
  <c r="D1129" i="10"/>
  <c r="E352" i="10"/>
  <c r="D338" i="10"/>
  <c r="E336" i="10"/>
  <c r="D322" i="10"/>
  <c r="E320" i="10"/>
  <c r="D468" i="10"/>
  <c r="E466" i="10"/>
  <c r="D452" i="10"/>
  <c r="E450" i="10"/>
  <c r="E430" i="10"/>
  <c r="E515" i="10"/>
  <c r="E511" i="10"/>
  <c r="E507" i="10"/>
  <c r="E503" i="10"/>
  <c r="E499" i="10"/>
  <c r="E495" i="10"/>
  <c r="E491" i="10"/>
  <c r="E487" i="10"/>
  <c r="E483" i="10"/>
  <c r="E479" i="10"/>
  <c r="E475" i="10"/>
  <c r="D537" i="10"/>
  <c r="D617" i="10"/>
  <c r="E597" i="10"/>
  <c r="D597" i="10"/>
  <c r="D578" i="10"/>
  <c r="F658" i="10"/>
  <c r="D651" i="10"/>
  <c r="E651" i="10"/>
  <c r="E671" i="10"/>
  <c r="D671" i="10"/>
  <c r="D714" i="10"/>
  <c r="E714" i="10"/>
  <c r="D799" i="10"/>
  <c r="E799" i="10"/>
  <c r="F799" i="10"/>
  <c r="D880" i="10"/>
  <c r="E880" i="10"/>
  <c r="F880" i="10"/>
  <c r="D910" i="10"/>
  <c r="E910" i="10"/>
  <c r="F910" i="10"/>
  <c r="F889" i="10"/>
  <c r="D889" i="10"/>
  <c r="E889" i="10"/>
  <c r="E945" i="10"/>
  <c r="D945" i="10"/>
  <c r="D1073" i="10"/>
  <c r="E1073" i="10"/>
  <c r="F1073" i="10"/>
  <c r="E1109" i="10"/>
  <c r="D1109" i="10"/>
  <c r="E1585" i="10"/>
  <c r="D1585" i="10"/>
  <c r="D1646" i="10"/>
  <c r="E1646" i="10"/>
  <c r="F1646" i="10"/>
  <c r="D770" i="10"/>
  <c r="E770" i="10"/>
  <c r="D751" i="10"/>
  <c r="E751" i="10"/>
  <c r="F810" i="10"/>
  <c r="D931" i="10"/>
  <c r="F931" i="10"/>
  <c r="D899" i="10"/>
  <c r="F899" i="10"/>
  <c r="D962" i="10"/>
  <c r="F962" i="10"/>
  <c r="E949" i="10"/>
  <c r="D949" i="10"/>
  <c r="D947" i="10"/>
  <c r="E947" i="10"/>
  <c r="D1119" i="10"/>
  <c r="E1119" i="10"/>
  <c r="F1119" i="10"/>
  <c r="D1659" i="10"/>
  <c r="E1659" i="10"/>
  <c r="E702" i="10"/>
  <c r="F702" i="10"/>
  <c r="D807" i="10"/>
  <c r="E807" i="10"/>
  <c r="F807" i="10"/>
  <c r="D873" i="10"/>
  <c r="E873" i="10"/>
  <c r="F873" i="10"/>
  <c r="D866" i="10"/>
  <c r="F866" i="10"/>
  <c r="D854" i="10"/>
  <c r="F854" i="10"/>
  <c r="F905" i="10"/>
  <c r="D905" i="10"/>
  <c r="E905" i="10"/>
  <c r="F964" i="10"/>
  <c r="D964" i="10"/>
  <c r="E964" i="10"/>
  <c r="D951" i="10"/>
  <c r="E951" i="10"/>
  <c r="E1097" i="10"/>
  <c r="D1097" i="10"/>
  <c r="E1593" i="10"/>
  <c r="D1593" i="10"/>
  <c r="D662" i="10"/>
  <c r="F662" i="10"/>
  <c r="D660" i="10"/>
  <c r="F660" i="10"/>
  <c r="D628" i="10"/>
  <c r="E628" i="10"/>
  <c r="F628" i="10"/>
  <c r="F693" i="10"/>
  <c r="D693" i="10"/>
  <c r="E693" i="10"/>
  <c r="F689" i="10"/>
  <c r="E689" i="10"/>
  <c r="D727" i="10"/>
  <c r="F727" i="10"/>
  <c r="D774" i="10"/>
  <c r="E774" i="10"/>
  <c r="F818" i="10"/>
  <c r="D792" i="10"/>
  <c r="F792" i="10"/>
  <c r="D786" i="10"/>
  <c r="E786" i="10"/>
  <c r="F786" i="10"/>
  <c r="D848" i="10"/>
  <c r="E848" i="10"/>
  <c r="F848" i="10"/>
  <c r="D937" i="10"/>
  <c r="E937" i="10"/>
  <c r="F937" i="10"/>
  <c r="D966" i="10"/>
  <c r="F966" i="10"/>
  <c r="D1046" i="10"/>
  <c r="E1046" i="10"/>
  <c r="F1046" i="10"/>
  <c r="D706" i="10"/>
  <c r="E706" i="10"/>
  <c r="F706" i="10"/>
  <c r="E730" i="10"/>
  <c r="D730" i="10"/>
  <c r="D755" i="10"/>
  <c r="E755" i="10"/>
  <c r="D734" i="10"/>
  <c r="E734" i="10"/>
  <c r="D815" i="10"/>
  <c r="E815" i="10"/>
  <c r="F815" i="10"/>
  <c r="D868" i="10"/>
  <c r="E868" i="10"/>
  <c r="F868" i="10"/>
  <c r="D926" i="10"/>
  <c r="E926" i="10"/>
  <c r="F926" i="10"/>
  <c r="D915" i="10"/>
  <c r="F915" i="10"/>
  <c r="E977" i="10"/>
  <c r="D977" i="10"/>
  <c r="F968" i="10"/>
  <c r="D968" i="10"/>
  <c r="E968" i="10"/>
  <c r="D1050" i="10"/>
  <c r="E1050" i="10"/>
  <c r="F1050" i="10"/>
  <c r="D1114" i="10"/>
  <c r="E1114" i="10"/>
  <c r="F1114" i="10"/>
  <c r="E1569" i="10"/>
  <c r="D1569" i="10"/>
  <c r="E640" i="10"/>
  <c r="F638" i="10"/>
  <c r="D705" i="10"/>
  <c r="E737" i="10"/>
  <c r="E830" i="10"/>
  <c r="E822" i="10"/>
  <c r="E814" i="10"/>
  <c r="E806" i="10"/>
  <c r="E798" i="10"/>
  <c r="F791" i="10"/>
  <c r="F885" i="10"/>
  <c r="E872" i="10"/>
  <c r="F870" i="10"/>
  <c r="E865" i="10"/>
  <c r="F860" i="10"/>
  <c r="F853" i="10"/>
  <c r="E840" i="10"/>
  <c r="F838" i="10"/>
  <c r="F930" i="10"/>
  <c r="E925" i="10"/>
  <c r="F923" i="10"/>
  <c r="E909" i="10"/>
  <c r="E893" i="10"/>
  <c r="E976" i="10"/>
  <c r="E944" i="10"/>
  <c r="F1038" i="10"/>
  <c r="F1034" i="10"/>
  <c r="F1030" i="10"/>
  <c r="F1026" i="10"/>
  <c r="F1022" i="10"/>
  <c r="F1018" i="10"/>
  <c r="D1186" i="10"/>
  <c r="E1186" i="10"/>
  <c r="F1186" i="10"/>
  <c r="F1239" i="10"/>
  <c r="D1239" i="10"/>
  <c r="E1239" i="10"/>
  <c r="D1418" i="10"/>
  <c r="E1418" i="10"/>
  <c r="F1418" i="10"/>
  <c r="E1499" i="10"/>
  <c r="D1499" i="10"/>
  <c r="F1531" i="10"/>
  <c r="D1531" i="10"/>
  <c r="E1531" i="10"/>
  <c r="E1601" i="10"/>
  <c r="D1601" i="10"/>
  <c r="E697" i="10"/>
  <c r="E762" i="10"/>
  <c r="E758" i="10"/>
  <c r="E754" i="10"/>
  <c r="E750" i="10"/>
  <c r="E746" i="10"/>
  <c r="E733" i="10"/>
  <c r="F828" i="10"/>
  <c r="D825" i="10"/>
  <c r="F820" i="10"/>
  <c r="D817" i="10"/>
  <c r="F812" i="10"/>
  <c r="D809" i="10"/>
  <c r="F804" i="10"/>
  <c r="D801" i="10"/>
  <c r="F796" i="10"/>
  <c r="F858" i="10"/>
  <c r="D925" i="10"/>
  <c r="D909" i="10"/>
  <c r="D893" i="10"/>
  <c r="D976" i="10"/>
  <c r="F974" i="10"/>
  <c r="E959" i="10"/>
  <c r="D957" i="10"/>
  <c r="D944" i="10"/>
  <c r="F942" i="10"/>
  <c r="E1038" i="10"/>
  <c r="E1034" i="10"/>
  <c r="E1030" i="10"/>
  <c r="D1170" i="10"/>
  <c r="E1170" i="10"/>
  <c r="F1170" i="10"/>
  <c r="D1310" i="10"/>
  <c r="E1310" i="10"/>
  <c r="F1310" i="10"/>
  <c r="E1433" i="10"/>
  <c r="D1433" i="10"/>
  <c r="E1521" i="10"/>
  <c r="D1521" i="10"/>
  <c r="E1609" i="10"/>
  <c r="D1609" i="10"/>
  <c r="D697" i="10"/>
  <c r="E742" i="10"/>
  <c r="F784" i="10"/>
  <c r="D832" i="10"/>
  <c r="F878" i="10"/>
  <c r="F846" i="10"/>
  <c r="F935" i="10"/>
  <c r="D1154" i="10"/>
  <c r="E1154" i="10"/>
  <c r="F1154" i="10"/>
  <c r="D1450" i="10"/>
  <c r="E1450" i="10"/>
  <c r="F1450" i="10"/>
  <c r="F1501" i="10"/>
  <c r="D1501" i="10"/>
  <c r="E1501" i="10"/>
  <c r="F1065" i="10"/>
  <c r="F1139" i="10"/>
  <c r="F1127" i="10"/>
  <c r="F1102" i="10"/>
  <c r="D1191" i="10"/>
  <c r="E1191" i="10"/>
  <c r="F1191" i="10"/>
  <c r="F1207" i="10"/>
  <c r="D1207" i="10"/>
  <c r="E1207" i="10"/>
  <c r="D1283" i="10"/>
  <c r="E1283" i="10"/>
  <c r="F1283" i="10"/>
  <c r="D1267" i="10"/>
  <c r="E1267" i="10"/>
  <c r="F1267" i="10"/>
  <c r="D1251" i="10"/>
  <c r="E1251" i="10"/>
  <c r="F1251" i="10"/>
  <c r="D1458" i="10"/>
  <c r="F1458" i="10"/>
  <c r="E1458" i="10"/>
  <c r="F1093" i="10"/>
  <c r="F1074" i="10"/>
  <c r="E1065" i="10"/>
  <c r="F1061" i="10"/>
  <c r="E1139" i="10"/>
  <c r="E1127" i="10"/>
  <c r="F1122" i="10"/>
  <c r="F1115" i="10"/>
  <c r="D1175" i="10"/>
  <c r="E1175" i="10"/>
  <c r="F1175" i="10"/>
  <c r="F1294" i="10"/>
  <c r="D1294" i="10"/>
  <c r="E1294" i="10"/>
  <c r="F1278" i="10"/>
  <c r="D1278" i="10"/>
  <c r="E1278" i="10"/>
  <c r="F1262" i="10"/>
  <c r="D1262" i="10"/>
  <c r="E1262" i="10"/>
  <c r="D1374" i="10"/>
  <c r="E1374" i="10"/>
  <c r="F1374" i="10"/>
  <c r="D1494" i="10"/>
  <c r="E1494" i="10"/>
  <c r="F1494" i="10"/>
  <c r="E1553" i="10"/>
  <c r="D1553" i="10"/>
  <c r="D901" i="10"/>
  <c r="E975" i="10"/>
  <c r="D973" i="10"/>
  <c r="D960" i="10"/>
  <c r="F958" i="10"/>
  <c r="E956" i="10"/>
  <c r="E943" i="10"/>
  <c r="D941" i="10"/>
  <c r="E1037" i="10"/>
  <c r="E1033" i="10"/>
  <c r="E1029" i="10"/>
  <c r="E1025" i="10"/>
  <c r="E1021" i="10"/>
  <c r="E1017" i="10"/>
  <c r="E1013" i="10"/>
  <c r="E1009" i="10"/>
  <c r="E1005" i="10"/>
  <c r="E1001" i="10"/>
  <c r="E997" i="10"/>
  <c r="E993" i="10"/>
  <c r="E1074" i="10"/>
  <c r="F1070" i="10"/>
  <c r="D1117" i="10"/>
  <c r="D1142" i="10"/>
  <c r="F1142" i="10"/>
  <c r="E1193" i="10"/>
  <c r="D1193" i="10"/>
  <c r="D1159" i="10"/>
  <c r="E1159" i="10"/>
  <c r="F1159" i="10"/>
  <c r="E1285" i="10"/>
  <c r="D1285" i="10"/>
  <c r="E1269" i="10"/>
  <c r="D1269" i="10"/>
  <c r="E1253" i="10"/>
  <c r="D1253" i="10"/>
  <c r="F1365" i="10"/>
  <c r="D1365" i="10"/>
  <c r="E1365" i="10"/>
  <c r="E1484" i="10"/>
  <c r="D1484" i="10"/>
  <c r="F1302" i="10"/>
  <c r="F1341" i="10"/>
  <c r="F1406" i="10"/>
  <c r="F1633" i="10"/>
  <c r="E1618" i="10"/>
  <c r="F1665" i="10"/>
  <c r="F1246" i="10"/>
  <c r="F1244" i="10"/>
  <c r="F1230" i="10"/>
  <c r="F1228" i="10"/>
  <c r="F1214" i="10"/>
  <c r="F1212" i="10"/>
  <c r="F1250" i="10"/>
  <c r="F1290" i="10"/>
  <c r="F1274" i="10"/>
  <c r="F1258" i="10"/>
  <c r="F1346" i="10"/>
  <c r="F1330" i="10"/>
  <c r="F1389" i="10"/>
  <c r="F1357" i="10"/>
  <c r="F1509" i="10"/>
  <c r="F1482" i="10"/>
  <c r="F1477" i="10"/>
  <c r="F1470" i="10"/>
  <c r="E1465" i="10"/>
  <c r="F1510" i="10"/>
  <c r="E1558" i="10"/>
  <c r="E1551" i="10"/>
  <c r="F1546" i="10"/>
  <c r="F1539" i="10"/>
  <c r="E1519" i="10"/>
  <c r="F1514" i="10"/>
  <c r="E1607" i="10"/>
  <c r="E1599" i="10"/>
  <c r="E1591" i="10"/>
  <c r="E1583" i="10"/>
  <c r="E1575" i="10"/>
  <c r="E1567" i="10"/>
  <c r="E1633" i="10"/>
  <c r="F1629" i="10"/>
  <c r="E1665" i="10"/>
  <c r="E1246" i="10"/>
  <c r="D1244" i="10"/>
  <c r="E1235" i="10"/>
  <c r="E1230" i="10"/>
  <c r="D1228" i="10"/>
  <c r="E1214" i="10"/>
  <c r="D1212" i="10"/>
  <c r="E1298" i="10"/>
  <c r="F1497" i="10"/>
  <c r="E1477" i="10"/>
  <c r="E1470" i="10"/>
  <c r="F1461" i="10"/>
  <c r="F1559" i="10"/>
  <c r="E1546" i="10"/>
  <c r="D1541" i="10"/>
  <c r="E1539" i="10"/>
  <c r="F1534" i="10"/>
  <c r="F1527" i="10"/>
  <c r="E1514" i="10"/>
  <c r="F1560" i="10"/>
  <c r="F1661" i="10"/>
  <c r="F1657" i="10"/>
  <c r="E1629" i="10"/>
  <c r="F1625" i="10"/>
  <c r="F1242" i="10"/>
  <c r="D1235" i="10"/>
  <c r="D1219" i="10"/>
  <c r="F1210" i="10"/>
  <c r="F1208" i="10"/>
  <c r="D1203" i="10"/>
  <c r="F1249" i="10"/>
  <c r="E1295" i="10"/>
  <c r="D1281" i="10"/>
  <c r="E1279" i="10"/>
  <c r="D1265" i="10"/>
  <c r="E1263" i="10"/>
  <c r="F1317" i="10"/>
  <c r="E1398" i="10"/>
  <c r="F1394" i="10"/>
  <c r="F1381" i="10"/>
  <c r="E1366" i="10"/>
  <c r="F1362" i="10"/>
  <c r="D1457" i="10"/>
  <c r="D1455" i="10"/>
  <c r="E1451" i="10"/>
  <c r="E1442" i="10"/>
  <c r="F1438" i="10"/>
  <c r="D1425" i="10"/>
  <c r="D1423" i="10"/>
  <c r="E1419" i="10"/>
  <c r="E1410" i="10"/>
  <c r="F1408" i="10"/>
  <c r="D1507" i="10"/>
  <c r="E1502" i="10"/>
  <c r="D1492" i="10"/>
  <c r="F1490" i="10"/>
  <c r="F1485" i="10"/>
  <c r="D1475" i="10"/>
  <c r="F1466" i="10"/>
  <c r="D1459" i="10"/>
  <c r="F1554" i="10"/>
  <c r="F1547" i="10"/>
  <c r="D1529" i="10"/>
  <c r="F1522" i="10"/>
  <c r="F1515" i="10"/>
  <c r="E1638" i="10"/>
  <c r="F1634" i="10"/>
  <c r="D1663" i="10"/>
  <c r="F1309" i="10"/>
  <c r="F1405" i="10"/>
  <c r="E1390" i="10"/>
  <c r="F1373" i="10"/>
  <c r="E1358" i="10"/>
  <c r="D1449" i="10"/>
  <c r="D1447" i="10"/>
  <c r="E1434" i="10"/>
  <c r="D1417" i="10"/>
  <c r="D1415" i="10"/>
  <c r="D1500" i="10"/>
  <c r="D1483" i="10"/>
  <c r="E1478" i="10"/>
  <c r="D1471" i="10"/>
  <c r="D1537" i="10"/>
  <c r="D1613" i="10"/>
  <c r="D1605" i="10"/>
  <c r="D1597" i="10"/>
  <c r="E1227" i="10"/>
  <c r="E1211" i="10"/>
  <c r="F1287" i="10"/>
  <c r="E1282" i="10"/>
  <c r="F1271" i="10"/>
  <c r="E1266" i="10"/>
  <c r="F1255" i="10"/>
  <c r="E1301" i="10"/>
  <c r="E1297" i="10"/>
  <c r="F1318" i="10"/>
  <c r="E1309" i="10"/>
  <c r="E1405" i="10"/>
  <c r="F1382" i="10"/>
  <c r="E1373" i="10"/>
  <c r="E1439" i="10"/>
  <c r="F1426" i="10"/>
  <c r="D1243" i="10"/>
  <c r="D1227" i="10"/>
  <c r="D1211" i="10"/>
  <c r="D1289" i="10"/>
  <c r="E1287" i="10"/>
  <c r="D1273" i="10"/>
  <c r="E1271" i="10"/>
  <c r="D1257" i="10"/>
  <c r="E1255" i="10"/>
  <c r="D1301" i="10"/>
  <c r="D1297" i="10"/>
  <c r="E1318" i="10"/>
  <c r="E1382" i="10"/>
  <c r="D1441" i="10"/>
  <c r="D1439" i="10"/>
  <c r="E1426" i="10"/>
  <c r="D1409" i="10"/>
  <c r="D1508" i="10"/>
  <c r="F1663" i="10"/>
  <c r="D1660" i="10"/>
  <c r="D1616" i="10"/>
  <c r="D1661" i="10"/>
  <c r="F1659" i="10"/>
  <c r="F1655" i="10"/>
  <c r="F1651" i="10"/>
  <c r="F1647" i="10"/>
  <c r="F1643" i="10"/>
  <c r="F1639" i="10"/>
  <c r="F1635" i="10"/>
  <c r="F1631" i="10"/>
  <c r="F1627" i="10"/>
  <c r="F1623" i="10"/>
  <c r="F1619" i="10"/>
  <c r="F1615" i="10"/>
  <c r="E1655" i="10"/>
  <c r="E1651" i="10"/>
  <c r="E1647" i="10"/>
  <c r="E1643" i="10"/>
  <c r="E1639" i="10"/>
  <c r="E1635" i="10"/>
  <c r="E1631" i="10"/>
  <c r="E1627" i="10"/>
  <c r="E1623" i="10"/>
  <c r="E1619" i="10"/>
  <c r="E1615" i="10"/>
  <c r="F1660" i="10"/>
  <c r="F1656" i="10"/>
  <c r="F1652" i="10"/>
  <c r="F1648" i="10"/>
  <c r="F1644" i="10"/>
  <c r="F1640" i="10"/>
  <c r="F1636" i="10"/>
  <c r="F1632" i="10"/>
  <c r="F1628" i="10"/>
  <c r="F1624" i="10"/>
  <c r="F1620" i="10"/>
  <c r="F1616" i="10"/>
  <c r="E1656" i="10"/>
  <c r="E1652" i="10"/>
  <c r="E1648" i="10"/>
  <c r="E1644" i="10"/>
  <c r="E1640" i="10"/>
  <c r="E1636" i="10"/>
  <c r="E1632" i="10"/>
  <c r="E1628" i="10"/>
  <c r="E1624" i="10"/>
  <c r="E1620" i="10"/>
  <c r="E1614" i="10"/>
  <c r="E1612" i="10"/>
  <c r="E1608" i="10"/>
  <c r="E1604" i="10"/>
  <c r="E1600" i="10"/>
  <c r="E1596" i="10"/>
  <c r="E1592" i="10"/>
  <c r="E1588" i="10"/>
  <c r="E1584" i="10"/>
  <c r="E1580" i="10"/>
  <c r="E1576" i="10"/>
  <c r="E1572" i="10"/>
  <c r="E1568" i="10"/>
  <c r="E1564" i="10"/>
  <c r="F1561" i="10"/>
  <c r="E1561" i="10"/>
  <c r="F1556" i="10"/>
  <c r="F1552" i="10"/>
  <c r="F1548" i="10"/>
  <c r="F1544" i="10"/>
  <c r="F1540" i="10"/>
  <c r="F1536" i="10"/>
  <c r="F1532" i="10"/>
  <c r="F1528" i="10"/>
  <c r="F1524" i="10"/>
  <c r="F1520" i="10"/>
  <c r="F1516" i="10"/>
  <c r="F1512" i="10"/>
  <c r="E1556" i="10"/>
  <c r="E1552" i="10"/>
  <c r="E1548" i="10"/>
  <c r="E1544" i="10"/>
  <c r="E1540" i="10"/>
  <c r="E1536" i="10"/>
  <c r="E1532" i="10"/>
  <c r="E1528" i="10"/>
  <c r="E1524" i="10"/>
  <c r="E1520" i="10"/>
  <c r="E1516" i="10"/>
  <c r="E1512" i="10"/>
  <c r="F1557" i="10"/>
  <c r="F1553" i="10"/>
  <c r="F1549" i="10"/>
  <c r="F1545" i="10"/>
  <c r="F1541" i="10"/>
  <c r="F1537" i="10"/>
  <c r="F1533" i="10"/>
  <c r="F1529" i="10"/>
  <c r="F1525" i="10"/>
  <c r="F1521" i="10"/>
  <c r="F1517" i="10"/>
  <c r="F1513" i="10"/>
  <c r="F1507" i="10"/>
  <c r="F1503" i="10"/>
  <c r="F1499" i="10"/>
  <c r="F1495" i="10"/>
  <c r="F1491" i="10"/>
  <c r="F1487" i="10"/>
  <c r="F1483" i="10"/>
  <c r="F1479" i="10"/>
  <c r="F1475" i="10"/>
  <c r="F1471" i="10"/>
  <c r="F1467" i="10"/>
  <c r="F1463" i="10"/>
  <c r="F1459" i="10"/>
  <c r="F1508" i="10"/>
  <c r="F1504" i="10"/>
  <c r="F1500" i="10"/>
  <c r="F1496" i="10"/>
  <c r="F1492" i="10"/>
  <c r="F1488" i="10"/>
  <c r="F1484" i="10"/>
  <c r="F1480" i="10"/>
  <c r="F1476" i="10"/>
  <c r="F1472" i="10"/>
  <c r="F1468" i="10"/>
  <c r="F1464" i="10"/>
  <c r="F1460" i="10"/>
  <c r="E1472" i="10"/>
  <c r="E1468" i="10"/>
  <c r="E1464" i="10"/>
  <c r="E1460" i="10"/>
  <c r="F1456" i="10"/>
  <c r="F1452" i="10"/>
  <c r="F1448" i="10"/>
  <c r="F1444" i="10"/>
  <c r="F1440" i="10"/>
  <c r="F1436" i="10"/>
  <c r="F1432" i="10"/>
  <c r="F1428" i="10"/>
  <c r="F1424" i="10"/>
  <c r="F1420" i="10"/>
  <c r="F1416" i="10"/>
  <c r="F1412" i="10"/>
  <c r="E1456" i="10"/>
  <c r="E1452" i="10"/>
  <c r="E1448" i="10"/>
  <c r="E1444" i="10"/>
  <c r="E1440" i="10"/>
  <c r="E1436" i="10"/>
  <c r="E1432" i="10"/>
  <c r="E1428" i="10"/>
  <c r="E1424" i="10"/>
  <c r="E1420" i="10"/>
  <c r="E1416" i="10"/>
  <c r="E1412" i="10"/>
  <c r="E1408" i="10"/>
  <c r="F1457" i="10"/>
  <c r="F1453" i="10"/>
  <c r="F1449" i="10"/>
  <c r="F1445" i="10"/>
  <c r="F1441" i="10"/>
  <c r="F1437" i="10"/>
  <c r="F1433" i="10"/>
  <c r="F1429" i="10"/>
  <c r="F1425" i="10"/>
  <c r="F1421" i="10"/>
  <c r="F1417" i="10"/>
  <c r="F1413" i="10"/>
  <c r="F1409" i="10"/>
  <c r="E1406" i="10"/>
  <c r="F1403" i="10"/>
  <c r="F1399" i="10"/>
  <c r="F1395" i="10"/>
  <c r="F1391" i="10"/>
  <c r="F1387" i="10"/>
  <c r="F1383" i="10"/>
  <c r="F1379" i="10"/>
  <c r="F1375" i="10"/>
  <c r="F1371" i="10"/>
  <c r="F1367" i="10"/>
  <c r="F1363" i="10"/>
  <c r="F1359" i="10"/>
  <c r="F1355" i="10"/>
  <c r="E1403" i="10"/>
  <c r="E1399" i="10"/>
  <c r="E1395" i="10"/>
  <c r="E1391" i="10"/>
  <c r="E1387" i="10"/>
  <c r="E1383" i="10"/>
  <c r="E1379" i="10"/>
  <c r="E1375" i="10"/>
  <c r="E1371" i="10"/>
  <c r="E1367" i="10"/>
  <c r="E1363" i="10"/>
  <c r="E1359" i="10"/>
  <c r="E1355" i="10"/>
  <c r="F1404" i="10"/>
  <c r="F1400" i="10"/>
  <c r="F1396" i="10"/>
  <c r="F1392" i="10"/>
  <c r="F1388" i="10"/>
  <c r="F1384" i="10"/>
  <c r="F1380" i="10"/>
  <c r="F1376" i="10"/>
  <c r="F1372" i="10"/>
  <c r="F1368" i="10"/>
  <c r="F1364" i="10"/>
  <c r="F1360" i="10"/>
  <c r="F1356" i="10"/>
  <c r="E1404" i="10"/>
  <c r="E1400" i="10"/>
  <c r="E1396" i="10"/>
  <c r="E1392" i="10"/>
  <c r="E1388" i="10"/>
  <c r="E1384" i="10"/>
  <c r="E1380" i="10"/>
  <c r="E1376" i="10"/>
  <c r="E1372" i="10"/>
  <c r="E1368" i="10"/>
  <c r="E1364" i="10"/>
  <c r="E1360" i="10"/>
  <c r="E1356" i="10"/>
  <c r="E1354" i="10"/>
  <c r="F1351" i="10"/>
  <c r="F1347" i="10"/>
  <c r="F1343" i="10"/>
  <c r="F1339" i="10"/>
  <c r="F1335" i="10"/>
  <c r="F1331" i="10"/>
  <c r="F1327" i="10"/>
  <c r="F1323" i="10"/>
  <c r="F1319" i="10"/>
  <c r="F1315" i="10"/>
  <c r="F1311" i="10"/>
  <c r="F1307" i="10"/>
  <c r="F1303" i="10"/>
  <c r="E1351" i="10"/>
  <c r="E1347" i="10"/>
  <c r="E1343" i="10"/>
  <c r="E1339" i="10"/>
  <c r="E1335" i="10"/>
  <c r="E1331" i="10"/>
  <c r="E1327" i="10"/>
  <c r="E1323" i="10"/>
  <c r="E1319" i="10"/>
  <c r="E1315" i="10"/>
  <c r="E1311" i="10"/>
  <c r="E1307" i="10"/>
  <c r="E1303" i="10"/>
  <c r="F1352" i="10"/>
  <c r="F1348" i="10"/>
  <c r="F1344" i="10"/>
  <c r="F1340" i="10"/>
  <c r="F1336" i="10"/>
  <c r="F1332" i="10"/>
  <c r="F1328" i="10"/>
  <c r="F1324" i="10"/>
  <c r="F1320" i="10"/>
  <c r="F1316" i="10"/>
  <c r="F1312" i="10"/>
  <c r="F1308" i="10"/>
  <c r="F1304" i="10"/>
  <c r="E1320" i="10"/>
  <c r="E1316" i="10"/>
  <c r="E1312" i="10"/>
  <c r="E1308" i="10"/>
  <c r="E1304" i="10"/>
  <c r="D1302" i="10"/>
  <c r="E1299" i="10"/>
  <c r="D1298" i="10"/>
  <c r="F1300" i="10"/>
  <c r="F1296" i="10"/>
  <c r="E1300" i="10"/>
  <c r="E1296" i="10"/>
  <c r="F1292" i="10"/>
  <c r="F1288" i="10"/>
  <c r="F1284" i="10"/>
  <c r="F1280" i="10"/>
  <c r="F1276" i="10"/>
  <c r="F1272" i="10"/>
  <c r="F1268" i="10"/>
  <c r="F1264" i="10"/>
  <c r="F1260" i="10"/>
  <c r="F1256" i="10"/>
  <c r="F1252" i="10"/>
  <c r="E1292" i="10"/>
  <c r="E1288" i="10"/>
  <c r="E1284" i="10"/>
  <c r="E1280" i="10"/>
  <c r="E1276" i="10"/>
  <c r="E1272" i="10"/>
  <c r="E1268" i="10"/>
  <c r="E1264" i="10"/>
  <c r="E1260" i="10"/>
  <c r="E1256" i="10"/>
  <c r="E1252" i="10"/>
  <c r="F1293" i="10"/>
  <c r="F1289" i="10"/>
  <c r="F1285" i="10"/>
  <c r="F1281" i="10"/>
  <c r="F1277" i="10"/>
  <c r="F1273" i="10"/>
  <c r="F1269" i="10"/>
  <c r="F1265" i="10"/>
  <c r="F1261" i="10"/>
  <c r="F1257" i="10"/>
  <c r="F1253" i="10"/>
  <c r="E1249" i="10"/>
  <c r="D1245" i="10"/>
  <c r="D1237" i="10"/>
  <c r="D1225" i="10"/>
  <c r="D1221" i="10"/>
  <c r="D1205" i="10"/>
  <c r="D1241" i="10"/>
  <c r="D1233" i="10"/>
  <c r="D1229" i="10"/>
  <c r="D1217" i="10"/>
  <c r="D1213" i="10"/>
  <c r="D1209" i="10"/>
  <c r="D1201" i="10"/>
  <c r="F1245" i="10"/>
  <c r="F1241" i="10"/>
  <c r="F1237" i="10"/>
  <c r="F1229" i="10"/>
  <c r="F1225" i="10"/>
  <c r="F1221" i="10"/>
  <c r="F1217" i="10"/>
  <c r="F1213" i="10"/>
  <c r="F1209" i="10"/>
  <c r="F1205" i="10"/>
  <c r="F1201" i="10"/>
  <c r="F1233" i="10"/>
  <c r="F1196" i="10"/>
  <c r="F1192" i="10"/>
  <c r="F1188" i="10"/>
  <c r="F1184" i="10"/>
  <c r="F1180" i="10"/>
  <c r="F1176" i="10"/>
  <c r="F1172" i="10"/>
  <c r="F1168" i="10"/>
  <c r="F1164" i="10"/>
  <c r="F1160" i="10"/>
  <c r="F1156" i="10"/>
  <c r="F1152" i="10"/>
  <c r="F1148" i="10"/>
  <c r="E1196" i="10"/>
  <c r="E1192" i="10"/>
  <c r="E1188" i="10"/>
  <c r="E1184" i="10"/>
  <c r="E1180" i="10"/>
  <c r="E1176" i="10"/>
  <c r="E1172" i="10"/>
  <c r="E1168" i="10"/>
  <c r="E1164" i="10"/>
  <c r="E1160" i="10"/>
  <c r="E1156" i="10"/>
  <c r="E1152" i="10"/>
  <c r="E1148" i="10"/>
  <c r="F1197" i="10"/>
  <c r="F1193" i="10"/>
  <c r="F1189" i="10"/>
  <c r="F1185" i="10"/>
  <c r="F1181" i="10"/>
  <c r="F1177" i="10"/>
  <c r="F1173" i="10"/>
  <c r="F1169" i="10"/>
  <c r="F1165" i="10"/>
  <c r="F1161" i="10"/>
  <c r="F1157" i="10"/>
  <c r="F1153" i="10"/>
  <c r="F1149" i="10"/>
  <c r="F1145" i="10"/>
  <c r="E1142" i="10"/>
  <c r="F1143" i="10"/>
  <c r="E1134" i="10"/>
  <c r="F1140" i="10"/>
  <c r="F1136" i="10"/>
  <c r="F1132" i="10"/>
  <c r="F1128" i="10"/>
  <c r="F1124" i="10"/>
  <c r="F1120" i="10"/>
  <c r="F1116" i="10"/>
  <c r="F1112" i="10"/>
  <c r="F1108" i="10"/>
  <c r="F1104" i="10"/>
  <c r="F1100" i="10"/>
  <c r="E1128" i="10"/>
  <c r="E1124" i="10"/>
  <c r="E1120" i="10"/>
  <c r="E1116" i="10"/>
  <c r="E1112" i="10"/>
  <c r="E1108" i="10"/>
  <c r="E1104" i="10"/>
  <c r="E1100" i="10"/>
  <c r="E1096" i="10"/>
  <c r="F1137" i="10"/>
  <c r="F1133" i="10"/>
  <c r="F1129" i="10"/>
  <c r="F1125" i="10"/>
  <c r="F1121" i="10"/>
  <c r="F1117" i="10"/>
  <c r="F1113" i="10"/>
  <c r="F1109" i="10"/>
  <c r="F1105" i="10"/>
  <c r="F1101" i="10"/>
  <c r="F1097" i="10"/>
  <c r="F1091" i="10"/>
  <c r="F1087" i="10"/>
  <c r="F1083" i="10"/>
  <c r="F1079" i="10"/>
  <c r="F1075" i="10"/>
  <c r="F1071" i="10"/>
  <c r="F1067" i="10"/>
  <c r="F1063" i="10"/>
  <c r="F1059" i="10"/>
  <c r="F1055" i="10"/>
  <c r="F1051" i="10"/>
  <c r="F1047" i="10"/>
  <c r="F1043" i="10"/>
  <c r="E1091" i="10"/>
  <c r="E1087" i="10"/>
  <c r="E1083" i="10"/>
  <c r="E1079" i="10"/>
  <c r="E1075" i="10"/>
  <c r="E1071" i="10"/>
  <c r="E1067" i="10"/>
  <c r="E1063" i="10"/>
  <c r="E1059" i="10"/>
  <c r="E1055" i="10"/>
  <c r="E1051" i="10"/>
  <c r="E1047" i="10"/>
  <c r="E1043" i="10"/>
  <c r="F1092" i="10"/>
  <c r="F1088" i="10"/>
  <c r="F1084" i="10"/>
  <c r="F1080" i="10"/>
  <c r="F1076" i="10"/>
  <c r="F1072" i="10"/>
  <c r="F1068" i="10"/>
  <c r="F1064" i="10"/>
  <c r="F1060" i="10"/>
  <c r="F1056" i="10"/>
  <c r="F1052" i="10"/>
  <c r="F1048" i="10"/>
  <c r="F1044" i="10"/>
  <c r="E1092" i="10"/>
  <c r="E1088" i="10"/>
  <c r="E1084" i="10"/>
  <c r="E1080" i="10"/>
  <c r="E1076" i="10"/>
  <c r="E1072" i="10"/>
  <c r="E1068" i="10"/>
  <c r="E1064" i="10"/>
  <c r="E1060" i="10"/>
  <c r="E1056" i="10"/>
  <c r="E1052" i="10"/>
  <c r="E1048" i="10"/>
  <c r="E1044" i="10"/>
  <c r="E1042" i="10"/>
  <c r="F1040" i="10"/>
  <c r="E1040" i="10"/>
  <c r="F1041" i="10"/>
  <c r="E1041" i="10"/>
  <c r="F1039" i="10"/>
  <c r="F1035" i="10"/>
  <c r="F1031" i="10"/>
  <c r="F1027" i="10"/>
  <c r="F1023" i="10"/>
  <c r="F1019" i="10"/>
  <c r="F1015" i="10"/>
  <c r="F1011" i="10"/>
  <c r="F1007" i="10"/>
  <c r="F1003" i="10"/>
  <c r="F999" i="10"/>
  <c r="F995" i="10"/>
  <c r="F991" i="10"/>
  <c r="E1039" i="10"/>
  <c r="E1035" i="10"/>
  <c r="E1031" i="10"/>
  <c r="E1027" i="10"/>
  <c r="E1023" i="10"/>
  <c r="E1019" i="10"/>
  <c r="E1015" i="10"/>
  <c r="E1011" i="10"/>
  <c r="E1007" i="10"/>
  <c r="E1003" i="10"/>
  <c r="E999" i="10"/>
  <c r="E995" i="10"/>
  <c r="E991" i="10"/>
  <c r="F1036" i="10"/>
  <c r="F1032" i="10"/>
  <c r="F1028" i="10"/>
  <c r="F1024" i="10"/>
  <c r="F1020" i="10"/>
  <c r="F1016" i="10"/>
  <c r="F1012" i="10"/>
  <c r="F1008" i="10"/>
  <c r="F1004" i="10"/>
  <c r="F1000" i="10"/>
  <c r="F996" i="10"/>
  <c r="F992" i="10"/>
  <c r="E1036" i="10"/>
  <c r="E1032" i="10"/>
  <c r="E1028" i="10"/>
  <c r="E1024" i="10"/>
  <c r="E1020" i="10"/>
  <c r="E1016" i="10"/>
  <c r="E1012" i="10"/>
  <c r="E1008" i="10"/>
  <c r="E1004" i="10"/>
  <c r="E1000" i="10"/>
  <c r="E996" i="10"/>
  <c r="E992" i="10"/>
  <c r="E990" i="10"/>
  <c r="F988" i="10"/>
  <c r="E988" i="10"/>
  <c r="F989" i="10"/>
  <c r="E989" i="10"/>
  <c r="E986" i="10"/>
  <c r="E982" i="10"/>
  <c r="E978" i="10"/>
  <c r="E974" i="10"/>
  <c r="E970" i="10"/>
  <c r="E966" i="10"/>
  <c r="E962" i="10"/>
  <c r="E958" i="10"/>
  <c r="E954" i="10"/>
  <c r="E950" i="10"/>
  <c r="E946" i="10"/>
  <c r="E942" i="10"/>
  <c r="F983" i="10"/>
  <c r="F979" i="10"/>
  <c r="F975" i="10"/>
  <c r="F971" i="10"/>
  <c r="F967" i="10"/>
  <c r="F963" i="10"/>
  <c r="F959" i="10"/>
  <c r="F955" i="10"/>
  <c r="F951" i="10"/>
  <c r="F947" i="10"/>
  <c r="F943" i="10"/>
  <c r="F939" i="10"/>
  <c r="F985" i="10"/>
  <c r="F981" i="10"/>
  <c r="F977" i="10"/>
  <c r="F973" i="10"/>
  <c r="F969" i="10"/>
  <c r="F965" i="10"/>
  <c r="F961" i="10"/>
  <c r="F957" i="10"/>
  <c r="F953" i="10"/>
  <c r="F949" i="10"/>
  <c r="F945" i="10"/>
  <c r="F941" i="10"/>
  <c r="E935" i="10"/>
  <c r="E931" i="10"/>
  <c r="E927" i="10"/>
  <c r="E923" i="10"/>
  <c r="E919" i="10"/>
  <c r="E915" i="10"/>
  <c r="E911" i="10"/>
  <c r="E907" i="10"/>
  <c r="E903" i="10"/>
  <c r="E899" i="10"/>
  <c r="E895" i="10"/>
  <c r="E891" i="10"/>
  <c r="E887" i="10"/>
  <c r="F936" i="10"/>
  <c r="F932" i="10"/>
  <c r="F928" i="10"/>
  <c r="F924" i="10"/>
  <c r="F920" i="10"/>
  <c r="F916" i="10"/>
  <c r="F912" i="10"/>
  <c r="F908" i="10"/>
  <c r="F904" i="10"/>
  <c r="F900" i="10"/>
  <c r="F896" i="10"/>
  <c r="F892" i="10"/>
  <c r="F888" i="10"/>
  <c r="E936" i="10"/>
  <c r="E932" i="10"/>
  <c r="E928" i="10"/>
  <c r="E924" i="10"/>
  <c r="E920" i="10"/>
  <c r="E916" i="10"/>
  <c r="E912" i="10"/>
  <c r="E908" i="10"/>
  <c r="E904" i="10"/>
  <c r="E900" i="10"/>
  <c r="E896" i="10"/>
  <c r="E892" i="10"/>
  <c r="E888" i="10"/>
  <c r="E886" i="10"/>
  <c r="E882" i="10"/>
  <c r="E878" i="10"/>
  <c r="E874" i="10"/>
  <c r="E870" i="10"/>
  <c r="E866" i="10"/>
  <c r="E862" i="10"/>
  <c r="E858" i="10"/>
  <c r="E854" i="10"/>
  <c r="E850" i="10"/>
  <c r="E846" i="10"/>
  <c r="E842" i="10"/>
  <c r="E838" i="10"/>
  <c r="F883" i="10"/>
  <c r="F879" i="10"/>
  <c r="F875" i="10"/>
  <c r="F871" i="10"/>
  <c r="F867" i="10"/>
  <c r="F863" i="10"/>
  <c r="F859" i="10"/>
  <c r="F855" i="10"/>
  <c r="F851" i="10"/>
  <c r="F847" i="10"/>
  <c r="F843" i="10"/>
  <c r="F839" i="10"/>
  <c r="F835" i="10"/>
  <c r="E883" i="10"/>
  <c r="E879" i="10"/>
  <c r="E875" i="10"/>
  <c r="E871" i="10"/>
  <c r="E867" i="10"/>
  <c r="E863" i="10"/>
  <c r="E859" i="10"/>
  <c r="E855" i="10"/>
  <c r="E851" i="10"/>
  <c r="E847" i="10"/>
  <c r="E843" i="10"/>
  <c r="E839" i="10"/>
  <c r="E835" i="10"/>
  <c r="E834" i="10"/>
  <c r="E831" i="10"/>
  <c r="F832" i="10"/>
  <c r="D793" i="10"/>
  <c r="D789" i="10"/>
  <c r="D785" i="10"/>
  <c r="E828" i="10"/>
  <c r="E824" i="10"/>
  <c r="E820" i="10"/>
  <c r="E816" i="10"/>
  <c r="E812" i="10"/>
  <c r="E808" i="10"/>
  <c r="E804" i="10"/>
  <c r="E800" i="10"/>
  <c r="E796" i="10"/>
  <c r="E792" i="10"/>
  <c r="E788" i="10"/>
  <c r="E784" i="10"/>
  <c r="F829" i="10"/>
  <c r="F825" i="10"/>
  <c r="F821" i="10"/>
  <c r="F817" i="10"/>
  <c r="F813" i="10"/>
  <c r="F809" i="10"/>
  <c r="F805" i="10"/>
  <c r="F801" i="10"/>
  <c r="F797" i="10"/>
  <c r="F793" i="10"/>
  <c r="F789" i="10"/>
  <c r="F785" i="10"/>
  <c r="F775" i="10"/>
  <c r="E747" i="10"/>
  <c r="E743" i="10"/>
  <c r="E739" i="10"/>
  <c r="E735" i="10"/>
  <c r="E731" i="10"/>
  <c r="E780" i="10"/>
  <c r="E776" i="10"/>
  <c r="E772" i="10"/>
  <c r="E768" i="10"/>
  <c r="E764" i="10"/>
  <c r="E760" i="10"/>
  <c r="E756" i="10"/>
  <c r="E752" i="10"/>
  <c r="E748" i="10"/>
  <c r="E744" i="10"/>
  <c r="E740" i="10"/>
  <c r="E736" i="10"/>
  <c r="E732" i="10"/>
  <c r="F761" i="10"/>
  <c r="E727" i="10"/>
  <c r="F728" i="10"/>
  <c r="E728" i="10"/>
  <c r="F723" i="10"/>
  <c r="F719" i="10"/>
  <c r="F715" i="10"/>
  <c r="F711" i="10"/>
  <c r="F707" i="10"/>
  <c r="F703" i="10"/>
  <c r="F699" i="10"/>
  <c r="F695" i="10"/>
  <c r="F691" i="10"/>
  <c r="F687" i="10"/>
  <c r="F683" i="10"/>
  <c r="F679" i="10"/>
  <c r="E723" i="10"/>
  <c r="E719" i="10"/>
  <c r="E715" i="10"/>
  <c r="E711" i="10"/>
  <c r="E707" i="10"/>
  <c r="E703" i="10"/>
  <c r="E699" i="10"/>
  <c r="E695" i="10"/>
  <c r="E691" i="10"/>
  <c r="E687" i="10"/>
  <c r="E683" i="10"/>
  <c r="E679" i="10"/>
  <c r="F724" i="10"/>
  <c r="F720" i="10"/>
  <c r="F716" i="10"/>
  <c r="F712" i="10"/>
  <c r="F708" i="10"/>
  <c r="F704" i="10"/>
  <c r="F700" i="10"/>
  <c r="F696" i="10"/>
  <c r="F692" i="10"/>
  <c r="F688" i="10"/>
  <c r="F684" i="10"/>
  <c r="F680" i="10"/>
  <c r="E724" i="10"/>
  <c r="E720" i="10"/>
  <c r="E716" i="10"/>
  <c r="E712" i="10"/>
  <c r="E708" i="10"/>
  <c r="E704" i="10"/>
  <c r="E700" i="10"/>
  <c r="E696" i="10"/>
  <c r="E692" i="10"/>
  <c r="E688" i="10"/>
  <c r="E684" i="10"/>
  <c r="E680" i="10"/>
  <c r="D675" i="10"/>
  <c r="F674" i="10"/>
  <c r="E678" i="10"/>
  <c r="E674" i="10"/>
  <c r="E670" i="10"/>
  <c r="F675" i="10"/>
  <c r="F671" i="10"/>
  <c r="E666" i="10"/>
  <c r="E662" i="10"/>
  <c r="E658" i="10"/>
  <c r="E654" i="10"/>
  <c r="E650" i="10"/>
  <c r="E646" i="10"/>
  <c r="E642" i="10"/>
  <c r="E638" i="10"/>
  <c r="E634" i="10"/>
  <c r="E630" i="10"/>
  <c r="F667" i="10"/>
  <c r="F663" i="10"/>
  <c r="F659" i="10"/>
  <c r="F655" i="10"/>
  <c r="F651" i="10"/>
  <c r="F647" i="10"/>
  <c r="F643" i="10"/>
  <c r="F639" i="10"/>
  <c r="F635" i="10"/>
  <c r="F631" i="10"/>
  <c r="F627" i="10"/>
  <c r="F665" i="10"/>
  <c r="F661" i="10"/>
  <c r="F657" i="10"/>
  <c r="F653" i="10"/>
  <c r="F649" i="10"/>
  <c r="F645" i="10"/>
  <c r="F641" i="10"/>
  <c r="F637" i="10"/>
  <c r="F633" i="10"/>
  <c r="F629" i="10"/>
  <c r="F624" i="10"/>
  <c r="F616" i="10"/>
  <c r="F608" i="10"/>
  <c r="F604" i="10"/>
  <c r="F596" i="10"/>
  <c r="F592" i="10"/>
  <c r="F584" i="10"/>
  <c r="F580" i="10"/>
  <c r="F576" i="10"/>
  <c r="F620" i="10"/>
  <c r="F612" i="10"/>
  <c r="F600" i="10"/>
  <c r="F588" i="10"/>
  <c r="E624" i="10"/>
  <c r="E620" i="10"/>
  <c r="E616" i="10"/>
  <c r="E612" i="10"/>
  <c r="E608" i="10"/>
  <c r="E604" i="10"/>
  <c r="E600" i="10"/>
  <c r="E596" i="10"/>
  <c r="E592" i="10"/>
  <c r="E588" i="10"/>
  <c r="E584" i="10"/>
  <c r="E580" i="10"/>
  <c r="E576" i="10"/>
  <c r="F625" i="10"/>
  <c r="F621" i="10"/>
  <c r="F617" i="10"/>
  <c r="F613" i="10"/>
  <c r="F609" i="10"/>
  <c r="F605" i="10"/>
  <c r="F601" i="10"/>
  <c r="F597" i="10"/>
  <c r="F593" i="10"/>
  <c r="F589" i="10"/>
  <c r="F585" i="10"/>
  <c r="F581" i="10"/>
  <c r="F577" i="10"/>
  <c r="E573" i="10"/>
  <c r="F570" i="10"/>
  <c r="E574" i="10"/>
  <c r="E570" i="10"/>
  <c r="F569" i="10"/>
  <c r="F565" i="10"/>
  <c r="E569" i="10"/>
  <c r="E565" i="10"/>
  <c r="F566" i="10"/>
  <c r="F560" i="10"/>
  <c r="F556" i="10"/>
  <c r="F552" i="10"/>
  <c r="F548" i="10"/>
  <c r="F544" i="10"/>
  <c r="F540" i="10"/>
  <c r="F536" i="10"/>
  <c r="F532" i="10"/>
  <c r="F528" i="10"/>
  <c r="F524" i="10"/>
  <c r="E560" i="10"/>
  <c r="E556" i="10"/>
  <c r="E552" i="10"/>
  <c r="E548" i="10"/>
  <c r="E544" i="10"/>
  <c r="E540" i="10"/>
  <c r="E536" i="10"/>
  <c r="E532" i="10"/>
  <c r="E528" i="10"/>
  <c r="E524" i="10"/>
  <c r="F561" i="10"/>
  <c r="F557" i="10"/>
  <c r="F553" i="10"/>
  <c r="F549" i="10"/>
  <c r="F545" i="10"/>
  <c r="F541" i="10"/>
  <c r="F537" i="10"/>
  <c r="F533" i="10"/>
  <c r="F529" i="10"/>
  <c r="F525" i="10"/>
  <c r="E522" i="10"/>
  <c r="E521" i="10"/>
  <c r="E517" i="10"/>
  <c r="F518" i="10"/>
  <c r="F515" i="10"/>
  <c r="F511" i="10"/>
  <c r="F507" i="10"/>
  <c r="F503" i="10"/>
  <c r="F499" i="10"/>
  <c r="F495" i="10"/>
  <c r="F491" i="10"/>
  <c r="F487" i="10"/>
  <c r="F483" i="10"/>
  <c r="F479" i="10"/>
  <c r="F475" i="10"/>
  <c r="F516" i="10"/>
  <c r="F512" i="10"/>
  <c r="F508" i="10"/>
  <c r="F504" i="10"/>
  <c r="F500" i="10"/>
  <c r="F496" i="10"/>
  <c r="F492" i="10"/>
  <c r="F488" i="10"/>
  <c r="F484" i="10"/>
  <c r="F480" i="10"/>
  <c r="F476" i="10"/>
  <c r="F472" i="10"/>
  <c r="E516" i="10"/>
  <c r="E512" i="10"/>
  <c r="E508" i="10"/>
  <c r="E504" i="10"/>
  <c r="E500" i="10"/>
  <c r="E496" i="10"/>
  <c r="E492" i="10"/>
  <c r="E488" i="10"/>
  <c r="E484" i="10"/>
  <c r="E480" i="10"/>
  <c r="E476" i="10"/>
  <c r="E472" i="10"/>
  <c r="F513" i="10"/>
  <c r="F509" i="10"/>
  <c r="F505" i="10"/>
  <c r="F501" i="10"/>
  <c r="F497" i="10"/>
  <c r="F493" i="10"/>
  <c r="F489" i="10"/>
  <c r="F485" i="10"/>
  <c r="F481" i="10"/>
  <c r="F477" i="10"/>
  <c r="F473" i="10"/>
  <c r="F469" i="10"/>
  <c r="F467" i="10"/>
  <c r="F463" i="10"/>
  <c r="F459" i="10"/>
  <c r="F455" i="10"/>
  <c r="F451" i="10"/>
  <c r="F447" i="10"/>
  <c r="F443" i="10"/>
  <c r="F439" i="10"/>
  <c r="F435" i="10"/>
  <c r="F431" i="10"/>
  <c r="F427" i="10"/>
  <c r="F423" i="10"/>
  <c r="F419" i="10"/>
  <c r="E467" i="10"/>
  <c r="E463" i="10"/>
  <c r="E459" i="10"/>
  <c r="E455" i="10"/>
  <c r="E451" i="10"/>
  <c r="E447" i="10"/>
  <c r="E443" i="10"/>
  <c r="E439" i="10"/>
  <c r="E435" i="10"/>
  <c r="E431" i="10"/>
  <c r="E427" i="10"/>
  <c r="E423" i="10"/>
  <c r="F468" i="10"/>
  <c r="F464" i="10"/>
  <c r="F460" i="10"/>
  <c r="F456" i="10"/>
  <c r="F452" i="10"/>
  <c r="F448" i="10"/>
  <c r="F444" i="10"/>
  <c r="F440" i="10"/>
  <c r="F436" i="10"/>
  <c r="F432" i="10"/>
  <c r="F428" i="10"/>
  <c r="F424" i="10"/>
  <c r="F420" i="10"/>
  <c r="E436" i="10"/>
  <c r="E432" i="10"/>
  <c r="E428" i="10"/>
  <c r="E424" i="10"/>
  <c r="E420" i="10"/>
  <c r="E418" i="10"/>
  <c r="E416" i="10"/>
  <c r="F417" i="10"/>
  <c r="F413" i="10"/>
  <c r="E417" i="10"/>
  <c r="E413" i="10"/>
  <c r="F411" i="10"/>
  <c r="F407" i="10"/>
  <c r="F403" i="10"/>
  <c r="F399" i="10"/>
  <c r="F395" i="10"/>
  <c r="F391" i="10"/>
  <c r="F387" i="10"/>
  <c r="F383" i="10"/>
  <c r="F379" i="10"/>
  <c r="F375" i="10"/>
  <c r="F371" i="10"/>
  <c r="F367" i="10"/>
  <c r="E411" i="10"/>
  <c r="E407" i="10"/>
  <c r="E403" i="10"/>
  <c r="E399" i="10"/>
  <c r="E395" i="10"/>
  <c r="E391" i="10"/>
  <c r="E387" i="10"/>
  <c r="E383" i="10"/>
  <c r="E379" i="10"/>
  <c r="E375" i="10"/>
  <c r="E371" i="10"/>
  <c r="E367" i="10"/>
  <c r="F412" i="10"/>
  <c r="F408" i="10"/>
  <c r="F404" i="10"/>
  <c r="F400" i="10"/>
  <c r="F396" i="10"/>
  <c r="F392" i="10"/>
  <c r="F388" i="10"/>
  <c r="F384" i="10"/>
  <c r="F380" i="10"/>
  <c r="F376" i="10"/>
  <c r="F372" i="10"/>
  <c r="F368" i="10"/>
  <c r="F365" i="10"/>
  <c r="F361" i="10"/>
  <c r="F357" i="10"/>
  <c r="F353" i="10"/>
  <c r="F349" i="10"/>
  <c r="F345" i="10"/>
  <c r="F341" i="10"/>
  <c r="F337" i="10"/>
  <c r="F333" i="10"/>
  <c r="F329" i="10"/>
  <c r="F325" i="10"/>
  <c r="F321" i="10"/>
  <c r="F317" i="10"/>
  <c r="E365" i="10"/>
  <c r="E361" i="10"/>
  <c r="E357" i="10"/>
  <c r="E353" i="10"/>
  <c r="E349" i="10"/>
  <c r="E345" i="10"/>
  <c r="E341" i="10"/>
  <c r="E337" i="10"/>
  <c r="E333" i="10"/>
  <c r="E329" i="10"/>
  <c r="E325" i="10"/>
  <c r="E321" i="10"/>
  <c r="E317" i="10"/>
  <c r="F362" i="10"/>
  <c r="F358" i="10"/>
  <c r="F354" i="10"/>
  <c r="F350" i="10"/>
  <c r="F346" i="10"/>
  <c r="F342" i="10"/>
  <c r="F338" i="10"/>
  <c r="F334" i="10"/>
  <c r="F330" i="10"/>
  <c r="F326" i="10"/>
  <c r="F322" i="10"/>
  <c r="F318" i="10"/>
  <c r="F315" i="10"/>
  <c r="E315" i="10"/>
  <c r="E314" i="10"/>
  <c r="F311" i="10"/>
  <c r="E311" i="10"/>
  <c r="F312" i="10"/>
  <c r="F308" i="10"/>
  <c r="F300" i="10"/>
  <c r="F296" i="10"/>
  <c r="F292" i="10"/>
  <c r="F288" i="10"/>
  <c r="F284" i="10"/>
  <c r="F280" i="10"/>
  <c r="F276" i="10"/>
  <c r="F272" i="10"/>
  <c r="F268" i="10"/>
  <c r="F264" i="10"/>
  <c r="E308" i="10"/>
  <c r="E304" i="10"/>
  <c r="E300" i="10"/>
  <c r="E296" i="10"/>
  <c r="E292" i="10"/>
  <c r="E288" i="10"/>
  <c r="E284" i="10"/>
  <c r="E280" i="10"/>
  <c r="E276" i="10"/>
  <c r="E272" i="10"/>
  <c r="E268" i="10"/>
  <c r="E264" i="10"/>
  <c r="F304" i="10"/>
  <c r="F309" i="10"/>
  <c r="F305" i="10"/>
  <c r="F301" i="10"/>
  <c r="F297" i="10"/>
  <c r="F293" i="10"/>
  <c r="F289" i="10"/>
  <c r="F285" i="10"/>
  <c r="F281" i="10"/>
  <c r="F277" i="10"/>
  <c r="F273" i="10"/>
  <c r="F269" i="10"/>
  <c r="F265" i="10"/>
  <c r="F259" i="10"/>
  <c r="E259" i="10"/>
  <c r="F260" i="10"/>
  <c r="E260" i="10"/>
  <c r="F256" i="10"/>
  <c r="E256" i="10"/>
  <c r="F253" i="10"/>
  <c r="E253" i="10"/>
  <c r="F251" i="10"/>
  <c r="F247" i="10"/>
  <c r="F243" i="10"/>
  <c r="F239" i="10"/>
  <c r="F235" i="10"/>
  <c r="F231" i="10"/>
  <c r="F227" i="10"/>
  <c r="F223" i="10"/>
  <c r="F219" i="10"/>
  <c r="F215" i="10"/>
  <c r="F211" i="10"/>
  <c r="E251" i="10"/>
  <c r="E247" i="10"/>
  <c r="E243" i="10"/>
  <c r="E239" i="10"/>
  <c r="E235" i="10"/>
  <c r="E231" i="10"/>
  <c r="E227" i="10"/>
  <c r="E223" i="10"/>
  <c r="E219" i="10"/>
  <c r="E215" i="10"/>
  <c r="F248" i="10"/>
  <c r="F244" i="10"/>
  <c r="F240" i="10"/>
  <c r="F236" i="10"/>
  <c r="F232" i="10"/>
  <c r="F228" i="10"/>
  <c r="F224" i="10"/>
  <c r="F220" i="10"/>
  <c r="F216" i="10"/>
  <c r="F212" i="10"/>
  <c r="F252" i="10"/>
  <c r="E224" i="10"/>
  <c r="E220" i="10"/>
  <c r="E216" i="10"/>
  <c r="E212" i="10"/>
  <c r="F209" i="10"/>
  <c r="D208" i="10"/>
  <c r="F208" i="10"/>
  <c r="F204" i="10"/>
  <c r="F205" i="10"/>
  <c r="E205" i="10"/>
  <c r="E201" i="10"/>
  <c r="F206" i="10"/>
  <c r="F202" i="10"/>
  <c r="E206" i="10"/>
  <c r="E202" i="10"/>
  <c r="F199" i="10"/>
  <c r="F195" i="10"/>
  <c r="F191" i="10"/>
  <c r="F187" i="10"/>
  <c r="F183" i="10"/>
  <c r="F179" i="10"/>
  <c r="F175" i="10"/>
  <c r="F171" i="10"/>
  <c r="F167" i="10"/>
  <c r="F163" i="10"/>
  <c r="F159" i="10"/>
  <c r="E195" i="10"/>
  <c r="E191" i="10"/>
  <c r="E183" i="10"/>
  <c r="E179" i="10"/>
  <c r="E175" i="10"/>
  <c r="E171" i="10"/>
  <c r="E167" i="10"/>
  <c r="E163" i="10"/>
  <c r="E159" i="10"/>
  <c r="F200" i="10"/>
  <c r="D199" i="10"/>
  <c r="F196" i="10"/>
  <c r="F192" i="10"/>
  <c r="F188" i="10"/>
  <c r="D187" i="10"/>
  <c r="F184" i="10"/>
  <c r="F180" i="10"/>
  <c r="F176" i="10"/>
  <c r="F172" i="10"/>
  <c r="F168" i="10"/>
  <c r="F164" i="10"/>
  <c r="F160" i="10"/>
  <c r="E200" i="10"/>
  <c r="E196" i="10"/>
  <c r="E192" i="10"/>
  <c r="E188" i="10"/>
  <c r="E184" i="10"/>
  <c r="E180" i="10"/>
  <c r="E176" i="10"/>
  <c r="E172" i="10"/>
  <c r="E168" i="10"/>
  <c r="E164" i="10"/>
  <c r="E160" i="10"/>
  <c r="E158" i="10"/>
  <c r="F157" i="10"/>
  <c r="E157" i="10"/>
  <c r="F155" i="10"/>
  <c r="F151" i="10"/>
  <c r="F147" i="10"/>
  <c r="F143" i="10"/>
  <c r="F139" i="10"/>
  <c r="F135" i="10"/>
  <c r="F131" i="10"/>
  <c r="F127" i="10"/>
  <c r="F123" i="10"/>
  <c r="F119" i="10"/>
  <c r="F115" i="10"/>
  <c r="F111" i="10"/>
  <c r="F107" i="10"/>
  <c r="E147" i="10"/>
  <c r="E123" i="10"/>
  <c r="E119" i="10"/>
  <c r="E111" i="10"/>
  <c r="E107" i="10"/>
  <c r="E151" i="10"/>
  <c r="E131" i="10"/>
  <c r="E127" i="10"/>
  <c r="E115" i="10"/>
  <c r="F156" i="10"/>
  <c r="D155" i="10"/>
  <c r="F152" i="10"/>
  <c r="F148" i="10"/>
  <c r="F144" i="10"/>
  <c r="D143" i="10"/>
  <c r="F140" i="10"/>
  <c r="D139" i="10"/>
  <c r="F136" i="10"/>
  <c r="D135" i="10"/>
  <c r="F132" i="10"/>
  <c r="F128" i="10"/>
  <c r="F124" i="10"/>
  <c r="F120" i="10"/>
  <c r="F116" i="10"/>
  <c r="F112" i="10"/>
  <c r="F108" i="10"/>
  <c r="E106" i="10"/>
  <c r="F104" i="10"/>
  <c r="E104" i="10"/>
  <c r="E102" i="10"/>
  <c r="F103" i="10"/>
  <c r="F88" i="10"/>
  <c r="F80" i="10"/>
  <c r="F76" i="10"/>
  <c r="F72" i="10"/>
  <c r="F68" i="10"/>
  <c r="F64" i="10"/>
  <c r="F60" i="10"/>
  <c r="F56" i="10"/>
  <c r="F84" i="10"/>
  <c r="E100" i="10"/>
  <c r="E96" i="10"/>
  <c r="E92" i="10"/>
  <c r="E88" i="10"/>
  <c r="E84" i="10"/>
  <c r="E80" i="10"/>
  <c r="E76" i="10"/>
  <c r="E72" i="10"/>
  <c r="E68" i="10"/>
  <c r="E64" i="10"/>
  <c r="E60" i="10"/>
  <c r="E56" i="10"/>
  <c r="F101" i="10"/>
  <c r="F97" i="10"/>
  <c r="D96" i="10"/>
  <c r="D92" i="10"/>
  <c r="F100" i="10"/>
  <c r="D54" i="10"/>
  <c r="F48" i="10"/>
  <c r="F36" i="10"/>
  <c r="F24" i="10"/>
  <c r="F12" i="10"/>
  <c r="E52" i="10"/>
  <c r="E48" i="10"/>
  <c r="E44" i="10"/>
  <c r="E40" i="10"/>
  <c r="E36" i="10"/>
  <c r="E32" i="10"/>
  <c r="E28" i="10"/>
  <c r="E24" i="10"/>
  <c r="E20" i="10"/>
  <c r="E16" i="10"/>
  <c r="E12" i="10"/>
  <c r="E8" i="10"/>
  <c r="E4" i="10"/>
  <c r="F52" i="10"/>
  <c r="F40" i="10"/>
  <c r="F28" i="10"/>
  <c r="F20" i="10"/>
  <c r="F16" i="10"/>
  <c r="F8" i="10"/>
  <c r="F53" i="10"/>
  <c r="F49" i="10"/>
  <c r="F45" i="10"/>
  <c r="D44" i="10"/>
  <c r="F41" i="10"/>
  <c r="F37" i="10"/>
  <c r="F33" i="10"/>
  <c r="D32" i="10"/>
  <c r="F29" i="10"/>
  <c r="F25" i="10"/>
  <c r="F21" i="10"/>
  <c r="F17" i="10"/>
  <c r="F13" i="10"/>
  <c r="F9" i="10"/>
  <c r="F5" i="10"/>
  <c r="D4" i="10"/>
  <c r="K56" i="5"/>
  <c r="L56" i="5"/>
  <c r="M56" i="5"/>
  <c r="H4" i="5" s="1"/>
  <c r="S121" i="6" s="1"/>
  <c r="N56" i="5"/>
  <c r="G4" i="5" s="1"/>
  <c r="S62" i="6" s="1"/>
  <c r="F1613" i="10" s="1"/>
  <c r="K6" i="5"/>
  <c r="L6" i="5"/>
  <c r="M6" i="5"/>
  <c r="H6" i="5" s="1"/>
  <c r="S70" i="6" s="1"/>
  <c r="N6" i="5"/>
  <c r="G6" i="5" s="1"/>
  <c r="S11" i="6" s="1"/>
  <c r="F730" i="10" s="1"/>
  <c r="K7" i="5"/>
  <c r="L7" i="5"/>
  <c r="M7" i="5"/>
  <c r="H7" i="5" s="1"/>
  <c r="S71" i="6" s="1"/>
  <c r="N7" i="5"/>
  <c r="G7" i="5" s="1"/>
  <c r="S12" i="6" s="1"/>
  <c r="F1563" i="10" s="1"/>
  <c r="K8" i="5"/>
  <c r="L8" i="5"/>
  <c r="M8" i="5"/>
  <c r="H8" i="5" s="1"/>
  <c r="S72" i="6" s="1"/>
  <c r="N8" i="5"/>
  <c r="G8" i="5" s="1"/>
  <c r="S13" i="6" s="1"/>
  <c r="F1564" i="10" s="1"/>
  <c r="K9" i="5"/>
  <c r="L9" i="5"/>
  <c r="M9" i="5"/>
  <c r="H9" i="5" s="1"/>
  <c r="S73" i="6" s="1"/>
  <c r="N9" i="5"/>
  <c r="G9" i="5" s="1"/>
  <c r="S14" i="6" s="1"/>
  <c r="F1565" i="10" s="1"/>
  <c r="K10" i="5"/>
  <c r="L10" i="5"/>
  <c r="M10" i="5"/>
  <c r="H10" i="5" s="1"/>
  <c r="S74" i="6" s="1"/>
  <c r="N10" i="5"/>
  <c r="G10" i="5" s="1"/>
  <c r="S15" i="6" s="1"/>
  <c r="F1566" i="10" s="1"/>
  <c r="K11" i="5"/>
  <c r="L11" i="5"/>
  <c r="M11" i="5"/>
  <c r="H11" i="5" s="1"/>
  <c r="S75" i="6" s="1"/>
  <c r="N11" i="5"/>
  <c r="G11" i="5" s="1"/>
  <c r="S16" i="6" s="1"/>
  <c r="F735" i="10" s="1"/>
  <c r="K12" i="5"/>
  <c r="L12" i="5"/>
  <c r="M12" i="5"/>
  <c r="H12" i="5" s="1"/>
  <c r="S76" i="6" s="1"/>
  <c r="N12" i="5"/>
  <c r="G12" i="5" s="1"/>
  <c r="S17" i="6" s="1"/>
  <c r="F736" i="10" s="1"/>
  <c r="K13" i="5"/>
  <c r="L13" i="5"/>
  <c r="M13" i="5"/>
  <c r="H13" i="5" s="1"/>
  <c r="S77" i="6" s="1"/>
  <c r="N13" i="5"/>
  <c r="G13" i="5" s="1"/>
  <c r="S18" i="6" s="1"/>
  <c r="F737" i="10" s="1"/>
  <c r="K14" i="5"/>
  <c r="L14" i="5"/>
  <c r="M14" i="5"/>
  <c r="H14" i="5" s="1"/>
  <c r="S78" i="6" s="1"/>
  <c r="N14" i="5"/>
  <c r="G14" i="5" s="1"/>
  <c r="S19" i="6" s="1"/>
  <c r="F738" i="10" s="1"/>
  <c r="K15" i="5"/>
  <c r="L15" i="5"/>
  <c r="M15" i="5"/>
  <c r="H15" i="5" s="1"/>
  <c r="S79" i="6" s="1"/>
  <c r="N15" i="5"/>
  <c r="G15" i="5" s="1"/>
  <c r="S20" i="6" s="1"/>
  <c r="F1571" i="10" s="1"/>
  <c r="K16" i="5"/>
  <c r="L16" i="5"/>
  <c r="M16" i="5"/>
  <c r="H16" i="5" s="1"/>
  <c r="S90" i="6" s="1"/>
  <c r="N16" i="5"/>
  <c r="G16" i="5" s="1"/>
  <c r="S31" i="6" s="1"/>
  <c r="F1582" i="10" s="1"/>
  <c r="K17" i="5"/>
  <c r="L17" i="5"/>
  <c r="M17" i="5"/>
  <c r="H17" i="5" s="1"/>
  <c r="N17" i="5"/>
  <c r="G17" i="5" s="1"/>
  <c r="K18" i="5"/>
  <c r="L18" i="5"/>
  <c r="M18" i="5"/>
  <c r="H18" i="5" s="1"/>
  <c r="S82" i="6" s="1"/>
  <c r="N18" i="5"/>
  <c r="G18" i="5" s="1"/>
  <c r="S23" i="6" s="1"/>
  <c r="F1574" i="10" s="1"/>
  <c r="K20" i="5"/>
  <c r="L20" i="5"/>
  <c r="M20" i="5"/>
  <c r="H20" i="5" s="1"/>
  <c r="S84" i="6" s="1"/>
  <c r="N20" i="5"/>
  <c r="G20" i="5" s="1"/>
  <c r="S25" i="6" s="1"/>
  <c r="F744" i="10" s="1"/>
  <c r="K21" i="5"/>
  <c r="L21" i="5"/>
  <c r="M21" i="5"/>
  <c r="H21" i="5" s="1"/>
  <c r="S85" i="6" s="1"/>
  <c r="N21" i="5"/>
  <c r="G21" i="5" s="1"/>
  <c r="S26" i="6" s="1"/>
  <c r="F745" i="10" s="1"/>
  <c r="K22" i="5"/>
  <c r="L22" i="5"/>
  <c r="M22" i="5"/>
  <c r="H22" i="5" s="1"/>
  <c r="S86" i="6" s="1"/>
  <c r="N22" i="5"/>
  <c r="G22" i="5" s="1"/>
  <c r="S27" i="6" s="1"/>
  <c r="F746" i="10" s="1"/>
  <c r="K23" i="5"/>
  <c r="L23" i="5"/>
  <c r="M23" i="5"/>
  <c r="H23" i="5" s="1"/>
  <c r="S87" i="6" s="1"/>
  <c r="N23" i="5"/>
  <c r="G23" i="5" s="1"/>
  <c r="S28" i="6" s="1"/>
  <c r="F1579" i="10" s="1"/>
  <c r="K24" i="5"/>
  <c r="L24" i="5"/>
  <c r="M24" i="5"/>
  <c r="H24" i="5" s="1"/>
  <c r="S88" i="6" s="1"/>
  <c r="N24" i="5"/>
  <c r="G24" i="5" s="1"/>
  <c r="S29" i="6" s="1"/>
  <c r="F748" i="10" s="1"/>
  <c r="K25" i="5"/>
  <c r="L25" i="5"/>
  <c r="M25" i="5"/>
  <c r="H25" i="5" s="1"/>
  <c r="S89" i="6" s="1"/>
  <c r="N25" i="5"/>
  <c r="G25" i="5" s="1"/>
  <c r="S30" i="6" s="1"/>
  <c r="F1581" i="10" s="1"/>
  <c r="K26" i="5"/>
  <c r="L26" i="5"/>
  <c r="M26" i="5"/>
  <c r="H26" i="5" s="1"/>
  <c r="S102" i="6" s="1"/>
  <c r="N26" i="5"/>
  <c r="G26" i="5" s="1"/>
  <c r="S43" i="6" s="1"/>
  <c r="F1594" i="10" s="1"/>
  <c r="K27" i="5"/>
  <c r="L27" i="5"/>
  <c r="M27" i="5"/>
  <c r="H27" i="5" s="1"/>
  <c r="S91" i="6" s="1"/>
  <c r="N27" i="5"/>
  <c r="G27" i="5" s="1"/>
  <c r="S32" i="6" s="1"/>
  <c r="F1583" i="10" s="1"/>
  <c r="K28" i="5"/>
  <c r="L28" i="5"/>
  <c r="M28" i="5"/>
  <c r="H28" i="5" s="1"/>
  <c r="S92" i="6" s="1"/>
  <c r="N28" i="5"/>
  <c r="G28" i="5" s="1"/>
  <c r="S33" i="6" s="1"/>
  <c r="F1584" i="10" s="1"/>
  <c r="K29" i="5"/>
  <c r="L29" i="5"/>
  <c r="M29" i="5"/>
  <c r="H29" i="5" s="1"/>
  <c r="S93" i="6" s="1"/>
  <c r="N29" i="5"/>
  <c r="G29" i="5" s="1"/>
  <c r="S34" i="6" s="1"/>
  <c r="F753" i="10" s="1"/>
  <c r="K30" i="5"/>
  <c r="L30" i="5"/>
  <c r="M30" i="5"/>
  <c r="H30" i="5" s="1"/>
  <c r="S94" i="6" s="1"/>
  <c r="N30" i="5"/>
  <c r="G30" i="5" s="1"/>
  <c r="S35" i="6" s="1"/>
  <c r="F1586" i="10" s="1"/>
  <c r="K31" i="5"/>
  <c r="L31" i="5"/>
  <c r="M31" i="5"/>
  <c r="H31" i="5" s="1"/>
  <c r="S95" i="6" s="1"/>
  <c r="N31" i="5"/>
  <c r="G31" i="5" s="1"/>
  <c r="S36" i="6" s="1"/>
  <c r="F1587" i="10" s="1"/>
  <c r="K32" i="5"/>
  <c r="L32" i="5"/>
  <c r="M32" i="5"/>
  <c r="H32" i="5" s="1"/>
  <c r="S96" i="6" s="1"/>
  <c r="N32" i="5"/>
  <c r="G32" i="5" s="1"/>
  <c r="S37" i="6" s="1"/>
  <c r="F1588" i="10" s="1"/>
  <c r="K33" i="5"/>
  <c r="L33" i="5"/>
  <c r="M33" i="5"/>
  <c r="H33" i="5" s="1"/>
  <c r="S97" i="6" s="1"/>
  <c r="N33" i="5"/>
  <c r="G33" i="5" s="1"/>
  <c r="S38" i="6" s="1"/>
  <c r="F1589" i="10" s="1"/>
  <c r="K34" i="5"/>
  <c r="L34" i="5"/>
  <c r="M34" i="5"/>
  <c r="H34" i="5" s="1"/>
  <c r="S98" i="6" s="1"/>
  <c r="N34" i="5"/>
  <c r="G34" i="5" s="1"/>
  <c r="S39" i="6" s="1"/>
  <c r="F1590" i="10" s="1"/>
  <c r="K35" i="5"/>
  <c r="L35" i="5"/>
  <c r="M35" i="5"/>
  <c r="H35" i="5" s="1"/>
  <c r="S99" i="6" s="1"/>
  <c r="N35" i="5"/>
  <c r="G35" i="5" s="1"/>
  <c r="S40" i="6" s="1"/>
  <c r="F1591" i="10" s="1"/>
  <c r="K36" i="5"/>
  <c r="L36" i="5"/>
  <c r="M36" i="5"/>
  <c r="H36" i="5" s="1"/>
  <c r="S100" i="6" s="1"/>
  <c r="N36" i="5"/>
  <c r="G36" i="5" s="1"/>
  <c r="S41" i="6" s="1"/>
  <c r="F1592" i="10" s="1"/>
  <c r="K37" i="5"/>
  <c r="L37" i="5"/>
  <c r="M37" i="5"/>
  <c r="H37" i="5" s="1"/>
  <c r="S101" i="6" s="1"/>
  <c r="N37" i="5"/>
  <c r="G37" i="5" s="1"/>
  <c r="S42" i="6" s="1"/>
  <c r="F1593" i="10" s="1"/>
  <c r="K38" i="5"/>
  <c r="L38" i="5"/>
  <c r="M38" i="5"/>
  <c r="H38" i="5" s="1"/>
  <c r="S120" i="6" s="1"/>
  <c r="N38" i="5"/>
  <c r="G38" i="5" s="1"/>
  <c r="S61" i="6" s="1"/>
  <c r="F1612" i="10" s="1"/>
  <c r="K39" i="5"/>
  <c r="L39" i="5"/>
  <c r="M39" i="5"/>
  <c r="H39" i="5" s="1"/>
  <c r="S103" i="6" s="1"/>
  <c r="N39" i="5"/>
  <c r="G39" i="5" s="1"/>
  <c r="S44" i="6" s="1"/>
  <c r="F1595" i="10" s="1"/>
  <c r="K40" i="5"/>
  <c r="L40" i="5"/>
  <c r="M40" i="5"/>
  <c r="H40" i="5" s="1"/>
  <c r="S104" i="6" s="1"/>
  <c r="N40" i="5"/>
  <c r="G40" i="5" s="1"/>
  <c r="S45" i="6" s="1"/>
  <c r="F1596" i="10" s="1"/>
  <c r="K41" i="5"/>
  <c r="L41" i="5"/>
  <c r="M41" i="5"/>
  <c r="H41" i="5" s="1"/>
  <c r="S105" i="6" s="1"/>
  <c r="N41" i="5"/>
  <c r="G41" i="5" s="1"/>
  <c r="S46" i="6" s="1"/>
  <c r="F1597" i="10" s="1"/>
  <c r="K42" i="5"/>
  <c r="L42" i="5"/>
  <c r="M42" i="5"/>
  <c r="H42" i="5" s="1"/>
  <c r="S106" i="6" s="1"/>
  <c r="N42" i="5"/>
  <c r="G42" i="5" s="1"/>
  <c r="S47" i="6" s="1"/>
  <c r="F1598" i="10" s="1"/>
  <c r="K43" i="5"/>
  <c r="L43" i="5"/>
  <c r="M43" i="5"/>
  <c r="H43" i="5" s="1"/>
  <c r="S107" i="6" s="1"/>
  <c r="N43" i="5"/>
  <c r="G43" i="5" s="1"/>
  <c r="S48" i="6" s="1"/>
  <c r="F1599" i="10" s="1"/>
  <c r="K44" i="5"/>
  <c r="L44" i="5"/>
  <c r="M44" i="5"/>
  <c r="H44" i="5" s="1"/>
  <c r="S108" i="6" s="1"/>
  <c r="N44" i="5"/>
  <c r="G44" i="5" s="1"/>
  <c r="S49" i="6" s="1"/>
  <c r="F768" i="10" s="1"/>
  <c r="K45" i="5"/>
  <c r="L45" i="5"/>
  <c r="M45" i="5"/>
  <c r="H45" i="5" s="1"/>
  <c r="S109" i="6" s="1"/>
  <c r="N45" i="5"/>
  <c r="G45" i="5" s="1"/>
  <c r="S50" i="6" s="1"/>
  <c r="F769" i="10" s="1"/>
  <c r="K46" i="5"/>
  <c r="L46" i="5"/>
  <c r="M46" i="5"/>
  <c r="H46" i="5" s="1"/>
  <c r="S110" i="6" s="1"/>
  <c r="N46" i="5"/>
  <c r="G46" i="5" s="1"/>
  <c r="S51" i="6" s="1"/>
  <c r="F770" i="10" s="1"/>
  <c r="K47" i="5"/>
  <c r="L47" i="5"/>
  <c r="M47" i="5"/>
  <c r="H47" i="5" s="1"/>
  <c r="S111" i="6" s="1"/>
  <c r="N47" i="5"/>
  <c r="G47" i="5" s="1"/>
  <c r="S52" i="6" s="1"/>
  <c r="F1603" i="10" s="1"/>
  <c r="K48" i="5"/>
  <c r="L48" i="5"/>
  <c r="M48" i="5"/>
  <c r="H48" i="5" s="1"/>
  <c r="S112" i="6" s="1"/>
  <c r="N48" i="5"/>
  <c r="G48" i="5" s="1"/>
  <c r="S53" i="6" s="1"/>
  <c r="F772" i="10" s="1"/>
  <c r="K49" i="5"/>
  <c r="L49" i="5"/>
  <c r="M49" i="5"/>
  <c r="H49" i="5" s="1"/>
  <c r="S113" i="6" s="1"/>
  <c r="N49" i="5"/>
  <c r="G49" i="5" s="1"/>
  <c r="S54" i="6" s="1"/>
  <c r="F1605" i="10" s="1"/>
  <c r="K50" i="5"/>
  <c r="L50" i="5"/>
  <c r="M50" i="5"/>
  <c r="H50" i="5" s="1"/>
  <c r="S114" i="6" s="1"/>
  <c r="N50" i="5"/>
  <c r="G50" i="5" s="1"/>
  <c r="S55" i="6" s="1"/>
  <c r="F1606" i="10" s="1"/>
  <c r="K51" i="5"/>
  <c r="L51" i="5"/>
  <c r="M51" i="5"/>
  <c r="H51" i="5" s="1"/>
  <c r="S115" i="6" s="1"/>
  <c r="N51" i="5"/>
  <c r="G51" i="5" s="1"/>
  <c r="S56" i="6" s="1"/>
  <c r="F1607" i="10" s="1"/>
  <c r="K52" i="5"/>
  <c r="L52" i="5"/>
  <c r="M52" i="5"/>
  <c r="H52" i="5" s="1"/>
  <c r="S116" i="6" s="1"/>
  <c r="N52" i="5"/>
  <c r="G52" i="5" s="1"/>
  <c r="S57" i="6" s="1"/>
  <c r="F776" i="10" s="1"/>
  <c r="K53" i="5"/>
  <c r="L53" i="5"/>
  <c r="M53" i="5"/>
  <c r="H53" i="5" s="1"/>
  <c r="S117" i="6" s="1"/>
  <c r="N53" i="5"/>
  <c r="G53" i="5" s="1"/>
  <c r="S58" i="6" s="1"/>
  <c r="F777" i="10" s="1"/>
  <c r="K54" i="5"/>
  <c r="L54" i="5"/>
  <c r="M54" i="5"/>
  <c r="H54" i="5" s="1"/>
  <c r="S118" i="6" s="1"/>
  <c r="N54" i="5"/>
  <c r="G54" i="5" s="1"/>
  <c r="S59" i="6" s="1"/>
  <c r="F1610" i="10" s="1"/>
  <c r="K55" i="5"/>
  <c r="L55" i="5"/>
  <c r="M55" i="5"/>
  <c r="H55" i="5" s="1"/>
  <c r="S119" i="6" s="1"/>
  <c r="N55" i="5"/>
  <c r="G55" i="5" s="1"/>
  <c r="S60" i="6" s="1"/>
  <c r="F1611" i="10" s="1"/>
  <c r="N5" i="5"/>
  <c r="G5" i="5" s="1"/>
  <c r="S21" i="6" s="1"/>
  <c r="F740" i="10" s="1"/>
  <c r="M5" i="5"/>
  <c r="H5" i="5" s="1"/>
  <c r="S80" i="6" s="1"/>
  <c r="L5" i="5"/>
  <c r="K5" i="5"/>
  <c r="Q1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F747" i="10" l="1"/>
  <c r="F751" i="10"/>
  <c r="F1568" i="10"/>
  <c r="F1562" i="10"/>
  <c r="F757" i="10"/>
  <c r="F771" i="10"/>
  <c r="F1572" i="10"/>
  <c r="F1601" i="10"/>
  <c r="F765" i="10"/>
  <c r="F779" i="10"/>
  <c r="F742" i="10"/>
  <c r="F780" i="10"/>
  <c r="F756" i="10"/>
  <c r="F1576" i="10"/>
  <c r="F1608" i="10"/>
  <c r="F1570" i="10"/>
  <c r="F749" i="10"/>
  <c r="F762" i="10"/>
  <c r="F766" i="10"/>
  <c r="F739" i="10"/>
  <c r="F1600" i="10"/>
  <c r="F754" i="10"/>
  <c r="F752" i="10"/>
  <c r="F1580" i="10"/>
  <c r="F1578" i="10"/>
  <c r="F755" i="10"/>
  <c r="F1609" i="10"/>
  <c r="F733" i="10"/>
  <c r="F1577" i="10"/>
  <c r="F760" i="10"/>
  <c r="F764" i="10"/>
  <c r="F759" i="10"/>
  <c r="F1585" i="10"/>
  <c r="F778" i="10"/>
  <c r="F1604" i="10"/>
  <c r="F774" i="10"/>
  <c r="F781" i="10"/>
  <c r="F731" i="10"/>
  <c r="F763" i="10"/>
  <c r="F1602" i="10"/>
  <c r="F1569" i="10"/>
  <c r="F758" i="10"/>
  <c r="F1567" i="10"/>
  <c r="F773" i="10"/>
  <c r="F732" i="10"/>
  <c r="F767" i="10"/>
  <c r="F750" i="10"/>
  <c r="F734" i="10"/>
  <c r="G19" i="5"/>
  <c r="S24" i="6" s="1"/>
  <c r="H19" i="5"/>
  <c r="S83" i="6" s="1"/>
  <c r="S81" i="6"/>
  <c r="S22" i="6"/>
  <c r="F743" i="10" l="1"/>
  <c r="F1575" i="10"/>
  <c r="F1573" i="10"/>
  <c r="F741" i="10"/>
  <c r="Y2" i="5"/>
  <c r="W3" i="5"/>
  <c r="X3" i="5"/>
  <c r="Y3" i="5"/>
  <c r="Z3" i="5"/>
  <c r="AA3" i="5"/>
  <c r="W4" i="5"/>
  <c r="X4" i="5"/>
  <c r="Y4" i="5"/>
  <c r="Z4" i="5"/>
  <c r="E4" i="5" s="1"/>
  <c r="P119" i="1" s="1"/>
  <c r="AA4" i="5"/>
  <c r="C4" i="5" s="1"/>
  <c r="P60" i="1" s="1"/>
  <c r="W5" i="5"/>
  <c r="X5" i="5"/>
  <c r="Y5" i="5"/>
  <c r="Z5" i="5"/>
  <c r="E5" i="5" s="1"/>
  <c r="P78" i="1" s="1"/>
  <c r="AA5" i="5"/>
  <c r="C5" i="5" s="1"/>
  <c r="P19" i="1" s="1"/>
  <c r="W6" i="5"/>
  <c r="X6" i="5"/>
  <c r="Y6" i="5"/>
  <c r="Z6" i="5"/>
  <c r="E6" i="5" s="1"/>
  <c r="P68" i="1" s="1"/>
  <c r="AA6" i="5"/>
  <c r="C6" i="5" s="1"/>
  <c r="P9" i="1" s="1"/>
  <c r="W7" i="5"/>
  <c r="X7" i="5"/>
  <c r="Y7" i="5"/>
  <c r="Z7" i="5"/>
  <c r="E7" i="5" s="1"/>
  <c r="P69" i="1" s="1"/>
  <c r="AA7" i="5"/>
  <c r="C7" i="5" s="1"/>
  <c r="P10" i="1" s="1"/>
  <c r="W8" i="5"/>
  <c r="X8" i="5"/>
  <c r="Y8" i="5"/>
  <c r="Z8" i="5"/>
  <c r="E8" i="5" s="1"/>
  <c r="P70" i="1" s="1"/>
  <c r="AA8" i="5"/>
  <c r="C8" i="5" s="1"/>
  <c r="P11" i="1" s="1"/>
  <c r="W9" i="5"/>
  <c r="X9" i="5"/>
  <c r="Y9" i="5"/>
  <c r="Z9" i="5"/>
  <c r="E9" i="5" s="1"/>
  <c r="P71" i="1" s="1"/>
  <c r="AA9" i="5"/>
  <c r="C9" i="5" s="1"/>
  <c r="P12" i="1" s="1"/>
  <c r="W10" i="5"/>
  <c r="X10" i="5"/>
  <c r="Y10" i="5"/>
  <c r="Z10" i="5"/>
  <c r="E10" i="5" s="1"/>
  <c r="P72" i="1" s="1"/>
  <c r="AA10" i="5"/>
  <c r="C10" i="5" s="1"/>
  <c r="P13" i="1" s="1"/>
  <c r="W11" i="5"/>
  <c r="X11" i="5"/>
  <c r="Y11" i="5"/>
  <c r="Z11" i="5"/>
  <c r="E11" i="5" s="1"/>
  <c r="P73" i="1" s="1"/>
  <c r="AA11" i="5"/>
  <c r="C11" i="5" s="1"/>
  <c r="P14" i="1" s="1"/>
  <c r="W12" i="5"/>
  <c r="X12" i="5"/>
  <c r="Y12" i="5"/>
  <c r="Z12" i="5"/>
  <c r="E12" i="5" s="1"/>
  <c r="P74" i="1" s="1"/>
  <c r="AA12" i="5"/>
  <c r="C12" i="5" s="1"/>
  <c r="P15" i="1" s="1"/>
  <c r="W13" i="5"/>
  <c r="X13" i="5"/>
  <c r="Y13" i="5"/>
  <c r="Z13" i="5"/>
  <c r="E13" i="5" s="1"/>
  <c r="P75" i="1" s="1"/>
  <c r="AA13" i="5"/>
  <c r="C13" i="5" s="1"/>
  <c r="P16" i="1" s="1"/>
  <c r="W14" i="5"/>
  <c r="X14" i="5"/>
  <c r="Y14" i="5"/>
  <c r="Z14" i="5"/>
  <c r="E14" i="5" s="1"/>
  <c r="P76" i="1" s="1"/>
  <c r="AA14" i="5"/>
  <c r="C14" i="5" s="1"/>
  <c r="P17" i="1" s="1"/>
  <c r="W15" i="5"/>
  <c r="X15" i="5"/>
  <c r="Y15" i="5"/>
  <c r="Z15" i="5"/>
  <c r="E15" i="5" s="1"/>
  <c r="P77" i="1" s="1"/>
  <c r="AA15" i="5"/>
  <c r="C15" i="5" s="1"/>
  <c r="P18" i="1" s="1"/>
  <c r="W16" i="5"/>
  <c r="X16" i="5"/>
  <c r="Y16" i="5"/>
  <c r="Z16" i="5"/>
  <c r="E16" i="5" s="1"/>
  <c r="P88" i="1" s="1"/>
  <c r="AA16" i="5"/>
  <c r="C16" i="5" s="1"/>
  <c r="P29" i="1" s="1"/>
  <c r="W17" i="5"/>
  <c r="X17" i="5"/>
  <c r="Y17" i="5"/>
  <c r="Z17" i="5"/>
  <c r="E17" i="5" s="1"/>
  <c r="P80" i="1" s="1"/>
  <c r="AA17" i="5"/>
  <c r="C17" i="5" s="1"/>
  <c r="W18" i="5"/>
  <c r="X18" i="5"/>
  <c r="Y18" i="5"/>
  <c r="Z18" i="5"/>
  <c r="E18" i="5" s="1"/>
  <c r="P81" i="1" s="1"/>
  <c r="AA18" i="5"/>
  <c r="C18" i="5" s="1"/>
  <c r="P21" i="1" s="1"/>
  <c r="W20" i="5"/>
  <c r="X20" i="5"/>
  <c r="Y20" i="5"/>
  <c r="Z20" i="5"/>
  <c r="E20" i="5" s="1"/>
  <c r="P82" i="1" s="1"/>
  <c r="AA20" i="5"/>
  <c r="C20" i="5" s="1"/>
  <c r="P23" i="1" s="1"/>
  <c r="W21" i="5"/>
  <c r="X21" i="5"/>
  <c r="Y21" i="5"/>
  <c r="Z21" i="5"/>
  <c r="E21" i="5" s="1"/>
  <c r="P83" i="1" s="1"/>
  <c r="AA21" i="5"/>
  <c r="C21" i="5" s="1"/>
  <c r="P24" i="1" s="1"/>
  <c r="W22" i="5"/>
  <c r="X22" i="5"/>
  <c r="Y22" i="5"/>
  <c r="Z22" i="5"/>
  <c r="E22" i="5" s="1"/>
  <c r="P84" i="1" s="1"/>
  <c r="AA22" i="5"/>
  <c r="C22" i="5" s="1"/>
  <c r="P25" i="1" s="1"/>
  <c r="W23" i="5"/>
  <c r="X23" i="5"/>
  <c r="Y23" i="5"/>
  <c r="Z23" i="5"/>
  <c r="E23" i="5" s="1"/>
  <c r="P85" i="1" s="1"/>
  <c r="AA23" i="5"/>
  <c r="C23" i="5" s="1"/>
  <c r="P26" i="1" s="1"/>
  <c r="W24" i="5"/>
  <c r="X24" i="5"/>
  <c r="Y24" i="5"/>
  <c r="Z24" i="5"/>
  <c r="E24" i="5" s="1"/>
  <c r="P86" i="1" s="1"/>
  <c r="AA24" i="5"/>
  <c r="C24" i="5" s="1"/>
  <c r="P27" i="1" s="1"/>
  <c r="W25" i="5"/>
  <c r="X25" i="5"/>
  <c r="Y25" i="5"/>
  <c r="Z25" i="5"/>
  <c r="E25" i="5" s="1"/>
  <c r="P87" i="1" s="1"/>
  <c r="AA25" i="5"/>
  <c r="C25" i="5" s="1"/>
  <c r="P28" i="1" s="1"/>
  <c r="W26" i="5"/>
  <c r="X26" i="5"/>
  <c r="Y26" i="5"/>
  <c r="Z26" i="5"/>
  <c r="E26" i="5" s="1"/>
  <c r="P100" i="1" s="1"/>
  <c r="AA26" i="5"/>
  <c r="C26" i="5" s="1"/>
  <c r="P41" i="1" s="1"/>
  <c r="W27" i="5"/>
  <c r="X27" i="5"/>
  <c r="Y27" i="5"/>
  <c r="Z27" i="5"/>
  <c r="E27" i="5" s="1"/>
  <c r="P89" i="1" s="1"/>
  <c r="AA27" i="5"/>
  <c r="C27" i="5" s="1"/>
  <c r="P30" i="1" s="1"/>
  <c r="W28" i="5"/>
  <c r="X28" i="5"/>
  <c r="Y28" i="5"/>
  <c r="Z28" i="5"/>
  <c r="E28" i="5" s="1"/>
  <c r="P90" i="1" s="1"/>
  <c r="AA28" i="5"/>
  <c r="C28" i="5" s="1"/>
  <c r="P31" i="1" s="1"/>
  <c r="W29" i="5"/>
  <c r="X29" i="5"/>
  <c r="Y29" i="5"/>
  <c r="Z29" i="5"/>
  <c r="E29" i="5" s="1"/>
  <c r="P91" i="1" s="1"/>
  <c r="AA29" i="5"/>
  <c r="C29" i="5" s="1"/>
  <c r="P32" i="1" s="1"/>
  <c r="W30" i="5"/>
  <c r="X30" i="5"/>
  <c r="Y30" i="5"/>
  <c r="Z30" i="5"/>
  <c r="E30" i="5" s="1"/>
  <c r="P92" i="1" s="1"/>
  <c r="AA30" i="5"/>
  <c r="C30" i="5" s="1"/>
  <c r="P33" i="1" s="1"/>
  <c r="W31" i="5"/>
  <c r="X31" i="5"/>
  <c r="Y31" i="5"/>
  <c r="Z31" i="5"/>
  <c r="E31" i="5" s="1"/>
  <c r="P93" i="1" s="1"/>
  <c r="AA31" i="5"/>
  <c r="C31" i="5" s="1"/>
  <c r="P34" i="1" s="1"/>
  <c r="W32" i="5"/>
  <c r="X32" i="5"/>
  <c r="Y32" i="5"/>
  <c r="Z32" i="5"/>
  <c r="E32" i="5" s="1"/>
  <c r="P94" i="1" s="1"/>
  <c r="AA32" i="5"/>
  <c r="C32" i="5" s="1"/>
  <c r="P35" i="1" s="1"/>
  <c r="W33" i="5"/>
  <c r="X33" i="5"/>
  <c r="Y33" i="5"/>
  <c r="Z33" i="5"/>
  <c r="E33" i="5" s="1"/>
  <c r="P95" i="1" s="1"/>
  <c r="AA33" i="5"/>
  <c r="C33" i="5" s="1"/>
  <c r="P36" i="1" s="1"/>
  <c r="W34" i="5"/>
  <c r="X34" i="5"/>
  <c r="Y34" i="5"/>
  <c r="Z34" i="5"/>
  <c r="E34" i="5" s="1"/>
  <c r="P96" i="1" s="1"/>
  <c r="AA34" i="5"/>
  <c r="C34" i="5" s="1"/>
  <c r="P37" i="1" s="1"/>
  <c r="W35" i="5"/>
  <c r="X35" i="5"/>
  <c r="Y35" i="5"/>
  <c r="Z35" i="5"/>
  <c r="E35" i="5" s="1"/>
  <c r="P97" i="1" s="1"/>
  <c r="AA35" i="5"/>
  <c r="C35" i="5" s="1"/>
  <c r="P38" i="1" s="1"/>
  <c r="W36" i="5"/>
  <c r="X36" i="5"/>
  <c r="Y36" i="5"/>
  <c r="Z36" i="5"/>
  <c r="E36" i="5" s="1"/>
  <c r="P98" i="1" s="1"/>
  <c r="AA36" i="5"/>
  <c r="C36" i="5" s="1"/>
  <c r="P39" i="1" s="1"/>
  <c r="W37" i="5"/>
  <c r="X37" i="5"/>
  <c r="Y37" i="5"/>
  <c r="Z37" i="5"/>
  <c r="E37" i="5" s="1"/>
  <c r="P99" i="1" s="1"/>
  <c r="AA37" i="5"/>
  <c r="C37" i="5" s="1"/>
  <c r="P40" i="1" s="1"/>
  <c r="W38" i="5"/>
  <c r="X38" i="5"/>
  <c r="Y38" i="5"/>
  <c r="Z38" i="5"/>
  <c r="E38" i="5" s="1"/>
  <c r="P118" i="1" s="1"/>
  <c r="AA38" i="5"/>
  <c r="C38" i="5" s="1"/>
  <c r="P59" i="1" s="1"/>
  <c r="W39" i="5"/>
  <c r="X39" i="5"/>
  <c r="Y39" i="5"/>
  <c r="Z39" i="5"/>
  <c r="E39" i="5" s="1"/>
  <c r="P101" i="1" s="1"/>
  <c r="AA39" i="5"/>
  <c r="C39" i="5" s="1"/>
  <c r="P42" i="1" s="1"/>
  <c r="W40" i="5"/>
  <c r="X40" i="5"/>
  <c r="Y40" i="5"/>
  <c r="Z40" i="5"/>
  <c r="E40" i="5" s="1"/>
  <c r="P102" i="1" s="1"/>
  <c r="AA40" i="5"/>
  <c r="C40" i="5" s="1"/>
  <c r="P43" i="1" s="1"/>
  <c r="W41" i="5"/>
  <c r="X41" i="5"/>
  <c r="Y41" i="5"/>
  <c r="Z41" i="5"/>
  <c r="E41" i="5" s="1"/>
  <c r="P103" i="1" s="1"/>
  <c r="AA41" i="5"/>
  <c r="C41" i="5" s="1"/>
  <c r="P44" i="1" s="1"/>
  <c r="W42" i="5"/>
  <c r="X42" i="5"/>
  <c r="Y42" i="5"/>
  <c r="Z42" i="5"/>
  <c r="E42" i="5" s="1"/>
  <c r="P104" i="1" s="1"/>
  <c r="AA42" i="5"/>
  <c r="C42" i="5" s="1"/>
  <c r="P45" i="1" s="1"/>
  <c r="W43" i="5"/>
  <c r="X43" i="5"/>
  <c r="Y43" i="5"/>
  <c r="Z43" i="5"/>
  <c r="E43" i="5" s="1"/>
  <c r="P105" i="1" s="1"/>
  <c r="AA43" i="5"/>
  <c r="C43" i="5" s="1"/>
  <c r="P46" i="1" s="1"/>
  <c r="W44" i="5"/>
  <c r="X44" i="5"/>
  <c r="Y44" i="5"/>
  <c r="Z44" i="5"/>
  <c r="E44" i="5" s="1"/>
  <c r="P106" i="1" s="1"/>
  <c r="AA44" i="5"/>
  <c r="C44" i="5" s="1"/>
  <c r="P47" i="1" s="1"/>
  <c r="W45" i="5"/>
  <c r="X45" i="5"/>
  <c r="Y45" i="5"/>
  <c r="Z45" i="5"/>
  <c r="E45" i="5" s="1"/>
  <c r="P107" i="1" s="1"/>
  <c r="AA45" i="5"/>
  <c r="C45" i="5" s="1"/>
  <c r="P48" i="1" s="1"/>
  <c r="W46" i="5"/>
  <c r="X46" i="5"/>
  <c r="Y46" i="5"/>
  <c r="Z46" i="5"/>
  <c r="E46" i="5" s="1"/>
  <c r="P108" i="1" s="1"/>
  <c r="AA46" i="5"/>
  <c r="C46" i="5" s="1"/>
  <c r="P49" i="1" s="1"/>
  <c r="W47" i="5"/>
  <c r="X47" i="5"/>
  <c r="Y47" i="5"/>
  <c r="Z47" i="5"/>
  <c r="E47" i="5" s="1"/>
  <c r="P109" i="1" s="1"/>
  <c r="AA47" i="5"/>
  <c r="C47" i="5" s="1"/>
  <c r="P50" i="1" s="1"/>
  <c r="W48" i="5"/>
  <c r="X48" i="5"/>
  <c r="Y48" i="5"/>
  <c r="Z48" i="5"/>
  <c r="E48" i="5" s="1"/>
  <c r="P110" i="1" s="1"/>
  <c r="AA48" i="5"/>
  <c r="C48" i="5" s="1"/>
  <c r="P51" i="1" s="1"/>
  <c r="W49" i="5"/>
  <c r="X49" i="5"/>
  <c r="Y49" i="5"/>
  <c r="Z49" i="5"/>
  <c r="E49" i="5" s="1"/>
  <c r="P111" i="1" s="1"/>
  <c r="AA49" i="5"/>
  <c r="C49" i="5" s="1"/>
  <c r="P52" i="1" s="1"/>
  <c r="W50" i="5"/>
  <c r="X50" i="5"/>
  <c r="Y50" i="5"/>
  <c r="Z50" i="5"/>
  <c r="E50" i="5" s="1"/>
  <c r="P112" i="1" s="1"/>
  <c r="AA50" i="5"/>
  <c r="C50" i="5" s="1"/>
  <c r="P53" i="1" s="1"/>
  <c r="W51" i="5"/>
  <c r="X51" i="5"/>
  <c r="Y51" i="5"/>
  <c r="Z51" i="5"/>
  <c r="E51" i="5" s="1"/>
  <c r="P113" i="1" s="1"/>
  <c r="AA51" i="5"/>
  <c r="C51" i="5" s="1"/>
  <c r="P54" i="1" s="1"/>
  <c r="W52" i="5"/>
  <c r="X52" i="5"/>
  <c r="Y52" i="5"/>
  <c r="Z52" i="5"/>
  <c r="E52" i="5" s="1"/>
  <c r="P114" i="1" s="1"/>
  <c r="AA52" i="5"/>
  <c r="C52" i="5" s="1"/>
  <c r="P55" i="1" s="1"/>
  <c r="W53" i="5"/>
  <c r="X53" i="5"/>
  <c r="Y53" i="5"/>
  <c r="Z53" i="5"/>
  <c r="E53" i="5" s="1"/>
  <c r="P115" i="1" s="1"/>
  <c r="AA53" i="5"/>
  <c r="C53" i="5" s="1"/>
  <c r="P56" i="1" s="1"/>
  <c r="W54" i="5"/>
  <c r="X54" i="5"/>
  <c r="Y54" i="5"/>
  <c r="Z54" i="5"/>
  <c r="E54" i="5" s="1"/>
  <c r="P116" i="1" s="1"/>
  <c r="AA54" i="5"/>
  <c r="C54" i="5" s="1"/>
  <c r="P57" i="1" s="1"/>
  <c r="W55" i="5"/>
  <c r="X55" i="5"/>
  <c r="Y55" i="5"/>
  <c r="Z55" i="5"/>
  <c r="E55" i="5" s="1"/>
  <c r="P117" i="1" s="1"/>
  <c r="AA55" i="5"/>
  <c r="C55" i="5" s="1"/>
  <c r="P58" i="1" s="1"/>
  <c r="W1" i="5"/>
  <c r="S2" i="5"/>
  <c r="S3" i="5"/>
  <c r="T3" i="5"/>
  <c r="U3" i="5"/>
  <c r="R4" i="5"/>
  <c r="S4" i="5"/>
  <c r="T4" i="5"/>
  <c r="F4" i="5" s="1"/>
  <c r="Q119" i="1" s="1"/>
  <c r="U4" i="5"/>
  <c r="R5" i="5"/>
  <c r="S5" i="5"/>
  <c r="T5" i="5"/>
  <c r="F5" i="5" s="1"/>
  <c r="Q78" i="1" s="1"/>
  <c r="U5" i="5"/>
  <c r="R6" i="5"/>
  <c r="S6" i="5"/>
  <c r="T6" i="5"/>
  <c r="F6" i="5" s="1"/>
  <c r="Q68" i="1" s="1"/>
  <c r="U6" i="5"/>
  <c r="R7" i="5"/>
  <c r="S7" i="5"/>
  <c r="T7" i="5"/>
  <c r="F7" i="5" s="1"/>
  <c r="Q69" i="1" s="1"/>
  <c r="U7" i="5"/>
  <c r="R8" i="5"/>
  <c r="S8" i="5"/>
  <c r="T8" i="5"/>
  <c r="F8" i="5" s="1"/>
  <c r="Q70" i="1" s="1"/>
  <c r="U8" i="5"/>
  <c r="R9" i="5"/>
  <c r="S9" i="5"/>
  <c r="T9" i="5"/>
  <c r="F9" i="5" s="1"/>
  <c r="Q71" i="1" s="1"/>
  <c r="U9" i="5"/>
  <c r="R10" i="5"/>
  <c r="S10" i="5"/>
  <c r="T10" i="5"/>
  <c r="F10" i="5" s="1"/>
  <c r="Q72" i="1" s="1"/>
  <c r="U10" i="5"/>
  <c r="R11" i="5"/>
  <c r="S11" i="5"/>
  <c r="T11" i="5"/>
  <c r="F11" i="5" s="1"/>
  <c r="Q73" i="1" s="1"/>
  <c r="U11" i="5"/>
  <c r="R12" i="5"/>
  <c r="S12" i="5"/>
  <c r="T12" i="5"/>
  <c r="F12" i="5" s="1"/>
  <c r="Q74" i="1" s="1"/>
  <c r="U12" i="5"/>
  <c r="R13" i="5"/>
  <c r="S13" i="5"/>
  <c r="T13" i="5"/>
  <c r="F13" i="5" s="1"/>
  <c r="Q75" i="1" s="1"/>
  <c r="U13" i="5"/>
  <c r="R14" i="5"/>
  <c r="S14" i="5"/>
  <c r="T14" i="5"/>
  <c r="F14" i="5" s="1"/>
  <c r="Q76" i="1" s="1"/>
  <c r="U14" i="5"/>
  <c r="R15" i="5"/>
  <c r="S15" i="5"/>
  <c r="T15" i="5"/>
  <c r="F15" i="5" s="1"/>
  <c r="Q77" i="1" s="1"/>
  <c r="U15" i="5"/>
  <c r="R16" i="5"/>
  <c r="S16" i="5"/>
  <c r="T16" i="5"/>
  <c r="F16" i="5" s="1"/>
  <c r="Q88" i="1" s="1"/>
  <c r="U16" i="5"/>
  <c r="R17" i="5"/>
  <c r="S17" i="5"/>
  <c r="T17" i="5"/>
  <c r="F17" i="5" s="1"/>
  <c r="U17" i="5"/>
  <c r="R18" i="5"/>
  <c r="S18" i="5"/>
  <c r="T18" i="5"/>
  <c r="F18" i="5" s="1"/>
  <c r="Q81" i="1" s="1"/>
  <c r="U18" i="5"/>
  <c r="R20" i="5"/>
  <c r="S20" i="5"/>
  <c r="T20" i="5"/>
  <c r="F20" i="5" s="1"/>
  <c r="Q82" i="1" s="1"/>
  <c r="U20" i="5"/>
  <c r="R21" i="5"/>
  <c r="S21" i="5"/>
  <c r="T21" i="5"/>
  <c r="F21" i="5" s="1"/>
  <c r="Q83" i="1" s="1"/>
  <c r="U21" i="5"/>
  <c r="R22" i="5"/>
  <c r="S22" i="5"/>
  <c r="T22" i="5"/>
  <c r="F22" i="5" s="1"/>
  <c r="Q84" i="1" s="1"/>
  <c r="U22" i="5"/>
  <c r="R23" i="5"/>
  <c r="S23" i="5"/>
  <c r="T23" i="5"/>
  <c r="F23" i="5" s="1"/>
  <c r="Q85" i="1" s="1"/>
  <c r="U23" i="5"/>
  <c r="R24" i="5"/>
  <c r="S24" i="5"/>
  <c r="T24" i="5"/>
  <c r="F24" i="5" s="1"/>
  <c r="Q86" i="1" s="1"/>
  <c r="U24" i="5"/>
  <c r="R25" i="5"/>
  <c r="S25" i="5"/>
  <c r="T25" i="5"/>
  <c r="F25" i="5" s="1"/>
  <c r="Q87" i="1" s="1"/>
  <c r="U25" i="5"/>
  <c r="R26" i="5"/>
  <c r="S26" i="5"/>
  <c r="T26" i="5"/>
  <c r="F26" i="5" s="1"/>
  <c r="Q100" i="1" s="1"/>
  <c r="U26" i="5"/>
  <c r="R27" i="5"/>
  <c r="S27" i="5"/>
  <c r="T27" i="5"/>
  <c r="F27" i="5" s="1"/>
  <c r="Q89" i="1" s="1"/>
  <c r="U27" i="5"/>
  <c r="R28" i="5"/>
  <c r="S28" i="5"/>
  <c r="T28" i="5"/>
  <c r="F28" i="5" s="1"/>
  <c r="Q90" i="1" s="1"/>
  <c r="U28" i="5"/>
  <c r="R29" i="5"/>
  <c r="S29" i="5"/>
  <c r="T29" i="5"/>
  <c r="F29" i="5" s="1"/>
  <c r="Q91" i="1" s="1"/>
  <c r="U29" i="5"/>
  <c r="R30" i="5"/>
  <c r="S30" i="5"/>
  <c r="T30" i="5"/>
  <c r="F30" i="5" s="1"/>
  <c r="Q92" i="1" s="1"/>
  <c r="U30" i="5"/>
  <c r="R31" i="5"/>
  <c r="S31" i="5"/>
  <c r="T31" i="5"/>
  <c r="F31" i="5" s="1"/>
  <c r="Q93" i="1" s="1"/>
  <c r="U31" i="5"/>
  <c r="R32" i="5"/>
  <c r="S32" i="5"/>
  <c r="T32" i="5"/>
  <c r="F32" i="5" s="1"/>
  <c r="Q94" i="1" s="1"/>
  <c r="U32" i="5"/>
  <c r="R33" i="5"/>
  <c r="S33" i="5"/>
  <c r="T33" i="5"/>
  <c r="F33" i="5" s="1"/>
  <c r="Q95" i="1" s="1"/>
  <c r="U33" i="5"/>
  <c r="R34" i="5"/>
  <c r="S34" i="5"/>
  <c r="T34" i="5"/>
  <c r="F34" i="5" s="1"/>
  <c r="Q96" i="1" s="1"/>
  <c r="U34" i="5"/>
  <c r="R35" i="5"/>
  <c r="S35" i="5"/>
  <c r="T35" i="5"/>
  <c r="F35" i="5" s="1"/>
  <c r="Q97" i="1" s="1"/>
  <c r="U35" i="5"/>
  <c r="R36" i="5"/>
  <c r="S36" i="5"/>
  <c r="T36" i="5"/>
  <c r="F36" i="5" s="1"/>
  <c r="Q98" i="1" s="1"/>
  <c r="U36" i="5"/>
  <c r="R37" i="5"/>
  <c r="S37" i="5"/>
  <c r="T37" i="5"/>
  <c r="F37" i="5" s="1"/>
  <c r="Q99" i="1" s="1"/>
  <c r="U37" i="5"/>
  <c r="R38" i="5"/>
  <c r="S38" i="5"/>
  <c r="T38" i="5"/>
  <c r="F38" i="5" s="1"/>
  <c r="Q118" i="1" s="1"/>
  <c r="U38" i="5"/>
  <c r="R39" i="5"/>
  <c r="S39" i="5"/>
  <c r="T39" i="5"/>
  <c r="F39" i="5" s="1"/>
  <c r="Q101" i="1" s="1"/>
  <c r="U39" i="5"/>
  <c r="R40" i="5"/>
  <c r="S40" i="5"/>
  <c r="T40" i="5"/>
  <c r="F40" i="5" s="1"/>
  <c r="Q102" i="1" s="1"/>
  <c r="U40" i="5"/>
  <c r="R41" i="5"/>
  <c r="S41" i="5"/>
  <c r="T41" i="5"/>
  <c r="F41" i="5" s="1"/>
  <c r="Q103" i="1" s="1"/>
  <c r="U41" i="5"/>
  <c r="R42" i="5"/>
  <c r="S42" i="5"/>
  <c r="T42" i="5"/>
  <c r="F42" i="5" s="1"/>
  <c r="Q104" i="1" s="1"/>
  <c r="U42" i="5"/>
  <c r="R43" i="5"/>
  <c r="S43" i="5"/>
  <c r="T43" i="5"/>
  <c r="F43" i="5" s="1"/>
  <c r="Q105" i="1" s="1"/>
  <c r="U43" i="5"/>
  <c r="R44" i="5"/>
  <c r="S44" i="5"/>
  <c r="T44" i="5"/>
  <c r="F44" i="5" s="1"/>
  <c r="Q106" i="1" s="1"/>
  <c r="U44" i="5"/>
  <c r="R45" i="5"/>
  <c r="S45" i="5"/>
  <c r="T45" i="5"/>
  <c r="F45" i="5" s="1"/>
  <c r="Q107" i="1" s="1"/>
  <c r="U45" i="5"/>
  <c r="R46" i="5"/>
  <c r="S46" i="5"/>
  <c r="T46" i="5"/>
  <c r="F46" i="5" s="1"/>
  <c r="Q108" i="1" s="1"/>
  <c r="U46" i="5"/>
  <c r="R47" i="5"/>
  <c r="S47" i="5"/>
  <c r="T47" i="5"/>
  <c r="F47" i="5" s="1"/>
  <c r="Q109" i="1" s="1"/>
  <c r="U47" i="5"/>
  <c r="R48" i="5"/>
  <c r="S48" i="5"/>
  <c r="T48" i="5"/>
  <c r="F48" i="5" s="1"/>
  <c r="Q110" i="1" s="1"/>
  <c r="U48" i="5"/>
  <c r="R49" i="5"/>
  <c r="S49" i="5"/>
  <c r="T49" i="5"/>
  <c r="F49" i="5" s="1"/>
  <c r="Q111" i="1" s="1"/>
  <c r="U49" i="5"/>
  <c r="R50" i="5"/>
  <c r="S50" i="5"/>
  <c r="T50" i="5"/>
  <c r="F50" i="5" s="1"/>
  <c r="Q112" i="1" s="1"/>
  <c r="U50" i="5"/>
  <c r="R51" i="5"/>
  <c r="S51" i="5"/>
  <c r="T51" i="5"/>
  <c r="F51" i="5" s="1"/>
  <c r="Q113" i="1" s="1"/>
  <c r="U51" i="5"/>
  <c r="R52" i="5"/>
  <c r="S52" i="5"/>
  <c r="T52" i="5"/>
  <c r="F52" i="5" s="1"/>
  <c r="Q114" i="1" s="1"/>
  <c r="U52" i="5"/>
  <c r="Q53" i="5"/>
  <c r="R53" i="5"/>
  <c r="S53" i="5"/>
  <c r="T53" i="5"/>
  <c r="F53" i="5" s="1"/>
  <c r="Q115" i="1" s="1"/>
  <c r="U53" i="5"/>
  <c r="Q54" i="5"/>
  <c r="R54" i="5"/>
  <c r="S54" i="5"/>
  <c r="T54" i="5"/>
  <c r="F54" i="5" s="1"/>
  <c r="Q116" i="1" s="1"/>
  <c r="U54" i="5"/>
  <c r="Q55" i="5"/>
  <c r="R55" i="5"/>
  <c r="S55" i="5"/>
  <c r="T55" i="5"/>
  <c r="F55" i="5" s="1"/>
  <c r="Q117" i="1" s="1"/>
  <c r="U55" i="5"/>
  <c r="P79" i="1" l="1"/>
  <c r="Q79" i="1"/>
  <c r="Q80" i="1"/>
  <c r="P22" i="1"/>
  <c r="D38" i="5"/>
  <c r="Q59" i="1" s="1"/>
  <c r="D30" i="5"/>
  <c r="Q33" i="1" s="1"/>
  <c r="D22" i="5"/>
  <c r="Q25" i="1" s="1"/>
  <c r="D13" i="5"/>
  <c r="Q16" i="1" s="1"/>
  <c r="D41" i="5"/>
  <c r="Q44" i="1" s="1"/>
  <c r="D16" i="5"/>
  <c r="Q29" i="1" s="1"/>
  <c r="D52" i="5"/>
  <c r="Q55" i="1" s="1"/>
  <c r="D44" i="5"/>
  <c r="Q47" i="1" s="1"/>
  <c r="D36" i="5"/>
  <c r="Q39" i="1" s="1"/>
  <c r="D28" i="5"/>
  <c r="Q31" i="1" s="1"/>
  <c r="D20" i="5"/>
  <c r="Q23" i="1" s="1"/>
  <c r="D11" i="5"/>
  <c r="Q14" i="1" s="1"/>
  <c r="P20" i="1"/>
  <c r="D55" i="5"/>
  <c r="Q58" i="1" s="1"/>
  <c r="D42" i="5"/>
  <c r="Q45" i="1" s="1"/>
  <c r="D26" i="5"/>
  <c r="Q41" i="1" s="1"/>
  <c r="D53" i="5"/>
  <c r="Q56" i="1" s="1"/>
  <c r="D45" i="5"/>
  <c r="Q48" i="1" s="1"/>
  <c r="D37" i="5"/>
  <c r="Q40" i="1" s="1"/>
  <c r="D29" i="5"/>
  <c r="Q32" i="1" s="1"/>
  <c r="D21" i="5"/>
  <c r="Q24" i="1" s="1"/>
  <c r="D12" i="5"/>
  <c r="Q15" i="1" s="1"/>
  <c r="D4" i="5"/>
  <c r="Q60" i="1" s="1"/>
  <c r="D47" i="5"/>
  <c r="Q50" i="1" s="1"/>
  <c r="D39" i="5"/>
  <c r="Q42" i="1" s="1"/>
  <c r="D50" i="5"/>
  <c r="Q53" i="1" s="1"/>
  <c r="D40" i="5"/>
  <c r="Q43" i="1" s="1"/>
  <c r="D32" i="5"/>
  <c r="Q35" i="1" s="1"/>
  <c r="D24" i="5"/>
  <c r="Q27" i="1" s="1"/>
  <c r="D15" i="5"/>
  <c r="Q18" i="1" s="1"/>
  <c r="D7" i="5"/>
  <c r="Q10" i="1" s="1"/>
  <c r="D31" i="5"/>
  <c r="Q34" i="1" s="1"/>
  <c r="D14" i="5"/>
  <c r="Q17" i="1" s="1"/>
  <c r="D6" i="5"/>
  <c r="Q9" i="1" s="1"/>
  <c r="D34" i="5"/>
  <c r="Q37" i="1" s="1"/>
  <c r="D17" i="5"/>
  <c r="D9" i="5"/>
  <c r="Q12" i="1" s="1"/>
  <c r="D48" i="5"/>
  <c r="Q51" i="1" s="1"/>
  <c r="D51" i="5"/>
  <c r="Q54" i="1" s="1"/>
  <c r="D43" i="5"/>
  <c r="Q46" i="1" s="1"/>
  <c r="D35" i="5"/>
  <c r="Q38" i="1" s="1"/>
  <c r="D27" i="5"/>
  <c r="Q30" i="1" s="1"/>
  <c r="D18" i="5"/>
  <c r="Q21" i="1" s="1"/>
  <c r="D10" i="5"/>
  <c r="Q13" i="1" s="1"/>
  <c r="D46" i="5"/>
  <c r="Q49" i="1" s="1"/>
  <c r="D23" i="5"/>
  <c r="Q26" i="1" s="1"/>
  <c r="D54" i="5"/>
  <c r="Q57" i="1" s="1"/>
  <c r="D5" i="5"/>
  <c r="Q19" i="1" s="1"/>
  <c r="D49" i="5"/>
  <c r="Q52" i="1" s="1"/>
  <c r="D33" i="5"/>
  <c r="Q36" i="1" s="1"/>
  <c r="D25" i="5"/>
  <c r="Q28" i="1" s="1"/>
  <c r="D8" i="5"/>
  <c r="Q11" i="1" s="1"/>
  <c r="Q20" i="1" l="1"/>
  <c r="Q22" i="1"/>
</calcChain>
</file>

<file path=xl/sharedStrings.xml><?xml version="1.0" encoding="utf-8"?>
<sst xmlns="http://schemas.openxmlformats.org/spreadsheetml/2006/main" count="1049" uniqueCount="233">
  <si>
    <t>Kreisfreie Stadt
Landkreis
Statistische Region
Land</t>
  </si>
  <si>
    <t>Anzahl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</si>
  <si>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</si>
  <si>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</si>
  <si>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</si>
  <si>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</si>
  <si>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</si>
  <si>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</si>
  <si>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</si>
  <si>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</si>
  <si>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</si>
  <si>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</si>
  <si>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</si>
  <si>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</si>
  <si>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</si>
  <si>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 xml:space="preserve">Braunschweig,Stadt       </t>
  </si>
  <si>
    <t>Ausländerinnen und Ausländer</t>
  </si>
  <si>
    <t xml:space="preserve">Salzgitter,Stadt         </t>
  </si>
  <si>
    <t xml:space="preserve">Wolfsburg,Stadt          </t>
  </si>
  <si>
    <t xml:space="preserve">Gifhorn                  </t>
  </si>
  <si>
    <t xml:space="preserve">Goslar                   </t>
  </si>
  <si>
    <t xml:space="preserve">Helmstedt                </t>
  </si>
  <si>
    <t xml:space="preserve">Northeim                 </t>
  </si>
  <si>
    <t xml:space="preserve">Peine                    </t>
  </si>
  <si>
    <t xml:space="preserve">Wolfenbüttel             </t>
  </si>
  <si>
    <t xml:space="preserve">Göttingen                </t>
  </si>
  <si>
    <t>Stat. Region Braunschweig</t>
  </si>
  <si>
    <t>Hannover, Umland</t>
  </si>
  <si>
    <t xml:space="preserve">Hannover,Region          </t>
  </si>
  <si>
    <t>Hannover,Landeshauptstadt</t>
  </si>
  <si>
    <t xml:space="preserve">Diepholz                 </t>
  </si>
  <si>
    <t xml:space="preserve">Hameln-Pyrmont           </t>
  </si>
  <si>
    <t xml:space="preserve">Hildesheim               </t>
  </si>
  <si>
    <t xml:space="preserve">Holzminden               </t>
  </si>
  <si>
    <t xml:space="preserve">Nienburg (Weser)         </t>
  </si>
  <si>
    <t xml:space="preserve">Schaumburg               </t>
  </si>
  <si>
    <t>Stat. Region Hannover</t>
  </si>
  <si>
    <t xml:space="preserve">Celle                    </t>
  </si>
  <si>
    <t xml:space="preserve">Cuxhaven                 </t>
  </si>
  <si>
    <t xml:space="preserve">Harburg                  </t>
  </si>
  <si>
    <t xml:space="preserve">Lüchow-Dannenberg        </t>
  </si>
  <si>
    <t xml:space="preserve">Lüneburg                 </t>
  </si>
  <si>
    <t xml:space="preserve">Osterholz                </t>
  </si>
  <si>
    <t xml:space="preserve">Rotenburg (Wümme)        </t>
  </si>
  <si>
    <t xml:space="preserve">Heidekreis               </t>
  </si>
  <si>
    <t xml:space="preserve">Stade                    </t>
  </si>
  <si>
    <t xml:space="preserve">Uelzen                   </t>
  </si>
  <si>
    <t xml:space="preserve">Verden                   </t>
  </si>
  <si>
    <t>Stat. Region Lüneburg</t>
  </si>
  <si>
    <t xml:space="preserve">Delmenhorst,Stadt        </t>
  </si>
  <si>
    <t xml:space="preserve">Emden,Stadt              </t>
  </si>
  <si>
    <t xml:space="preserve">Oldenburg(Oldb),Stadt    </t>
  </si>
  <si>
    <t xml:space="preserve">Osnabrück,Stadt          </t>
  </si>
  <si>
    <t xml:space="preserve">Wilhelmshaven,Stadt      </t>
  </si>
  <si>
    <t xml:space="preserve">Ammerland                </t>
  </si>
  <si>
    <t xml:space="preserve">Aurich                   </t>
  </si>
  <si>
    <t xml:space="preserve">Cloppenburg              </t>
  </si>
  <si>
    <t xml:space="preserve">Emsland                  </t>
  </si>
  <si>
    <t xml:space="preserve">Friesland                </t>
  </si>
  <si>
    <t xml:space="preserve">Grafschaft Bentheim      </t>
  </si>
  <si>
    <t xml:space="preserve">Leer                     </t>
  </si>
  <si>
    <t xml:space="preserve">Oldenburg                </t>
  </si>
  <si>
    <t xml:space="preserve">Osnabrück                </t>
  </si>
  <si>
    <t xml:space="preserve">Vechta                   </t>
  </si>
  <si>
    <t xml:space="preserve">Wesermarsch              </t>
  </si>
  <si>
    <t xml:space="preserve">Wittmund                 </t>
  </si>
  <si>
    <t>Stat. Region Weser-Ems</t>
  </si>
  <si>
    <t>Niedersachsen</t>
  </si>
  <si>
    <t>Lebendgeborene</t>
  </si>
  <si>
    <t>insgesamt</t>
  </si>
  <si>
    <t>Deutsche</t>
  </si>
  <si>
    <t>übrige</t>
  </si>
  <si>
    <t xml:space="preserve">      </t>
  </si>
  <si>
    <t xml:space="preserve">Niedersachsen          </t>
  </si>
  <si>
    <t xml:space="preserve">Braunschweig           </t>
  </si>
  <si>
    <t xml:space="preserve">Braunschweig,Stadt     </t>
  </si>
  <si>
    <t xml:space="preserve">Salzgitter,Stadt       </t>
  </si>
  <si>
    <t xml:space="preserve">Wolfsburg,Stadt        </t>
  </si>
  <si>
    <t xml:space="preserve">Gifhorn                </t>
  </si>
  <si>
    <t xml:space="preserve">Goslar                 </t>
  </si>
  <si>
    <t xml:space="preserve">Helmstedt              </t>
  </si>
  <si>
    <t xml:space="preserve">Northeim               </t>
  </si>
  <si>
    <t xml:space="preserve">Peine                  </t>
  </si>
  <si>
    <t xml:space="preserve">Wolfenbüttel           </t>
  </si>
  <si>
    <t xml:space="preserve">Göttingen              </t>
  </si>
  <si>
    <t xml:space="preserve">Hannover               </t>
  </si>
  <si>
    <t xml:space="preserve">Hannover, Region       </t>
  </si>
  <si>
    <t>Hannover,Landeshauptsta</t>
  </si>
  <si>
    <t xml:space="preserve">Diepholz               </t>
  </si>
  <si>
    <t xml:space="preserve">Hameln-Pyrmont         </t>
  </si>
  <si>
    <t xml:space="preserve">Hildesheim             </t>
  </si>
  <si>
    <t xml:space="preserve">Holzminden             </t>
  </si>
  <si>
    <t xml:space="preserve">Nienburg (Weser)       </t>
  </si>
  <si>
    <t xml:space="preserve">Schaumburg             </t>
  </si>
  <si>
    <t xml:space="preserve">Lüneburg               </t>
  </si>
  <si>
    <t xml:space="preserve">Celle                  </t>
  </si>
  <si>
    <t xml:space="preserve">Cuxhaven               </t>
  </si>
  <si>
    <t xml:space="preserve">Harburg                </t>
  </si>
  <si>
    <t xml:space="preserve">Lüchow-Dannenberg      </t>
  </si>
  <si>
    <t xml:space="preserve">Osterholz              </t>
  </si>
  <si>
    <t xml:space="preserve">Rotenburg (Wümme)      </t>
  </si>
  <si>
    <t xml:space="preserve">Heidekreis             </t>
  </si>
  <si>
    <t xml:space="preserve">Stade                  </t>
  </si>
  <si>
    <t xml:space="preserve">Uelzen                 </t>
  </si>
  <si>
    <t xml:space="preserve">Verden                 </t>
  </si>
  <si>
    <t xml:space="preserve">Weser-Ems              </t>
  </si>
  <si>
    <t xml:space="preserve">Delmenhorst,Stadt      </t>
  </si>
  <si>
    <t xml:space="preserve">Emden,Stadt            </t>
  </si>
  <si>
    <t xml:space="preserve">Oldenburg(Oldb),Stadt  </t>
  </si>
  <si>
    <t xml:space="preserve">Osnabrück,Stadt        </t>
  </si>
  <si>
    <t xml:space="preserve">Wilhelmshaven,Stadt    </t>
  </si>
  <si>
    <t xml:space="preserve">Ammerland              </t>
  </si>
  <si>
    <t xml:space="preserve">Aurich                 </t>
  </si>
  <si>
    <t xml:space="preserve">Cloppenburg            </t>
  </si>
  <si>
    <t xml:space="preserve">Emsland                </t>
  </si>
  <si>
    <t xml:space="preserve">Friesland              </t>
  </si>
  <si>
    <t xml:space="preserve">Grafschaft Bentheim    </t>
  </si>
  <si>
    <t xml:space="preserve">Leer                   </t>
  </si>
  <si>
    <t xml:space="preserve">Oldenburg              </t>
  </si>
  <si>
    <t xml:space="preserve">Osnabrück              </t>
  </si>
  <si>
    <t xml:space="preserve">Vechta                 </t>
  </si>
  <si>
    <t xml:space="preserve">Wesermarsch            </t>
  </si>
  <si>
    <t xml:space="preserve">Wittmund               </t>
  </si>
  <si>
    <t>_x001A_</t>
  </si>
  <si>
    <t xml:space="preserve">Lebendgeborene 2018 </t>
  </si>
  <si>
    <t>Indikator A17: Lebendgeborene Deutsche und Ausländerinnen und Ausländer in Niedersachsen</t>
  </si>
  <si>
    <t>Tabelle A17-3-1: Lebendgeborene Ausländerinnen und Ausländer in Niedersachsen und den Statistischen Regionen</t>
  </si>
  <si>
    <t>Lebendgeboerene Deutsche im Jahr …</t>
  </si>
  <si>
    <t>33</t>
  </si>
  <si>
    <t>Lebendgeboerene Ausländerinnen und Ausländer im Jahr …</t>
  </si>
  <si>
    <t>Quelle: Statistik der natürlichen Bevölkerungsbewegung</t>
  </si>
  <si>
    <t>14</t>
  </si>
  <si>
    <t>15</t>
  </si>
  <si>
    <t>Ausländer</t>
  </si>
  <si>
    <t>Lebendgeborene  2017</t>
  </si>
  <si>
    <t>AGS</t>
  </si>
  <si>
    <t>Gebietseinheit</t>
  </si>
  <si>
    <t> gezippte Excel-Datei herunterladen </t>
  </si>
  <si>
    <t>© Landesamt für Statistik Niedersachsen, 2020.</t>
  </si>
  <si>
    <t>   Vervielfältigung und Verbreitung, auch auszugsweise, mit Quellenangabe gestattet.</t>
  </si>
  <si>
    <t>LSN-Online: Tabelle K1101011</t>
  </si>
  <si>
    <t>Landesamt für Statistik Niedersachsen</t>
  </si>
  <si>
    <t>Lebendgeborene - am Wohnort der Mutter - in Niedersachsen</t>
  </si>
  <si>
    <t>(Gebietstand: 1.07.2017)</t>
  </si>
  <si>
    <t>2019*</t>
  </si>
  <si>
    <t>Statistische Region*</t>
  </si>
  <si>
    <t>Kreis*</t>
  </si>
  <si>
    <t>Einheits-/Samtgemeinde*</t>
  </si>
  <si>
    <t>Insgesamt</t>
  </si>
  <si>
    <t>Insg.</t>
  </si>
  <si>
    <t>Männl.</t>
  </si>
  <si>
    <t>Weibl.</t>
  </si>
  <si>
    <t>Anz.</t>
  </si>
  <si>
    <t>%</t>
  </si>
  <si>
    <t>0 Niedersachsen</t>
  </si>
  <si>
    <t>1 Braunschweig</t>
  </si>
  <si>
    <t>101 Braunschweig,Stad</t>
  </si>
  <si>
    <t>102 Salzgitter,Stadt</t>
  </si>
  <si>
    <t>103 Wolfsburg,Stadt</t>
  </si>
  <si>
    <t>151 Gifhorn</t>
  </si>
  <si>
    <t>153 Goslar</t>
  </si>
  <si>
    <t>154 Helmstedt</t>
  </si>
  <si>
    <t>155 Northeim</t>
  </si>
  <si>
    <t>157 Peine</t>
  </si>
  <si>
    <t>158 Wolfenbüttel</t>
  </si>
  <si>
    <t>159 Göttingen</t>
  </si>
  <si>
    <t>2 Hannover</t>
  </si>
  <si>
    <t>241 Hannover,Region</t>
  </si>
  <si>
    <t>241001 Hannover,Landesha</t>
  </si>
  <si>
    <t>251 Diepholz</t>
  </si>
  <si>
    <t>252 Hameln-Pyrmont</t>
  </si>
  <si>
    <t>254 Hildesheim</t>
  </si>
  <si>
    <t>255 Holzminden</t>
  </si>
  <si>
    <t>256 Nienburg (Weser)</t>
  </si>
  <si>
    <t>257 Schaumburg</t>
  </si>
  <si>
    <t>3 Lüneburg</t>
  </si>
  <si>
    <t>351 Celle</t>
  </si>
  <si>
    <t>352 Cuxhaven</t>
  </si>
  <si>
    <t>353 Harburg</t>
  </si>
  <si>
    <t>354 Lüchow-Dannenberg</t>
  </si>
  <si>
    <t>355 Lüneburg</t>
  </si>
  <si>
    <t>356 Osterholz</t>
  </si>
  <si>
    <t>357 Rotenburg (Wümme)</t>
  </si>
  <si>
    <t>358 Heidekreis</t>
  </si>
  <si>
    <t>359 Stade</t>
  </si>
  <si>
    <t>360 Uelzen</t>
  </si>
  <si>
    <t>361 Verden</t>
  </si>
  <si>
    <t>4 Weser-Ems</t>
  </si>
  <si>
    <t>401 Delmenhorst,Stadt</t>
  </si>
  <si>
    <t>402 Emden,Stadt</t>
  </si>
  <si>
    <t>403 Oldenburg(Oldb),S</t>
  </si>
  <si>
    <t>404 Osnabrück,Stadt</t>
  </si>
  <si>
    <t>405 Wilhelmshaven,Sta</t>
  </si>
  <si>
    <t>451 Ammerland</t>
  </si>
  <si>
    <t>452 Aurich</t>
  </si>
  <si>
    <t>453 Cloppenburg</t>
  </si>
  <si>
    <t>454 Emsland</t>
  </si>
  <si>
    <t>455 Friesland</t>
  </si>
  <si>
    <t>456 Grafschaft Benthe</t>
  </si>
  <si>
    <t>457 Leer</t>
  </si>
  <si>
    <t>458 Oldenburg</t>
  </si>
  <si>
    <t>459 Osnabrück</t>
  </si>
  <si>
    <t>460 Vechta</t>
  </si>
  <si>
    <t>461 Wesermarsch</t>
  </si>
  <si>
    <t>462 Wittmund</t>
  </si>
  <si>
    <t>Lebendgeborene 2019</t>
  </si>
  <si>
    <t>Gebiet</t>
  </si>
  <si>
    <t>© Landesamt für Statistik Niedersachsen, 2021.</t>
  </si>
  <si>
    <t>(Gebietstand: 1.01.2020)</t>
  </si>
  <si>
    <t>2020*</t>
  </si>
  <si>
    <t>Hannover Umland</t>
  </si>
  <si>
    <t>Nationalität</t>
  </si>
  <si>
    <t>Year</t>
  </si>
  <si>
    <t>GeoCode</t>
  </si>
  <si>
    <t>Value</t>
  </si>
  <si>
    <t>Indikator 1.2.8: Lebendgeborene Deutsche und Ausländerinnen und Ausländer in Niedersachsen</t>
  </si>
  <si>
    <t>Tabelle 1.2.8: Lebendgeborene Ausländerinnen und Ausländer in Niedersachsen und den Statistischen Regionen</t>
  </si>
  <si>
    <t>Migration und Teilhabe in Niedersachsen - Integrationsmonitoring 2021</t>
  </si>
  <si>
    <t>Statistische Region Braunschweig</t>
  </si>
  <si>
    <t>Statistische Region Hannover</t>
  </si>
  <si>
    <t>Statistische Region Lüneburg</t>
  </si>
  <si>
    <t>Statistische Region Weser-Ems</t>
  </si>
  <si>
    <t xml:space="preserve">Braunschweig, Stadt       </t>
  </si>
  <si>
    <t xml:space="preserve">Salzgitter, Stadt         </t>
  </si>
  <si>
    <t xml:space="preserve">Wolfsburg, Stadt          </t>
  </si>
  <si>
    <t>Delmenhorst, Stadt</t>
  </si>
  <si>
    <t xml:space="preserve">Emden, Stadt              </t>
  </si>
  <si>
    <t xml:space="preserve">Oldenburg(Oldb), Stadt    </t>
  </si>
  <si>
    <t xml:space="preserve">Osnabrück, Stadt          </t>
  </si>
  <si>
    <t xml:space="preserve">Wilhelmshaven, Stadt      </t>
  </si>
  <si>
    <t xml:space="preserve">Hannover, Region          </t>
  </si>
  <si>
    <t>Hannover, Landeshauptstadt</t>
  </si>
  <si>
    <t xml:space="preserve">Delmenhorst, Stadt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</si>
</sst>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##\ ##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NDSFrutiger 45 Light"/>
    </font>
    <font>
      <sz val="6"/>
      <name val="NDSFrutiger 45 Light"/>
    </font>
    <font>
      <sz val="11"/>
      <name val="NDSFrutiger 55 Roman"/>
    </font>
    <font>
      <sz val="9"/>
      <name val="NDSFrutiger 55 Roman"/>
    </font>
    <font>
      <sz val="6"/>
      <name val="NDSFrutiger 55 Roman"/>
    </font>
    <font>
      <b/>
      <sz val="11"/>
      <color theme="1"/>
      <name val="Calibri"/>
      <family val="2"/>
      <scheme val="minor"/>
    </font>
    <font>
      <sz val="7.5"/>
      <color rgb="FF000080"/>
      <name val="Arial"/>
      <family val="2"/>
    </font>
    <font>
      <b/>
      <sz val="11"/>
      <color rgb="FF00008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Courier New"/>
      <family val="3"/>
    </font>
    <font>
      <b/>
      <sz val="9"/>
      <color rgb="FF000080"/>
      <name val="Courier New"/>
      <family val="3"/>
    </font>
    <font>
      <sz val="9"/>
      <color theme="1"/>
      <name val="Courier New"/>
      <family val="3"/>
    </font>
    <font>
      <b/>
      <sz val="8"/>
      <color theme="1"/>
      <name val="Courier New"/>
      <family val="3"/>
    </font>
    <font>
      <sz val="8"/>
      <color theme="1"/>
      <name val="NDSFrutiger 55 Roman"/>
    </font>
    <font>
      <sz val="8"/>
      <name val="NDSFrutiger 55 Roman"/>
    </font>
  </fonts>
  <fills count="5">
    <fill>
      <patternFill patternType="none"/>
    </fill>
    <fill>
      <patternFill patternType="gray125"/>
    </fill>
    <fill>
      <patternFill patternType="solid">
        <fgColor rgb="FFE4E4E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5F5FF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888888"/>
      </left>
      <right style="medium">
        <color rgb="FF000000"/>
      </right>
      <top style="medium">
        <color rgb="FF888888"/>
      </top>
      <bottom/>
      <diagonal/>
    </border>
    <border>
      <left style="medium">
        <color rgb="FF000000"/>
      </left>
      <right/>
      <top style="medium">
        <color rgb="FF888888"/>
      </top>
      <bottom/>
      <diagonal/>
    </border>
    <border>
      <left/>
      <right/>
      <top style="medium">
        <color rgb="FF888888"/>
      </top>
      <bottom/>
      <diagonal/>
    </border>
    <border>
      <left/>
      <right style="medium">
        <color rgb="FF000000"/>
      </right>
      <top style="medium">
        <color rgb="FF888888"/>
      </top>
      <bottom/>
      <diagonal/>
    </border>
    <border>
      <left/>
      <right style="medium">
        <color rgb="FF888888"/>
      </right>
      <top style="medium">
        <color rgb="FF888888"/>
      </top>
      <bottom/>
      <diagonal/>
    </border>
    <border>
      <left style="medium">
        <color rgb="FF888888"/>
      </left>
      <right style="medium">
        <color rgb="FF000000"/>
      </right>
      <top/>
      <bottom/>
      <diagonal/>
    </border>
    <border>
      <left/>
      <right style="medium">
        <color rgb="FF888888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888888"/>
      </right>
      <top style="medium">
        <color rgb="FF000000"/>
      </top>
      <bottom style="medium">
        <color rgb="FF000000"/>
      </bottom>
      <diagonal/>
    </border>
    <border>
      <left style="medium">
        <color rgb="FF888888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888888"/>
      </left>
      <right/>
      <top/>
      <bottom/>
      <diagonal/>
    </border>
    <border>
      <left/>
      <right style="medium">
        <color rgb="FF888888"/>
      </right>
      <top/>
      <bottom/>
      <diagonal/>
    </border>
    <border>
      <left style="medium">
        <color rgb="FF888888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888888"/>
      </left>
      <right style="medium">
        <color rgb="FF000000"/>
      </right>
      <top style="medium">
        <color rgb="FF000000"/>
      </top>
      <bottom style="medium">
        <color rgb="FF888888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888888"/>
      </bottom>
      <diagonal/>
    </border>
    <border>
      <left style="medium">
        <color rgb="FF000000"/>
      </left>
      <right style="medium">
        <color rgb="FF888888"/>
      </right>
      <top style="medium">
        <color rgb="FF000000"/>
      </top>
      <bottom style="medium">
        <color rgb="FF888888"/>
      </bottom>
      <diagonal/>
    </border>
  </borders>
  <cellStyleXfs count="3">
    <xf numFmtId="0" fontId="0" fillId="0" borderId="0"/>
    <xf numFmtId="0" fontId="1" fillId="0" borderId="0" applyFont="0"/>
    <xf numFmtId="0" fontId="10" fillId="0" borderId="0" applyNumberFormat="0" applyFill="0" applyBorder="0" applyAlignment="0" applyProtection="0"/>
  </cellStyleXfs>
  <cellXfs count="111">
    <xf numFmtId="0" fontId="0" fillId="0" borderId="0" xfId="0"/>
    <xf numFmtId="1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3" fillId="0" borderId="0" xfId="0" applyFont="1" applyBorder="1"/>
    <xf numFmtId="0" fontId="5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4" fontId="3" fillId="0" borderId="0" xfId="0" applyNumberFormat="1" applyFont="1" applyAlignment="1"/>
    <xf numFmtId="0" fontId="0" fillId="0" borderId="0" xfId="0" applyAlignment="1">
      <alignment horizontal="left" vertical="top"/>
    </xf>
    <xf numFmtId="164" fontId="6" fillId="0" borderId="0" xfId="0" applyNumberFormat="1" applyFont="1" applyAlignment="1">
      <alignment vertical="top"/>
    </xf>
    <xf numFmtId="0" fontId="6" fillId="0" borderId="0" xfId="0" applyFont="1" applyAlignment="1">
      <alignment horizontal="left" vertical="top"/>
    </xf>
    <xf numFmtId="0" fontId="3" fillId="0" borderId="4" xfId="0" applyFont="1" applyFill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10" fillId="0" borderId="0" xfId="2"/>
    <xf numFmtId="0" fontId="8" fillId="0" borderId="0" xfId="0" applyFont="1"/>
    <xf numFmtId="0" fontId="9" fillId="0" borderId="0" xfId="0" applyFont="1"/>
    <xf numFmtId="0" fontId="7" fillId="2" borderId="16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0" fontId="0" fillId="0" borderId="25" xfId="0" applyBorder="1"/>
    <xf numFmtId="0" fontId="0" fillId="0" borderId="26" xfId="0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0" xfId="0" applyNumberFormat="1"/>
    <xf numFmtId="164" fontId="3" fillId="3" borderId="0" xfId="0" applyNumberFormat="1" applyFont="1" applyFill="1" applyAlignment="1">
      <alignment vertical="top"/>
    </xf>
    <xf numFmtId="0" fontId="2" fillId="0" borderId="3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3" fillId="2" borderId="28" xfId="0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right" vertical="center"/>
    </xf>
    <xf numFmtId="0" fontId="13" fillId="2" borderId="28" xfId="0" applyFont="1" applyFill="1" applyBorder="1" applyAlignment="1">
      <alignment horizontal="right" vertical="center"/>
    </xf>
    <xf numFmtId="0" fontId="13" fillId="2" borderId="32" xfId="0" applyFont="1" applyFill="1" applyBorder="1" applyAlignment="1">
      <alignment horizontal="center" vertical="center"/>
    </xf>
    <xf numFmtId="0" fontId="13" fillId="2" borderId="37" xfId="0" applyFont="1" applyFill="1" applyBorder="1" applyAlignment="1">
      <alignment horizontal="center" vertical="center"/>
    </xf>
    <xf numFmtId="0" fontId="13" fillId="2" borderId="39" xfId="0" applyFont="1" applyFill="1" applyBorder="1" applyAlignment="1">
      <alignment horizontal="center" vertical="center"/>
    </xf>
    <xf numFmtId="0" fontId="13" fillId="2" borderId="40" xfId="0" applyFont="1" applyFill="1" applyBorder="1" applyAlignment="1">
      <alignment horizontal="center" vertical="center"/>
    </xf>
    <xf numFmtId="0" fontId="14" fillId="2" borderId="39" xfId="0" applyFont="1" applyFill="1" applyBorder="1" applyAlignment="1">
      <alignment horizontal="center" vertical="center"/>
    </xf>
    <xf numFmtId="0" fontId="0" fillId="0" borderId="41" xfId="0" applyBorder="1"/>
    <xf numFmtId="0" fontId="0" fillId="0" borderId="42" xfId="0" applyBorder="1"/>
    <xf numFmtId="0" fontId="13" fillId="4" borderId="43" xfId="0" applyFont="1" applyFill="1" applyBorder="1" applyAlignment="1">
      <alignment horizontal="left" vertical="center"/>
    </xf>
    <xf numFmtId="0" fontId="13" fillId="4" borderId="39" xfId="0" applyFont="1" applyFill="1" applyBorder="1" applyAlignment="1">
      <alignment horizontal="right" vertical="center"/>
    </xf>
    <xf numFmtId="0" fontId="13" fillId="2" borderId="43" xfId="0" applyFont="1" applyFill="1" applyBorder="1" applyAlignment="1">
      <alignment horizontal="left" vertical="center"/>
    </xf>
    <xf numFmtId="0" fontId="13" fillId="2" borderId="39" xfId="0" applyFont="1" applyFill="1" applyBorder="1" applyAlignment="1">
      <alignment horizontal="right" vertical="center"/>
    </xf>
    <xf numFmtId="0" fontId="13" fillId="4" borderId="44" xfId="0" applyFont="1" applyFill="1" applyBorder="1" applyAlignment="1">
      <alignment horizontal="left" vertical="center"/>
    </xf>
    <xf numFmtId="0" fontId="13" fillId="4" borderId="45" xfId="0" applyFont="1" applyFill="1" applyBorder="1" applyAlignment="1">
      <alignment horizontal="right" vertical="center"/>
    </xf>
    <xf numFmtId="0" fontId="13" fillId="4" borderId="46" xfId="0" applyFont="1" applyFill="1" applyBorder="1" applyAlignment="1">
      <alignment horizontal="right" vertical="center"/>
    </xf>
    <xf numFmtId="2" fontId="0" fillId="0" borderId="0" xfId="0" applyNumberFormat="1"/>
    <xf numFmtId="0" fontId="2" fillId="0" borderId="9" xfId="0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164" fontId="6" fillId="3" borderId="0" xfId="0" applyNumberFormat="1" applyFont="1" applyFill="1" applyAlignment="1">
      <alignment vertical="top"/>
    </xf>
    <xf numFmtId="164" fontId="3" fillId="3" borderId="0" xfId="0" applyNumberFormat="1" applyFont="1" applyFill="1" applyAlignment="1">
      <alignment vertical="center"/>
    </xf>
    <xf numFmtId="164" fontId="6" fillId="3" borderId="0" xfId="0" applyNumberFormat="1" applyFont="1" applyFill="1" applyAlignment="1">
      <alignment vertical="center"/>
    </xf>
    <xf numFmtId="0" fontId="15" fillId="0" borderId="0" xfId="0" applyFont="1"/>
    <xf numFmtId="0" fontId="16" fillId="0" borderId="0" xfId="0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3" fillId="2" borderId="33" xfId="0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horizontal="center" vertical="center"/>
    </xf>
    <xf numFmtId="0" fontId="13" fillId="2" borderId="35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30" xfId="0" applyFont="1" applyFill="1" applyBorder="1" applyAlignment="1">
      <alignment horizontal="center" vertical="center"/>
    </xf>
    <xf numFmtId="0" fontId="13" fillId="2" borderId="31" xfId="0" applyFont="1" applyFill="1" applyBorder="1" applyAlignment="1">
      <alignment horizontal="center" vertical="center"/>
    </xf>
    <xf numFmtId="0" fontId="13" fillId="2" borderId="36" xfId="0" applyFont="1" applyFill="1" applyBorder="1" applyAlignment="1">
      <alignment horizontal="center" vertical="center"/>
    </xf>
    <xf numFmtId="0" fontId="13" fillId="2" borderId="3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</cellXfs>
  <cellStyles count="3">
    <cellStyle name="Link" xfId="2" builtinId="8"/>
    <cellStyle name="Standard" xfId="0" builtinId="0"/>
    <cellStyle name="Standard 2" xfId="1" xr:uid="{00000000-0005-0000-0000-000001000000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" formatCode="0"/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Tabellenformat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lpers/AGS_Nam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eoCodes/AGS_Geco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">
          <cell r="A1">
            <v>101</v>
          </cell>
          <cell r="B1" t="str">
            <v>Braunschweig  Stadt</v>
          </cell>
        </row>
        <row r="2">
          <cell r="A2">
            <v>102</v>
          </cell>
          <cell r="B2" t="str">
            <v>Salzgitter  Stadt</v>
          </cell>
        </row>
        <row r="3">
          <cell r="A3">
            <v>103</v>
          </cell>
          <cell r="B3" t="str">
            <v>Wolfsburg  Stadt</v>
          </cell>
        </row>
        <row r="4">
          <cell r="A4">
            <v>151</v>
          </cell>
          <cell r="B4" t="str">
            <v>Gifhorn</v>
          </cell>
        </row>
        <row r="5">
          <cell r="A5">
            <v>152</v>
          </cell>
          <cell r="B5" t="str">
            <v>Göttingen</v>
          </cell>
        </row>
        <row r="6">
          <cell r="A6">
            <v>152012</v>
          </cell>
          <cell r="B6" t="str">
            <v xml:space="preserve">   dav. Göttingen  Stadt</v>
          </cell>
        </row>
        <row r="7">
          <cell r="A7">
            <v>152999</v>
          </cell>
          <cell r="B7" t="str">
            <v xml:space="preserve">   dav. Göttingen  Umland</v>
          </cell>
        </row>
        <row r="8">
          <cell r="A8">
            <v>153</v>
          </cell>
          <cell r="B8" t="str">
            <v>Goslar</v>
          </cell>
        </row>
        <row r="9">
          <cell r="A9">
            <v>154</v>
          </cell>
          <cell r="B9" t="str">
            <v>Helmstedt</v>
          </cell>
        </row>
        <row r="10">
          <cell r="A10">
            <v>155</v>
          </cell>
          <cell r="B10" t="str">
            <v>Northeim</v>
          </cell>
        </row>
        <row r="11">
          <cell r="A11">
            <v>156</v>
          </cell>
          <cell r="B11" t="str">
            <v>Osterode</v>
          </cell>
        </row>
        <row r="12">
          <cell r="A12">
            <v>157</v>
          </cell>
          <cell r="B12" t="str">
            <v>Peine</v>
          </cell>
        </row>
        <row r="13">
          <cell r="A13">
            <v>158</v>
          </cell>
          <cell r="B13" t="str">
            <v>Wolfenbüttel</v>
          </cell>
        </row>
        <row r="14">
          <cell r="A14">
            <v>159</v>
          </cell>
          <cell r="B14" t="str">
            <v>Göttingen</v>
          </cell>
        </row>
        <row r="15">
          <cell r="A15">
            <v>159016</v>
          </cell>
          <cell r="B15" t="str">
            <v xml:space="preserve">   dav. Göttingen  Stadt</v>
          </cell>
        </row>
        <row r="16">
          <cell r="A16">
            <v>159999</v>
          </cell>
          <cell r="B16" t="str">
            <v xml:space="preserve">   dav. Göttingen  Umland</v>
          </cell>
        </row>
        <row r="17">
          <cell r="A17">
            <v>1</v>
          </cell>
          <cell r="B17" t="str">
            <v>Stat. Region Braunschweig</v>
          </cell>
        </row>
        <row r="18">
          <cell r="A18">
            <v>241</v>
          </cell>
          <cell r="B18" t="str">
            <v>Hannover  Region</v>
          </cell>
        </row>
        <row r="19">
          <cell r="A19">
            <v>241001</v>
          </cell>
          <cell r="B19" t="str">
            <v xml:space="preserve">   dav. Hannover  Lhst.</v>
          </cell>
        </row>
        <row r="20">
          <cell r="A20">
            <v>241999</v>
          </cell>
          <cell r="B20" t="str">
            <v xml:space="preserve">   dav. Hannover  Umland</v>
          </cell>
        </row>
        <row r="21">
          <cell r="A21">
            <v>251</v>
          </cell>
          <cell r="B21" t="str">
            <v>Diepholz</v>
          </cell>
        </row>
        <row r="22">
          <cell r="A22">
            <v>252</v>
          </cell>
          <cell r="B22" t="str">
            <v>Hameln-Pyrmont</v>
          </cell>
        </row>
        <row r="23">
          <cell r="A23">
            <v>254</v>
          </cell>
          <cell r="B23" t="str">
            <v>Hildesheim</v>
          </cell>
        </row>
        <row r="24">
          <cell r="A24">
            <v>254021</v>
          </cell>
          <cell r="B24" t="str">
            <v xml:space="preserve">   dav. Hildesheim  Stadt</v>
          </cell>
        </row>
        <row r="25">
          <cell r="A25">
            <v>254999</v>
          </cell>
          <cell r="B25" t="str">
            <v xml:space="preserve">   dav. Hildesheim  Umland</v>
          </cell>
        </row>
        <row r="26">
          <cell r="A26">
            <v>255</v>
          </cell>
          <cell r="B26" t="str">
            <v>Holzminden</v>
          </cell>
        </row>
        <row r="27">
          <cell r="A27">
            <v>256</v>
          </cell>
          <cell r="B27" t="str">
            <v>Nienburg (Weser)</v>
          </cell>
        </row>
        <row r="28">
          <cell r="A28">
            <v>257</v>
          </cell>
          <cell r="B28" t="str">
            <v>Schaumburg</v>
          </cell>
        </row>
        <row r="29">
          <cell r="A29">
            <v>2</v>
          </cell>
          <cell r="B29" t="str">
            <v>Stat. Region Hannover</v>
          </cell>
        </row>
        <row r="30">
          <cell r="A30">
            <v>351</v>
          </cell>
          <cell r="B30" t="str">
            <v>Celle</v>
          </cell>
        </row>
        <row r="31">
          <cell r="A31">
            <v>352</v>
          </cell>
          <cell r="B31" t="str">
            <v>Cuxhaven</v>
          </cell>
        </row>
        <row r="32">
          <cell r="A32">
            <v>353</v>
          </cell>
          <cell r="B32" t="str">
            <v>Harburg</v>
          </cell>
        </row>
        <row r="33">
          <cell r="A33">
            <v>354</v>
          </cell>
          <cell r="B33" t="str">
            <v>Lüchow-Dannenberg</v>
          </cell>
        </row>
        <row r="34">
          <cell r="A34">
            <v>354360</v>
          </cell>
          <cell r="B34" t="str">
            <v>Lüchow-Dannenberg / Uelzen</v>
          </cell>
        </row>
        <row r="35">
          <cell r="A35" t="str">
            <v>360/ 354</v>
          </cell>
          <cell r="B35" t="str">
            <v>Uelzen
Lüchow-Dannenberg</v>
          </cell>
        </row>
        <row r="36">
          <cell r="A36">
            <v>355</v>
          </cell>
          <cell r="B36" t="str">
            <v>Lüneburg</v>
          </cell>
        </row>
        <row r="37">
          <cell r="A37">
            <v>356</v>
          </cell>
          <cell r="B37" t="str">
            <v>Osterholz</v>
          </cell>
        </row>
        <row r="38">
          <cell r="A38">
            <v>357</v>
          </cell>
          <cell r="B38" t="str">
            <v>Rotenburg (Wümme)</v>
          </cell>
        </row>
        <row r="39">
          <cell r="A39">
            <v>358</v>
          </cell>
          <cell r="B39" t="str">
            <v>Heidekreis</v>
          </cell>
        </row>
        <row r="40">
          <cell r="A40">
            <v>359</v>
          </cell>
          <cell r="B40" t="str">
            <v>Stade</v>
          </cell>
        </row>
        <row r="41">
          <cell r="A41">
            <v>360</v>
          </cell>
          <cell r="B41" t="str">
            <v>Uelzen</v>
          </cell>
        </row>
        <row r="42">
          <cell r="A42">
            <v>361</v>
          </cell>
          <cell r="B42" t="str">
            <v>Verden</v>
          </cell>
        </row>
        <row r="43">
          <cell r="A43">
            <v>3</v>
          </cell>
          <cell r="B43" t="str">
            <v>Stat. Region Lüneburg</v>
          </cell>
        </row>
        <row r="44">
          <cell r="A44">
            <v>401</v>
          </cell>
          <cell r="B44" t="str">
            <v>Delmenhorst  Stadt</v>
          </cell>
        </row>
        <row r="45">
          <cell r="A45">
            <v>402457</v>
          </cell>
          <cell r="B45" t="str">
            <v>Emden  Stadt / Leer</v>
          </cell>
        </row>
        <row r="46">
          <cell r="A46">
            <v>455462</v>
          </cell>
          <cell r="B46" t="str">
            <v>Friesland / Wittmund</v>
          </cell>
        </row>
        <row r="47">
          <cell r="A47">
            <v>402</v>
          </cell>
          <cell r="B47" t="str">
            <v>Emden  Stadt</v>
          </cell>
        </row>
        <row r="48">
          <cell r="A48" t="str">
            <v>402 / 457</v>
          </cell>
          <cell r="B48" t="str">
            <v>Emden  Stadt / Leer</v>
          </cell>
        </row>
        <row r="49">
          <cell r="A49" t="str">
            <v>402 / 457</v>
          </cell>
          <cell r="B49" t="str">
            <v>Leer / Emden  Stadt</v>
          </cell>
        </row>
        <row r="50">
          <cell r="A50">
            <v>403</v>
          </cell>
          <cell r="B50" t="str">
            <v>Oldenburg(Oldb)  Stadt</v>
          </cell>
        </row>
        <row r="51">
          <cell r="A51">
            <v>404</v>
          </cell>
          <cell r="B51" t="str">
            <v>Osnabrück  Stadt</v>
          </cell>
        </row>
        <row r="52">
          <cell r="A52">
            <v>405</v>
          </cell>
          <cell r="B52" t="str">
            <v>Wilhelmshaven  Stadt</v>
          </cell>
        </row>
        <row r="53">
          <cell r="A53">
            <v>451</v>
          </cell>
          <cell r="B53" t="str">
            <v>Ammerland</v>
          </cell>
        </row>
        <row r="54">
          <cell r="A54">
            <v>452</v>
          </cell>
          <cell r="B54" t="str">
            <v>Aurich</v>
          </cell>
        </row>
        <row r="55">
          <cell r="A55">
            <v>453</v>
          </cell>
          <cell r="B55" t="str">
            <v>Cloppenburg</v>
          </cell>
        </row>
        <row r="56">
          <cell r="A56">
            <v>454</v>
          </cell>
          <cell r="B56" t="str">
            <v>Emsland</v>
          </cell>
        </row>
        <row r="57">
          <cell r="A57">
            <v>455</v>
          </cell>
          <cell r="B57" t="str">
            <v>Friesland</v>
          </cell>
        </row>
        <row r="58">
          <cell r="A58" t="str">
            <v>455 / 462</v>
          </cell>
          <cell r="B58" t="str">
            <v>Friesland / Wittmund</v>
          </cell>
        </row>
        <row r="59">
          <cell r="A59" t="str">
            <v>455 / 462</v>
          </cell>
          <cell r="B59" t="str">
            <v>Wittmund / Friesland</v>
          </cell>
        </row>
        <row r="60">
          <cell r="A60">
            <v>456</v>
          </cell>
          <cell r="B60" t="str">
            <v>Grafschaft Bentheim</v>
          </cell>
        </row>
        <row r="61">
          <cell r="A61">
            <v>457</v>
          </cell>
          <cell r="B61" t="str">
            <v>Leer</v>
          </cell>
        </row>
        <row r="62">
          <cell r="A62">
            <v>458</v>
          </cell>
          <cell r="B62" t="str">
            <v>Oldenburg</v>
          </cell>
        </row>
        <row r="63">
          <cell r="A63">
            <v>459</v>
          </cell>
          <cell r="B63" t="str">
            <v>Osnabrück</v>
          </cell>
        </row>
        <row r="64">
          <cell r="A64">
            <v>460</v>
          </cell>
          <cell r="B64" t="str">
            <v>Vechta</v>
          </cell>
        </row>
        <row r="65">
          <cell r="A65">
            <v>461</v>
          </cell>
          <cell r="B65" t="str">
            <v>Wesermarsch</v>
          </cell>
        </row>
        <row r="66">
          <cell r="A66">
            <v>462</v>
          </cell>
          <cell r="B66" t="str">
            <v>Wittmund</v>
          </cell>
        </row>
        <row r="67">
          <cell r="A67">
            <v>4</v>
          </cell>
          <cell r="B67" t="str">
            <v>Stat. Region Weser-Ems</v>
          </cell>
        </row>
        <row r="68">
          <cell r="A68">
            <v>0</v>
          </cell>
          <cell r="B68" t="str">
            <v>Niedersachsen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ise"/>
      <sheetName val="Kreise_MZ"/>
    </sheetNames>
    <sheetDataSet>
      <sheetData sheetId="0">
        <row r="2">
          <cell r="A2">
            <v>101</v>
          </cell>
          <cell r="B2" t="str">
            <v>Braunschweig Stadt</v>
          </cell>
          <cell r="C2" t="str">
            <v>K03101</v>
          </cell>
        </row>
        <row r="3">
          <cell r="A3">
            <v>102</v>
          </cell>
          <cell r="B3" t="str">
            <v>Salzgitter Stadt</v>
          </cell>
          <cell r="C3" t="str">
            <v>K03102</v>
          </cell>
        </row>
        <row r="4">
          <cell r="A4">
            <v>103</v>
          </cell>
          <cell r="B4" t="str">
            <v>Wolfsburg Stadt</v>
          </cell>
          <cell r="C4" t="str">
            <v>K03103</v>
          </cell>
        </row>
        <row r="5">
          <cell r="A5">
            <v>151</v>
          </cell>
          <cell r="B5" t="str">
            <v>Gifhorn</v>
          </cell>
          <cell r="C5" t="str">
            <v>K03151</v>
          </cell>
        </row>
        <row r="6">
          <cell r="A6">
            <v>153</v>
          </cell>
          <cell r="B6" t="str">
            <v>Goslar</v>
          </cell>
          <cell r="C6" t="str">
            <v>K03153</v>
          </cell>
        </row>
        <row r="7">
          <cell r="A7">
            <v>154</v>
          </cell>
          <cell r="B7" t="str">
            <v>Helmstedt</v>
          </cell>
          <cell r="C7" t="str">
            <v>K03154</v>
          </cell>
        </row>
        <row r="8">
          <cell r="A8">
            <v>155</v>
          </cell>
          <cell r="B8" t="str">
            <v>Northeim</v>
          </cell>
          <cell r="C8" t="str">
            <v>K03155</v>
          </cell>
        </row>
        <row r="9">
          <cell r="A9">
            <v>157</v>
          </cell>
          <cell r="B9" t="str">
            <v>Peine</v>
          </cell>
          <cell r="C9" t="str">
            <v>K03157</v>
          </cell>
        </row>
        <row r="10">
          <cell r="A10">
            <v>158</v>
          </cell>
          <cell r="B10" t="str">
            <v>Wolfenbüttel</v>
          </cell>
          <cell r="C10" t="str">
            <v>K03158</v>
          </cell>
        </row>
        <row r="11">
          <cell r="A11">
            <v>159</v>
          </cell>
          <cell r="B11" t="str">
            <v>Göttingen</v>
          </cell>
          <cell r="C11" t="str">
            <v>K03159</v>
          </cell>
        </row>
        <row r="12">
          <cell r="A12">
            <v>1</v>
          </cell>
          <cell r="B12" t="str">
            <v>Statistische Region Braunschweig</v>
          </cell>
          <cell r="C12" t="str">
            <v>K031</v>
          </cell>
        </row>
        <row r="13">
          <cell r="A13">
            <v>241</v>
          </cell>
          <cell r="B13" t="str">
            <v>Hannover Region</v>
          </cell>
          <cell r="C13" t="str">
            <v>K03241</v>
          </cell>
        </row>
        <row r="14">
          <cell r="A14">
            <v>241001</v>
          </cell>
          <cell r="B14" t="str">
            <v>Hannover Landeshauptstadt</v>
          </cell>
          <cell r="C14" t="str">
            <v>K03241001</v>
          </cell>
        </row>
        <row r="15">
          <cell r="A15">
            <v>241999</v>
          </cell>
          <cell r="C15" t="str">
            <v>K03241999</v>
          </cell>
        </row>
        <row r="16">
          <cell r="A16">
            <v>251</v>
          </cell>
          <cell r="B16" t="str">
            <v>Diepholz</v>
          </cell>
          <cell r="C16" t="str">
            <v>K03251</v>
          </cell>
        </row>
        <row r="17">
          <cell r="A17">
            <v>252</v>
          </cell>
          <cell r="B17" t="str">
            <v>Hameln-Pyrmont</v>
          </cell>
          <cell r="C17" t="str">
            <v>K03252</v>
          </cell>
        </row>
        <row r="18">
          <cell r="A18">
            <v>254</v>
          </cell>
          <cell r="B18" t="str">
            <v>Hildesheim</v>
          </cell>
          <cell r="C18" t="str">
            <v>K03254</v>
          </cell>
        </row>
        <row r="19">
          <cell r="A19">
            <v>255</v>
          </cell>
          <cell r="B19" t="str">
            <v>Holzminden</v>
          </cell>
          <cell r="C19" t="str">
            <v>K03255</v>
          </cell>
        </row>
        <row r="20">
          <cell r="A20">
            <v>256</v>
          </cell>
          <cell r="B20" t="str">
            <v>Nienburg (Weser)</v>
          </cell>
          <cell r="C20" t="str">
            <v>K03256</v>
          </cell>
        </row>
        <row r="21">
          <cell r="A21">
            <v>257</v>
          </cell>
          <cell r="B21" t="str">
            <v>Schaumburg</v>
          </cell>
          <cell r="C21" t="str">
            <v>K03257</v>
          </cell>
        </row>
        <row r="22">
          <cell r="A22">
            <v>2</v>
          </cell>
          <cell r="B22" t="str">
            <v>Statistische Region Hannover</v>
          </cell>
          <cell r="C22" t="str">
            <v>K032</v>
          </cell>
        </row>
        <row r="23">
          <cell r="A23">
            <v>351</v>
          </cell>
          <cell r="B23" t="str">
            <v>Celle</v>
          </cell>
          <cell r="C23" t="str">
            <v>K03351</v>
          </cell>
        </row>
        <row r="24">
          <cell r="A24">
            <v>352</v>
          </cell>
          <cell r="B24" t="str">
            <v>Cuxhaven</v>
          </cell>
          <cell r="C24" t="str">
            <v>K03352</v>
          </cell>
        </row>
        <row r="25">
          <cell r="A25">
            <v>353</v>
          </cell>
          <cell r="B25" t="str">
            <v>Harburg</v>
          </cell>
          <cell r="C25" t="str">
            <v>K03353</v>
          </cell>
        </row>
        <row r="26">
          <cell r="A26">
            <v>354</v>
          </cell>
          <cell r="B26" t="str">
            <v>Lüchow-Dannenberg</v>
          </cell>
          <cell r="C26" t="str">
            <v>K03354</v>
          </cell>
        </row>
        <row r="27">
          <cell r="A27">
            <v>355</v>
          </cell>
          <cell r="B27" t="str">
            <v>Lüneburg</v>
          </cell>
          <cell r="C27" t="str">
            <v>K03355</v>
          </cell>
        </row>
        <row r="28">
          <cell r="A28">
            <v>356</v>
          </cell>
          <cell r="B28" t="str">
            <v>Osterholz</v>
          </cell>
          <cell r="C28" t="str">
            <v>K03356</v>
          </cell>
        </row>
        <row r="29">
          <cell r="A29">
            <v>357</v>
          </cell>
          <cell r="B29" t="str">
            <v>Rotenburg (Wümme)</v>
          </cell>
          <cell r="C29" t="str">
            <v>K03357</v>
          </cell>
        </row>
        <row r="30">
          <cell r="A30">
            <v>358</v>
          </cell>
          <cell r="B30" t="str">
            <v>Heidekreis</v>
          </cell>
          <cell r="C30" t="str">
            <v>K03358</v>
          </cell>
        </row>
        <row r="31">
          <cell r="A31">
            <v>359</v>
          </cell>
          <cell r="B31" t="str">
            <v>Stade</v>
          </cell>
          <cell r="C31" t="str">
            <v>K03359</v>
          </cell>
        </row>
        <row r="32">
          <cell r="A32">
            <v>360</v>
          </cell>
          <cell r="B32" t="str">
            <v>Uelzen</v>
          </cell>
          <cell r="C32" t="str">
            <v>K03360</v>
          </cell>
        </row>
        <row r="33">
          <cell r="A33">
            <v>361</v>
          </cell>
          <cell r="B33" t="str">
            <v>Verden</v>
          </cell>
          <cell r="C33" t="str">
            <v>K03361</v>
          </cell>
        </row>
        <row r="34">
          <cell r="A34">
            <v>3</v>
          </cell>
          <cell r="B34" t="str">
            <v>Statistische Region Lüneburg</v>
          </cell>
          <cell r="C34" t="str">
            <v>K033</v>
          </cell>
        </row>
        <row r="35">
          <cell r="A35">
            <v>401</v>
          </cell>
          <cell r="B35" t="str">
            <v>Delmenhorst.Stadt</v>
          </cell>
          <cell r="C35" t="str">
            <v>K03401</v>
          </cell>
        </row>
        <row r="36">
          <cell r="A36">
            <v>402</v>
          </cell>
          <cell r="B36" t="str">
            <v>Emden Stadt</v>
          </cell>
          <cell r="C36" t="str">
            <v>K03402</v>
          </cell>
        </row>
        <row r="37">
          <cell r="A37">
            <v>403</v>
          </cell>
          <cell r="B37" t="str">
            <v>Oldenburg (Oldb) Stadt</v>
          </cell>
          <cell r="C37" t="str">
            <v>K03403</v>
          </cell>
        </row>
        <row r="38">
          <cell r="A38">
            <v>404</v>
          </cell>
          <cell r="B38" t="str">
            <v>Osnabrück Stadt</v>
          </cell>
          <cell r="C38" t="str">
            <v>K03404</v>
          </cell>
        </row>
        <row r="39">
          <cell r="A39">
            <v>405</v>
          </cell>
          <cell r="B39" t="str">
            <v>Wilhelmshaven Stadt</v>
          </cell>
          <cell r="C39" t="str">
            <v>K03405</v>
          </cell>
        </row>
        <row r="40">
          <cell r="A40">
            <v>451</v>
          </cell>
          <cell r="B40" t="str">
            <v>Ammerland</v>
          </cell>
          <cell r="C40" t="str">
            <v>K03451</v>
          </cell>
        </row>
        <row r="41">
          <cell r="A41">
            <v>452</v>
          </cell>
          <cell r="B41" t="str">
            <v>Aurich</v>
          </cell>
          <cell r="C41" t="str">
            <v>K03452</v>
          </cell>
        </row>
        <row r="42">
          <cell r="A42">
            <v>453</v>
          </cell>
          <cell r="B42" t="str">
            <v>Cloppenburg</v>
          </cell>
          <cell r="C42" t="str">
            <v>K03453</v>
          </cell>
        </row>
        <row r="43">
          <cell r="A43">
            <v>454</v>
          </cell>
          <cell r="B43" t="str">
            <v>Emsland</v>
          </cell>
          <cell r="C43" t="str">
            <v>K03454</v>
          </cell>
        </row>
        <row r="44">
          <cell r="A44">
            <v>455</v>
          </cell>
          <cell r="B44" t="str">
            <v>Friesland</v>
          </cell>
          <cell r="C44" t="str">
            <v>K03455</v>
          </cell>
        </row>
        <row r="45">
          <cell r="A45">
            <v>456</v>
          </cell>
          <cell r="B45" t="str">
            <v>Grafschaft Bentheim</v>
          </cell>
          <cell r="C45" t="str">
            <v>K03456</v>
          </cell>
        </row>
        <row r="46">
          <cell r="A46">
            <v>457</v>
          </cell>
          <cell r="B46" t="str">
            <v>Leer</v>
          </cell>
          <cell r="C46" t="str">
            <v>K03457</v>
          </cell>
        </row>
        <row r="47">
          <cell r="A47">
            <v>458</v>
          </cell>
          <cell r="B47" t="str">
            <v>Oldenburg</v>
          </cell>
          <cell r="C47" t="str">
            <v>K03458</v>
          </cell>
        </row>
        <row r="48">
          <cell r="A48">
            <v>459</v>
          </cell>
          <cell r="B48" t="str">
            <v>Osnabrück</v>
          </cell>
          <cell r="C48" t="str">
            <v>K03459</v>
          </cell>
        </row>
        <row r="49">
          <cell r="A49">
            <v>460</v>
          </cell>
          <cell r="B49" t="str">
            <v>Vechta</v>
          </cell>
          <cell r="C49" t="str">
            <v>K03460</v>
          </cell>
        </row>
        <row r="50">
          <cell r="A50">
            <v>461</v>
          </cell>
          <cell r="B50" t="str">
            <v>Wesermarsch</v>
          </cell>
          <cell r="C50" t="str">
            <v>K03461</v>
          </cell>
        </row>
        <row r="51">
          <cell r="A51">
            <v>462</v>
          </cell>
          <cell r="B51" t="str">
            <v>Wittmund</v>
          </cell>
          <cell r="C51" t="str">
            <v>K03462</v>
          </cell>
        </row>
        <row r="52">
          <cell r="A52">
            <v>4</v>
          </cell>
          <cell r="B52" t="str">
            <v>Statistische Region Weser-Ems</v>
          </cell>
          <cell r="C52" t="str">
            <v>K034</v>
          </cell>
        </row>
        <row r="53">
          <cell r="A53">
            <v>0</v>
          </cell>
          <cell r="B53" t="str">
            <v>Niedersachsen</v>
          </cell>
          <cell r="C53" t="str">
            <v>K030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enbereich_A17_12" displayName="Datenbereich_A17_12" ref="B8:Q60" totalsRowShown="0" headerRowDxfId="33" dataDxfId="32">
  <autoFilter ref="B8:Q60" xr:uid="{00000000-0009-0000-0100-000001000000}"/>
  <tableColumns count="16">
    <tableColumn id="2" xr3:uid="{00000000-0010-0000-0000-000002000000}" name="1" dataDxfId="31"/>
    <tableColumn id="3" xr3:uid="{00000000-0010-0000-0000-000003000000}" name="33" dataDxfId="30"/>
    <tableColumn id="4" xr3:uid="{00000000-0010-0000-0000-000004000000}" name="2" dataDxfId="29"/>
    <tableColumn id="5" xr3:uid="{00000000-0010-0000-0000-000005000000}" name="3" dataDxfId="28"/>
    <tableColumn id="6" xr3:uid="{00000000-0010-0000-0000-000006000000}" name="4" dataDxfId="27"/>
    <tableColumn id="7" xr3:uid="{00000000-0010-0000-0000-000007000000}" name="5" dataDxfId="26"/>
    <tableColumn id="8" xr3:uid="{00000000-0010-0000-0000-000008000000}" name="6" dataDxfId="25"/>
    <tableColumn id="9" xr3:uid="{00000000-0010-0000-0000-000009000000}" name="7" dataDxfId="24"/>
    <tableColumn id="10" xr3:uid="{00000000-0010-0000-0000-00000A000000}" name="8" dataDxfId="23"/>
    <tableColumn id="11" xr3:uid="{00000000-0010-0000-0000-00000B000000}" name="9" dataDxfId="22"/>
    <tableColumn id="12" xr3:uid="{00000000-0010-0000-0000-00000C000000}" name="10" dataDxfId="21"/>
    <tableColumn id="13" xr3:uid="{00000000-0010-0000-0000-00000D000000}" name="11" dataDxfId="20"/>
    <tableColumn id="14" xr3:uid="{00000000-0010-0000-0000-00000E000000}" name="12" dataDxfId="19"/>
    <tableColumn id="15" xr3:uid="{00000000-0010-0000-0000-00000F000000}" name="13" dataDxfId="18"/>
    <tableColumn id="17" xr3:uid="{00000000-0010-0000-0000-000011000000}" name="14" dataDxfId="17"/>
    <tableColumn id="18" xr3:uid="{00000000-0010-0000-0000-000012000000}" name="15" dataDxfId="16"/>
  </tableColumns>
  <tableStyleInfo name="Tabellenformat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atenbereich_A17_1" displayName="Datenbereich_A17_1" ref="A8:N60" totalsRowShown="0" headerRowDxfId="15" dataDxfId="14">
  <autoFilter ref="A8:N60" xr:uid="{00000000-0009-0000-0100-000002000000}"/>
  <tableColumns count="14">
    <tableColumn id="2" xr3:uid="{00000000-0010-0000-0100-000002000000}" name="1" dataDxfId="13"/>
    <tableColumn id="3" xr3:uid="{00000000-0010-0000-0100-000003000000}" name="33" dataDxfId="12"/>
    <tableColumn id="4" xr3:uid="{00000000-0010-0000-0100-000004000000}" name="2" dataDxfId="11"/>
    <tableColumn id="5" xr3:uid="{00000000-0010-0000-0100-000005000000}" name="3" dataDxfId="10"/>
    <tableColumn id="6" xr3:uid="{00000000-0010-0000-0100-000006000000}" name="4" dataDxfId="9"/>
    <tableColumn id="7" xr3:uid="{00000000-0010-0000-0100-000007000000}" name="5" dataDxfId="8"/>
    <tableColumn id="8" xr3:uid="{00000000-0010-0000-0100-000008000000}" name="6" dataDxfId="7"/>
    <tableColumn id="9" xr3:uid="{00000000-0010-0000-0100-000009000000}" name="7" dataDxfId="6"/>
    <tableColumn id="10" xr3:uid="{00000000-0010-0000-0100-00000A000000}" name="8" dataDxfId="5"/>
    <tableColumn id="11" xr3:uid="{00000000-0010-0000-0100-00000B000000}" name="9" dataDxfId="4"/>
    <tableColumn id="12" xr3:uid="{00000000-0010-0000-0100-00000C000000}" name="10" dataDxfId="3"/>
    <tableColumn id="13" xr3:uid="{00000000-0010-0000-0100-00000D000000}" name="11" dataDxfId="2"/>
    <tableColumn id="14" xr3:uid="{00000000-0010-0000-0100-00000E000000}" name="12" dataDxfId="1"/>
    <tableColumn id="15" xr3:uid="{00000000-0010-0000-0100-00000F000000}" name="13" dataDxfId="0"/>
  </tableColumns>
  <tableStyleInfo name="Tabellenformat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1.nls.niedersachsen.de/Statistik/pool/K1101011/K1101011_000017AF0FE025189CFB9BE470D63145D252847A59CFE115DBAB.zip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1.nls.niedersachsen.de/Statistik/pool/K1101011/K1101011_0000173B37BE3506365E564B99B5DFCF7ED1789960F8FBB1AC9A.zip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5">
    <tabColor theme="5"/>
  </sheetPr>
  <dimension ref="B1:T123"/>
  <sheetViews>
    <sheetView showGridLines="0" tabSelected="1" topLeftCell="A85" zoomScale="145" zoomScaleNormal="145" workbookViewId="0">
      <selection activeCell="C102" sqref="C102"/>
    </sheetView>
  </sheetViews>
  <sheetFormatPr baseColWidth="10" defaultRowHeight="15" x14ac:dyDescent="0.25"/>
  <cols>
    <col min="1" max="1" width="5.7109375" customWidth="1"/>
    <col min="2" max="2" width="0" hidden="1" customWidth="1"/>
    <col min="3" max="3" width="26" customWidth="1"/>
    <col min="4" max="4" width="25.7109375" customWidth="1"/>
  </cols>
  <sheetData>
    <row r="1" spans="2:20" x14ac:dyDescent="0.25">
      <c r="C1" s="74" t="s">
        <v>217</v>
      </c>
    </row>
    <row r="2" spans="2:20" x14ac:dyDescent="0.25">
      <c r="C2" s="74"/>
    </row>
    <row r="3" spans="2:20" x14ac:dyDescent="0.25">
      <c r="C3" s="75" t="s">
        <v>215</v>
      </c>
      <c r="D3" s="8"/>
      <c r="E3" s="8"/>
      <c r="F3" s="8"/>
      <c r="G3" s="8"/>
      <c r="H3" s="8"/>
      <c r="I3" s="8"/>
      <c r="J3" s="8"/>
      <c r="K3" s="9"/>
      <c r="O3" s="10"/>
    </row>
    <row r="4" spans="2:20" x14ac:dyDescent="0.25">
      <c r="C4" s="76" t="s">
        <v>216</v>
      </c>
      <c r="D4" s="11"/>
      <c r="E4" s="11"/>
      <c r="F4" s="11"/>
      <c r="G4" s="11"/>
      <c r="H4" s="11"/>
      <c r="I4" s="11"/>
      <c r="J4" s="11"/>
      <c r="K4" s="11"/>
      <c r="L4" s="6"/>
      <c r="M4" s="6"/>
      <c r="N4" s="6"/>
      <c r="O4" s="12"/>
      <c r="P4" s="6"/>
      <c r="Q4" s="6"/>
      <c r="R4" s="6"/>
    </row>
    <row r="6" spans="2:20" ht="8.25" customHeight="1" x14ac:dyDescent="0.25">
      <c r="C6" s="81" t="s">
        <v>0</v>
      </c>
      <c r="D6" s="81" t="s">
        <v>211</v>
      </c>
      <c r="E6" s="86" t="s">
        <v>129</v>
      </c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</row>
    <row r="7" spans="2:20" ht="8.25" customHeight="1" x14ac:dyDescent="0.25">
      <c r="C7" s="82"/>
      <c r="D7" s="82"/>
      <c r="E7" s="88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</row>
    <row r="8" spans="2:20" ht="8.25" customHeight="1" x14ac:dyDescent="0.25">
      <c r="C8" s="82"/>
      <c r="D8" s="82"/>
      <c r="E8" s="38">
        <v>2005</v>
      </c>
      <c r="F8" s="39">
        <v>2006</v>
      </c>
      <c r="G8" s="39">
        <v>2007</v>
      </c>
      <c r="H8" s="39">
        <v>2008</v>
      </c>
      <c r="I8" s="39">
        <v>2009</v>
      </c>
      <c r="J8" s="39">
        <v>2010</v>
      </c>
      <c r="K8" s="39">
        <v>2011</v>
      </c>
      <c r="L8" s="39">
        <v>2012</v>
      </c>
      <c r="M8" s="39">
        <v>2013</v>
      </c>
      <c r="N8" s="39">
        <v>2014</v>
      </c>
      <c r="O8" s="39">
        <v>2015</v>
      </c>
      <c r="P8" s="40">
        <v>2016</v>
      </c>
      <c r="Q8" s="40">
        <v>2017</v>
      </c>
      <c r="R8" s="40">
        <v>2018</v>
      </c>
      <c r="S8" s="40">
        <v>2019</v>
      </c>
      <c r="T8" s="40">
        <v>2020</v>
      </c>
    </row>
    <row r="9" spans="2:20" ht="8.25" customHeight="1" x14ac:dyDescent="0.25">
      <c r="C9" s="83"/>
      <c r="D9" s="83"/>
      <c r="E9" s="84" t="s">
        <v>1</v>
      </c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</row>
    <row r="10" spans="2:20" ht="8.25" customHeight="1" x14ac:dyDescent="0.25">
      <c r="C10" s="65">
        <v>1</v>
      </c>
      <c r="D10" s="66">
        <v>2</v>
      </c>
      <c r="E10" s="66">
        <v>3</v>
      </c>
      <c r="F10" s="66">
        <v>4</v>
      </c>
      <c r="G10" s="67">
        <v>5</v>
      </c>
      <c r="H10" s="66">
        <v>6</v>
      </c>
      <c r="I10" s="66">
        <v>7</v>
      </c>
      <c r="J10" s="66">
        <v>8</v>
      </c>
      <c r="K10" s="67">
        <v>9</v>
      </c>
      <c r="L10" s="66">
        <v>10</v>
      </c>
      <c r="M10" s="66">
        <v>11</v>
      </c>
      <c r="N10" s="66">
        <v>12</v>
      </c>
      <c r="O10" s="67">
        <v>13</v>
      </c>
      <c r="P10" s="66">
        <v>14</v>
      </c>
      <c r="Q10" s="66">
        <v>15</v>
      </c>
      <c r="R10" s="66">
        <v>16</v>
      </c>
      <c r="S10" s="67">
        <v>17</v>
      </c>
      <c r="T10" s="68">
        <v>18</v>
      </c>
    </row>
    <row r="11" spans="2:20" ht="8.25" customHeight="1" x14ac:dyDescent="0.25">
      <c r="B11" s="64">
        <v>101</v>
      </c>
      <c r="C11" s="2" t="s">
        <v>222</v>
      </c>
      <c r="D11" s="2" t="s">
        <v>16</v>
      </c>
      <c r="E11" s="2">
        <v>84</v>
      </c>
      <c r="F11" s="2">
        <v>72</v>
      </c>
      <c r="G11" s="2">
        <v>82</v>
      </c>
      <c r="H11" s="2">
        <v>67</v>
      </c>
      <c r="I11" s="2">
        <v>63</v>
      </c>
      <c r="J11" s="2">
        <v>87</v>
      </c>
      <c r="K11" s="2">
        <v>84</v>
      </c>
      <c r="L11" s="2">
        <v>110</v>
      </c>
      <c r="M11" s="2">
        <v>117</v>
      </c>
      <c r="N11" s="2">
        <v>138</v>
      </c>
      <c r="O11" s="2">
        <v>167</v>
      </c>
      <c r="P11" s="2">
        <v>222</v>
      </c>
      <c r="Q11" s="2">
        <v>185</v>
      </c>
      <c r="R11" s="2">
        <v>232</v>
      </c>
      <c r="S11" s="2">
        <f>VLOOKUP(B11,Rohdaten_Berechnung!$A$4:$H$55,7,FALSE)</f>
        <v>239</v>
      </c>
      <c r="T11" s="42">
        <f>VLOOKUP(B11,Rohdaten_2020!$A$19:$I$70,8,FALSE)</f>
        <v>239</v>
      </c>
    </row>
    <row r="12" spans="2:20" ht="8.25" customHeight="1" x14ac:dyDescent="0.25">
      <c r="B12" s="64">
        <v>102</v>
      </c>
      <c r="C12" s="2" t="s">
        <v>223</v>
      </c>
      <c r="D12" s="2" t="s">
        <v>16</v>
      </c>
      <c r="E12" s="2">
        <v>41</v>
      </c>
      <c r="F12" s="2">
        <v>37</v>
      </c>
      <c r="G12" s="2">
        <v>32</v>
      </c>
      <c r="H12" s="2">
        <v>32</v>
      </c>
      <c r="I12" s="2">
        <v>20</v>
      </c>
      <c r="J12" s="2">
        <v>27</v>
      </c>
      <c r="K12" s="2">
        <v>28</v>
      </c>
      <c r="L12" s="2">
        <v>22</v>
      </c>
      <c r="M12" s="2">
        <v>43</v>
      </c>
      <c r="N12" s="2">
        <v>71</v>
      </c>
      <c r="O12" s="2">
        <v>90</v>
      </c>
      <c r="P12" s="2">
        <v>210</v>
      </c>
      <c r="Q12" s="2">
        <v>266</v>
      </c>
      <c r="R12" s="2">
        <v>336</v>
      </c>
      <c r="S12" s="2">
        <f>VLOOKUP(B12,Rohdaten_Berechnung!$A$4:$H$55,7,FALSE)</f>
        <v>292</v>
      </c>
      <c r="T12" s="42">
        <f>VLOOKUP(B12,Rohdaten_2020!$A$19:$I$70,8,FALSE)</f>
        <v>307</v>
      </c>
    </row>
    <row r="13" spans="2:20" ht="8.25" customHeight="1" x14ac:dyDescent="0.25">
      <c r="B13" s="64">
        <v>103</v>
      </c>
      <c r="C13" s="2" t="s">
        <v>224</v>
      </c>
      <c r="D13" s="2" t="s">
        <v>16</v>
      </c>
      <c r="E13" s="2">
        <v>42</v>
      </c>
      <c r="F13" s="2">
        <v>49</v>
      </c>
      <c r="G13" s="2">
        <v>43</v>
      </c>
      <c r="H13" s="2">
        <v>50</v>
      </c>
      <c r="I13" s="2">
        <v>28</v>
      </c>
      <c r="J13" s="2">
        <v>45</v>
      </c>
      <c r="K13" s="2">
        <v>53</v>
      </c>
      <c r="L13" s="2">
        <v>60</v>
      </c>
      <c r="M13" s="2">
        <v>73</v>
      </c>
      <c r="N13" s="2">
        <v>99</v>
      </c>
      <c r="O13" s="2">
        <v>143</v>
      </c>
      <c r="P13" s="2">
        <v>208</v>
      </c>
      <c r="Q13" s="2">
        <v>158</v>
      </c>
      <c r="R13" s="2">
        <v>184</v>
      </c>
      <c r="S13" s="2">
        <f>VLOOKUP(B13,Rohdaten_Berechnung!$A$4:$H$55,7,FALSE)</f>
        <v>187</v>
      </c>
      <c r="T13" s="42">
        <f>VLOOKUP(B13,Rohdaten_2020!$A$19:$I$70,8,FALSE)</f>
        <v>176</v>
      </c>
    </row>
    <row r="14" spans="2:20" ht="8.25" customHeight="1" x14ac:dyDescent="0.25">
      <c r="B14" s="64">
        <v>151</v>
      </c>
      <c r="C14" s="2" t="s">
        <v>19</v>
      </c>
      <c r="D14" s="2" t="s">
        <v>16</v>
      </c>
      <c r="E14" s="2">
        <v>12</v>
      </c>
      <c r="F14" s="2">
        <v>8</v>
      </c>
      <c r="G14" s="2">
        <v>11</v>
      </c>
      <c r="H14" s="2">
        <v>34</v>
      </c>
      <c r="I14" s="2">
        <v>12</v>
      </c>
      <c r="J14" s="2">
        <v>8</v>
      </c>
      <c r="K14" s="2">
        <v>4</v>
      </c>
      <c r="L14" s="2">
        <v>35</v>
      </c>
      <c r="M14" s="2">
        <v>31</v>
      </c>
      <c r="N14" s="2">
        <v>62</v>
      </c>
      <c r="O14" s="2">
        <v>86</v>
      </c>
      <c r="P14" s="2">
        <v>106</v>
      </c>
      <c r="Q14" s="2">
        <v>115</v>
      </c>
      <c r="R14" s="2">
        <v>129</v>
      </c>
      <c r="S14" s="2">
        <f>VLOOKUP(B14,Rohdaten_Berechnung!$A$4:$H$55,7,FALSE)</f>
        <v>128</v>
      </c>
      <c r="T14" s="42">
        <f>VLOOKUP(B14,Rohdaten_2020!$A$19:$I$70,8,FALSE)</f>
        <v>136</v>
      </c>
    </row>
    <row r="15" spans="2:20" ht="8.25" customHeight="1" x14ac:dyDescent="0.25">
      <c r="B15" s="64">
        <v>153</v>
      </c>
      <c r="C15" s="2" t="s">
        <v>20</v>
      </c>
      <c r="D15" s="2" t="s">
        <v>16</v>
      </c>
      <c r="E15" s="2">
        <v>44</v>
      </c>
      <c r="F15" s="2">
        <v>44</v>
      </c>
      <c r="G15" s="2">
        <v>28</v>
      </c>
      <c r="H15" s="2">
        <v>39</v>
      </c>
      <c r="I15" s="2">
        <v>43</v>
      </c>
      <c r="J15" s="2">
        <v>32</v>
      </c>
      <c r="K15" s="2">
        <v>39</v>
      </c>
      <c r="L15" s="2">
        <v>41</v>
      </c>
      <c r="M15" s="2">
        <v>59</v>
      </c>
      <c r="N15" s="2">
        <v>54</v>
      </c>
      <c r="O15" s="2">
        <v>105</v>
      </c>
      <c r="P15" s="2">
        <v>164</v>
      </c>
      <c r="Q15" s="2">
        <v>149</v>
      </c>
      <c r="R15" s="2">
        <v>159</v>
      </c>
      <c r="S15" s="2">
        <f>VLOOKUP(B15,Rohdaten_Berechnung!$A$4:$H$55,7,FALSE)</f>
        <v>133</v>
      </c>
      <c r="T15" s="42">
        <f>VLOOKUP(B15,Rohdaten_2020!$A$19:$I$70,8,FALSE)</f>
        <v>116</v>
      </c>
    </row>
    <row r="16" spans="2:20" ht="8.25" customHeight="1" x14ac:dyDescent="0.25">
      <c r="B16" s="64">
        <v>154</v>
      </c>
      <c r="C16" s="2" t="s">
        <v>21</v>
      </c>
      <c r="D16" s="2" t="s">
        <v>16</v>
      </c>
      <c r="E16" s="2">
        <v>20</v>
      </c>
      <c r="F16" s="2">
        <v>12</v>
      </c>
      <c r="G16" s="2">
        <v>15</v>
      </c>
      <c r="H16" s="2">
        <v>16</v>
      </c>
      <c r="I16" s="2">
        <v>14</v>
      </c>
      <c r="J16" s="2">
        <v>8</v>
      </c>
      <c r="K16" s="2">
        <v>10</v>
      </c>
      <c r="L16" s="2">
        <v>11</v>
      </c>
      <c r="M16" s="2">
        <v>19</v>
      </c>
      <c r="N16" s="2">
        <v>15</v>
      </c>
      <c r="O16" s="2">
        <v>33</v>
      </c>
      <c r="P16" s="2">
        <v>75</v>
      </c>
      <c r="Q16" s="2">
        <v>86</v>
      </c>
      <c r="R16" s="2">
        <v>53</v>
      </c>
      <c r="S16" s="2">
        <f>VLOOKUP(B16,Rohdaten_Berechnung!$A$4:$H$55,7,FALSE)</f>
        <v>75</v>
      </c>
      <c r="T16" s="42">
        <f>VLOOKUP(B16,Rohdaten_2020!$A$19:$I$70,8,FALSE)</f>
        <v>70</v>
      </c>
    </row>
    <row r="17" spans="2:20" ht="8.25" customHeight="1" x14ac:dyDescent="0.25">
      <c r="B17" s="64">
        <v>155</v>
      </c>
      <c r="C17" s="2" t="s">
        <v>22</v>
      </c>
      <c r="D17" s="2" t="s">
        <v>16</v>
      </c>
      <c r="E17" s="2">
        <v>41</v>
      </c>
      <c r="F17" s="2">
        <v>40</v>
      </c>
      <c r="G17" s="2">
        <v>49</v>
      </c>
      <c r="H17" s="2">
        <v>55</v>
      </c>
      <c r="I17" s="2">
        <v>35</v>
      </c>
      <c r="J17" s="2">
        <v>35</v>
      </c>
      <c r="K17" s="2">
        <v>36</v>
      </c>
      <c r="L17" s="2">
        <v>32</v>
      </c>
      <c r="M17" s="2">
        <v>40</v>
      </c>
      <c r="N17" s="2">
        <v>55</v>
      </c>
      <c r="O17" s="2">
        <v>79</v>
      </c>
      <c r="P17" s="2">
        <v>141</v>
      </c>
      <c r="Q17" s="2">
        <v>129</v>
      </c>
      <c r="R17" s="2">
        <v>109</v>
      </c>
      <c r="S17" s="2">
        <f>VLOOKUP(B17,Rohdaten_Berechnung!$A$4:$H$55,7,FALSE)</f>
        <v>111</v>
      </c>
      <c r="T17" s="42">
        <f>VLOOKUP(B17,Rohdaten_2020!$A$19:$I$70,8,FALSE)</f>
        <v>103</v>
      </c>
    </row>
    <row r="18" spans="2:20" ht="8.25" customHeight="1" x14ac:dyDescent="0.25">
      <c r="B18" s="64">
        <v>157</v>
      </c>
      <c r="C18" s="2" t="s">
        <v>23</v>
      </c>
      <c r="D18" s="2" t="s">
        <v>16</v>
      </c>
      <c r="E18" s="2">
        <v>38</v>
      </c>
      <c r="F18" s="2">
        <v>29</v>
      </c>
      <c r="G18" s="2">
        <v>27</v>
      </c>
      <c r="H18" s="2">
        <v>28</v>
      </c>
      <c r="I18" s="2">
        <v>23</v>
      </c>
      <c r="J18" s="2">
        <v>26</v>
      </c>
      <c r="K18" s="2">
        <v>30</v>
      </c>
      <c r="L18" s="2">
        <v>38</v>
      </c>
      <c r="M18" s="2">
        <v>28</v>
      </c>
      <c r="N18" s="2">
        <v>43</v>
      </c>
      <c r="O18" s="2">
        <v>70</v>
      </c>
      <c r="P18" s="2">
        <v>121</v>
      </c>
      <c r="Q18" s="2">
        <v>112</v>
      </c>
      <c r="R18" s="2">
        <v>109</v>
      </c>
      <c r="S18" s="2">
        <f>VLOOKUP(B18,Rohdaten_Berechnung!$A$4:$H$55,7,FALSE)</f>
        <v>128</v>
      </c>
      <c r="T18" s="42">
        <f>VLOOKUP(B18,Rohdaten_2020!$A$19:$I$70,8,FALSE)</f>
        <v>104</v>
      </c>
    </row>
    <row r="19" spans="2:20" ht="8.25" customHeight="1" x14ac:dyDescent="0.25">
      <c r="B19" s="64">
        <v>158</v>
      </c>
      <c r="C19" s="2" t="s">
        <v>24</v>
      </c>
      <c r="D19" s="2" t="s">
        <v>16</v>
      </c>
      <c r="E19" s="2">
        <v>18</v>
      </c>
      <c r="F19" s="2">
        <v>19</v>
      </c>
      <c r="G19" s="2">
        <v>26</v>
      </c>
      <c r="H19" s="2">
        <v>9</v>
      </c>
      <c r="I19" s="2">
        <v>25</v>
      </c>
      <c r="J19" s="2">
        <v>23</v>
      </c>
      <c r="K19" s="2">
        <v>13</v>
      </c>
      <c r="L19" s="2">
        <v>19</v>
      </c>
      <c r="M19" s="2">
        <v>21</v>
      </c>
      <c r="N19" s="2">
        <v>37</v>
      </c>
      <c r="O19" s="2">
        <v>38</v>
      </c>
      <c r="P19" s="2">
        <v>125</v>
      </c>
      <c r="Q19" s="2">
        <v>78</v>
      </c>
      <c r="R19" s="2">
        <v>91</v>
      </c>
      <c r="S19" s="2">
        <f>VLOOKUP(B19,Rohdaten_Berechnung!$A$4:$H$55,7,FALSE)</f>
        <v>79</v>
      </c>
      <c r="T19" s="42">
        <f>VLOOKUP(B19,Rohdaten_2020!$A$19:$I$70,8,FALSE)</f>
        <v>95</v>
      </c>
    </row>
    <row r="20" spans="2:20" ht="8.25" customHeight="1" x14ac:dyDescent="0.25">
      <c r="B20" s="64">
        <v>159</v>
      </c>
      <c r="C20" s="2" t="s">
        <v>25</v>
      </c>
      <c r="D20" s="2" t="s">
        <v>16</v>
      </c>
      <c r="E20" s="2">
        <v>128</v>
      </c>
      <c r="F20" s="2">
        <v>114</v>
      </c>
      <c r="G20" s="2">
        <v>113</v>
      </c>
      <c r="H20" s="2">
        <v>117</v>
      </c>
      <c r="I20" s="2">
        <v>115</v>
      </c>
      <c r="J20" s="2">
        <v>127</v>
      </c>
      <c r="K20" s="2">
        <v>126</v>
      </c>
      <c r="L20" s="2">
        <v>150</v>
      </c>
      <c r="M20" s="2">
        <v>158</v>
      </c>
      <c r="N20" s="2">
        <v>185</v>
      </c>
      <c r="O20" s="2">
        <v>202</v>
      </c>
      <c r="P20" s="2">
        <v>337</v>
      </c>
      <c r="Q20" s="2">
        <v>310</v>
      </c>
      <c r="R20" s="2">
        <v>346</v>
      </c>
      <c r="S20" s="2">
        <f>VLOOKUP(B20,Rohdaten_Berechnung!$A$4:$H$55,7,FALSE)</f>
        <v>287</v>
      </c>
      <c r="T20" s="42">
        <f>VLOOKUP(B20,Rohdaten_2020!$A$19:$I$70,8,FALSE)</f>
        <v>311</v>
      </c>
    </row>
    <row r="21" spans="2:20" ht="8.25" customHeight="1" x14ac:dyDescent="0.25">
      <c r="B21" s="64">
        <v>1</v>
      </c>
      <c r="C21" s="22" t="s">
        <v>218</v>
      </c>
      <c r="D21" s="2" t="s">
        <v>16</v>
      </c>
      <c r="E21" s="22">
        <v>468</v>
      </c>
      <c r="F21" s="22">
        <v>424</v>
      </c>
      <c r="G21" s="22">
        <v>426</v>
      </c>
      <c r="H21" s="22">
        <v>447</v>
      </c>
      <c r="I21" s="22">
        <v>378</v>
      </c>
      <c r="J21" s="22">
        <v>418</v>
      </c>
      <c r="K21" s="22">
        <v>423</v>
      </c>
      <c r="L21" s="22">
        <v>518</v>
      </c>
      <c r="M21" s="22">
        <v>589</v>
      </c>
      <c r="N21" s="22">
        <v>759</v>
      </c>
      <c r="O21" s="22">
        <v>1013</v>
      </c>
      <c r="P21" s="22">
        <v>1709</v>
      </c>
      <c r="Q21" s="22">
        <v>1588</v>
      </c>
      <c r="R21" s="22">
        <v>1748</v>
      </c>
      <c r="S21" s="22">
        <f>VLOOKUP(B21,Rohdaten_Berechnung!$A$4:$H$55,7,FALSE)</f>
        <v>1659</v>
      </c>
      <c r="T21" s="71">
        <f>VLOOKUP(B21,Rohdaten_2020!$A$19:$I$70,8,FALSE)</f>
        <v>1657</v>
      </c>
    </row>
    <row r="22" spans="2:20" ht="8.25" customHeight="1" x14ac:dyDescent="0.25">
      <c r="B22" s="64">
        <v>241</v>
      </c>
      <c r="C22" s="2" t="s">
        <v>28</v>
      </c>
      <c r="D22" s="2" t="s">
        <v>16</v>
      </c>
      <c r="E22" s="2">
        <v>404</v>
      </c>
      <c r="F22" s="2">
        <v>467</v>
      </c>
      <c r="G22" s="2">
        <v>421</v>
      </c>
      <c r="H22" s="2">
        <v>395</v>
      </c>
      <c r="I22" s="2">
        <v>394</v>
      </c>
      <c r="J22" s="2">
        <v>397</v>
      </c>
      <c r="K22" s="2">
        <v>415</v>
      </c>
      <c r="L22" s="2">
        <v>466</v>
      </c>
      <c r="M22" s="2">
        <v>531</v>
      </c>
      <c r="N22" s="2">
        <v>770</v>
      </c>
      <c r="O22" s="2">
        <v>933</v>
      </c>
      <c r="P22" s="2">
        <v>1603</v>
      </c>
      <c r="Q22" s="2">
        <v>1490</v>
      </c>
      <c r="R22" s="2">
        <v>1596</v>
      </c>
      <c r="S22" s="2">
        <f>VLOOKUP(B22,Rohdaten_Berechnung!$A$4:$H$55,7,FALSE)</f>
        <v>1360</v>
      </c>
      <c r="T22" s="42">
        <f>VLOOKUP(B22,Rohdaten_2020!$A$19:$I$70,8,FALSE)</f>
        <v>1763</v>
      </c>
    </row>
    <row r="23" spans="2:20" ht="8.25" customHeight="1" x14ac:dyDescent="0.25">
      <c r="B23" s="64">
        <v>241001</v>
      </c>
      <c r="C23" s="2" t="s">
        <v>29</v>
      </c>
      <c r="D23" s="2" t="s">
        <v>16</v>
      </c>
      <c r="E23" s="2">
        <v>270</v>
      </c>
      <c r="F23" s="2">
        <v>293</v>
      </c>
      <c r="G23" s="2">
        <v>262</v>
      </c>
      <c r="H23" s="2">
        <v>237</v>
      </c>
      <c r="I23" s="2">
        <v>246</v>
      </c>
      <c r="J23" s="2">
        <v>258</v>
      </c>
      <c r="K23" s="2">
        <v>284</v>
      </c>
      <c r="L23" s="2">
        <v>335</v>
      </c>
      <c r="M23" s="2">
        <v>351</v>
      </c>
      <c r="N23" s="2">
        <v>493</v>
      </c>
      <c r="O23" s="2">
        <v>569</v>
      </c>
      <c r="P23" s="2">
        <v>831</v>
      </c>
      <c r="Q23" s="2">
        <v>779</v>
      </c>
      <c r="R23" s="2">
        <v>870</v>
      </c>
      <c r="S23" s="2">
        <f>VLOOKUP(B23,Rohdaten_Berechnung!$A$4:$H$55,7,FALSE)</f>
        <v>798</v>
      </c>
      <c r="T23" s="42">
        <f>VLOOKUP(B23,Rohdaten_2020!$A$19:$I$70,8,FALSE)</f>
        <v>1020</v>
      </c>
    </row>
    <row r="24" spans="2:20" ht="8.25" customHeight="1" x14ac:dyDescent="0.25">
      <c r="B24" s="64">
        <v>241999</v>
      </c>
      <c r="C24" s="2" t="s">
        <v>27</v>
      </c>
      <c r="D24" s="2" t="s">
        <v>16</v>
      </c>
      <c r="E24" s="2">
        <v>134</v>
      </c>
      <c r="F24" s="2">
        <v>174</v>
      </c>
      <c r="G24" s="2">
        <v>159</v>
      </c>
      <c r="H24" s="2">
        <v>158</v>
      </c>
      <c r="I24" s="2">
        <v>148</v>
      </c>
      <c r="J24" s="2">
        <v>139</v>
      </c>
      <c r="K24" s="2">
        <v>131</v>
      </c>
      <c r="L24" s="2">
        <v>131</v>
      </c>
      <c r="M24" s="2">
        <v>180</v>
      </c>
      <c r="N24" s="2">
        <v>277</v>
      </c>
      <c r="O24" s="2">
        <v>364</v>
      </c>
      <c r="P24" s="2">
        <v>772</v>
      </c>
      <c r="Q24" s="2">
        <v>711</v>
      </c>
      <c r="R24" s="2">
        <v>726</v>
      </c>
      <c r="S24" s="2">
        <f>VLOOKUP(B24,Rohdaten_Berechnung!$A$4:$H$55,7,FALSE)</f>
        <v>562</v>
      </c>
      <c r="T24" s="42">
        <f>VLOOKUP(B24,Rohdaten_2020!$A$19:$I$70,8,FALSE)</f>
        <v>743</v>
      </c>
    </row>
    <row r="25" spans="2:20" ht="8.25" customHeight="1" x14ac:dyDescent="0.25">
      <c r="B25" s="64">
        <v>251</v>
      </c>
      <c r="C25" s="2" t="s">
        <v>30</v>
      </c>
      <c r="D25" s="2" t="s">
        <v>16</v>
      </c>
      <c r="E25" s="2">
        <v>50</v>
      </c>
      <c r="F25" s="2">
        <v>48</v>
      </c>
      <c r="G25" s="2">
        <v>43</v>
      </c>
      <c r="H25" s="2">
        <v>61</v>
      </c>
      <c r="I25" s="2">
        <v>61</v>
      </c>
      <c r="J25" s="2">
        <v>54</v>
      </c>
      <c r="K25" s="2">
        <v>45</v>
      </c>
      <c r="L25" s="2">
        <v>58</v>
      </c>
      <c r="M25" s="2">
        <v>75</v>
      </c>
      <c r="N25" s="2">
        <v>102</v>
      </c>
      <c r="O25" s="2">
        <v>127</v>
      </c>
      <c r="P25" s="2">
        <v>232</v>
      </c>
      <c r="Q25" s="2">
        <v>240</v>
      </c>
      <c r="R25" s="2">
        <v>233</v>
      </c>
      <c r="S25" s="2">
        <f>VLOOKUP(B25,Rohdaten_Berechnung!$A$4:$H$55,7,FALSE)</f>
        <v>218</v>
      </c>
      <c r="T25" s="42">
        <f>VLOOKUP(B25,Rohdaten_2020!$A$19:$I$70,8,FALSE)</f>
        <v>228</v>
      </c>
    </row>
    <row r="26" spans="2:20" ht="8.25" customHeight="1" x14ac:dyDescent="0.25">
      <c r="B26" s="64">
        <v>252</v>
      </c>
      <c r="C26" s="2" t="s">
        <v>31</v>
      </c>
      <c r="D26" s="2" t="s">
        <v>16</v>
      </c>
      <c r="E26" s="2">
        <v>35</v>
      </c>
      <c r="F26" s="2">
        <v>64</v>
      </c>
      <c r="G26" s="2">
        <v>66</v>
      </c>
      <c r="H26" s="2">
        <v>75</v>
      </c>
      <c r="I26" s="2">
        <v>39</v>
      </c>
      <c r="J26" s="2">
        <v>39</v>
      </c>
      <c r="K26" s="2">
        <v>43</v>
      </c>
      <c r="L26" s="2">
        <v>64</v>
      </c>
      <c r="M26" s="2">
        <v>73</v>
      </c>
      <c r="N26" s="2">
        <v>101</v>
      </c>
      <c r="O26" s="2">
        <v>109</v>
      </c>
      <c r="P26" s="2">
        <v>197</v>
      </c>
      <c r="Q26" s="2">
        <v>174</v>
      </c>
      <c r="R26" s="2">
        <v>200</v>
      </c>
      <c r="S26" s="2">
        <f>VLOOKUP(B26,Rohdaten_Berechnung!$A$4:$H$55,7,FALSE)</f>
        <v>198</v>
      </c>
      <c r="T26" s="42">
        <f>VLOOKUP(B26,Rohdaten_2020!$A$19:$I$70,8,FALSE)</f>
        <v>202</v>
      </c>
    </row>
    <row r="27" spans="2:20" ht="8.25" customHeight="1" x14ac:dyDescent="0.25">
      <c r="B27" s="64">
        <v>254</v>
      </c>
      <c r="C27" s="2" t="s">
        <v>32</v>
      </c>
      <c r="D27" s="2" t="s">
        <v>16</v>
      </c>
      <c r="E27" s="2">
        <v>118</v>
      </c>
      <c r="F27" s="2">
        <v>107</v>
      </c>
      <c r="G27" s="2">
        <v>111</v>
      </c>
      <c r="H27" s="2">
        <v>109</v>
      </c>
      <c r="I27" s="2">
        <v>82</v>
      </c>
      <c r="J27" s="2">
        <v>91</v>
      </c>
      <c r="K27" s="2">
        <v>90</v>
      </c>
      <c r="L27" s="2">
        <v>93</v>
      </c>
      <c r="M27" s="2">
        <v>120</v>
      </c>
      <c r="N27" s="2">
        <v>124</v>
      </c>
      <c r="O27" s="2">
        <v>163</v>
      </c>
      <c r="P27" s="2">
        <v>284</v>
      </c>
      <c r="Q27" s="2">
        <v>226</v>
      </c>
      <c r="R27" s="2">
        <v>270</v>
      </c>
      <c r="S27" s="2">
        <f>VLOOKUP(B27,Rohdaten_Berechnung!$A$4:$H$55,7,FALSE)</f>
        <v>262</v>
      </c>
      <c r="T27" s="42">
        <f>VLOOKUP(B27,Rohdaten_2020!$A$19:$I$70,8,FALSE)</f>
        <v>269</v>
      </c>
    </row>
    <row r="28" spans="2:20" ht="8.25" customHeight="1" x14ac:dyDescent="0.25">
      <c r="B28" s="64">
        <v>255</v>
      </c>
      <c r="C28" s="2" t="s">
        <v>33</v>
      </c>
      <c r="D28" s="2" t="s">
        <v>16</v>
      </c>
      <c r="E28" s="2">
        <v>13</v>
      </c>
      <c r="F28" s="2">
        <v>16</v>
      </c>
      <c r="G28" s="2">
        <v>18</v>
      </c>
      <c r="H28" s="2">
        <v>10</v>
      </c>
      <c r="I28" s="2">
        <v>14</v>
      </c>
      <c r="J28" s="2">
        <v>14</v>
      </c>
      <c r="K28" s="2">
        <v>14</v>
      </c>
      <c r="L28" s="2">
        <v>11</v>
      </c>
      <c r="M28" s="2">
        <v>9</v>
      </c>
      <c r="N28" s="2">
        <v>20</v>
      </c>
      <c r="O28" s="2">
        <v>38</v>
      </c>
      <c r="P28" s="2">
        <v>71</v>
      </c>
      <c r="Q28" s="2">
        <v>61</v>
      </c>
      <c r="R28" s="2">
        <v>52</v>
      </c>
      <c r="S28" s="2">
        <f>VLOOKUP(B28,Rohdaten_Berechnung!$A$4:$H$55,7,FALSE)</f>
        <v>50</v>
      </c>
      <c r="T28" s="42">
        <f>VLOOKUP(B28,Rohdaten_2020!$A$19:$I$70,8,FALSE)</f>
        <v>55</v>
      </c>
    </row>
    <row r="29" spans="2:20" ht="8.25" customHeight="1" x14ac:dyDescent="0.25">
      <c r="B29" s="64">
        <v>256</v>
      </c>
      <c r="C29" s="2" t="s">
        <v>34</v>
      </c>
      <c r="D29" s="2" t="s">
        <v>16</v>
      </c>
      <c r="E29" s="2">
        <v>48</v>
      </c>
      <c r="F29" s="2">
        <v>36</v>
      </c>
      <c r="G29" s="2">
        <v>29</v>
      </c>
      <c r="H29" s="2">
        <v>34</v>
      </c>
      <c r="I29" s="2">
        <v>19</v>
      </c>
      <c r="J29" s="2">
        <v>15</v>
      </c>
      <c r="K29" s="2">
        <v>12</v>
      </c>
      <c r="L29" s="2">
        <v>24</v>
      </c>
      <c r="M29" s="2">
        <v>35</v>
      </c>
      <c r="N29" s="2">
        <v>27</v>
      </c>
      <c r="O29" s="2">
        <v>58</v>
      </c>
      <c r="P29" s="2">
        <v>154</v>
      </c>
      <c r="Q29" s="2">
        <v>116</v>
      </c>
      <c r="R29" s="2">
        <v>109</v>
      </c>
      <c r="S29" s="2">
        <f>VLOOKUP(B29,Rohdaten_Berechnung!$A$4:$H$55,7,FALSE)</f>
        <v>142</v>
      </c>
      <c r="T29" s="42">
        <f>VLOOKUP(B29,Rohdaten_2020!$A$19:$I$70,8,FALSE)</f>
        <v>119</v>
      </c>
    </row>
    <row r="30" spans="2:20" ht="8.25" customHeight="1" x14ac:dyDescent="0.25">
      <c r="B30" s="64">
        <v>257</v>
      </c>
      <c r="C30" s="2" t="s">
        <v>35</v>
      </c>
      <c r="D30" s="2" t="s">
        <v>16</v>
      </c>
      <c r="E30" s="2">
        <v>33</v>
      </c>
      <c r="F30" s="2">
        <v>33</v>
      </c>
      <c r="G30" s="2">
        <v>47</v>
      </c>
      <c r="H30" s="2">
        <v>50</v>
      </c>
      <c r="I30" s="2">
        <v>6</v>
      </c>
      <c r="J30" s="2">
        <v>12</v>
      </c>
      <c r="K30" s="2">
        <v>6</v>
      </c>
      <c r="L30" s="2">
        <v>27</v>
      </c>
      <c r="M30" s="2">
        <v>49</v>
      </c>
      <c r="N30" s="2">
        <v>85</v>
      </c>
      <c r="O30" s="2">
        <v>83</v>
      </c>
      <c r="P30" s="2">
        <v>166</v>
      </c>
      <c r="Q30" s="2">
        <v>155</v>
      </c>
      <c r="R30" s="2">
        <v>195</v>
      </c>
      <c r="S30" s="2">
        <f>VLOOKUP(B30,Rohdaten_Berechnung!$A$4:$H$55,7,FALSE)</f>
        <v>139</v>
      </c>
      <c r="T30" s="42">
        <f>VLOOKUP(B30,Rohdaten_2020!$A$19:$I$70,8,FALSE)</f>
        <v>129</v>
      </c>
    </row>
    <row r="31" spans="2:20" ht="8.25" customHeight="1" x14ac:dyDescent="0.25">
      <c r="B31" s="64">
        <v>2</v>
      </c>
      <c r="C31" s="22" t="s">
        <v>36</v>
      </c>
      <c r="D31" s="2" t="s">
        <v>16</v>
      </c>
      <c r="E31" s="22">
        <v>701</v>
      </c>
      <c r="F31" s="22">
        <v>771</v>
      </c>
      <c r="G31" s="22">
        <v>735</v>
      </c>
      <c r="H31" s="22">
        <v>734</v>
      </c>
      <c r="I31" s="22">
        <v>615</v>
      </c>
      <c r="J31" s="22">
        <v>622</v>
      </c>
      <c r="K31" s="22">
        <v>625</v>
      </c>
      <c r="L31" s="22">
        <v>743</v>
      </c>
      <c r="M31" s="22">
        <v>892</v>
      </c>
      <c r="N31" s="22">
        <v>1229</v>
      </c>
      <c r="O31" s="22">
        <v>1511</v>
      </c>
      <c r="P31" s="22">
        <v>2707</v>
      </c>
      <c r="Q31" s="22">
        <v>2462</v>
      </c>
      <c r="R31" s="22">
        <v>2655</v>
      </c>
      <c r="S31" s="22">
        <f>VLOOKUP(B31,Rohdaten_Berechnung!$A$4:$H$55,7,FALSE)</f>
        <v>2369</v>
      </c>
      <c r="T31" s="71">
        <f>VLOOKUP(B31,Rohdaten_2020!$A$19:$I$70,8,FALSE)</f>
        <v>2765</v>
      </c>
    </row>
    <row r="32" spans="2:20" ht="8.25" customHeight="1" x14ac:dyDescent="0.25">
      <c r="B32" s="64">
        <v>351</v>
      </c>
      <c r="C32" s="2" t="s">
        <v>37</v>
      </c>
      <c r="D32" s="2" t="s">
        <v>16</v>
      </c>
      <c r="E32" s="2">
        <v>40</v>
      </c>
      <c r="F32" s="2">
        <v>29</v>
      </c>
      <c r="G32" s="2">
        <v>35</v>
      </c>
      <c r="H32" s="2">
        <v>33</v>
      </c>
      <c r="I32" s="2">
        <v>32</v>
      </c>
      <c r="J32" s="2">
        <v>33</v>
      </c>
      <c r="K32" s="2">
        <v>40</v>
      </c>
      <c r="L32" s="2">
        <v>30</v>
      </c>
      <c r="M32" s="2">
        <v>67</v>
      </c>
      <c r="N32" s="2">
        <v>97</v>
      </c>
      <c r="O32" s="2">
        <v>87</v>
      </c>
      <c r="P32" s="2">
        <v>182</v>
      </c>
      <c r="Q32" s="2">
        <v>168</v>
      </c>
      <c r="R32" s="2">
        <v>176</v>
      </c>
      <c r="S32" s="2">
        <f>VLOOKUP(B32,Rohdaten_Berechnung!$A$4:$H$55,7,FALSE)</f>
        <v>160</v>
      </c>
      <c r="T32" s="42">
        <f>VLOOKUP(B32,Rohdaten_2020!$A$19:$I$70,8,FALSE)</f>
        <v>170</v>
      </c>
    </row>
    <row r="33" spans="2:20" ht="8.25" customHeight="1" x14ac:dyDescent="0.25">
      <c r="B33" s="64">
        <v>352</v>
      </c>
      <c r="C33" s="2" t="s">
        <v>38</v>
      </c>
      <c r="D33" s="2" t="s">
        <v>16</v>
      </c>
      <c r="E33" s="2">
        <v>45</v>
      </c>
      <c r="F33" s="2">
        <v>44</v>
      </c>
      <c r="G33" s="2">
        <v>49</v>
      </c>
      <c r="H33" s="2">
        <v>44</v>
      </c>
      <c r="I33" s="2">
        <v>47</v>
      </c>
      <c r="J33" s="2">
        <v>47</v>
      </c>
      <c r="K33" s="2">
        <v>45</v>
      </c>
      <c r="L33" s="2">
        <v>41</v>
      </c>
      <c r="M33" s="2">
        <v>48</v>
      </c>
      <c r="N33" s="2">
        <v>83</v>
      </c>
      <c r="O33" s="2">
        <v>84</v>
      </c>
      <c r="P33" s="2">
        <v>168</v>
      </c>
      <c r="Q33" s="2">
        <v>165</v>
      </c>
      <c r="R33" s="2">
        <v>143</v>
      </c>
      <c r="S33" s="2">
        <f>VLOOKUP(B33,Rohdaten_Berechnung!$A$4:$H$55,7,FALSE)</f>
        <v>131</v>
      </c>
      <c r="T33" s="42">
        <f>VLOOKUP(B33,Rohdaten_2020!$A$19:$I$70,8,FALSE)</f>
        <v>111</v>
      </c>
    </row>
    <row r="34" spans="2:20" ht="8.25" customHeight="1" x14ac:dyDescent="0.25">
      <c r="B34" s="64">
        <v>353</v>
      </c>
      <c r="C34" s="2" t="s">
        <v>39</v>
      </c>
      <c r="D34" s="2" t="s">
        <v>16</v>
      </c>
      <c r="E34" s="2">
        <v>55</v>
      </c>
      <c r="F34" s="2">
        <v>47</v>
      </c>
      <c r="G34" s="2">
        <v>60</v>
      </c>
      <c r="H34" s="2">
        <v>62</v>
      </c>
      <c r="I34" s="2">
        <v>58</v>
      </c>
      <c r="J34" s="2">
        <v>60</v>
      </c>
      <c r="K34" s="2">
        <v>44</v>
      </c>
      <c r="L34" s="2">
        <v>42</v>
      </c>
      <c r="M34" s="2">
        <v>67</v>
      </c>
      <c r="N34" s="2">
        <v>84</v>
      </c>
      <c r="O34" s="2">
        <v>90</v>
      </c>
      <c r="P34" s="2">
        <v>128</v>
      </c>
      <c r="Q34" s="2">
        <v>157</v>
      </c>
      <c r="R34" s="2">
        <v>149</v>
      </c>
      <c r="S34" s="2">
        <f>VLOOKUP(B34,Rohdaten_Berechnung!$A$4:$H$55,7,FALSE)</f>
        <v>185</v>
      </c>
      <c r="T34" s="42">
        <f>VLOOKUP(B34,Rohdaten_2020!$A$19:$I$70,8,FALSE)</f>
        <v>196</v>
      </c>
    </row>
    <row r="35" spans="2:20" ht="8.25" customHeight="1" x14ac:dyDescent="0.25">
      <c r="B35" s="64">
        <v>354</v>
      </c>
      <c r="C35" s="2" t="s">
        <v>40</v>
      </c>
      <c r="D35" s="2" t="s">
        <v>16</v>
      </c>
      <c r="E35" s="2">
        <v>5</v>
      </c>
      <c r="F35" s="2">
        <v>10</v>
      </c>
      <c r="G35" s="2">
        <v>10</v>
      </c>
      <c r="H35" s="2">
        <v>3</v>
      </c>
      <c r="I35" s="2">
        <v>10</v>
      </c>
      <c r="J35" s="2">
        <v>4</v>
      </c>
      <c r="K35" s="2">
        <v>5</v>
      </c>
      <c r="L35" s="2">
        <v>9</v>
      </c>
      <c r="M35" s="2">
        <v>15</v>
      </c>
      <c r="N35" s="2">
        <v>22</v>
      </c>
      <c r="O35" s="2">
        <v>35</v>
      </c>
      <c r="P35" s="2">
        <v>52</v>
      </c>
      <c r="Q35" s="2">
        <v>30</v>
      </c>
      <c r="R35" s="2">
        <v>41</v>
      </c>
      <c r="S35" s="2">
        <f>VLOOKUP(B35,Rohdaten_Berechnung!$A$4:$H$55,7,FALSE)</f>
        <v>30</v>
      </c>
      <c r="T35" s="42">
        <f>VLOOKUP(B35,Rohdaten_2020!$A$19:$I$70,8,FALSE)</f>
        <v>35</v>
      </c>
    </row>
    <row r="36" spans="2:20" ht="8.25" customHeight="1" x14ac:dyDescent="0.25">
      <c r="B36" s="64">
        <v>355</v>
      </c>
      <c r="C36" s="2" t="s">
        <v>41</v>
      </c>
      <c r="D36" s="2" t="s">
        <v>16</v>
      </c>
      <c r="E36" s="2">
        <v>42</v>
      </c>
      <c r="F36" s="2">
        <v>29</v>
      </c>
      <c r="G36" s="2">
        <v>33</v>
      </c>
      <c r="H36" s="2">
        <v>21</v>
      </c>
      <c r="I36" s="2">
        <v>29</v>
      </c>
      <c r="J36" s="2">
        <v>21</v>
      </c>
      <c r="K36" s="2">
        <v>32</v>
      </c>
      <c r="L36" s="2">
        <v>30</v>
      </c>
      <c r="M36" s="2">
        <v>39</v>
      </c>
      <c r="N36" s="2">
        <v>52</v>
      </c>
      <c r="O36" s="2">
        <v>62</v>
      </c>
      <c r="P36" s="2">
        <v>168</v>
      </c>
      <c r="Q36" s="2">
        <v>126</v>
      </c>
      <c r="R36" s="2">
        <v>111</v>
      </c>
      <c r="S36" s="2">
        <f>VLOOKUP(B36,Rohdaten_Berechnung!$A$4:$H$55,7,FALSE)</f>
        <v>146</v>
      </c>
      <c r="T36" s="42">
        <f>VLOOKUP(B36,Rohdaten_2020!$A$19:$I$70,8,FALSE)</f>
        <v>137</v>
      </c>
    </row>
    <row r="37" spans="2:20" ht="8.25" customHeight="1" x14ac:dyDescent="0.25">
      <c r="B37" s="64">
        <v>356</v>
      </c>
      <c r="C37" s="2" t="s">
        <v>42</v>
      </c>
      <c r="D37" s="2" t="s">
        <v>16</v>
      </c>
      <c r="E37" s="2">
        <v>42</v>
      </c>
      <c r="F37" s="2">
        <v>28</v>
      </c>
      <c r="G37" s="2">
        <v>29</v>
      </c>
      <c r="H37" s="2">
        <v>22</v>
      </c>
      <c r="I37" s="2">
        <v>22</v>
      </c>
      <c r="J37" s="2">
        <v>24</v>
      </c>
      <c r="K37" s="2">
        <v>14</v>
      </c>
      <c r="L37" s="2">
        <v>14</v>
      </c>
      <c r="M37" s="2">
        <v>30</v>
      </c>
      <c r="N37" s="2">
        <v>42</v>
      </c>
      <c r="O37" s="2">
        <v>60</v>
      </c>
      <c r="P37" s="2">
        <v>106</v>
      </c>
      <c r="Q37" s="2">
        <v>72</v>
      </c>
      <c r="R37" s="2">
        <v>62</v>
      </c>
      <c r="S37" s="2">
        <f>VLOOKUP(B37,Rohdaten_Berechnung!$A$4:$H$55,7,FALSE)</f>
        <v>82</v>
      </c>
      <c r="T37" s="42">
        <f>VLOOKUP(B37,Rohdaten_2020!$A$19:$I$70,8,FALSE)</f>
        <v>61</v>
      </c>
    </row>
    <row r="38" spans="2:20" ht="8.25" customHeight="1" x14ac:dyDescent="0.25">
      <c r="B38" s="64">
        <v>357</v>
      </c>
      <c r="C38" s="2" t="s">
        <v>43</v>
      </c>
      <c r="D38" s="2" t="s">
        <v>16</v>
      </c>
      <c r="E38" s="2">
        <v>37</v>
      </c>
      <c r="F38" s="2">
        <v>41</v>
      </c>
      <c r="G38" s="2">
        <v>38</v>
      </c>
      <c r="H38" s="2">
        <v>23</v>
      </c>
      <c r="I38" s="2">
        <v>11</v>
      </c>
      <c r="J38" s="2">
        <v>10</v>
      </c>
      <c r="K38" s="2">
        <v>10</v>
      </c>
      <c r="L38" s="2">
        <v>27</v>
      </c>
      <c r="M38" s="2">
        <v>41</v>
      </c>
      <c r="N38" s="2">
        <v>58</v>
      </c>
      <c r="O38" s="2">
        <v>62</v>
      </c>
      <c r="P38" s="2">
        <v>125</v>
      </c>
      <c r="Q38" s="2">
        <v>122</v>
      </c>
      <c r="R38" s="2">
        <v>100</v>
      </c>
      <c r="S38" s="2">
        <f>VLOOKUP(B38,Rohdaten_Berechnung!$A$4:$H$55,7,FALSE)</f>
        <v>105</v>
      </c>
      <c r="T38" s="42">
        <f>VLOOKUP(B38,Rohdaten_2020!$A$19:$I$70,8,FALSE)</f>
        <v>117</v>
      </c>
    </row>
    <row r="39" spans="2:20" ht="8.25" customHeight="1" x14ac:dyDescent="0.25">
      <c r="B39" s="64">
        <v>358</v>
      </c>
      <c r="C39" s="2" t="s">
        <v>44</v>
      </c>
      <c r="D39" s="2" t="s">
        <v>16</v>
      </c>
      <c r="E39" s="2">
        <v>42</v>
      </c>
      <c r="F39" s="2">
        <v>40</v>
      </c>
      <c r="G39" s="2">
        <v>23</v>
      </c>
      <c r="H39" s="2">
        <v>22</v>
      </c>
      <c r="I39" s="2">
        <v>22</v>
      </c>
      <c r="J39" s="2">
        <v>18</v>
      </c>
      <c r="K39" s="2">
        <v>18</v>
      </c>
      <c r="L39" s="2">
        <v>22</v>
      </c>
      <c r="M39" s="2">
        <v>49</v>
      </c>
      <c r="N39" s="2">
        <v>67</v>
      </c>
      <c r="O39" s="2">
        <v>95</v>
      </c>
      <c r="P39" s="2">
        <v>160</v>
      </c>
      <c r="Q39" s="2">
        <v>124</v>
      </c>
      <c r="R39" s="2">
        <v>160</v>
      </c>
      <c r="S39" s="2">
        <f>VLOOKUP(B39,Rohdaten_Berechnung!$A$4:$H$55,7,FALSE)</f>
        <v>185</v>
      </c>
      <c r="T39" s="42">
        <f>VLOOKUP(B39,Rohdaten_2020!$A$19:$I$70,8,FALSE)</f>
        <v>180</v>
      </c>
    </row>
    <row r="40" spans="2:20" ht="8.25" customHeight="1" x14ac:dyDescent="0.25">
      <c r="B40" s="64">
        <v>359</v>
      </c>
      <c r="C40" s="2" t="s">
        <v>45</v>
      </c>
      <c r="D40" s="2" t="s">
        <v>16</v>
      </c>
      <c r="E40" s="2">
        <v>43</v>
      </c>
      <c r="F40" s="2">
        <v>50</v>
      </c>
      <c r="G40" s="2">
        <v>31</v>
      </c>
      <c r="H40" s="2">
        <v>38</v>
      </c>
      <c r="I40" s="2">
        <v>48</v>
      </c>
      <c r="J40" s="2">
        <v>29</v>
      </c>
      <c r="K40" s="2">
        <v>26</v>
      </c>
      <c r="L40" s="2">
        <v>44</v>
      </c>
      <c r="M40" s="2">
        <v>53</v>
      </c>
      <c r="N40" s="2">
        <v>90</v>
      </c>
      <c r="O40" s="2">
        <v>127</v>
      </c>
      <c r="P40" s="2">
        <v>243</v>
      </c>
      <c r="Q40" s="2">
        <v>222</v>
      </c>
      <c r="R40" s="2">
        <v>251</v>
      </c>
      <c r="S40" s="2">
        <f>VLOOKUP(B40,Rohdaten_Berechnung!$A$4:$H$55,7,FALSE)</f>
        <v>218</v>
      </c>
      <c r="T40" s="42">
        <f>VLOOKUP(B40,Rohdaten_2020!$A$19:$I$70,8,FALSE)</f>
        <v>235</v>
      </c>
    </row>
    <row r="41" spans="2:20" ht="8.25" customHeight="1" x14ac:dyDescent="0.25">
      <c r="B41" s="64">
        <v>360</v>
      </c>
      <c r="C41" s="2" t="s">
        <v>46</v>
      </c>
      <c r="D41" s="2" t="s">
        <v>16</v>
      </c>
      <c r="E41" s="2">
        <v>28</v>
      </c>
      <c r="F41" s="2">
        <v>25</v>
      </c>
      <c r="G41" s="2">
        <v>20</v>
      </c>
      <c r="H41" s="2">
        <v>21</v>
      </c>
      <c r="I41" s="2">
        <v>21</v>
      </c>
      <c r="J41" s="2">
        <v>21</v>
      </c>
      <c r="K41" s="2">
        <v>17</v>
      </c>
      <c r="L41" s="2">
        <v>17</v>
      </c>
      <c r="M41" s="2">
        <v>19</v>
      </c>
      <c r="N41" s="2">
        <v>44</v>
      </c>
      <c r="O41" s="2">
        <v>53</v>
      </c>
      <c r="P41" s="2">
        <v>71</v>
      </c>
      <c r="Q41" s="2">
        <v>52</v>
      </c>
      <c r="R41" s="2">
        <v>67</v>
      </c>
      <c r="S41" s="2">
        <f>VLOOKUP(B41,Rohdaten_Berechnung!$A$4:$H$55,7,FALSE)</f>
        <v>57</v>
      </c>
      <c r="T41" s="42">
        <f>VLOOKUP(B41,Rohdaten_2020!$A$19:$I$70,8,FALSE)</f>
        <v>66</v>
      </c>
    </row>
    <row r="42" spans="2:20" ht="8.25" customHeight="1" x14ac:dyDescent="0.25">
      <c r="B42" s="64">
        <v>361</v>
      </c>
      <c r="C42" s="2" t="s">
        <v>47</v>
      </c>
      <c r="D42" s="2" t="s">
        <v>16</v>
      </c>
      <c r="E42" s="2">
        <v>44</v>
      </c>
      <c r="F42" s="2">
        <v>28</v>
      </c>
      <c r="G42" s="2">
        <v>46</v>
      </c>
      <c r="H42" s="2">
        <v>33</v>
      </c>
      <c r="I42" s="2">
        <v>19</v>
      </c>
      <c r="J42" s="2">
        <v>22</v>
      </c>
      <c r="K42" s="2">
        <v>20</v>
      </c>
      <c r="L42" s="2">
        <v>34</v>
      </c>
      <c r="M42" s="2">
        <v>35</v>
      </c>
      <c r="N42" s="2">
        <v>38</v>
      </c>
      <c r="O42" s="2">
        <v>58</v>
      </c>
      <c r="P42" s="2">
        <v>132</v>
      </c>
      <c r="Q42" s="2">
        <v>110</v>
      </c>
      <c r="R42" s="2">
        <v>127</v>
      </c>
      <c r="S42" s="2">
        <f>VLOOKUP(B42,Rohdaten_Berechnung!$A$4:$H$55,7,FALSE)</f>
        <v>113</v>
      </c>
      <c r="T42" s="42">
        <f>VLOOKUP(B42,Rohdaten_2020!$A$19:$I$70,8,FALSE)</f>
        <v>108</v>
      </c>
    </row>
    <row r="43" spans="2:20" ht="8.25" customHeight="1" x14ac:dyDescent="0.25">
      <c r="B43" s="64">
        <v>3</v>
      </c>
      <c r="C43" s="22" t="s">
        <v>220</v>
      </c>
      <c r="D43" s="2" t="s">
        <v>16</v>
      </c>
      <c r="E43" s="22">
        <v>423</v>
      </c>
      <c r="F43" s="22">
        <v>371</v>
      </c>
      <c r="G43" s="22">
        <v>374</v>
      </c>
      <c r="H43" s="22">
        <v>322</v>
      </c>
      <c r="I43" s="22">
        <v>319</v>
      </c>
      <c r="J43" s="22">
        <v>289</v>
      </c>
      <c r="K43" s="22">
        <v>271</v>
      </c>
      <c r="L43" s="22">
        <v>310</v>
      </c>
      <c r="M43" s="22">
        <v>463</v>
      </c>
      <c r="N43" s="22">
        <v>677</v>
      </c>
      <c r="O43" s="22">
        <v>813</v>
      </c>
      <c r="P43" s="22">
        <v>1535</v>
      </c>
      <c r="Q43" s="22">
        <v>1348</v>
      </c>
      <c r="R43" s="22">
        <v>1387</v>
      </c>
      <c r="S43" s="22">
        <f>VLOOKUP(B43,Rohdaten_Berechnung!$A$4:$H$55,7,FALSE)</f>
        <v>1412</v>
      </c>
      <c r="T43" s="71">
        <f>VLOOKUP(B43,Rohdaten_2020!$A$19:$I$70,8,FALSE)</f>
        <v>1416</v>
      </c>
    </row>
    <row r="44" spans="2:20" ht="8.25" customHeight="1" x14ac:dyDescent="0.25">
      <c r="B44" s="64">
        <v>401</v>
      </c>
      <c r="C44" s="2" t="s">
        <v>225</v>
      </c>
      <c r="D44" s="2" t="s">
        <v>16</v>
      </c>
      <c r="E44" s="2">
        <v>18</v>
      </c>
      <c r="F44" s="2">
        <v>16</v>
      </c>
      <c r="G44" s="2">
        <v>28</v>
      </c>
      <c r="H44" s="2">
        <v>25</v>
      </c>
      <c r="I44" s="2">
        <v>24</v>
      </c>
      <c r="J44" s="2">
        <v>29</v>
      </c>
      <c r="K44" s="2">
        <v>20</v>
      </c>
      <c r="L44" s="2">
        <v>46</v>
      </c>
      <c r="M44" s="2">
        <v>23</v>
      </c>
      <c r="N44" s="2">
        <v>50</v>
      </c>
      <c r="O44" s="2">
        <v>83</v>
      </c>
      <c r="P44" s="2">
        <v>180</v>
      </c>
      <c r="Q44" s="2">
        <v>202</v>
      </c>
      <c r="R44" s="2">
        <v>184</v>
      </c>
      <c r="S44" s="2">
        <f>VLOOKUP(B44,Rohdaten_Berechnung!$A$4:$H$55,7,FALSE)</f>
        <v>186</v>
      </c>
      <c r="T44" s="42">
        <f>VLOOKUP(B44,Rohdaten_2020!$A$19:$I$70,8,FALSE)</f>
        <v>179</v>
      </c>
    </row>
    <row r="45" spans="2:20" ht="8.25" customHeight="1" x14ac:dyDescent="0.25">
      <c r="B45" s="64">
        <v>402</v>
      </c>
      <c r="C45" s="2" t="s">
        <v>226</v>
      </c>
      <c r="D45" s="2" t="s">
        <v>16</v>
      </c>
      <c r="E45" s="2">
        <v>14</v>
      </c>
      <c r="F45" s="2">
        <v>15</v>
      </c>
      <c r="G45" s="2">
        <v>16</v>
      </c>
      <c r="H45" s="2">
        <v>17</v>
      </c>
      <c r="I45" s="2">
        <v>17</v>
      </c>
      <c r="J45" s="2">
        <v>12</v>
      </c>
      <c r="K45" s="2">
        <v>13</v>
      </c>
      <c r="L45" s="2">
        <v>16</v>
      </c>
      <c r="M45" s="2">
        <v>26</v>
      </c>
      <c r="N45" s="2">
        <v>29</v>
      </c>
      <c r="O45" s="2">
        <v>40</v>
      </c>
      <c r="P45" s="2">
        <v>80</v>
      </c>
      <c r="Q45" s="2">
        <v>68</v>
      </c>
      <c r="R45" s="2">
        <v>79</v>
      </c>
      <c r="S45" s="2">
        <f>VLOOKUP(B45,Rohdaten_Berechnung!$A$4:$H$55,7,FALSE)</f>
        <v>77</v>
      </c>
      <c r="T45" s="42">
        <f>VLOOKUP(B45,Rohdaten_2020!$A$19:$I$70,8,FALSE)</f>
        <v>75</v>
      </c>
    </row>
    <row r="46" spans="2:20" ht="8.25" customHeight="1" x14ac:dyDescent="0.25">
      <c r="B46" s="64">
        <v>403</v>
      </c>
      <c r="C46" s="2" t="s">
        <v>227</v>
      </c>
      <c r="D46" s="2" t="s">
        <v>16</v>
      </c>
      <c r="E46" s="2">
        <v>101</v>
      </c>
      <c r="F46" s="2">
        <v>97</v>
      </c>
      <c r="G46" s="2">
        <v>95</v>
      </c>
      <c r="H46" s="2">
        <v>80</v>
      </c>
      <c r="I46" s="2">
        <v>101</v>
      </c>
      <c r="J46" s="2">
        <v>113</v>
      </c>
      <c r="K46" s="2">
        <v>84</v>
      </c>
      <c r="L46" s="2">
        <v>107</v>
      </c>
      <c r="M46" s="2">
        <v>105</v>
      </c>
      <c r="N46" s="2">
        <v>136</v>
      </c>
      <c r="O46" s="2">
        <v>140</v>
      </c>
      <c r="P46" s="2">
        <v>211</v>
      </c>
      <c r="Q46" s="2">
        <v>221</v>
      </c>
      <c r="R46" s="2">
        <v>223</v>
      </c>
      <c r="S46" s="2">
        <f>VLOOKUP(B46,Rohdaten_Berechnung!$A$4:$H$55,7,FALSE)</f>
        <v>214</v>
      </c>
      <c r="T46" s="42">
        <f>VLOOKUP(B46,Rohdaten_2020!$A$19:$I$70,8,FALSE)</f>
        <v>256</v>
      </c>
    </row>
    <row r="47" spans="2:20" ht="8.25" customHeight="1" x14ac:dyDescent="0.25">
      <c r="B47" s="64">
        <v>404</v>
      </c>
      <c r="C47" s="2" t="s">
        <v>228</v>
      </c>
      <c r="D47" s="2" t="s">
        <v>16</v>
      </c>
      <c r="E47" s="2">
        <v>60</v>
      </c>
      <c r="F47" s="2">
        <v>80</v>
      </c>
      <c r="G47" s="2">
        <v>75</v>
      </c>
      <c r="H47" s="2">
        <v>89</v>
      </c>
      <c r="I47" s="2">
        <v>49</v>
      </c>
      <c r="J47" s="2">
        <v>93</v>
      </c>
      <c r="K47" s="2">
        <v>82</v>
      </c>
      <c r="L47" s="2">
        <v>74</v>
      </c>
      <c r="M47" s="2">
        <v>102</v>
      </c>
      <c r="N47" s="2">
        <v>137</v>
      </c>
      <c r="O47" s="2">
        <v>151</v>
      </c>
      <c r="P47" s="2">
        <v>220</v>
      </c>
      <c r="Q47" s="2">
        <v>241</v>
      </c>
      <c r="R47" s="2">
        <v>234</v>
      </c>
      <c r="S47" s="2">
        <f>VLOOKUP(B47,Rohdaten_Berechnung!$A$4:$H$55,7,FALSE)</f>
        <v>253</v>
      </c>
      <c r="T47" s="42">
        <f>VLOOKUP(B47,Rohdaten_2020!$A$19:$I$70,8,FALSE)</f>
        <v>242</v>
      </c>
    </row>
    <row r="48" spans="2:20" ht="8.25" customHeight="1" x14ac:dyDescent="0.25">
      <c r="B48" s="64">
        <v>405</v>
      </c>
      <c r="C48" s="2" t="s">
        <v>229</v>
      </c>
      <c r="D48" s="2" t="s">
        <v>16</v>
      </c>
      <c r="E48" s="2">
        <v>26</v>
      </c>
      <c r="F48" s="2">
        <v>22</v>
      </c>
      <c r="G48" s="2">
        <v>16</v>
      </c>
      <c r="H48" s="2">
        <v>9</v>
      </c>
      <c r="I48" s="2">
        <v>14</v>
      </c>
      <c r="J48" s="2">
        <v>21</v>
      </c>
      <c r="K48" s="2">
        <v>24</v>
      </c>
      <c r="L48" s="2">
        <v>19</v>
      </c>
      <c r="M48" s="2">
        <v>18</v>
      </c>
      <c r="N48" s="2">
        <v>35</v>
      </c>
      <c r="O48" s="2">
        <v>84</v>
      </c>
      <c r="P48" s="2">
        <v>106</v>
      </c>
      <c r="Q48" s="2">
        <v>137</v>
      </c>
      <c r="R48" s="2">
        <v>133</v>
      </c>
      <c r="S48" s="2">
        <f>VLOOKUP(B48,Rohdaten_Berechnung!$A$4:$H$55,7,FALSE)</f>
        <v>136</v>
      </c>
      <c r="T48" s="42">
        <f>VLOOKUP(B48,Rohdaten_2020!$A$19:$I$70,8,FALSE)</f>
        <v>150</v>
      </c>
    </row>
    <row r="49" spans="2:20" ht="8.25" customHeight="1" x14ac:dyDescent="0.25">
      <c r="B49" s="64">
        <v>451</v>
      </c>
      <c r="C49" s="2" t="s">
        <v>54</v>
      </c>
      <c r="D49" s="2" t="s">
        <v>16</v>
      </c>
      <c r="E49" s="2">
        <v>14</v>
      </c>
      <c r="F49" s="2">
        <v>16</v>
      </c>
      <c r="G49" s="2">
        <v>20</v>
      </c>
      <c r="H49" s="2">
        <v>22</v>
      </c>
      <c r="I49" s="2">
        <v>19</v>
      </c>
      <c r="J49" s="2">
        <v>12</v>
      </c>
      <c r="K49" s="2">
        <v>27</v>
      </c>
      <c r="L49" s="2">
        <v>29</v>
      </c>
      <c r="M49" s="2">
        <v>25</v>
      </c>
      <c r="N49" s="2">
        <v>37</v>
      </c>
      <c r="O49" s="2">
        <v>63</v>
      </c>
      <c r="P49" s="2">
        <v>119</v>
      </c>
      <c r="Q49" s="2">
        <v>94</v>
      </c>
      <c r="R49" s="2">
        <v>104</v>
      </c>
      <c r="S49" s="2">
        <f>VLOOKUP(B49,Rohdaten_Berechnung!$A$4:$H$55,7,FALSE)</f>
        <v>95</v>
      </c>
      <c r="T49" s="42">
        <f>VLOOKUP(B49,Rohdaten_2020!$A$19:$I$70,8,FALSE)</f>
        <v>81</v>
      </c>
    </row>
    <row r="50" spans="2:20" ht="8.25" customHeight="1" x14ac:dyDescent="0.25">
      <c r="B50" s="64">
        <v>452</v>
      </c>
      <c r="C50" s="2" t="s">
        <v>55</v>
      </c>
      <c r="D50" s="2" t="s">
        <v>16</v>
      </c>
      <c r="E50" s="2">
        <v>43</v>
      </c>
      <c r="F50" s="2">
        <v>37</v>
      </c>
      <c r="G50" s="2">
        <v>60</v>
      </c>
      <c r="H50" s="2">
        <v>33</v>
      </c>
      <c r="I50" s="2">
        <v>30</v>
      </c>
      <c r="J50" s="2">
        <v>9</v>
      </c>
      <c r="K50" s="2">
        <v>14</v>
      </c>
      <c r="L50" s="2">
        <v>30</v>
      </c>
      <c r="M50" s="2">
        <v>43</v>
      </c>
      <c r="N50" s="2">
        <v>62</v>
      </c>
      <c r="O50" s="2">
        <v>97</v>
      </c>
      <c r="P50" s="2">
        <v>162</v>
      </c>
      <c r="Q50" s="2">
        <v>153</v>
      </c>
      <c r="R50" s="2">
        <v>138</v>
      </c>
      <c r="S50" s="2">
        <f>VLOOKUP(B50,Rohdaten_Berechnung!$A$4:$H$55,7,FALSE)</f>
        <v>132</v>
      </c>
      <c r="T50" s="42">
        <f>VLOOKUP(B50,Rohdaten_2020!$A$19:$I$70,8,FALSE)</f>
        <v>122</v>
      </c>
    </row>
    <row r="51" spans="2:20" ht="8.25" customHeight="1" x14ac:dyDescent="0.25">
      <c r="B51" s="64">
        <v>453</v>
      </c>
      <c r="C51" s="2" t="s">
        <v>56</v>
      </c>
      <c r="D51" s="2" t="s">
        <v>16</v>
      </c>
      <c r="E51" s="2">
        <v>32</v>
      </c>
      <c r="F51" s="2">
        <v>20</v>
      </c>
      <c r="G51" s="2">
        <v>44</v>
      </c>
      <c r="H51" s="2">
        <v>39</v>
      </c>
      <c r="I51" s="2">
        <v>24</v>
      </c>
      <c r="J51" s="2">
        <v>23</v>
      </c>
      <c r="K51" s="2">
        <v>17</v>
      </c>
      <c r="L51" s="2">
        <v>62</v>
      </c>
      <c r="M51" s="2">
        <v>116</v>
      </c>
      <c r="N51" s="2">
        <v>159</v>
      </c>
      <c r="O51" s="2">
        <v>180</v>
      </c>
      <c r="P51" s="2">
        <v>260</v>
      </c>
      <c r="Q51" s="2">
        <v>242</v>
      </c>
      <c r="R51" s="2">
        <v>299</v>
      </c>
      <c r="S51" s="2">
        <f>VLOOKUP(B51,Rohdaten_Berechnung!$A$4:$H$55,7,FALSE)</f>
        <v>299</v>
      </c>
      <c r="T51" s="42">
        <f>VLOOKUP(B51,Rohdaten_2020!$A$19:$I$70,8,FALSE)</f>
        <v>284</v>
      </c>
    </row>
    <row r="52" spans="2:20" ht="8.25" customHeight="1" x14ac:dyDescent="0.25">
      <c r="B52" s="64">
        <v>454</v>
      </c>
      <c r="C52" s="2" t="s">
        <v>57</v>
      </c>
      <c r="D52" s="2" t="s">
        <v>16</v>
      </c>
      <c r="E52" s="2">
        <v>87</v>
      </c>
      <c r="F52" s="2">
        <v>81</v>
      </c>
      <c r="G52" s="2">
        <v>89</v>
      </c>
      <c r="H52" s="2">
        <v>108</v>
      </c>
      <c r="I52" s="2">
        <v>85</v>
      </c>
      <c r="J52" s="2">
        <v>65</v>
      </c>
      <c r="K52" s="2">
        <v>84</v>
      </c>
      <c r="L52" s="2">
        <v>115</v>
      </c>
      <c r="M52" s="2">
        <v>147</v>
      </c>
      <c r="N52" s="2">
        <v>236</v>
      </c>
      <c r="O52" s="2">
        <v>291</v>
      </c>
      <c r="P52" s="2">
        <v>419</v>
      </c>
      <c r="Q52" s="2">
        <v>420</v>
      </c>
      <c r="R52" s="2">
        <v>421</v>
      </c>
      <c r="S52" s="2">
        <f>VLOOKUP(B52,Rohdaten_Berechnung!$A$4:$H$55,7,FALSE)</f>
        <v>434</v>
      </c>
      <c r="T52" s="42">
        <f>VLOOKUP(B52,Rohdaten_2020!$A$19:$I$70,8,FALSE)</f>
        <v>434</v>
      </c>
    </row>
    <row r="53" spans="2:20" ht="8.25" customHeight="1" x14ac:dyDescent="0.25">
      <c r="B53" s="64">
        <v>455</v>
      </c>
      <c r="C53" s="2" t="s">
        <v>58</v>
      </c>
      <c r="D53" s="2" t="s">
        <v>16</v>
      </c>
      <c r="E53" s="2">
        <v>17</v>
      </c>
      <c r="F53" s="2">
        <v>19</v>
      </c>
      <c r="G53" s="2">
        <v>18</v>
      </c>
      <c r="H53" s="2">
        <v>15</v>
      </c>
      <c r="I53" s="2">
        <v>18</v>
      </c>
      <c r="J53" s="2">
        <v>12</v>
      </c>
      <c r="K53" s="2">
        <v>15</v>
      </c>
      <c r="L53" s="2">
        <v>16</v>
      </c>
      <c r="M53" s="2">
        <v>22</v>
      </c>
      <c r="N53" s="2">
        <v>29</v>
      </c>
      <c r="O53" s="2">
        <v>62</v>
      </c>
      <c r="P53" s="2">
        <v>126</v>
      </c>
      <c r="Q53" s="2">
        <v>85</v>
      </c>
      <c r="R53" s="2">
        <v>63</v>
      </c>
      <c r="S53" s="2">
        <f>VLOOKUP(B53,Rohdaten_Berechnung!$A$4:$H$55,7,FALSE)</f>
        <v>50</v>
      </c>
      <c r="T53" s="42">
        <f>VLOOKUP(B53,Rohdaten_2020!$A$19:$I$70,8,FALSE)</f>
        <v>47</v>
      </c>
    </row>
    <row r="54" spans="2:20" ht="8.25" customHeight="1" x14ac:dyDescent="0.25">
      <c r="B54" s="64">
        <v>456</v>
      </c>
      <c r="C54" s="2" t="s">
        <v>59</v>
      </c>
      <c r="D54" s="2" t="s">
        <v>16</v>
      </c>
      <c r="E54" s="2">
        <v>57</v>
      </c>
      <c r="F54" s="2">
        <v>86</v>
      </c>
      <c r="G54" s="2">
        <v>109</v>
      </c>
      <c r="H54" s="2">
        <v>100</v>
      </c>
      <c r="I54" s="2">
        <v>92</v>
      </c>
      <c r="J54" s="2">
        <v>87</v>
      </c>
      <c r="K54" s="2">
        <v>56</v>
      </c>
      <c r="L54" s="2">
        <v>74</v>
      </c>
      <c r="M54" s="2">
        <v>79</v>
      </c>
      <c r="N54" s="2">
        <v>108</v>
      </c>
      <c r="O54" s="2">
        <v>132</v>
      </c>
      <c r="P54" s="2">
        <v>185</v>
      </c>
      <c r="Q54" s="2">
        <v>156</v>
      </c>
      <c r="R54" s="2">
        <v>160</v>
      </c>
      <c r="S54" s="2">
        <f>VLOOKUP(B54,Rohdaten_Berechnung!$A$4:$H$55,7,FALSE)</f>
        <v>148</v>
      </c>
      <c r="T54" s="42">
        <f>VLOOKUP(B54,Rohdaten_2020!$A$19:$I$70,8,FALSE)</f>
        <v>175</v>
      </c>
    </row>
    <row r="55" spans="2:20" ht="8.25" customHeight="1" x14ac:dyDescent="0.25">
      <c r="B55" s="64">
        <v>457</v>
      </c>
      <c r="C55" s="2" t="s">
        <v>60</v>
      </c>
      <c r="D55" s="2" t="s">
        <v>16</v>
      </c>
      <c r="E55" s="2">
        <v>35</v>
      </c>
      <c r="F55" s="2">
        <v>23</v>
      </c>
      <c r="G55" s="2">
        <v>40</v>
      </c>
      <c r="H55" s="2">
        <v>36</v>
      </c>
      <c r="I55" s="2">
        <v>36</v>
      </c>
      <c r="J55" s="2">
        <v>46</v>
      </c>
      <c r="K55" s="2">
        <v>41</v>
      </c>
      <c r="L55" s="2">
        <v>36</v>
      </c>
      <c r="M55" s="2">
        <v>46</v>
      </c>
      <c r="N55" s="2">
        <v>78</v>
      </c>
      <c r="O55" s="2">
        <v>93</v>
      </c>
      <c r="P55" s="2">
        <v>170</v>
      </c>
      <c r="Q55" s="2">
        <v>160</v>
      </c>
      <c r="R55" s="2">
        <v>183</v>
      </c>
      <c r="S55" s="2">
        <f>VLOOKUP(B55,Rohdaten_Berechnung!$A$4:$H$55,7,FALSE)</f>
        <v>196</v>
      </c>
      <c r="T55" s="42">
        <f>VLOOKUP(B55,Rohdaten_2020!$A$19:$I$70,8,FALSE)</f>
        <v>209</v>
      </c>
    </row>
    <row r="56" spans="2:20" ht="8.25" customHeight="1" x14ac:dyDescent="0.25">
      <c r="B56" s="64">
        <v>458</v>
      </c>
      <c r="C56" s="2" t="s">
        <v>61</v>
      </c>
      <c r="D56" s="2" t="s">
        <v>16</v>
      </c>
      <c r="E56" s="2">
        <v>28</v>
      </c>
      <c r="F56" s="2">
        <v>15</v>
      </c>
      <c r="G56" s="2">
        <v>30</v>
      </c>
      <c r="H56" s="2">
        <v>28</v>
      </c>
      <c r="I56" s="2">
        <v>24</v>
      </c>
      <c r="J56" s="2">
        <v>25</v>
      </c>
      <c r="K56" s="2">
        <v>21</v>
      </c>
      <c r="L56" s="2">
        <v>43</v>
      </c>
      <c r="M56" s="2">
        <v>64</v>
      </c>
      <c r="N56" s="2">
        <v>80</v>
      </c>
      <c r="O56" s="2">
        <v>83</v>
      </c>
      <c r="P56" s="2">
        <v>155</v>
      </c>
      <c r="Q56" s="2">
        <v>132</v>
      </c>
      <c r="R56" s="2">
        <v>136</v>
      </c>
      <c r="S56" s="2">
        <f>VLOOKUP(B56,Rohdaten_Berechnung!$A$4:$H$55,7,FALSE)</f>
        <v>138</v>
      </c>
      <c r="T56" s="42">
        <f>VLOOKUP(B56,Rohdaten_2020!$A$19:$I$70,8,FALSE)</f>
        <v>120</v>
      </c>
    </row>
    <row r="57" spans="2:20" ht="8.25" customHeight="1" x14ac:dyDescent="0.25">
      <c r="B57" s="64">
        <v>459</v>
      </c>
      <c r="C57" s="2" t="s">
        <v>62</v>
      </c>
      <c r="D57" s="2" t="s">
        <v>16</v>
      </c>
      <c r="E57" s="2">
        <v>61</v>
      </c>
      <c r="F57" s="2">
        <v>59</v>
      </c>
      <c r="G57" s="2">
        <v>87</v>
      </c>
      <c r="H57" s="2">
        <v>83</v>
      </c>
      <c r="I57" s="2">
        <v>69</v>
      </c>
      <c r="J57" s="2">
        <v>75</v>
      </c>
      <c r="K57" s="2">
        <v>65</v>
      </c>
      <c r="L57" s="2">
        <v>81</v>
      </c>
      <c r="M57" s="2">
        <v>107</v>
      </c>
      <c r="N57" s="2">
        <v>185</v>
      </c>
      <c r="O57" s="2">
        <v>199</v>
      </c>
      <c r="P57" s="2">
        <v>335</v>
      </c>
      <c r="Q57" s="2">
        <v>341</v>
      </c>
      <c r="R57" s="2">
        <v>350</v>
      </c>
      <c r="S57" s="2">
        <f>VLOOKUP(B57,Rohdaten_Berechnung!$A$4:$H$55,7,FALSE)</f>
        <v>385</v>
      </c>
      <c r="T57" s="42">
        <f>VLOOKUP(B57,Rohdaten_2020!$A$19:$I$70,8,FALSE)</f>
        <v>382</v>
      </c>
    </row>
    <row r="58" spans="2:20" ht="8.25" customHeight="1" x14ac:dyDescent="0.25">
      <c r="B58" s="64">
        <v>460</v>
      </c>
      <c r="C58" s="2" t="s">
        <v>63</v>
      </c>
      <c r="D58" s="2" t="s">
        <v>16</v>
      </c>
      <c r="E58" s="2">
        <v>86</v>
      </c>
      <c r="F58" s="2">
        <v>92</v>
      </c>
      <c r="G58" s="2">
        <v>86</v>
      </c>
      <c r="H58" s="2">
        <v>88</v>
      </c>
      <c r="I58" s="2">
        <v>63</v>
      </c>
      <c r="J58" s="2">
        <v>62</v>
      </c>
      <c r="K58" s="2">
        <v>53</v>
      </c>
      <c r="L58" s="2">
        <v>90</v>
      </c>
      <c r="M58" s="2">
        <v>113</v>
      </c>
      <c r="N58" s="2">
        <v>171</v>
      </c>
      <c r="O58" s="2">
        <v>212</v>
      </c>
      <c r="P58" s="2">
        <v>279</v>
      </c>
      <c r="Q58" s="2">
        <v>239</v>
      </c>
      <c r="R58" s="2">
        <v>235</v>
      </c>
      <c r="S58" s="2">
        <f>VLOOKUP(B58,Rohdaten_Berechnung!$A$4:$H$55,7,FALSE)</f>
        <v>263</v>
      </c>
      <c r="T58" s="42">
        <f>VLOOKUP(B58,Rohdaten_2020!$A$19:$I$70,8,FALSE)</f>
        <v>288</v>
      </c>
    </row>
    <row r="59" spans="2:20" ht="8.25" customHeight="1" x14ac:dyDescent="0.25">
      <c r="B59" s="64">
        <v>461</v>
      </c>
      <c r="C59" s="2" t="s">
        <v>64</v>
      </c>
      <c r="D59" s="2" t="s">
        <v>16</v>
      </c>
      <c r="E59" s="2">
        <v>17</v>
      </c>
      <c r="F59" s="2">
        <v>16</v>
      </c>
      <c r="G59" s="2">
        <v>28</v>
      </c>
      <c r="H59" s="2">
        <v>26</v>
      </c>
      <c r="I59" s="2">
        <v>19</v>
      </c>
      <c r="J59" s="2">
        <v>17</v>
      </c>
      <c r="K59" s="2">
        <v>19</v>
      </c>
      <c r="L59" s="2">
        <v>18</v>
      </c>
      <c r="M59" s="2">
        <v>27</v>
      </c>
      <c r="N59" s="2">
        <v>33</v>
      </c>
      <c r="O59" s="2">
        <v>50</v>
      </c>
      <c r="P59" s="2">
        <v>94</v>
      </c>
      <c r="Q59" s="2">
        <v>79</v>
      </c>
      <c r="R59" s="2">
        <v>84</v>
      </c>
      <c r="S59" s="2">
        <f>VLOOKUP(B59,Rohdaten_Berechnung!$A$4:$H$55,7,FALSE)</f>
        <v>72</v>
      </c>
      <c r="T59" s="42">
        <f>VLOOKUP(B59,Rohdaten_2020!$A$19:$I$70,8,FALSE)</f>
        <v>83</v>
      </c>
    </row>
    <row r="60" spans="2:20" ht="8.25" customHeight="1" x14ac:dyDescent="0.25">
      <c r="B60" s="64">
        <v>462</v>
      </c>
      <c r="C60" s="2" t="s">
        <v>65</v>
      </c>
      <c r="D60" s="2" t="s">
        <v>16</v>
      </c>
      <c r="E60" s="2">
        <v>16</v>
      </c>
      <c r="F60" s="2">
        <v>14</v>
      </c>
      <c r="G60" s="2">
        <v>9</v>
      </c>
      <c r="H60" s="2">
        <v>17</v>
      </c>
      <c r="I60" s="2">
        <v>9</v>
      </c>
      <c r="J60" s="2">
        <v>9</v>
      </c>
      <c r="K60" s="2">
        <v>12</v>
      </c>
      <c r="L60" s="2">
        <v>12</v>
      </c>
      <c r="M60" s="2">
        <v>9</v>
      </c>
      <c r="N60" s="2">
        <v>18</v>
      </c>
      <c r="O60" s="2">
        <v>25</v>
      </c>
      <c r="P60" s="2">
        <v>41</v>
      </c>
      <c r="Q60" s="2">
        <v>36</v>
      </c>
      <c r="R60" s="2">
        <v>23</v>
      </c>
      <c r="S60" s="2">
        <f>VLOOKUP(B60,Rohdaten_Berechnung!$A$4:$H$55,7,FALSE)</f>
        <v>29</v>
      </c>
      <c r="T60" s="42">
        <f>VLOOKUP(B60,Rohdaten_2020!$A$19:$I$70,8,FALSE)</f>
        <v>39</v>
      </c>
    </row>
    <row r="61" spans="2:20" ht="8.25" customHeight="1" x14ac:dyDescent="0.25">
      <c r="B61" s="64">
        <v>4</v>
      </c>
      <c r="C61" s="22" t="s">
        <v>221</v>
      </c>
      <c r="D61" s="2" t="s">
        <v>16</v>
      </c>
      <c r="E61" s="22">
        <v>712</v>
      </c>
      <c r="F61" s="22">
        <v>708</v>
      </c>
      <c r="G61" s="22">
        <v>850</v>
      </c>
      <c r="H61" s="22">
        <v>815</v>
      </c>
      <c r="I61" s="22">
        <v>693</v>
      </c>
      <c r="J61" s="22">
        <v>710</v>
      </c>
      <c r="K61" s="22">
        <v>647</v>
      </c>
      <c r="L61" s="22">
        <v>868</v>
      </c>
      <c r="M61" s="22">
        <v>1072</v>
      </c>
      <c r="N61" s="22">
        <v>1583</v>
      </c>
      <c r="O61" s="22">
        <v>1985</v>
      </c>
      <c r="P61" s="22">
        <v>3142</v>
      </c>
      <c r="Q61" s="22">
        <v>3006</v>
      </c>
      <c r="R61" s="22">
        <v>3049</v>
      </c>
      <c r="S61" s="22">
        <f>VLOOKUP(B61,Rohdaten_Berechnung!$A$4:$H$55,7,FALSE)</f>
        <v>3107</v>
      </c>
      <c r="T61" s="71">
        <f>VLOOKUP(B61,Rohdaten_2020!$A$19:$I$70,8,FALSE)</f>
        <v>3166</v>
      </c>
    </row>
    <row r="62" spans="2:20" ht="8.25" customHeight="1" x14ac:dyDescent="0.25">
      <c r="B62" s="64">
        <v>0</v>
      </c>
      <c r="C62" s="22" t="s">
        <v>67</v>
      </c>
      <c r="D62" s="22" t="s">
        <v>16</v>
      </c>
      <c r="E62" s="22">
        <v>2304</v>
      </c>
      <c r="F62" s="22">
        <v>2274</v>
      </c>
      <c r="G62" s="22">
        <v>2385</v>
      </c>
      <c r="H62" s="22">
        <v>2318</v>
      </c>
      <c r="I62" s="22">
        <v>2005</v>
      </c>
      <c r="J62" s="22">
        <v>2039</v>
      </c>
      <c r="K62" s="22">
        <v>1966</v>
      </c>
      <c r="L62" s="22">
        <v>2439</v>
      </c>
      <c r="M62" s="22">
        <v>3016</v>
      </c>
      <c r="N62" s="22">
        <v>4248</v>
      </c>
      <c r="O62" s="22">
        <v>5322</v>
      </c>
      <c r="P62" s="22">
        <v>9093</v>
      </c>
      <c r="Q62" s="22">
        <v>8404</v>
      </c>
      <c r="R62" s="22">
        <v>8839</v>
      </c>
      <c r="S62" s="22">
        <f>VLOOKUP(B62,Rohdaten_Berechnung!$A$4:$H$55,7,FALSE)</f>
        <v>8547</v>
      </c>
      <c r="T62" s="71">
        <f>VLOOKUP(B62,Rohdaten_2020!$A$19:$I$70,8,FALSE)</f>
        <v>9004</v>
      </c>
    </row>
    <row r="63" spans="2:20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2:20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2:20" ht="8.25" customHeight="1" x14ac:dyDescent="0.25">
      <c r="C65" s="81" t="s">
        <v>0</v>
      </c>
      <c r="D65" s="81" t="s">
        <v>211</v>
      </c>
      <c r="E65" s="77" t="s">
        <v>127</v>
      </c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</row>
    <row r="66" spans="2:20" ht="8.25" customHeight="1" x14ac:dyDescent="0.25">
      <c r="C66" s="82"/>
      <c r="D66" s="82"/>
      <c r="E66" s="79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</row>
    <row r="67" spans="2:20" ht="8.25" customHeight="1" x14ac:dyDescent="0.25">
      <c r="C67" s="82"/>
      <c r="D67" s="82"/>
      <c r="E67" s="36">
        <v>2005</v>
      </c>
      <c r="F67" s="37">
        <v>2006</v>
      </c>
      <c r="G67" s="37">
        <v>2007</v>
      </c>
      <c r="H67" s="37">
        <v>2008</v>
      </c>
      <c r="I67" s="37">
        <v>2009</v>
      </c>
      <c r="J67" s="37">
        <v>2010</v>
      </c>
      <c r="K67" s="37">
        <v>2011</v>
      </c>
      <c r="L67" s="37">
        <v>2012</v>
      </c>
      <c r="M67" s="37">
        <v>2013</v>
      </c>
      <c r="N67" s="37">
        <v>2014</v>
      </c>
      <c r="O67" s="37">
        <v>2015</v>
      </c>
      <c r="P67" s="25">
        <v>2016</v>
      </c>
      <c r="Q67" s="25">
        <v>2017</v>
      </c>
      <c r="R67" s="25">
        <v>2018</v>
      </c>
      <c r="S67" s="25">
        <v>2019</v>
      </c>
      <c r="T67" s="43">
        <v>2020</v>
      </c>
    </row>
    <row r="68" spans="2:20" ht="8.25" customHeight="1" x14ac:dyDescent="0.25">
      <c r="C68" s="82"/>
      <c r="D68" s="82"/>
      <c r="E68" s="84" t="s">
        <v>1</v>
      </c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</row>
    <row r="69" spans="2:20" ht="8.25" customHeight="1" x14ac:dyDescent="0.25">
      <c r="C69" s="65">
        <v>1</v>
      </c>
      <c r="D69" s="66">
        <v>2</v>
      </c>
      <c r="E69" s="66">
        <v>3</v>
      </c>
      <c r="F69" s="66">
        <v>4</v>
      </c>
      <c r="G69" s="67">
        <v>5</v>
      </c>
      <c r="H69" s="66">
        <v>6</v>
      </c>
      <c r="I69" s="66">
        <v>7</v>
      </c>
      <c r="J69" s="66">
        <v>8</v>
      </c>
      <c r="K69" s="67">
        <v>9</v>
      </c>
      <c r="L69" s="66">
        <v>10</v>
      </c>
      <c r="M69" s="66">
        <v>11</v>
      </c>
      <c r="N69" s="66">
        <v>12</v>
      </c>
      <c r="O69" s="67">
        <v>13</v>
      </c>
      <c r="P69" s="66">
        <v>14</v>
      </c>
      <c r="Q69" s="66">
        <v>15</v>
      </c>
      <c r="R69" s="66">
        <v>16</v>
      </c>
      <c r="S69" s="67">
        <v>17</v>
      </c>
      <c r="T69" s="68">
        <v>18</v>
      </c>
    </row>
    <row r="70" spans="2:20" ht="8.25" customHeight="1" x14ac:dyDescent="0.25">
      <c r="B70">
        <v>101</v>
      </c>
      <c r="C70" s="69" t="s">
        <v>222</v>
      </c>
      <c r="D70" s="69" t="s">
        <v>70</v>
      </c>
      <c r="E70" s="69">
        <v>1968</v>
      </c>
      <c r="F70" s="69">
        <v>1999</v>
      </c>
      <c r="G70" s="69">
        <v>2110</v>
      </c>
      <c r="H70" s="69">
        <v>2060</v>
      </c>
      <c r="I70" s="69">
        <v>2050</v>
      </c>
      <c r="J70" s="69">
        <v>2152</v>
      </c>
      <c r="K70" s="69">
        <v>2134</v>
      </c>
      <c r="L70" s="69">
        <v>2171</v>
      </c>
      <c r="M70" s="69">
        <v>2117</v>
      </c>
      <c r="N70" s="69">
        <v>2160</v>
      </c>
      <c r="O70" s="69">
        <v>2241</v>
      </c>
      <c r="P70" s="69">
        <v>2345</v>
      </c>
      <c r="Q70" s="69">
        <v>2178</v>
      </c>
      <c r="R70" s="69">
        <v>2236</v>
      </c>
      <c r="S70" s="69">
        <f>VLOOKUP(B70,Rohdaten_Berechnung!$A$4:$H$55,8,FALSE)</f>
        <v>2192</v>
      </c>
      <c r="T70" s="72">
        <f>VLOOKUP(B70,Rohdaten_2020!$A$19:$I$70,6,FALSE)</f>
        <v>2036</v>
      </c>
    </row>
    <row r="71" spans="2:20" ht="8.25" customHeight="1" x14ac:dyDescent="0.25">
      <c r="B71">
        <v>102</v>
      </c>
      <c r="C71" s="69" t="s">
        <v>223</v>
      </c>
      <c r="D71" s="69" t="s">
        <v>70</v>
      </c>
      <c r="E71" s="69">
        <v>825</v>
      </c>
      <c r="F71" s="69">
        <v>812</v>
      </c>
      <c r="G71" s="69">
        <v>784</v>
      </c>
      <c r="H71" s="69">
        <v>807</v>
      </c>
      <c r="I71" s="69">
        <v>749</v>
      </c>
      <c r="J71" s="69">
        <v>755</v>
      </c>
      <c r="K71" s="69">
        <v>766</v>
      </c>
      <c r="L71" s="69">
        <v>763</v>
      </c>
      <c r="M71" s="69">
        <v>750</v>
      </c>
      <c r="N71" s="69">
        <v>769</v>
      </c>
      <c r="O71" s="69">
        <v>774</v>
      </c>
      <c r="P71" s="69">
        <v>891</v>
      </c>
      <c r="Q71" s="69">
        <v>836</v>
      </c>
      <c r="R71" s="69">
        <v>854</v>
      </c>
      <c r="S71" s="69">
        <f>VLOOKUP(B71,Rohdaten_Berechnung!$A$4:$H$55,8,FALSE)</f>
        <v>835</v>
      </c>
      <c r="T71" s="72">
        <f>VLOOKUP(B71,Rohdaten_2020!$A$19:$I$70,6,FALSE)</f>
        <v>830</v>
      </c>
    </row>
    <row r="72" spans="2:20" ht="8.25" customHeight="1" x14ac:dyDescent="0.25">
      <c r="B72">
        <v>103</v>
      </c>
      <c r="C72" s="69" t="s">
        <v>224</v>
      </c>
      <c r="D72" s="69" t="s">
        <v>70</v>
      </c>
      <c r="E72" s="69">
        <v>853</v>
      </c>
      <c r="F72" s="69">
        <v>893</v>
      </c>
      <c r="G72" s="69">
        <v>903</v>
      </c>
      <c r="H72" s="69">
        <v>894</v>
      </c>
      <c r="I72" s="69">
        <v>971</v>
      </c>
      <c r="J72" s="69">
        <v>948</v>
      </c>
      <c r="K72" s="69">
        <v>951</v>
      </c>
      <c r="L72" s="69">
        <v>1019</v>
      </c>
      <c r="M72" s="69">
        <v>1029</v>
      </c>
      <c r="N72" s="69">
        <v>1097</v>
      </c>
      <c r="O72" s="69">
        <v>1117</v>
      </c>
      <c r="P72" s="69">
        <v>1224</v>
      </c>
      <c r="Q72" s="69">
        <v>1121</v>
      </c>
      <c r="R72" s="69">
        <v>1146</v>
      </c>
      <c r="S72" s="69">
        <f>VLOOKUP(B72,Rohdaten_Berechnung!$A$4:$H$55,8,FALSE)</f>
        <v>1110</v>
      </c>
      <c r="T72" s="72">
        <f>VLOOKUP(B72,Rohdaten_2020!$A$19:$I$70,6,FALSE)</f>
        <v>1093</v>
      </c>
    </row>
    <row r="73" spans="2:20" ht="8.25" customHeight="1" x14ac:dyDescent="0.25">
      <c r="B73">
        <v>151</v>
      </c>
      <c r="C73" s="69" t="s">
        <v>19</v>
      </c>
      <c r="D73" s="69" t="s">
        <v>70</v>
      </c>
      <c r="E73" s="69">
        <v>1537</v>
      </c>
      <c r="F73" s="69">
        <v>1463</v>
      </c>
      <c r="G73" s="69">
        <v>1509</v>
      </c>
      <c r="H73" s="69">
        <v>1479</v>
      </c>
      <c r="I73" s="69">
        <v>1383</v>
      </c>
      <c r="J73" s="69">
        <v>1385</v>
      </c>
      <c r="K73" s="69">
        <v>1268</v>
      </c>
      <c r="L73" s="69">
        <v>1424</v>
      </c>
      <c r="M73" s="69">
        <v>1386</v>
      </c>
      <c r="N73" s="69">
        <v>1483</v>
      </c>
      <c r="O73" s="69">
        <v>1474</v>
      </c>
      <c r="P73" s="69">
        <v>1718</v>
      </c>
      <c r="Q73" s="69">
        <v>1534</v>
      </c>
      <c r="R73" s="69">
        <v>1638</v>
      </c>
      <c r="S73" s="69">
        <f>VLOOKUP(B73,Rohdaten_Berechnung!$A$4:$H$55,8,FALSE)</f>
        <v>1655</v>
      </c>
      <c r="T73" s="72">
        <f>VLOOKUP(B73,Rohdaten_2020!$A$19:$I$70,6,FALSE)</f>
        <v>1610</v>
      </c>
    </row>
    <row r="74" spans="2:20" ht="8.25" customHeight="1" x14ac:dyDescent="0.25">
      <c r="B74">
        <v>153</v>
      </c>
      <c r="C74" s="69" t="s">
        <v>20</v>
      </c>
      <c r="D74" s="69" t="s">
        <v>70</v>
      </c>
      <c r="E74" s="69">
        <v>940</v>
      </c>
      <c r="F74" s="69">
        <v>914</v>
      </c>
      <c r="G74" s="69">
        <v>903</v>
      </c>
      <c r="H74" s="69">
        <v>943</v>
      </c>
      <c r="I74" s="69">
        <v>824</v>
      </c>
      <c r="J74" s="69">
        <v>847</v>
      </c>
      <c r="K74" s="69">
        <v>763</v>
      </c>
      <c r="L74" s="69">
        <v>743</v>
      </c>
      <c r="M74" s="69">
        <v>768</v>
      </c>
      <c r="N74" s="69">
        <v>832</v>
      </c>
      <c r="O74" s="69">
        <v>832</v>
      </c>
      <c r="P74" s="69">
        <v>823</v>
      </c>
      <c r="Q74" s="69">
        <v>808</v>
      </c>
      <c r="R74" s="69">
        <v>801</v>
      </c>
      <c r="S74" s="69">
        <f>VLOOKUP(B74,Rohdaten_Berechnung!$A$4:$H$55,8,FALSE)</f>
        <v>796</v>
      </c>
      <c r="T74" s="72">
        <f>VLOOKUP(B74,Rohdaten_2020!$A$19:$I$70,6,FALSE)</f>
        <v>806</v>
      </c>
    </row>
    <row r="75" spans="2:20" ht="8.25" customHeight="1" x14ac:dyDescent="0.25">
      <c r="B75">
        <v>154</v>
      </c>
      <c r="C75" s="69" t="s">
        <v>21</v>
      </c>
      <c r="D75" s="69" t="s">
        <v>70</v>
      </c>
      <c r="E75" s="69">
        <v>673</v>
      </c>
      <c r="F75" s="69">
        <v>685</v>
      </c>
      <c r="G75" s="69">
        <v>712</v>
      </c>
      <c r="H75" s="69">
        <v>646</v>
      </c>
      <c r="I75" s="69">
        <v>586</v>
      </c>
      <c r="J75" s="69">
        <v>652</v>
      </c>
      <c r="K75" s="69">
        <v>546</v>
      </c>
      <c r="L75" s="69">
        <v>560</v>
      </c>
      <c r="M75" s="69">
        <v>652</v>
      </c>
      <c r="N75" s="69">
        <v>656</v>
      </c>
      <c r="O75" s="69">
        <v>684</v>
      </c>
      <c r="P75" s="69">
        <v>700</v>
      </c>
      <c r="Q75" s="69">
        <v>745</v>
      </c>
      <c r="R75" s="69">
        <v>731</v>
      </c>
      <c r="S75" s="69">
        <f>VLOOKUP(B75,Rohdaten_Berechnung!$A$4:$H$55,8,FALSE)</f>
        <v>734</v>
      </c>
      <c r="T75" s="72">
        <f>VLOOKUP(B75,Rohdaten_2020!$A$19:$I$70,6,FALSE)</f>
        <v>786</v>
      </c>
    </row>
    <row r="76" spans="2:20" ht="8.25" customHeight="1" x14ac:dyDescent="0.25">
      <c r="B76">
        <v>155</v>
      </c>
      <c r="C76" s="69" t="s">
        <v>22</v>
      </c>
      <c r="D76" s="69" t="s">
        <v>70</v>
      </c>
      <c r="E76" s="69">
        <v>1037</v>
      </c>
      <c r="F76" s="69">
        <v>984</v>
      </c>
      <c r="G76" s="69">
        <v>986</v>
      </c>
      <c r="H76" s="69">
        <v>991</v>
      </c>
      <c r="I76" s="69">
        <v>889</v>
      </c>
      <c r="J76" s="69">
        <v>931</v>
      </c>
      <c r="K76" s="69">
        <v>872</v>
      </c>
      <c r="L76" s="69">
        <v>872</v>
      </c>
      <c r="M76" s="69">
        <v>915</v>
      </c>
      <c r="N76" s="69">
        <v>941</v>
      </c>
      <c r="O76" s="69">
        <v>904</v>
      </c>
      <c r="P76" s="69">
        <v>927</v>
      </c>
      <c r="Q76" s="69">
        <v>895</v>
      </c>
      <c r="R76" s="69">
        <v>896</v>
      </c>
      <c r="S76" s="69">
        <f>VLOOKUP(B76,Rohdaten_Berechnung!$A$4:$H$55,8,FALSE)</f>
        <v>920</v>
      </c>
      <c r="T76" s="72">
        <f>VLOOKUP(B76,Rohdaten_2020!$A$19:$I$70,6,FALSE)</f>
        <v>959</v>
      </c>
    </row>
    <row r="77" spans="2:20" ht="8.25" customHeight="1" x14ac:dyDescent="0.25">
      <c r="B77">
        <v>157</v>
      </c>
      <c r="C77" s="69" t="s">
        <v>23</v>
      </c>
      <c r="D77" s="69" t="s">
        <v>70</v>
      </c>
      <c r="E77" s="69">
        <v>1089</v>
      </c>
      <c r="F77" s="69">
        <v>1061</v>
      </c>
      <c r="G77" s="69">
        <v>1013</v>
      </c>
      <c r="H77" s="69">
        <v>1049</v>
      </c>
      <c r="I77" s="69">
        <v>983</v>
      </c>
      <c r="J77" s="69">
        <v>980</v>
      </c>
      <c r="K77" s="69">
        <v>945</v>
      </c>
      <c r="L77" s="69">
        <v>979</v>
      </c>
      <c r="M77" s="69">
        <v>937</v>
      </c>
      <c r="N77" s="69">
        <v>1026</v>
      </c>
      <c r="O77" s="69">
        <v>974</v>
      </c>
      <c r="P77" s="69">
        <v>1138</v>
      </c>
      <c r="Q77" s="69">
        <v>1116</v>
      </c>
      <c r="R77" s="69">
        <v>1122</v>
      </c>
      <c r="S77" s="69">
        <f>VLOOKUP(B77,Rohdaten_Berechnung!$A$4:$H$55,8,FALSE)</f>
        <v>1119</v>
      </c>
      <c r="T77" s="72">
        <f>VLOOKUP(B77,Rohdaten_2020!$A$19:$I$70,6,FALSE)</f>
        <v>1246</v>
      </c>
    </row>
    <row r="78" spans="2:20" ht="8.25" customHeight="1" x14ac:dyDescent="0.25">
      <c r="B78">
        <v>158</v>
      </c>
      <c r="C78" s="69" t="s">
        <v>24</v>
      </c>
      <c r="D78" s="69" t="s">
        <v>70</v>
      </c>
      <c r="E78" s="69">
        <v>916</v>
      </c>
      <c r="F78" s="69">
        <v>894</v>
      </c>
      <c r="G78" s="69">
        <v>885</v>
      </c>
      <c r="H78" s="69">
        <v>831</v>
      </c>
      <c r="I78" s="69">
        <v>758</v>
      </c>
      <c r="J78" s="69">
        <v>825</v>
      </c>
      <c r="K78" s="69">
        <v>850</v>
      </c>
      <c r="L78" s="69">
        <v>796</v>
      </c>
      <c r="M78" s="69">
        <v>782</v>
      </c>
      <c r="N78" s="69">
        <v>839</v>
      </c>
      <c r="O78" s="69">
        <v>819</v>
      </c>
      <c r="P78" s="69">
        <v>875</v>
      </c>
      <c r="Q78" s="69">
        <v>890</v>
      </c>
      <c r="R78" s="69">
        <v>907</v>
      </c>
      <c r="S78" s="69">
        <f>VLOOKUP(B78,Rohdaten_Berechnung!$A$4:$H$55,8,FALSE)</f>
        <v>914</v>
      </c>
      <c r="T78" s="72">
        <f>VLOOKUP(B78,Rohdaten_2020!$A$19:$I$70,6,FALSE)</f>
        <v>933</v>
      </c>
    </row>
    <row r="79" spans="2:20" ht="8.25" customHeight="1" x14ac:dyDescent="0.25">
      <c r="B79">
        <v>159</v>
      </c>
      <c r="C79" s="69" t="s">
        <v>25</v>
      </c>
      <c r="D79" s="69" t="s">
        <v>70</v>
      </c>
      <c r="E79" s="69">
        <v>2531</v>
      </c>
      <c r="F79" s="69">
        <v>2487</v>
      </c>
      <c r="G79" s="69">
        <v>2555</v>
      </c>
      <c r="H79" s="69">
        <v>2380</v>
      </c>
      <c r="I79" s="69">
        <v>2357</v>
      </c>
      <c r="J79" s="69">
        <v>2303</v>
      </c>
      <c r="K79" s="69">
        <v>2289</v>
      </c>
      <c r="L79" s="69">
        <v>2236</v>
      </c>
      <c r="M79" s="69">
        <v>2241</v>
      </c>
      <c r="N79" s="69">
        <v>2440</v>
      </c>
      <c r="O79" s="69">
        <v>2415</v>
      </c>
      <c r="P79" s="69">
        <v>2650</v>
      </c>
      <c r="Q79" s="69">
        <v>2464</v>
      </c>
      <c r="R79" s="69">
        <v>2525</v>
      </c>
      <c r="S79" s="69">
        <f>VLOOKUP(B79,Rohdaten_Berechnung!$A$4:$H$55,8,FALSE)</f>
        <v>2348</v>
      </c>
      <c r="T79" s="72">
        <f>VLOOKUP(B79,Rohdaten_2020!$A$19:$I$70,6,FALSE)</f>
        <v>2472</v>
      </c>
    </row>
    <row r="80" spans="2:20" ht="8.25" customHeight="1" x14ac:dyDescent="0.25">
      <c r="B80">
        <v>1</v>
      </c>
      <c r="C80" s="70" t="s">
        <v>218</v>
      </c>
      <c r="D80" s="70" t="s">
        <v>70</v>
      </c>
      <c r="E80" s="70">
        <v>12369</v>
      </c>
      <c r="F80" s="70">
        <v>12192</v>
      </c>
      <c r="G80" s="70">
        <v>12360</v>
      </c>
      <c r="H80" s="70">
        <v>12080</v>
      </c>
      <c r="I80" s="70">
        <v>11550</v>
      </c>
      <c r="J80" s="70">
        <v>11778</v>
      </c>
      <c r="K80" s="70">
        <v>11384</v>
      </c>
      <c r="L80" s="70">
        <v>11563</v>
      </c>
      <c r="M80" s="70">
        <v>11577</v>
      </c>
      <c r="N80" s="70">
        <v>12243</v>
      </c>
      <c r="O80" s="70">
        <v>12234</v>
      </c>
      <c r="P80" s="70">
        <v>13291</v>
      </c>
      <c r="Q80" s="70">
        <v>12587</v>
      </c>
      <c r="R80" s="70">
        <v>12856</v>
      </c>
      <c r="S80" s="70">
        <f>VLOOKUP(B80,Rohdaten_Berechnung!$A$4:$H$55,8,FALSE)</f>
        <v>12623</v>
      </c>
      <c r="T80" s="73">
        <f>VLOOKUP(B80,Rohdaten_2020!$A$19:$I$70,6,FALSE)</f>
        <v>12771</v>
      </c>
    </row>
    <row r="81" spans="2:20" ht="8.25" customHeight="1" x14ac:dyDescent="0.25">
      <c r="B81">
        <v>241</v>
      </c>
      <c r="C81" s="69" t="s">
        <v>230</v>
      </c>
      <c r="D81" s="69" t="s">
        <v>70</v>
      </c>
      <c r="E81" s="69">
        <v>9082</v>
      </c>
      <c r="F81" s="69">
        <v>9079</v>
      </c>
      <c r="G81" s="69">
        <v>9328</v>
      </c>
      <c r="H81" s="69">
        <v>9406</v>
      </c>
      <c r="I81" s="69">
        <v>9130</v>
      </c>
      <c r="J81" s="69">
        <v>9392</v>
      </c>
      <c r="K81" s="69">
        <v>9302</v>
      </c>
      <c r="L81" s="69">
        <v>9072</v>
      </c>
      <c r="M81" s="69">
        <v>9427</v>
      </c>
      <c r="N81" s="69">
        <v>9833</v>
      </c>
      <c r="O81" s="69">
        <v>9645</v>
      </c>
      <c r="P81" s="69">
        <v>10342</v>
      </c>
      <c r="Q81" s="69">
        <v>9855</v>
      </c>
      <c r="R81" s="69">
        <v>9767</v>
      </c>
      <c r="S81" s="69">
        <f>VLOOKUP(B81,Rohdaten_Berechnung!$A$4:$H$55,8,FALSE)</f>
        <v>9538</v>
      </c>
      <c r="T81" s="72">
        <f>VLOOKUP(B81,Rohdaten_2020!$A$19:$I$70,6,FALSE)</f>
        <v>9737</v>
      </c>
    </row>
    <row r="82" spans="2:20" ht="8.25" customHeight="1" x14ac:dyDescent="0.25">
      <c r="B82">
        <v>241001</v>
      </c>
      <c r="C82" s="69" t="s">
        <v>231</v>
      </c>
      <c r="D82" s="69" t="s">
        <v>70</v>
      </c>
      <c r="E82" s="69">
        <v>4519</v>
      </c>
      <c r="F82" s="69">
        <v>4537</v>
      </c>
      <c r="G82" s="69">
        <v>4755</v>
      </c>
      <c r="H82" s="69">
        <v>4732</v>
      </c>
      <c r="I82" s="69">
        <v>4682</v>
      </c>
      <c r="J82" s="69">
        <v>4848</v>
      </c>
      <c r="K82" s="69">
        <v>4793</v>
      </c>
      <c r="L82" s="69">
        <v>4609</v>
      </c>
      <c r="M82" s="69">
        <v>4855</v>
      </c>
      <c r="N82" s="69">
        <v>5142</v>
      </c>
      <c r="O82" s="69">
        <v>4976</v>
      </c>
      <c r="P82" s="69">
        <v>5228</v>
      </c>
      <c r="Q82" s="69">
        <v>4860</v>
      </c>
      <c r="R82" s="69">
        <v>4767</v>
      </c>
      <c r="S82" s="69">
        <f>VLOOKUP(B82,Rohdaten_Berechnung!$A$4:$H$55,8,FALSE)</f>
        <v>4625</v>
      </c>
      <c r="T82" s="72">
        <f>VLOOKUP(B82,Rohdaten_2020!$A$19:$I$70,6,FALSE)</f>
        <v>4728</v>
      </c>
    </row>
    <row r="83" spans="2:20" ht="8.25" customHeight="1" x14ac:dyDescent="0.25">
      <c r="B83">
        <v>241999</v>
      </c>
      <c r="C83" s="69" t="s">
        <v>27</v>
      </c>
      <c r="D83" s="69" t="s">
        <v>70</v>
      </c>
      <c r="E83" s="69">
        <v>4563</v>
      </c>
      <c r="F83" s="69">
        <v>4542</v>
      </c>
      <c r="G83" s="69">
        <v>4573</v>
      </c>
      <c r="H83" s="69">
        <v>4674</v>
      </c>
      <c r="I83" s="69">
        <v>4448</v>
      </c>
      <c r="J83" s="69">
        <v>4544</v>
      </c>
      <c r="K83" s="69">
        <v>4509</v>
      </c>
      <c r="L83" s="69">
        <v>4463</v>
      </c>
      <c r="M83" s="69">
        <v>4572</v>
      </c>
      <c r="N83" s="69">
        <v>4691</v>
      </c>
      <c r="O83" s="69">
        <v>4669</v>
      </c>
      <c r="P83" s="69">
        <v>5114</v>
      </c>
      <c r="Q83" s="69">
        <v>4995</v>
      </c>
      <c r="R83" s="69">
        <v>5000</v>
      </c>
      <c r="S83" s="69">
        <f>VLOOKUP(B83,Rohdaten_Berechnung!$A$4:$H$55,8,FALSE)</f>
        <v>4913</v>
      </c>
      <c r="T83" s="72">
        <f>VLOOKUP(B83,Rohdaten_2020!$A$19:$I$70,6,FALSE)</f>
        <v>5009</v>
      </c>
    </row>
    <row r="84" spans="2:20" ht="8.25" customHeight="1" x14ac:dyDescent="0.25">
      <c r="B84">
        <v>251</v>
      </c>
      <c r="C84" s="69" t="s">
        <v>30</v>
      </c>
      <c r="D84" s="69" t="s">
        <v>70</v>
      </c>
      <c r="E84" s="69">
        <v>1728</v>
      </c>
      <c r="F84" s="69">
        <v>1630</v>
      </c>
      <c r="G84" s="69">
        <v>1611</v>
      </c>
      <c r="H84" s="69">
        <v>1637</v>
      </c>
      <c r="I84" s="69">
        <v>1502</v>
      </c>
      <c r="J84" s="69">
        <v>1554</v>
      </c>
      <c r="K84" s="69">
        <v>1510</v>
      </c>
      <c r="L84" s="69">
        <v>1471</v>
      </c>
      <c r="M84" s="69">
        <v>1436</v>
      </c>
      <c r="N84" s="69">
        <v>1579</v>
      </c>
      <c r="O84" s="69">
        <v>1515</v>
      </c>
      <c r="P84" s="69">
        <v>1734</v>
      </c>
      <c r="Q84" s="69">
        <v>1600</v>
      </c>
      <c r="R84" s="69">
        <v>1620</v>
      </c>
      <c r="S84" s="69">
        <f>VLOOKUP(B84,Rohdaten_Berechnung!$A$4:$H$55,8,FALSE)</f>
        <v>1731</v>
      </c>
      <c r="T84" s="72">
        <f>VLOOKUP(B84,Rohdaten_2020!$A$19:$I$70,6,FALSE)</f>
        <v>1705</v>
      </c>
    </row>
    <row r="85" spans="2:20" ht="8.25" customHeight="1" x14ac:dyDescent="0.25">
      <c r="B85">
        <v>252</v>
      </c>
      <c r="C85" s="69" t="s">
        <v>31</v>
      </c>
      <c r="D85" s="69" t="s">
        <v>70</v>
      </c>
      <c r="E85" s="69">
        <v>1189</v>
      </c>
      <c r="F85" s="69">
        <v>1111</v>
      </c>
      <c r="G85" s="69">
        <v>1116</v>
      </c>
      <c r="H85" s="69">
        <v>1120</v>
      </c>
      <c r="I85" s="69">
        <v>1033</v>
      </c>
      <c r="J85" s="69">
        <v>1010</v>
      </c>
      <c r="K85" s="69">
        <v>1014</v>
      </c>
      <c r="L85" s="69">
        <v>919</v>
      </c>
      <c r="M85" s="69">
        <v>996</v>
      </c>
      <c r="N85" s="69">
        <v>1006</v>
      </c>
      <c r="O85" s="69">
        <v>1007</v>
      </c>
      <c r="P85" s="69">
        <v>1109</v>
      </c>
      <c r="Q85" s="69">
        <v>1046</v>
      </c>
      <c r="R85" s="69">
        <v>1044</v>
      </c>
      <c r="S85" s="69">
        <f>VLOOKUP(B85,Rohdaten_Berechnung!$A$4:$H$55,8,FALSE)</f>
        <v>1089</v>
      </c>
      <c r="T85" s="72">
        <f>VLOOKUP(B85,Rohdaten_2020!$A$19:$I$70,6,FALSE)</f>
        <v>1080</v>
      </c>
    </row>
    <row r="86" spans="2:20" ht="8.25" customHeight="1" x14ac:dyDescent="0.25">
      <c r="B86">
        <v>254</v>
      </c>
      <c r="C86" s="69" t="s">
        <v>32</v>
      </c>
      <c r="D86" s="69" t="s">
        <v>70</v>
      </c>
      <c r="E86" s="69">
        <v>2221</v>
      </c>
      <c r="F86" s="69">
        <v>2059</v>
      </c>
      <c r="G86" s="69">
        <v>2071</v>
      </c>
      <c r="H86" s="69">
        <v>2074</v>
      </c>
      <c r="I86" s="69">
        <v>1900</v>
      </c>
      <c r="J86" s="69">
        <v>1946</v>
      </c>
      <c r="K86" s="69">
        <v>1851</v>
      </c>
      <c r="L86" s="69">
        <v>1870</v>
      </c>
      <c r="M86" s="69">
        <v>1931</v>
      </c>
      <c r="N86" s="69">
        <v>1970</v>
      </c>
      <c r="O86" s="69">
        <v>2025</v>
      </c>
      <c r="P86" s="69">
        <v>2004</v>
      </c>
      <c r="Q86" s="69">
        <v>1960</v>
      </c>
      <c r="R86" s="69">
        <v>2112</v>
      </c>
      <c r="S86" s="69">
        <f>VLOOKUP(B86,Rohdaten_Berechnung!$A$4:$H$55,8,FALSE)</f>
        <v>2077</v>
      </c>
      <c r="T86" s="72">
        <f>VLOOKUP(B86,Rohdaten_2020!$A$19:$I$70,6,FALSE)</f>
        <v>2048</v>
      </c>
    </row>
    <row r="87" spans="2:20" ht="8.25" customHeight="1" x14ac:dyDescent="0.25">
      <c r="B87">
        <v>255</v>
      </c>
      <c r="C87" s="69" t="s">
        <v>33</v>
      </c>
      <c r="D87" s="69" t="s">
        <v>70</v>
      </c>
      <c r="E87" s="69">
        <v>548</v>
      </c>
      <c r="F87" s="69">
        <v>521</v>
      </c>
      <c r="G87" s="69">
        <v>491</v>
      </c>
      <c r="H87" s="69">
        <v>498</v>
      </c>
      <c r="I87" s="69">
        <v>523</v>
      </c>
      <c r="J87" s="69">
        <v>506</v>
      </c>
      <c r="K87" s="69">
        <v>436</v>
      </c>
      <c r="L87" s="69">
        <v>466</v>
      </c>
      <c r="M87" s="69">
        <v>474</v>
      </c>
      <c r="N87" s="69">
        <v>444</v>
      </c>
      <c r="O87" s="69">
        <v>458</v>
      </c>
      <c r="P87" s="69">
        <v>513</v>
      </c>
      <c r="Q87" s="69">
        <v>478</v>
      </c>
      <c r="R87" s="69">
        <v>548</v>
      </c>
      <c r="S87" s="69">
        <f>VLOOKUP(B87,Rohdaten_Berechnung!$A$4:$H$55,8,FALSE)</f>
        <v>448</v>
      </c>
      <c r="T87" s="72">
        <f>VLOOKUP(B87,Rohdaten_2020!$A$19:$I$70,6,FALSE)</f>
        <v>542</v>
      </c>
    </row>
    <row r="88" spans="2:20" ht="8.25" customHeight="1" x14ac:dyDescent="0.25">
      <c r="B88">
        <v>256</v>
      </c>
      <c r="C88" s="69" t="s">
        <v>34</v>
      </c>
      <c r="D88" s="69" t="s">
        <v>70</v>
      </c>
      <c r="E88" s="69">
        <v>1035</v>
      </c>
      <c r="F88" s="69">
        <v>982</v>
      </c>
      <c r="G88" s="69">
        <v>979</v>
      </c>
      <c r="H88" s="69">
        <v>959</v>
      </c>
      <c r="I88" s="69">
        <v>900</v>
      </c>
      <c r="J88" s="69">
        <v>949</v>
      </c>
      <c r="K88" s="69">
        <v>919</v>
      </c>
      <c r="L88" s="69">
        <v>835</v>
      </c>
      <c r="M88" s="69">
        <v>908</v>
      </c>
      <c r="N88" s="69">
        <v>859</v>
      </c>
      <c r="O88" s="69">
        <v>912</v>
      </c>
      <c r="P88" s="69">
        <v>949</v>
      </c>
      <c r="Q88" s="69">
        <v>923</v>
      </c>
      <c r="R88" s="69">
        <v>914</v>
      </c>
      <c r="S88" s="69">
        <f>VLOOKUP(B88,Rohdaten_Berechnung!$A$4:$H$55,8,FALSE)</f>
        <v>923</v>
      </c>
      <c r="T88" s="72">
        <f>VLOOKUP(B88,Rohdaten_2020!$A$19:$I$70,6,FALSE)</f>
        <v>991</v>
      </c>
    </row>
    <row r="89" spans="2:20" ht="8.25" customHeight="1" x14ac:dyDescent="0.25">
      <c r="B89">
        <v>257</v>
      </c>
      <c r="C89" s="69" t="s">
        <v>35</v>
      </c>
      <c r="D89" s="69" t="s">
        <v>70</v>
      </c>
      <c r="E89" s="69">
        <v>1187</v>
      </c>
      <c r="F89" s="69">
        <v>1276</v>
      </c>
      <c r="G89" s="69">
        <v>1152</v>
      </c>
      <c r="H89" s="69">
        <v>1121</v>
      </c>
      <c r="I89" s="69">
        <v>1100</v>
      </c>
      <c r="J89" s="69">
        <v>1109</v>
      </c>
      <c r="K89" s="69">
        <v>1053</v>
      </c>
      <c r="L89" s="69">
        <v>1027</v>
      </c>
      <c r="M89" s="69">
        <v>1048</v>
      </c>
      <c r="N89" s="69">
        <v>1056</v>
      </c>
      <c r="O89" s="69">
        <v>1060</v>
      </c>
      <c r="P89" s="69">
        <v>1191</v>
      </c>
      <c r="Q89" s="69">
        <v>1082</v>
      </c>
      <c r="R89" s="69">
        <v>1117</v>
      </c>
      <c r="S89" s="69">
        <f>VLOOKUP(B89,Rohdaten_Berechnung!$A$4:$H$55,8,FALSE)</f>
        <v>1114</v>
      </c>
      <c r="T89" s="72">
        <f>VLOOKUP(B89,Rohdaten_2020!$A$19:$I$70,6,FALSE)</f>
        <v>1143</v>
      </c>
    </row>
    <row r="90" spans="2:20" ht="8.25" customHeight="1" x14ac:dyDescent="0.25">
      <c r="B90">
        <v>2</v>
      </c>
      <c r="C90" s="70" t="s">
        <v>219</v>
      </c>
      <c r="D90" s="70" t="s">
        <v>70</v>
      </c>
      <c r="E90" s="70">
        <v>16990</v>
      </c>
      <c r="F90" s="70">
        <v>16658</v>
      </c>
      <c r="G90" s="70">
        <v>16748</v>
      </c>
      <c r="H90" s="70">
        <v>16815</v>
      </c>
      <c r="I90" s="70">
        <v>16088</v>
      </c>
      <c r="J90" s="70">
        <v>16466</v>
      </c>
      <c r="K90" s="70">
        <v>16085</v>
      </c>
      <c r="L90" s="70">
        <v>15660</v>
      </c>
      <c r="M90" s="70">
        <v>16220</v>
      </c>
      <c r="N90" s="70">
        <v>16747</v>
      </c>
      <c r="O90" s="70">
        <v>16622</v>
      </c>
      <c r="P90" s="70">
        <v>17842</v>
      </c>
      <c r="Q90" s="70">
        <v>16944</v>
      </c>
      <c r="R90" s="70">
        <v>17122</v>
      </c>
      <c r="S90" s="70">
        <f>VLOOKUP(B90,Rohdaten_Berechnung!$A$4:$H$55,8,FALSE)</f>
        <v>16920</v>
      </c>
      <c r="T90" s="73">
        <f>VLOOKUP(B90,Rohdaten_2020!$A$19:$I$70,6,FALSE)</f>
        <v>17246</v>
      </c>
    </row>
    <row r="91" spans="2:20" ht="8.25" customHeight="1" x14ac:dyDescent="0.25">
      <c r="B91">
        <v>351</v>
      </c>
      <c r="C91" s="69" t="s">
        <v>37</v>
      </c>
      <c r="D91" s="69" t="s">
        <v>70</v>
      </c>
      <c r="E91" s="69">
        <v>1602</v>
      </c>
      <c r="F91" s="69">
        <v>1467</v>
      </c>
      <c r="G91" s="69">
        <v>1438</v>
      </c>
      <c r="H91" s="69">
        <v>1422</v>
      </c>
      <c r="I91" s="69">
        <v>1399</v>
      </c>
      <c r="J91" s="69">
        <v>1370</v>
      </c>
      <c r="K91" s="69">
        <v>1355</v>
      </c>
      <c r="L91" s="69">
        <v>1296</v>
      </c>
      <c r="M91" s="69">
        <v>1313</v>
      </c>
      <c r="N91" s="69">
        <v>1444</v>
      </c>
      <c r="O91" s="69">
        <v>1420</v>
      </c>
      <c r="P91" s="69">
        <v>1458</v>
      </c>
      <c r="Q91" s="69">
        <v>1431</v>
      </c>
      <c r="R91" s="69">
        <v>1422</v>
      </c>
      <c r="S91" s="69">
        <f>VLOOKUP(B91,Rohdaten_Berechnung!$A$4:$H$55,8,FALSE)</f>
        <v>1483</v>
      </c>
      <c r="T91" s="72">
        <f>VLOOKUP(B91,Rohdaten_2020!$A$19:$I$70,6,FALSE)</f>
        <v>1416</v>
      </c>
    </row>
    <row r="92" spans="2:20" ht="8.25" customHeight="1" x14ac:dyDescent="0.25">
      <c r="B92">
        <v>352</v>
      </c>
      <c r="C92" s="69" t="s">
        <v>38</v>
      </c>
      <c r="D92" s="69" t="s">
        <v>70</v>
      </c>
      <c r="E92" s="69">
        <v>1438</v>
      </c>
      <c r="F92" s="69">
        <v>1435</v>
      </c>
      <c r="G92" s="69">
        <v>1457</v>
      </c>
      <c r="H92" s="69">
        <v>1514</v>
      </c>
      <c r="I92" s="69">
        <v>1424</v>
      </c>
      <c r="J92" s="69">
        <v>1352</v>
      </c>
      <c r="K92" s="69">
        <v>1358</v>
      </c>
      <c r="L92" s="69">
        <v>1331</v>
      </c>
      <c r="M92" s="69">
        <v>1430</v>
      </c>
      <c r="N92" s="69">
        <v>1352</v>
      </c>
      <c r="O92" s="69">
        <v>1384</v>
      </c>
      <c r="P92" s="69">
        <v>1464</v>
      </c>
      <c r="Q92" s="69">
        <v>1495</v>
      </c>
      <c r="R92" s="69">
        <v>1554</v>
      </c>
      <c r="S92" s="69">
        <f>VLOOKUP(B92,Rohdaten_Berechnung!$A$4:$H$55,8,FALSE)</f>
        <v>1390</v>
      </c>
      <c r="T92" s="72">
        <f>VLOOKUP(B92,Rohdaten_2020!$A$19:$I$70,6,FALSE)</f>
        <v>1584</v>
      </c>
    </row>
    <row r="93" spans="2:20" ht="8.25" customHeight="1" x14ac:dyDescent="0.25">
      <c r="B93">
        <v>353</v>
      </c>
      <c r="C93" s="69" t="s">
        <v>39</v>
      </c>
      <c r="D93" s="69" t="s">
        <v>70</v>
      </c>
      <c r="E93" s="69">
        <v>1990</v>
      </c>
      <c r="F93" s="69">
        <v>1843</v>
      </c>
      <c r="G93" s="69">
        <v>1955</v>
      </c>
      <c r="H93" s="69">
        <v>1952</v>
      </c>
      <c r="I93" s="69">
        <v>1809</v>
      </c>
      <c r="J93" s="69">
        <v>1802</v>
      </c>
      <c r="K93" s="69">
        <v>1864</v>
      </c>
      <c r="L93" s="69">
        <v>1850</v>
      </c>
      <c r="M93" s="69">
        <v>1944</v>
      </c>
      <c r="N93" s="69">
        <v>1974</v>
      </c>
      <c r="O93" s="69">
        <v>2070</v>
      </c>
      <c r="P93" s="69">
        <v>2151</v>
      </c>
      <c r="Q93" s="69">
        <v>2135</v>
      </c>
      <c r="R93" s="69">
        <v>2144</v>
      </c>
      <c r="S93" s="69">
        <f>VLOOKUP(B93,Rohdaten_Berechnung!$A$4:$H$55,8,FALSE)</f>
        <v>2094</v>
      </c>
      <c r="T93" s="72">
        <f>VLOOKUP(B93,Rohdaten_2020!$A$19:$I$70,6,FALSE)</f>
        <v>2003</v>
      </c>
    </row>
    <row r="94" spans="2:20" ht="8.25" customHeight="1" x14ac:dyDescent="0.25">
      <c r="B94">
        <v>354</v>
      </c>
      <c r="C94" s="69" t="s">
        <v>40</v>
      </c>
      <c r="D94" s="69" t="s">
        <v>70</v>
      </c>
      <c r="E94" s="69">
        <v>415</v>
      </c>
      <c r="F94" s="69">
        <v>351</v>
      </c>
      <c r="G94" s="69">
        <v>337</v>
      </c>
      <c r="H94" s="69">
        <v>300</v>
      </c>
      <c r="I94" s="69">
        <v>305</v>
      </c>
      <c r="J94" s="69">
        <v>321</v>
      </c>
      <c r="K94" s="69">
        <v>286</v>
      </c>
      <c r="L94" s="69">
        <v>310</v>
      </c>
      <c r="M94" s="69">
        <v>305</v>
      </c>
      <c r="N94" s="69">
        <v>326</v>
      </c>
      <c r="O94" s="69">
        <v>291</v>
      </c>
      <c r="P94" s="69">
        <v>297</v>
      </c>
      <c r="Q94" s="69">
        <v>318</v>
      </c>
      <c r="R94" s="69">
        <v>314</v>
      </c>
      <c r="S94" s="69">
        <f>VLOOKUP(B94,Rohdaten_Berechnung!$A$4:$H$55,8,FALSE)</f>
        <v>328</v>
      </c>
      <c r="T94" s="72">
        <f>VLOOKUP(B94,Rohdaten_2020!$A$19:$I$70,6,FALSE)</f>
        <v>300</v>
      </c>
    </row>
    <row r="95" spans="2:20" ht="8.25" customHeight="1" x14ac:dyDescent="0.25">
      <c r="B95">
        <v>355</v>
      </c>
      <c r="C95" s="69" t="s">
        <v>41</v>
      </c>
      <c r="D95" s="69" t="s">
        <v>70</v>
      </c>
      <c r="E95" s="69">
        <v>1445</v>
      </c>
      <c r="F95" s="69">
        <v>1496</v>
      </c>
      <c r="G95" s="69">
        <v>1479</v>
      </c>
      <c r="H95" s="69">
        <v>1452</v>
      </c>
      <c r="I95" s="69">
        <v>1467</v>
      </c>
      <c r="J95" s="69">
        <v>1489</v>
      </c>
      <c r="K95" s="69">
        <v>1411</v>
      </c>
      <c r="L95" s="69">
        <v>1398</v>
      </c>
      <c r="M95" s="69">
        <v>1537</v>
      </c>
      <c r="N95" s="69">
        <v>1577</v>
      </c>
      <c r="O95" s="69">
        <v>1481</v>
      </c>
      <c r="P95" s="69">
        <v>1558</v>
      </c>
      <c r="Q95" s="69">
        <v>1521</v>
      </c>
      <c r="R95" s="69">
        <v>1522</v>
      </c>
      <c r="S95" s="69">
        <f>VLOOKUP(B95,Rohdaten_Berechnung!$A$4:$H$55,8,FALSE)</f>
        <v>1510</v>
      </c>
      <c r="T95" s="72">
        <f>VLOOKUP(B95,Rohdaten_2020!$A$19:$I$70,6,FALSE)</f>
        <v>1519</v>
      </c>
    </row>
    <row r="96" spans="2:20" ht="8.25" customHeight="1" x14ac:dyDescent="0.25">
      <c r="B96">
        <v>356</v>
      </c>
      <c r="C96" s="69" t="s">
        <v>42</v>
      </c>
      <c r="D96" s="69" t="s">
        <v>70</v>
      </c>
      <c r="E96" s="69">
        <v>798</v>
      </c>
      <c r="F96" s="69">
        <v>832</v>
      </c>
      <c r="G96" s="69">
        <v>824</v>
      </c>
      <c r="H96" s="69">
        <v>772</v>
      </c>
      <c r="I96" s="69">
        <v>779</v>
      </c>
      <c r="J96" s="69">
        <v>777</v>
      </c>
      <c r="K96" s="69">
        <v>793</v>
      </c>
      <c r="L96" s="69">
        <v>721</v>
      </c>
      <c r="M96" s="69">
        <v>753</v>
      </c>
      <c r="N96" s="69">
        <v>805</v>
      </c>
      <c r="O96" s="69">
        <v>808</v>
      </c>
      <c r="P96" s="69">
        <v>863</v>
      </c>
      <c r="Q96" s="69">
        <v>884</v>
      </c>
      <c r="R96" s="69">
        <v>883</v>
      </c>
      <c r="S96" s="69">
        <f>VLOOKUP(B96,Rohdaten_Berechnung!$A$4:$H$55,8,FALSE)</f>
        <v>908</v>
      </c>
      <c r="T96" s="72">
        <f>VLOOKUP(B96,Rohdaten_2020!$A$19:$I$70,6,FALSE)</f>
        <v>877</v>
      </c>
    </row>
    <row r="97" spans="2:20" ht="8.25" customHeight="1" x14ac:dyDescent="0.25">
      <c r="B97">
        <v>357</v>
      </c>
      <c r="C97" s="69" t="s">
        <v>43</v>
      </c>
      <c r="D97" s="69" t="s">
        <v>70</v>
      </c>
      <c r="E97" s="69">
        <v>1424</v>
      </c>
      <c r="F97" s="69">
        <v>1418</v>
      </c>
      <c r="G97" s="69">
        <v>1418</v>
      </c>
      <c r="H97" s="69">
        <v>1332</v>
      </c>
      <c r="I97" s="69">
        <v>1318</v>
      </c>
      <c r="J97" s="69">
        <v>1317</v>
      </c>
      <c r="K97" s="69">
        <v>1191</v>
      </c>
      <c r="L97" s="69">
        <v>1191</v>
      </c>
      <c r="M97" s="69">
        <v>1168</v>
      </c>
      <c r="N97" s="69">
        <v>1260</v>
      </c>
      <c r="O97" s="69">
        <v>1253</v>
      </c>
      <c r="P97" s="69">
        <v>1291</v>
      </c>
      <c r="Q97" s="69">
        <v>1307</v>
      </c>
      <c r="R97" s="69">
        <v>1376</v>
      </c>
      <c r="S97" s="69">
        <f>VLOOKUP(B97,Rohdaten_Berechnung!$A$4:$H$55,8,FALSE)</f>
        <v>1370</v>
      </c>
      <c r="T97" s="72">
        <f>VLOOKUP(B97,Rohdaten_2020!$A$19:$I$70,6,FALSE)</f>
        <v>1369</v>
      </c>
    </row>
    <row r="98" spans="2:20" ht="8.25" customHeight="1" x14ac:dyDescent="0.25">
      <c r="B98">
        <v>358</v>
      </c>
      <c r="C98" s="69" t="s">
        <v>44</v>
      </c>
      <c r="D98" s="69" t="s">
        <v>70</v>
      </c>
      <c r="E98" s="69">
        <v>1175</v>
      </c>
      <c r="F98" s="69">
        <v>1178</v>
      </c>
      <c r="G98" s="69">
        <v>1120</v>
      </c>
      <c r="H98" s="69">
        <v>1094</v>
      </c>
      <c r="I98" s="69">
        <v>1086</v>
      </c>
      <c r="J98" s="69">
        <v>1134</v>
      </c>
      <c r="K98" s="69">
        <v>1017</v>
      </c>
      <c r="L98" s="69">
        <v>995</v>
      </c>
      <c r="M98" s="69">
        <v>1016</v>
      </c>
      <c r="N98" s="69">
        <v>991</v>
      </c>
      <c r="O98" s="69">
        <v>1058</v>
      </c>
      <c r="P98" s="69">
        <v>1032</v>
      </c>
      <c r="Q98" s="69">
        <v>1056</v>
      </c>
      <c r="R98" s="69">
        <v>1091</v>
      </c>
      <c r="S98" s="69">
        <f>VLOOKUP(B98,Rohdaten_Berechnung!$A$4:$H$55,8,FALSE)</f>
        <v>1101</v>
      </c>
      <c r="T98" s="72">
        <f>VLOOKUP(B98,Rohdaten_2020!$A$19:$I$70,6,FALSE)</f>
        <v>1120</v>
      </c>
    </row>
    <row r="99" spans="2:20" ht="8.25" customHeight="1" x14ac:dyDescent="0.25">
      <c r="B99">
        <v>359</v>
      </c>
      <c r="C99" s="69" t="s">
        <v>45</v>
      </c>
      <c r="D99" s="69" t="s">
        <v>70</v>
      </c>
      <c r="E99" s="69">
        <v>1633</v>
      </c>
      <c r="F99" s="69">
        <v>1672</v>
      </c>
      <c r="G99" s="69">
        <v>1622</v>
      </c>
      <c r="H99" s="69">
        <v>1635</v>
      </c>
      <c r="I99" s="69">
        <v>1592</v>
      </c>
      <c r="J99" s="69">
        <v>1698</v>
      </c>
      <c r="K99" s="69">
        <v>1572</v>
      </c>
      <c r="L99" s="69">
        <v>1514</v>
      </c>
      <c r="M99" s="69">
        <v>1623</v>
      </c>
      <c r="N99" s="69">
        <v>1573</v>
      </c>
      <c r="O99" s="69">
        <v>1635</v>
      </c>
      <c r="P99" s="69">
        <v>1741</v>
      </c>
      <c r="Q99" s="69">
        <v>1702</v>
      </c>
      <c r="R99" s="69">
        <v>1704</v>
      </c>
      <c r="S99" s="69">
        <f>VLOOKUP(B99,Rohdaten_Berechnung!$A$4:$H$55,8,FALSE)</f>
        <v>1716</v>
      </c>
      <c r="T99" s="72">
        <f>VLOOKUP(B99,Rohdaten_2020!$A$19:$I$70,6,FALSE)</f>
        <v>1779</v>
      </c>
    </row>
    <row r="100" spans="2:20" ht="8.25" customHeight="1" x14ac:dyDescent="0.25">
      <c r="B100">
        <v>360</v>
      </c>
      <c r="C100" s="69" t="s">
        <v>46</v>
      </c>
      <c r="D100" s="69" t="s">
        <v>70</v>
      </c>
      <c r="E100" s="69">
        <v>713</v>
      </c>
      <c r="F100" s="69">
        <v>727</v>
      </c>
      <c r="G100" s="69">
        <v>685</v>
      </c>
      <c r="H100" s="69">
        <v>649</v>
      </c>
      <c r="I100" s="69">
        <v>632</v>
      </c>
      <c r="J100" s="69">
        <v>647</v>
      </c>
      <c r="K100" s="69">
        <v>602</v>
      </c>
      <c r="L100" s="69">
        <v>611</v>
      </c>
      <c r="M100" s="69">
        <v>610</v>
      </c>
      <c r="N100" s="69">
        <v>629</v>
      </c>
      <c r="O100" s="69">
        <v>591</v>
      </c>
      <c r="P100" s="69">
        <v>623</v>
      </c>
      <c r="Q100" s="69">
        <v>652</v>
      </c>
      <c r="R100" s="69">
        <v>633</v>
      </c>
      <c r="S100" s="69">
        <f>VLOOKUP(B100,Rohdaten_Berechnung!$A$4:$H$55,8,FALSE)</f>
        <v>671</v>
      </c>
      <c r="T100" s="72">
        <f>VLOOKUP(B100,Rohdaten_2020!$A$19:$I$70,6,FALSE)</f>
        <v>651</v>
      </c>
    </row>
    <row r="101" spans="2:20" ht="8.25" customHeight="1" x14ac:dyDescent="0.25">
      <c r="B101">
        <v>361</v>
      </c>
      <c r="C101" s="69" t="s">
        <v>47</v>
      </c>
      <c r="D101" s="69" t="s">
        <v>70</v>
      </c>
      <c r="E101" s="69">
        <v>1113</v>
      </c>
      <c r="F101" s="69">
        <v>1083</v>
      </c>
      <c r="G101" s="69">
        <v>1102</v>
      </c>
      <c r="H101" s="69">
        <v>1076</v>
      </c>
      <c r="I101" s="69">
        <v>1046</v>
      </c>
      <c r="J101" s="69">
        <v>1099</v>
      </c>
      <c r="K101" s="69">
        <v>1002</v>
      </c>
      <c r="L101" s="69">
        <v>1062</v>
      </c>
      <c r="M101" s="69">
        <v>1074</v>
      </c>
      <c r="N101" s="69">
        <v>1166</v>
      </c>
      <c r="O101" s="69">
        <v>1169</v>
      </c>
      <c r="P101" s="69">
        <v>1171</v>
      </c>
      <c r="Q101" s="69">
        <v>1266</v>
      </c>
      <c r="R101" s="69">
        <v>1172</v>
      </c>
      <c r="S101" s="69">
        <f>VLOOKUP(B101,Rohdaten_Berechnung!$A$4:$H$55,8,FALSE)</f>
        <v>1156</v>
      </c>
      <c r="T101" s="72">
        <f>VLOOKUP(B101,Rohdaten_2020!$A$19:$I$70,6,FALSE)</f>
        <v>1163</v>
      </c>
    </row>
    <row r="102" spans="2:20" ht="8.25" customHeight="1" x14ac:dyDescent="0.25">
      <c r="B102">
        <v>3</v>
      </c>
      <c r="C102" s="70" t="s">
        <v>220</v>
      </c>
      <c r="D102" s="70" t="s">
        <v>70</v>
      </c>
      <c r="E102" s="70">
        <v>13746</v>
      </c>
      <c r="F102" s="70">
        <v>13502</v>
      </c>
      <c r="G102" s="70">
        <v>13437</v>
      </c>
      <c r="H102" s="70">
        <v>13198</v>
      </c>
      <c r="I102" s="70">
        <v>12857</v>
      </c>
      <c r="J102" s="70">
        <v>13006</v>
      </c>
      <c r="K102" s="70">
        <v>12451</v>
      </c>
      <c r="L102" s="70">
        <v>12279</v>
      </c>
      <c r="M102" s="70">
        <v>12773</v>
      </c>
      <c r="N102" s="70">
        <v>13097</v>
      </c>
      <c r="O102" s="70">
        <v>13160</v>
      </c>
      <c r="P102" s="70">
        <v>13649</v>
      </c>
      <c r="Q102" s="70">
        <v>13767</v>
      </c>
      <c r="R102" s="70">
        <v>13815</v>
      </c>
      <c r="S102" s="70">
        <f>VLOOKUP(B102,Rohdaten_Berechnung!$A$4:$H$55,8,FALSE)</f>
        <v>13727</v>
      </c>
      <c r="T102" s="73">
        <f>VLOOKUP(B102,Rohdaten_2020!$A$19:$I$70,6,FALSE)</f>
        <v>13781</v>
      </c>
    </row>
    <row r="103" spans="2:20" ht="8.25" customHeight="1" x14ac:dyDescent="0.25">
      <c r="B103">
        <v>401</v>
      </c>
      <c r="C103" s="69" t="s">
        <v>232</v>
      </c>
      <c r="D103" s="69" t="s">
        <v>70</v>
      </c>
      <c r="E103" s="69">
        <v>604</v>
      </c>
      <c r="F103" s="69">
        <v>623</v>
      </c>
      <c r="G103" s="69">
        <v>574</v>
      </c>
      <c r="H103" s="69">
        <v>583</v>
      </c>
      <c r="I103" s="69">
        <v>520</v>
      </c>
      <c r="J103" s="69">
        <v>565</v>
      </c>
      <c r="K103" s="69">
        <v>584</v>
      </c>
      <c r="L103" s="69">
        <v>559</v>
      </c>
      <c r="M103" s="69">
        <v>550</v>
      </c>
      <c r="N103" s="69">
        <v>643</v>
      </c>
      <c r="O103" s="69">
        <v>632</v>
      </c>
      <c r="P103" s="69">
        <v>673</v>
      </c>
      <c r="Q103" s="69">
        <v>656</v>
      </c>
      <c r="R103" s="69">
        <v>641</v>
      </c>
      <c r="S103" s="69">
        <f>VLOOKUP(B103,Rohdaten_Berechnung!$A$4:$H$55,8,FALSE)</f>
        <v>663</v>
      </c>
      <c r="T103" s="72">
        <f>VLOOKUP(B103,Rohdaten_2020!$A$19:$I$70,6,FALSE)</f>
        <v>559</v>
      </c>
    </row>
    <row r="104" spans="2:20" ht="8.25" customHeight="1" x14ac:dyDescent="0.25">
      <c r="B104">
        <v>402</v>
      </c>
      <c r="C104" s="69" t="s">
        <v>226</v>
      </c>
      <c r="D104" s="69" t="s">
        <v>70</v>
      </c>
      <c r="E104" s="69">
        <v>390</v>
      </c>
      <c r="F104" s="69">
        <v>430</v>
      </c>
      <c r="G104" s="69">
        <v>398</v>
      </c>
      <c r="H104" s="69">
        <v>394</v>
      </c>
      <c r="I104" s="69">
        <v>419</v>
      </c>
      <c r="J104" s="69">
        <v>458</v>
      </c>
      <c r="K104" s="69">
        <v>402</v>
      </c>
      <c r="L104" s="69">
        <v>408</v>
      </c>
      <c r="M104" s="69">
        <v>396</v>
      </c>
      <c r="N104" s="69">
        <v>420</v>
      </c>
      <c r="O104" s="69">
        <v>399</v>
      </c>
      <c r="P104" s="69">
        <v>438</v>
      </c>
      <c r="Q104" s="69">
        <v>413</v>
      </c>
      <c r="R104" s="69">
        <v>389</v>
      </c>
      <c r="S104" s="69">
        <f>VLOOKUP(B104,Rohdaten_Berechnung!$A$4:$H$55,8,FALSE)</f>
        <v>391</v>
      </c>
      <c r="T104" s="72">
        <f>VLOOKUP(B104,Rohdaten_2020!$A$19:$I$70,6,FALSE)</f>
        <v>360</v>
      </c>
    </row>
    <row r="105" spans="2:20" ht="8.25" customHeight="1" x14ac:dyDescent="0.25">
      <c r="B105">
        <v>403</v>
      </c>
      <c r="C105" s="69" t="s">
        <v>227</v>
      </c>
      <c r="D105" s="69" t="s">
        <v>70</v>
      </c>
      <c r="E105" s="69">
        <v>1311</v>
      </c>
      <c r="F105" s="69">
        <v>1318</v>
      </c>
      <c r="G105" s="69">
        <v>1264</v>
      </c>
      <c r="H105" s="69">
        <v>1298</v>
      </c>
      <c r="I105" s="69">
        <v>1322</v>
      </c>
      <c r="J105" s="69">
        <v>1289</v>
      </c>
      <c r="K105" s="69">
        <v>1299</v>
      </c>
      <c r="L105" s="69">
        <v>1282</v>
      </c>
      <c r="M105" s="69">
        <v>1349</v>
      </c>
      <c r="N105" s="69">
        <v>1394</v>
      </c>
      <c r="O105" s="69">
        <v>1372</v>
      </c>
      <c r="P105" s="69">
        <v>1409</v>
      </c>
      <c r="Q105" s="69">
        <v>1423</v>
      </c>
      <c r="R105" s="69">
        <v>1409</v>
      </c>
      <c r="S105" s="69">
        <f>VLOOKUP(B105,Rohdaten_Berechnung!$A$4:$H$55,8,FALSE)</f>
        <v>1373</v>
      </c>
      <c r="T105" s="72">
        <f>VLOOKUP(B105,Rohdaten_2020!$A$19:$I$70,6,FALSE)</f>
        <v>1400</v>
      </c>
    </row>
    <row r="106" spans="2:20" ht="8.25" customHeight="1" x14ac:dyDescent="0.25">
      <c r="B106">
        <v>404</v>
      </c>
      <c r="C106" s="69" t="s">
        <v>228</v>
      </c>
      <c r="D106" s="69" t="s">
        <v>70</v>
      </c>
      <c r="E106" s="69">
        <v>1319</v>
      </c>
      <c r="F106" s="69">
        <v>1274</v>
      </c>
      <c r="G106" s="69">
        <v>1389</v>
      </c>
      <c r="H106" s="69">
        <v>1398</v>
      </c>
      <c r="I106" s="69">
        <v>1314</v>
      </c>
      <c r="J106" s="69">
        <v>1296</v>
      </c>
      <c r="K106" s="69">
        <v>1342</v>
      </c>
      <c r="L106" s="69">
        <v>1342</v>
      </c>
      <c r="M106" s="69">
        <v>1356</v>
      </c>
      <c r="N106" s="69">
        <v>1339</v>
      </c>
      <c r="O106" s="69">
        <v>1347</v>
      </c>
      <c r="P106" s="69">
        <v>1452</v>
      </c>
      <c r="Q106" s="69">
        <v>1433</v>
      </c>
      <c r="R106" s="69">
        <v>1426</v>
      </c>
      <c r="S106" s="69">
        <f>VLOOKUP(B106,Rohdaten_Berechnung!$A$4:$H$55,8,FALSE)</f>
        <v>1372</v>
      </c>
      <c r="T106" s="72">
        <f>VLOOKUP(B106,Rohdaten_2020!$A$19:$I$70,6,FALSE)</f>
        <v>1282</v>
      </c>
    </row>
    <row r="107" spans="2:20" ht="8.25" customHeight="1" x14ac:dyDescent="0.25">
      <c r="B107">
        <v>405</v>
      </c>
      <c r="C107" s="69" t="s">
        <v>229</v>
      </c>
      <c r="D107" s="69" t="s">
        <v>70</v>
      </c>
      <c r="E107" s="69">
        <v>563</v>
      </c>
      <c r="F107" s="69">
        <v>583</v>
      </c>
      <c r="G107" s="69">
        <v>570</v>
      </c>
      <c r="H107" s="69">
        <v>574</v>
      </c>
      <c r="I107" s="69">
        <v>535</v>
      </c>
      <c r="J107" s="69">
        <v>594</v>
      </c>
      <c r="K107" s="69">
        <v>534</v>
      </c>
      <c r="L107" s="69">
        <v>551</v>
      </c>
      <c r="M107" s="69">
        <v>527</v>
      </c>
      <c r="N107" s="69">
        <v>527</v>
      </c>
      <c r="O107" s="69">
        <v>510</v>
      </c>
      <c r="P107" s="69">
        <v>580</v>
      </c>
      <c r="Q107" s="69">
        <v>574</v>
      </c>
      <c r="R107" s="69">
        <v>527</v>
      </c>
      <c r="S107" s="69">
        <f>VLOOKUP(B107,Rohdaten_Berechnung!$A$4:$H$55,8,FALSE)</f>
        <v>536</v>
      </c>
      <c r="T107" s="72">
        <f>VLOOKUP(B107,Rohdaten_2020!$A$19:$I$70,6,FALSE)</f>
        <v>533</v>
      </c>
    </row>
    <row r="108" spans="2:20" ht="8.25" customHeight="1" x14ac:dyDescent="0.25">
      <c r="B108">
        <v>451</v>
      </c>
      <c r="C108" s="69" t="s">
        <v>54</v>
      </c>
      <c r="D108" s="69" t="s">
        <v>70</v>
      </c>
      <c r="E108" s="69">
        <v>984</v>
      </c>
      <c r="F108" s="69">
        <v>949</v>
      </c>
      <c r="G108" s="69">
        <v>872</v>
      </c>
      <c r="H108" s="69">
        <v>901</v>
      </c>
      <c r="I108" s="69">
        <v>831</v>
      </c>
      <c r="J108" s="69">
        <v>918</v>
      </c>
      <c r="K108" s="69">
        <v>884</v>
      </c>
      <c r="L108" s="69">
        <v>893</v>
      </c>
      <c r="M108" s="69">
        <v>852</v>
      </c>
      <c r="N108" s="69">
        <v>945</v>
      </c>
      <c r="O108" s="69">
        <v>944</v>
      </c>
      <c r="P108" s="69">
        <v>1029</v>
      </c>
      <c r="Q108" s="69">
        <v>960</v>
      </c>
      <c r="R108" s="69">
        <v>992</v>
      </c>
      <c r="S108" s="69">
        <f>VLOOKUP(B108,Rohdaten_Berechnung!$A$4:$H$55,8,FALSE)</f>
        <v>1071</v>
      </c>
      <c r="T108" s="72">
        <f>VLOOKUP(B108,Rohdaten_2020!$A$19:$I$70,6,FALSE)</f>
        <v>1007</v>
      </c>
    </row>
    <row r="109" spans="2:20" ht="8.25" customHeight="1" x14ac:dyDescent="0.25">
      <c r="B109">
        <v>452</v>
      </c>
      <c r="C109" s="69" t="s">
        <v>55</v>
      </c>
      <c r="D109" s="69" t="s">
        <v>70</v>
      </c>
      <c r="E109" s="69">
        <v>1616</v>
      </c>
      <c r="F109" s="69">
        <v>1522</v>
      </c>
      <c r="G109" s="69">
        <v>1579</v>
      </c>
      <c r="H109" s="69">
        <v>1520</v>
      </c>
      <c r="I109" s="69">
        <v>1440</v>
      </c>
      <c r="J109" s="69">
        <v>1477</v>
      </c>
      <c r="K109" s="69">
        <v>1422</v>
      </c>
      <c r="L109" s="69">
        <v>1420</v>
      </c>
      <c r="M109" s="69">
        <v>1414</v>
      </c>
      <c r="N109" s="69">
        <v>1413</v>
      </c>
      <c r="O109" s="69">
        <v>1433</v>
      </c>
      <c r="P109" s="69">
        <v>1513</v>
      </c>
      <c r="Q109" s="69">
        <v>1552</v>
      </c>
      <c r="R109" s="69">
        <v>1498</v>
      </c>
      <c r="S109" s="69">
        <f>VLOOKUP(B109,Rohdaten_Berechnung!$A$4:$H$55,8,FALSE)</f>
        <v>1524</v>
      </c>
      <c r="T109" s="72">
        <f>VLOOKUP(B109,Rohdaten_2020!$A$19:$I$70,6,FALSE)</f>
        <v>1471</v>
      </c>
    </row>
    <row r="110" spans="2:20" ht="8.25" customHeight="1" x14ac:dyDescent="0.25">
      <c r="B110">
        <v>453</v>
      </c>
      <c r="C110" s="69" t="s">
        <v>56</v>
      </c>
      <c r="D110" s="69" t="s">
        <v>70</v>
      </c>
      <c r="E110" s="69">
        <v>1683</v>
      </c>
      <c r="F110" s="69">
        <v>1663</v>
      </c>
      <c r="G110" s="69">
        <v>1603</v>
      </c>
      <c r="H110" s="69">
        <v>1518</v>
      </c>
      <c r="I110" s="69">
        <v>1549</v>
      </c>
      <c r="J110" s="69">
        <v>1528</v>
      </c>
      <c r="K110" s="69">
        <v>1524</v>
      </c>
      <c r="L110" s="69">
        <v>1481</v>
      </c>
      <c r="M110" s="69">
        <v>1473</v>
      </c>
      <c r="N110" s="69">
        <v>1538</v>
      </c>
      <c r="O110" s="69">
        <v>1563</v>
      </c>
      <c r="P110" s="69">
        <v>1631</v>
      </c>
      <c r="Q110" s="69">
        <v>1664</v>
      </c>
      <c r="R110" s="69">
        <v>1604</v>
      </c>
      <c r="S110" s="69">
        <f>VLOOKUP(B110,Rohdaten_Berechnung!$A$4:$H$55,8,FALSE)</f>
        <v>1683</v>
      </c>
      <c r="T110" s="72">
        <f>VLOOKUP(B110,Rohdaten_2020!$A$19:$I$70,6,FALSE)</f>
        <v>1752</v>
      </c>
    </row>
    <row r="111" spans="2:20" ht="8.25" customHeight="1" x14ac:dyDescent="0.25">
      <c r="B111">
        <v>454</v>
      </c>
      <c r="C111" s="69" t="s">
        <v>57</v>
      </c>
      <c r="D111" s="69" t="s">
        <v>70</v>
      </c>
      <c r="E111" s="69">
        <v>2937</v>
      </c>
      <c r="F111" s="69">
        <v>2769</v>
      </c>
      <c r="G111" s="69">
        <v>2756</v>
      </c>
      <c r="H111" s="69">
        <v>2707</v>
      </c>
      <c r="I111" s="69">
        <v>2636</v>
      </c>
      <c r="J111" s="69">
        <v>2562</v>
      </c>
      <c r="K111" s="69">
        <v>2566</v>
      </c>
      <c r="L111" s="69">
        <v>2542</v>
      </c>
      <c r="M111" s="69">
        <v>2464</v>
      </c>
      <c r="N111" s="69">
        <v>2679</v>
      </c>
      <c r="O111" s="69">
        <v>2598</v>
      </c>
      <c r="P111" s="69">
        <v>2882</v>
      </c>
      <c r="Q111" s="69">
        <v>2828</v>
      </c>
      <c r="R111" s="69">
        <v>2791</v>
      </c>
      <c r="S111" s="69">
        <f>VLOOKUP(B111,Rohdaten_Berechnung!$A$4:$H$55,8,FALSE)</f>
        <v>2834</v>
      </c>
      <c r="T111" s="72">
        <f>VLOOKUP(B111,Rohdaten_2020!$A$19:$I$70,6,FALSE)</f>
        <v>2902</v>
      </c>
    </row>
    <row r="112" spans="2:20" ht="8.25" customHeight="1" x14ac:dyDescent="0.25">
      <c r="B112">
        <v>455</v>
      </c>
      <c r="C112" s="69" t="s">
        <v>58</v>
      </c>
      <c r="D112" s="69" t="s">
        <v>70</v>
      </c>
      <c r="E112" s="69">
        <v>687</v>
      </c>
      <c r="F112" s="69">
        <v>687</v>
      </c>
      <c r="G112" s="69">
        <v>730</v>
      </c>
      <c r="H112" s="69">
        <v>689</v>
      </c>
      <c r="I112" s="69">
        <v>682</v>
      </c>
      <c r="J112" s="69">
        <v>680</v>
      </c>
      <c r="K112" s="69">
        <v>648</v>
      </c>
      <c r="L112" s="69">
        <v>659</v>
      </c>
      <c r="M112" s="69">
        <v>630</v>
      </c>
      <c r="N112" s="69">
        <v>663</v>
      </c>
      <c r="O112" s="69">
        <v>704</v>
      </c>
      <c r="P112" s="69">
        <v>727</v>
      </c>
      <c r="Q112" s="69">
        <v>707</v>
      </c>
      <c r="R112" s="69">
        <v>693</v>
      </c>
      <c r="S112" s="69">
        <f>VLOOKUP(B112,Rohdaten_Berechnung!$A$4:$H$55,8,FALSE)</f>
        <v>754</v>
      </c>
      <c r="T112" s="72">
        <f>VLOOKUP(B112,Rohdaten_2020!$A$19:$I$70,6,FALSE)</f>
        <v>765</v>
      </c>
    </row>
    <row r="113" spans="2:20" ht="8.25" customHeight="1" x14ac:dyDescent="0.25">
      <c r="B113">
        <v>456</v>
      </c>
      <c r="C113" s="69" t="s">
        <v>59</v>
      </c>
      <c r="D113" s="69" t="s">
        <v>70</v>
      </c>
      <c r="E113" s="69">
        <v>1154</v>
      </c>
      <c r="F113" s="69">
        <v>1136</v>
      </c>
      <c r="G113" s="69">
        <v>1027</v>
      </c>
      <c r="H113" s="69">
        <v>1121</v>
      </c>
      <c r="I113" s="69">
        <v>1075</v>
      </c>
      <c r="J113" s="69">
        <v>1096</v>
      </c>
      <c r="K113" s="69">
        <v>1007</v>
      </c>
      <c r="L113" s="69">
        <v>1009</v>
      </c>
      <c r="M113" s="69">
        <v>1079</v>
      </c>
      <c r="N113" s="69">
        <v>1118</v>
      </c>
      <c r="O113" s="69">
        <v>1086</v>
      </c>
      <c r="P113" s="69">
        <v>1044</v>
      </c>
      <c r="Q113" s="69">
        <v>1146</v>
      </c>
      <c r="R113" s="69">
        <v>1149</v>
      </c>
      <c r="S113" s="69">
        <f>VLOOKUP(B113,Rohdaten_Berechnung!$A$4:$H$55,8,FALSE)</f>
        <v>1166</v>
      </c>
      <c r="T113" s="72">
        <f>VLOOKUP(B113,Rohdaten_2020!$A$19:$I$70,6,FALSE)</f>
        <v>1158</v>
      </c>
    </row>
    <row r="114" spans="2:20" ht="8.25" customHeight="1" x14ac:dyDescent="0.25">
      <c r="B114">
        <v>457</v>
      </c>
      <c r="C114" s="69" t="s">
        <v>60</v>
      </c>
      <c r="D114" s="69" t="s">
        <v>70</v>
      </c>
      <c r="E114" s="69">
        <v>1444</v>
      </c>
      <c r="F114" s="69">
        <v>1350</v>
      </c>
      <c r="G114" s="69">
        <v>1364</v>
      </c>
      <c r="H114" s="69">
        <v>1314</v>
      </c>
      <c r="I114" s="69">
        <v>1301</v>
      </c>
      <c r="J114" s="69">
        <v>1316</v>
      </c>
      <c r="K114" s="69">
        <v>1222</v>
      </c>
      <c r="L114" s="69">
        <v>1323</v>
      </c>
      <c r="M114" s="69">
        <v>1312</v>
      </c>
      <c r="N114" s="69">
        <v>1295</v>
      </c>
      <c r="O114" s="69">
        <v>1301</v>
      </c>
      <c r="P114" s="69">
        <v>1453</v>
      </c>
      <c r="Q114" s="69">
        <v>1419</v>
      </c>
      <c r="R114" s="69">
        <v>1464</v>
      </c>
      <c r="S114" s="69">
        <f>VLOOKUP(B114,Rohdaten_Berechnung!$A$4:$H$55,8,FALSE)</f>
        <v>1392</v>
      </c>
      <c r="T114" s="72">
        <f>VLOOKUP(B114,Rohdaten_2020!$A$19:$I$70,6,FALSE)</f>
        <v>1431</v>
      </c>
    </row>
    <row r="115" spans="2:20" ht="8.25" customHeight="1" x14ac:dyDescent="0.25">
      <c r="B115">
        <v>458</v>
      </c>
      <c r="C115" s="69" t="s">
        <v>61</v>
      </c>
      <c r="D115" s="69" t="s">
        <v>70</v>
      </c>
      <c r="E115" s="69">
        <v>1060</v>
      </c>
      <c r="F115" s="69">
        <v>987</v>
      </c>
      <c r="G115" s="69">
        <v>931</v>
      </c>
      <c r="H115" s="69">
        <v>967</v>
      </c>
      <c r="I115" s="69">
        <v>983</v>
      </c>
      <c r="J115" s="69">
        <v>920</v>
      </c>
      <c r="K115" s="69">
        <v>885</v>
      </c>
      <c r="L115" s="69">
        <v>909</v>
      </c>
      <c r="M115" s="69">
        <v>885</v>
      </c>
      <c r="N115" s="69">
        <v>886</v>
      </c>
      <c r="O115" s="69">
        <v>890</v>
      </c>
      <c r="P115" s="69">
        <v>1058</v>
      </c>
      <c r="Q115" s="69">
        <v>1040</v>
      </c>
      <c r="R115" s="69">
        <v>1024</v>
      </c>
      <c r="S115" s="69">
        <f>VLOOKUP(B115,Rohdaten_Berechnung!$A$4:$H$55,8,FALSE)</f>
        <v>1034</v>
      </c>
      <c r="T115" s="72">
        <f>VLOOKUP(B115,Rohdaten_2020!$A$19:$I$70,6,FALSE)</f>
        <v>1030</v>
      </c>
    </row>
    <row r="116" spans="2:20" ht="8.25" customHeight="1" x14ac:dyDescent="0.25">
      <c r="B116">
        <v>459</v>
      </c>
      <c r="C116" s="69" t="s">
        <v>62</v>
      </c>
      <c r="D116" s="69" t="s">
        <v>70</v>
      </c>
      <c r="E116" s="69">
        <v>3274</v>
      </c>
      <c r="F116" s="69">
        <v>3073</v>
      </c>
      <c r="G116" s="69">
        <v>2931</v>
      </c>
      <c r="H116" s="69">
        <v>3118</v>
      </c>
      <c r="I116" s="69">
        <v>2811</v>
      </c>
      <c r="J116" s="69">
        <v>2892</v>
      </c>
      <c r="K116" s="69">
        <v>2879</v>
      </c>
      <c r="L116" s="69">
        <v>2848</v>
      </c>
      <c r="M116" s="69">
        <v>2793</v>
      </c>
      <c r="N116" s="69">
        <v>2934</v>
      </c>
      <c r="O116" s="69">
        <v>2906</v>
      </c>
      <c r="P116" s="69">
        <v>3038</v>
      </c>
      <c r="Q116" s="69">
        <v>3094</v>
      </c>
      <c r="R116" s="69">
        <v>3050</v>
      </c>
      <c r="S116" s="69">
        <f>VLOOKUP(B116,Rohdaten_Berechnung!$A$4:$H$55,8,FALSE)</f>
        <v>3197</v>
      </c>
      <c r="T116" s="72">
        <f>VLOOKUP(B116,Rohdaten_2020!$A$19:$I$70,6,FALSE)</f>
        <v>3140</v>
      </c>
    </row>
    <row r="117" spans="2:20" ht="8.25" customHeight="1" x14ac:dyDescent="0.25">
      <c r="B117">
        <v>460</v>
      </c>
      <c r="C117" s="69" t="s">
        <v>63</v>
      </c>
      <c r="D117" s="69" t="s">
        <v>70</v>
      </c>
      <c r="E117" s="69">
        <v>1344</v>
      </c>
      <c r="F117" s="69">
        <v>1185</v>
      </c>
      <c r="G117" s="69">
        <v>1281</v>
      </c>
      <c r="H117" s="69">
        <v>1266</v>
      </c>
      <c r="I117" s="69">
        <v>1255</v>
      </c>
      <c r="J117" s="69">
        <v>1237</v>
      </c>
      <c r="K117" s="69">
        <v>1208</v>
      </c>
      <c r="L117" s="69">
        <v>1290</v>
      </c>
      <c r="M117" s="69">
        <v>1232</v>
      </c>
      <c r="N117" s="69">
        <v>1251</v>
      </c>
      <c r="O117" s="69">
        <v>1151</v>
      </c>
      <c r="P117" s="69">
        <v>1313</v>
      </c>
      <c r="Q117" s="69">
        <v>1308</v>
      </c>
      <c r="R117" s="69">
        <v>1317</v>
      </c>
      <c r="S117" s="69">
        <f>VLOOKUP(B117,Rohdaten_Berechnung!$A$4:$H$55,8,FALSE)</f>
        <v>1403</v>
      </c>
      <c r="T117" s="72">
        <f>VLOOKUP(B117,Rohdaten_2020!$A$19:$I$70,6,FALSE)</f>
        <v>1380</v>
      </c>
    </row>
    <row r="118" spans="2:20" ht="8.25" customHeight="1" x14ac:dyDescent="0.25">
      <c r="B118">
        <v>461</v>
      </c>
      <c r="C118" s="69" t="s">
        <v>64</v>
      </c>
      <c r="D118" s="69" t="s">
        <v>70</v>
      </c>
      <c r="E118" s="69">
        <v>740</v>
      </c>
      <c r="F118" s="69">
        <v>685</v>
      </c>
      <c r="G118" s="69">
        <v>685</v>
      </c>
      <c r="H118" s="69">
        <v>673</v>
      </c>
      <c r="I118" s="69">
        <v>628</v>
      </c>
      <c r="J118" s="69">
        <v>600</v>
      </c>
      <c r="K118" s="69">
        <v>588</v>
      </c>
      <c r="L118" s="69">
        <v>596</v>
      </c>
      <c r="M118" s="69">
        <v>594</v>
      </c>
      <c r="N118" s="69">
        <v>612</v>
      </c>
      <c r="O118" s="69">
        <v>572</v>
      </c>
      <c r="P118" s="69">
        <v>704</v>
      </c>
      <c r="Q118" s="69">
        <v>681</v>
      </c>
      <c r="R118" s="69">
        <v>649</v>
      </c>
      <c r="S118" s="69">
        <f>VLOOKUP(B118,Rohdaten_Berechnung!$A$4:$H$55,8,FALSE)</f>
        <v>669</v>
      </c>
      <c r="T118" s="72">
        <f>VLOOKUP(B118,Rohdaten_2020!$A$19:$I$70,6,FALSE)</f>
        <v>692</v>
      </c>
    </row>
    <row r="119" spans="2:20" ht="8.25" customHeight="1" x14ac:dyDescent="0.25">
      <c r="B119">
        <v>462</v>
      </c>
      <c r="C119" s="69" t="s">
        <v>65</v>
      </c>
      <c r="D119" s="69" t="s">
        <v>70</v>
      </c>
      <c r="E119" s="69">
        <v>474</v>
      </c>
      <c r="F119" s="69">
        <v>467</v>
      </c>
      <c r="G119" s="69">
        <v>442</v>
      </c>
      <c r="H119" s="69">
        <v>435</v>
      </c>
      <c r="I119" s="69">
        <v>427</v>
      </c>
      <c r="J119" s="69">
        <v>413</v>
      </c>
      <c r="K119" s="69">
        <v>400</v>
      </c>
      <c r="L119" s="69">
        <v>425</v>
      </c>
      <c r="M119" s="69">
        <v>387</v>
      </c>
      <c r="N119" s="69">
        <v>414</v>
      </c>
      <c r="O119" s="69">
        <v>437</v>
      </c>
      <c r="P119" s="69">
        <v>396</v>
      </c>
      <c r="Q119" s="69">
        <v>420</v>
      </c>
      <c r="R119" s="69">
        <v>397</v>
      </c>
      <c r="S119" s="69">
        <f>VLOOKUP(B119,Rohdaten_Berechnung!$A$4:$H$55,8,FALSE)</f>
        <v>407</v>
      </c>
      <c r="T119" s="72">
        <f>VLOOKUP(B119,Rohdaten_2020!$A$19:$I$70,6,FALSE)</f>
        <v>455</v>
      </c>
    </row>
    <row r="120" spans="2:20" ht="8.25" customHeight="1" x14ac:dyDescent="0.25">
      <c r="B120">
        <v>4</v>
      </c>
      <c r="C120" s="70" t="s">
        <v>221</v>
      </c>
      <c r="D120" s="70" t="s">
        <v>70</v>
      </c>
      <c r="E120" s="70">
        <v>21584</v>
      </c>
      <c r="F120" s="70">
        <v>20701</v>
      </c>
      <c r="G120" s="70">
        <v>20396</v>
      </c>
      <c r="H120" s="70">
        <v>20476</v>
      </c>
      <c r="I120" s="70">
        <v>19728</v>
      </c>
      <c r="J120" s="70">
        <v>19841</v>
      </c>
      <c r="K120" s="70">
        <v>19394</v>
      </c>
      <c r="L120" s="70">
        <v>19537</v>
      </c>
      <c r="M120" s="70">
        <v>19293</v>
      </c>
      <c r="N120" s="70">
        <v>20071</v>
      </c>
      <c r="O120" s="70">
        <v>19845</v>
      </c>
      <c r="P120" s="70">
        <v>21340</v>
      </c>
      <c r="Q120" s="70">
        <v>21318</v>
      </c>
      <c r="R120" s="70">
        <v>21020</v>
      </c>
      <c r="S120" s="70">
        <f>VLOOKUP(B120,Rohdaten_Berechnung!$A$4:$H$55,8,FALSE)</f>
        <v>21469</v>
      </c>
      <c r="T120" s="73">
        <f>VLOOKUP(B120,Rohdaten_2020!$A$19:$I$70,6,FALSE)</f>
        <v>21317</v>
      </c>
    </row>
    <row r="121" spans="2:20" ht="8.25" customHeight="1" x14ac:dyDescent="0.25">
      <c r="B121">
        <v>0</v>
      </c>
      <c r="C121" s="70" t="s">
        <v>67</v>
      </c>
      <c r="D121" s="70" t="s">
        <v>70</v>
      </c>
      <c r="E121" s="70">
        <v>64689</v>
      </c>
      <c r="F121" s="70">
        <v>63053</v>
      </c>
      <c r="G121" s="70">
        <v>62941</v>
      </c>
      <c r="H121" s="70">
        <v>62569</v>
      </c>
      <c r="I121" s="70">
        <v>60223</v>
      </c>
      <c r="J121" s="70">
        <v>61091</v>
      </c>
      <c r="K121" s="70">
        <v>59314</v>
      </c>
      <c r="L121" s="70">
        <v>59039</v>
      </c>
      <c r="M121" s="70">
        <v>59863</v>
      </c>
      <c r="N121" s="70">
        <v>62158</v>
      </c>
      <c r="O121" s="70">
        <v>61861</v>
      </c>
      <c r="P121" s="70">
        <v>66122</v>
      </c>
      <c r="Q121" s="70">
        <v>64616</v>
      </c>
      <c r="R121" s="70">
        <v>64813</v>
      </c>
      <c r="S121" s="70">
        <f>VLOOKUP(B121,Rohdaten_Berechnung!$A$4:$H$55,8,FALSE)</f>
        <v>64739</v>
      </c>
      <c r="T121" s="73">
        <f>VLOOKUP(B121,Rohdaten_2020!$A$19:$I$70,6,FALSE)</f>
        <v>65115</v>
      </c>
    </row>
    <row r="122" spans="2:20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10"/>
      <c r="P122" s="3"/>
    </row>
    <row r="123" spans="2:20" x14ac:dyDescent="0.25">
      <c r="C123" s="24" t="s">
        <v>130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10"/>
      <c r="P123" s="3"/>
    </row>
  </sheetData>
  <mergeCells count="8">
    <mergeCell ref="E65:T66"/>
    <mergeCell ref="C6:C9"/>
    <mergeCell ref="D6:D9"/>
    <mergeCell ref="C65:C68"/>
    <mergeCell ref="D65:D68"/>
    <mergeCell ref="E9:T9"/>
    <mergeCell ref="E6:T7"/>
    <mergeCell ref="E68:T68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B1:S121"/>
  <sheetViews>
    <sheetView zoomScale="130" zoomScaleNormal="130" workbookViewId="0">
      <selection activeCell="D9" sqref="D9"/>
    </sheetView>
  </sheetViews>
  <sheetFormatPr baseColWidth="10" defaultRowHeight="15" x14ac:dyDescent="0.25"/>
  <cols>
    <col min="2" max="2" width="26" customWidth="1"/>
    <col min="3" max="3" width="35.5703125" customWidth="1"/>
  </cols>
  <sheetData>
    <row r="1" spans="2:19" x14ac:dyDescent="0.25">
      <c r="B1" s="8" t="s">
        <v>125</v>
      </c>
      <c r="C1" s="8"/>
      <c r="D1" s="8"/>
      <c r="E1" s="8"/>
      <c r="F1" s="8"/>
      <c r="G1" s="8"/>
      <c r="H1" s="8"/>
      <c r="I1" s="8"/>
      <c r="J1" s="9"/>
      <c r="N1" s="10"/>
    </row>
    <row r="2" spans="2:19" x14ac:dyDescent="0.25">
      <c r="B2" s="11" t="s">
        <v>126</v>
      </c>
      <c r="C2" s="11"/>
      <c r="D2" s="11"/>
      <c r="E2" s="11"/>
      <c r="F2" s="11"/>
      <c r="G2" s="11"/>
      <c r="H2" s="11"/>
      <c r="I2" s="11"/>
      <c r="J2" s="11"/>
      <c r="K2" s="6"/>
      <c r="L2" s="6"/>
      <c r="M2" s="6"/>
      <c r="N2" s="12"/>
      <c r="O2" s="6"/>
      <c r="P2" s="6"/>
      <c r="Q2" s="6"/>
    </row>
    <row r="4" spans="2:19" x14ac:dyDescent="0.25">
      <c r="B4" s="81" t="s">
        <v>0</v>
      </c>
      <c r="C4" s="90"/>
      <c r="D4" s="77" t="s">
        <v>129</v>
      </c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</row>
    <row r="5" spans="2:19" x14ac:dyDescent="0.25">
      <c r="B5" s="82"/>
      <c r="C5" s="91"/>
      <c r="D5" s="79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</row>
    <row r="6" spans="2:19" x14ac:dyDescent="0.25">
      <c r="B6" s="82"/>
      <c r="C6" s="91"/>
      <c r="D6" s="16">
        <v>2005</v>
      </c>
      <c r="E6" s="17">
        <v>2006</v>
      </c>
      <c r="F6" s="17">
        <v>2007</v>
      </c>
      <c r="G6" s="17">
        <v>2008</v>
      </c>
      <c r="H6" s="17">
        <v>2009</v>
      </c>
      <c r="I6" s="17">
        <v>2010</v>
      </c>
      <c r="J6" s="17">
        <v>2011</v>
      </c>
      <c r="K6" s="17">
        <v>2012</v>
      </c>
      <c r="L6" s="17">
        <v>2013</v>
      </c>
      <c r="M6" s="17">
        <v>2014</v>
      </c>
      <c r="N6" s="17">
        <v>2015</v>
      </c>
      <c r="O6" s="18">
        <v>2016</v>
      </c>
      <c r="P6" s="18">
        <v>2017</v>
      </c>
      <c r="Q6" s="18">
        <v>2018</v>
      </c>
    </row>
    <row r="7" spans="2:19" x14ac:dyDescent="0.25">
      <c r="B7" s="83"/>
      <c r="C7" s="92"/>
      <c r="D7" s="84" t="s">
        <v>1</v>
      </c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</row>
    <row r="8" spans="2:19" x14ac:dyDescent="0.25">
      <c r="B8" s="19" t="s">
        <v>2</v>
      </c>
      <c r="C8" s="19" t="s">
        <v>128</v>
      </c>
      <c r="D8" s="19" t="s">
        <v>3</v>
      </c>
      <c r="E8" s="19" t="s">
        <v>4</v>
      </c>
      <c r="F8" s="19" t="s">
        <v>5</v>
      </c>
      <c r="G8" s="19" t="s">
        <v>6</v>
      </c>
      <c r="H8" s="19" t="s">
        <v>7</v>
      </c>
      <c r="I8" s="19" t="s">
        <v>8</v>
      </c>
      <c r="J8" s="19" t="s">
        <v>9</v>
      </c>
      <c r="K8" s="19" t="s">
        <v>10</v>
      </c>
      <c r="L8" s="19" t="s">
        <v>11</v>
      </c>
      <c r="M8" s="19" t="s">
        <v>12</v>
      </c>
      <c r="N8" s="19" t="s">
        <v>13</v>
      </c>
      <c r="O8" s="19" t="s">
        <v>14</v>
      </c>
      <c r="P8" s="1" t="s">
        <v>131</v>
      </c>
      <c r="Q8" s="1" t="s">
        <v>132</v>
      </c>
      <c r="R8" s="1"/>
      <c r="S8" s="1"/>
    </row>
    <row r="9" spans="2:19" x14ac:dyDescent="0.25">
      <c r="B9" s="2" t="s">
        <v>15</v>
      </c>
      <c r="C9" s="2" t="s">
        <v>16</v>
      </c>
      <c r="D9" s="2">
        <v>84</v>
      </c>
      <c r="E9" s="2">
        <v>72</v>
      </c>
      <c r="F9" s="2">
        <v>82</v>
      </c>
      <c r="G9" s="2">
        <v>67</v>
      </c>
      <c r="H9" s="2">
        <v>63</v>
      </c>
      <c r="I9" s="2">
        <v>87</v>
      </c>
      <c r="J9" s="2">
        <v>84</v>
      </c>
      <c r="K9" s="2">
        <v>110</v>
      </c>
      <c r="L9" s="2">
        <v>117</v>
      </c>
      <c r="M9" s="2">
        <v>138</v>
      </c>
      <c r="N9" s="2">
        <v>167</v>
      </c>
      <c r="O9" s="2">
        <v>222</v>
      </c>
      <c r="P9" s="2">
        <f>Rohdaten_Berechnung!C6</f>
        <v>185</v>
      </c>
      <c r="Q9" s="2">
        <f>Rohdaten_Berechnung!D6</f>
        <v>232</v>
      </c>
      <c r="R9" s="2"/>
      <c r="S9" s="2"/>
    </row>
    <row r="10" spans="2:19" x14ac:dyDescent="0.25">
      <c r="B10" s="2" t="s">
        <v>17</v>
      </c>
      <c r="C10" s="2" t="s">
        <v>16</v>
      </c>
      <c r="D10" s="2">
        <v>41</v>
      </c>
      <c r="E10" s="2">
        <v>37</v>
      </c>
      <c r="F10" s="2">
        <v>32</v>
      </c>
      <c r="G10" s="2">
        <v>32</v>
      </c>
      <c r="H10" s="2">
        <v>20</v>
      </c>
      <c r="I10" s="2">
        <v>27</v>
      </c>
      <c r="J10" s="2">
        <v>28</v>
      </c>
      <c r="K10" s="2">
        <v>22</v>
      </c>
      <c r="L10" s="2">
        <v>43</v>
      </c>
      <c r="M10" s="2">
        <v>71</v>
      </c>
      <c r="N10" s="2">
        <v>90</v>
      </c>
      <c r="O10" s="2">
        <v>210</v>
      </c>
      <c r="P10" s="2">
        <f>Rohdaten_Berechnung!C7</f>
        <v>266</v>
      </c>
      <c r="Q10" s="2">
        <f>Rohdaten_Berechnung!D7</f>
        <v>336</v>
      </c>
      <c r="R10" s="2"/>
      <c r="S10" s="2"/>
    </row>
    <row r="11" spans="2:19" x14ac:dyDescent="0.25">
      <c r="B11" s="2" t="s">
        <v>18</v>
      </c>
      <c r="C11" s="2" t="s">
        <v>16</v>
      </c>
      <c r="D11" s="2">
        <v>42</v>
      </c>
      <c r="E11" s="2">
        <v>49</v>
      </c>
      <c r="F11" s="2">
        <v>43</v>
      </c>
      <c r="G11" s="2">
        <v>50</v>
      </c>
      <c r="H11" s="2">
        <v>28</v>
      </c>
      <c r="I11" s="2">
        <v>45</v>
      </c>
      <c r="J11" s="2">
        <v>53</v>
      </c>
      <c r="K11" s="2">
        <v>60</v>
      </c>
      <c r="L11" s="2">
        <v>73</v>
      </c>
      <c r="M11" s="2">
        <v>99</v>
      </c>
      <c r="N11" s="2">
        <v>143</v>
      </c>
      <c r="O11" s="2">
        <v>208</v>
      </c>
      <c r="P11" s="2">
        <f>Rohdaten_Berechnung!C8</f>
        <v>158</v>
      </c>
      <c r="Q11" s="2">
        <f>Rohdaten_Berechnung!D8</f>
        <v>184</v>
      </c>
      <c r="R11" s="2"/>
      <c r="S11" s="2"/>
    </row>
    <row r="12" spans="2:19" x14ac:dyDescent="0.25">
      <c r="B12" s="2" t="s">
        <v>19</v>
      </c>
      <c r="C12" s="2" t="s">
        <v>16</v>
      </c>
      <c r="D12" s="2">
        <v>12</v>
      </c>
      <c r="E12" s="2">
        <v>8</v>
      </c>
      <c r="F12" s="2">
        <v>11</v>
      </c>
      <c r="G12" s="2">
        <v>34</v>
      </c>
      <c r="H12" s="2">
        <v>12</v>
      </c>
      <c r="I12" s="2">
        <v>8</v>
      </c>
      <c r="J12" s="2">
        <v>4</v>
      </c>
      <c r="K12" s="2">
        <v>35</v>
      </c>
      <c r="L12" s="2">
        <v>31</v>
      </c>
      <c r="M12" s="2">
        <v>62</v>
      </c>
      <c r="N12" s="2">
        <v>86</v>
      </c>
      <c r="O12" s="2">
        <v>106</v>
      </c>
      <c r="P12" s="2">
        <f>Rohdaten_Berechnung!C9</f>
        <v>115</v>
      </c>
      <c r="Q12" s="2">
        <f>Rohdaten_Berechnung!D9</f>
        <v>129</v>
      </c>
      <c r="R12" s="2"/>
      <c r="S12" s="2"/>
    </row>
    <row r="13" spans="2:19" x14ac:dyDescent="0.25">
      <c r="B13" s="2" t="s">
        <v>20</v>
      </c>
      <c r="C13" s="2" t="s">
        <v>16</v>
      </c>
      <c r="D13" s="2">
        <v>44</v>
      </c>
      <c r="E13" s="2">
        <v>44</v>
      </c>
      <c r="F13" s="2">
        <v>28</v>
      </c>
      <c r="G13" s="2">
        <v>39</v>
      </c>
      <c r="H13" s="2">
        <v>43</v>
      </c>
      <c r="I13" s="2">
        <v>32</v>
      </c>
      <c r="J13" s="2">
        <v>39</v>
      </c>
      <c r="K13" s="2">
        <v>41</v>
      </c>
      <c r="L13" s="2">
        <v>59</v>
      </c>
      <c r="M13" s="2">
        <v>54</v>
      </c>
      <c r="N13" s="2">
        <v>105</v>
      </c>
      <c r="O13" s="2">
        <v>164</v>
      </c>
      <c r="P13" s="2">
        <f>Rohdaten_Berechnung!C10</f>
        <v>149</v>
      </c>
      <c r="Q13" s="2">
        <f>Rohdaten_Berechnung!D10</f>
        <v>159</v>
      </c>
      <c r="R13" s="2"/>
      <c r="S13" s="2"/>
    </row>
    <row r="14" spans="2:19" x14ac:dyDescent="0.25">
      <c r="B14" s="2" t="s">
        <v>21</v>
      </c>
      <c r="C14" s="2" t="s">
        <v>16</v>
      </c>
      <c r="D14" s="2">
        <v>20</v>
      </c>
      <c r="E14" s="2">
        <v>12</v>
      </c>
      <c r="F14" s="2">
        <v>15</v>
      </c>
      <c r="G14" s="2">
        <v>16</v>
      </c>
      <c r="H14" s="2">
        <v>14</v>
      </c>
      <c r="I14" s="2">
        <v>8</v>
      </c>
      <c r="J14" s="2">
        <v>10</v>
      </c>
      <c r="K14" s="2">
        <v>11</v>
      </c>
      <c r="L14" s="2">
        <v>19</v>
      </c>
      <c r="M14" s="2">
        <v>15</v>
      </c>
      <c r="N14" s="2">
        <v>33</v>
      </c>
      <c r="O14" s="2">
        <v>75</v>
      </c>
      <c r="P14" s="2">
        <f>Rohdaten_Berechnung!C11</f>
        <v>86</v>
      </c>
      <c r="Q14" s="2">
        <f>Rohdaten_Berechnung!D11</f>
        <v>53</v>
      </c>
      <c r="R14" s="2"/>
      <c r="S14" s="2"/>
    </row>
    <row r="15" spans="2:19" x14ac:dyDescent="0.25">
      <c r="B15" s="2" t="s">
        <v>22</v>
      </c>
      <c r="C15" s="2" t="s">
        <v>16</v>
      </c>
      <c r="D15" s="2">
        <v>41</v>
      </c>
      <c r="E15" s="2">
        <v>40</v>
      </c>
      <c r="F15" s="2">
        <v>49</v>
      </c>
      <c r="G15" s="2">
        <v>55</v>
      </c>
      <c r="H15" s="2">
        <v>35</v>
      </c>
      <c r="I15" s="2">
        <v>35</v>
      </c>
      <c r="J15" s="2">
        <v>36</v>
      </c>
      <c r="K15" s="2">
        <v>32</v>
      </c>
      <c r="L15" s="2">
        <v>40</v>
      </c>
      <c r="M15" s="2">
        <v>55</v>
      </c>
      <c r="N15" s="2">
        <v>79</v>
      </c>
      <c r="O15" s="2">
        <v>141</v>
      </c>
      <c r="P15" s="2">
        <f>Rohdaten_Berechnung!C12</f>
        <v>129</v>
      </c>
      <c r="Q15" s="2">
        <f>Rohdaten_Berechnung!D12</f>
        <v>109</v>
      </c>
      <c r="R15" s="2"/>
      <c r="S15" s="2"/>
    </row>
    <row r="16" spans="2:19" x14ac:dyDescent="0.25">
      <c r="B16" s="2" t="s">
        <v>23</v>
      </c>
      <c r="C16" s="2" t="s">
        <v>16</v>
      </c>
      <c r="D16" s="2">
        <v>38</v>
      </c>
      <c r="E16" s="2">
        <v>29</v>
      </c>
      <c r="F16" s="2">
        <v>27</v>
      </c>
      <c r="G16" s="2">
        <v>28</v>
      </c>
      <c r="H16" s="2">
        <v>23</v>
      </c>
      <c r="I16" s="2">
        <v>26</v>
      </c>
      <c r="J16" s="2">
        <v>30</v>
      </c>
      <c r="K16" s="2">
        <v>38</v>
      </c>
      <c r="L16" s="2">
        <v>28</v>
      </c>
      <c r="M16" s="2">
        <v>43</v>
      </c>
      <c r="N16" s="2">
        <v>70</v>
      </c>
      <c r="O16" s="2">
        <v>121</v>
      </c>
      <c r="P16" s="2">
        <f>Rohdaten_Berechnung!C13</f>
        <v>112</v>
      </c>
      <c r="Q16" s="2">
        <f>Rohdaten_Berechnung!D13</f>
        <v>109</v>
      </c>
      <c r="R16" s="2"/>
      <c r="S16" s="2"/>
    </row>
    <row r="17" spans="2:19" x14ac:dyDescent="0.25">
      <c r="B17" s="2" t="s">
        <v>24</v>
      </c>
      <c r="C17" s="2" t="s">
        <v>16</v>
      </c>
      <c r="D17" s="2">
        <v>18</v>
      </c>
      <c r="E17" s="2">
        <v>19</v>
      </c>
      <c r="F17" s="2">
        <v>26</v>
      </c>
      <c r="G17" s="2">
        <v>9</v>
      </c>
      <c r="H17" s="2">
        <v>25</v>
      </c>
      <c r="I17" s="2">
        <v>23</v>
      </c>
      <c r="J17" s="2">
        <v>13</v>
      </c>
      <c r="K17" s="2">
        <v>19</v>
      </c>
      <c r="L17" s="2">
        <v>21</v>
      </c>
      <c r="M17" s="2">
        <v>37</v>
      </c>
      <c r="N17" s="2">
        <v>38</v>
      </c>
      <c r="O17" s="2">
        <v>125</v>
      </c>
      <c r="P17" s="2">
        <f>Rohdaten_Berechnung!C14</f>
        <v>78</v>
      </c>
      <c r="Q17" s="2">
        <f>Rohdaten_Berechnung!D14</f>
        <v>91</v>
      </c>
      <c r="R17" s="2"/>
      <c r="S17" s="2"/>
    </row>
    <row r="18" spans="2:19" x14ac:dyDescent="0.25">
      <c r="B18" s="2" t="s">
        <v>25</v>
      </c>
      <c r="C18" s="2" t="s">
        <v>16</v>
      </c>
      <c r="D18" s="2">
        <v>128</v>
      </c>
      <c r="E18" s="2">
        <v>114</v>
      </c>
      <c r="F18" s="2">
        <v>113</v>
      </c>
      <c r="G18" s="2">
        <v>117</v>
      </c>
      <c r="H18" s="2">
        <v>115</v>
      </c>
      <c r="I18" s="2">
        <v>127</v>
      </c>
      <c r="J18" s="2">
        <v>126</v>
      </c>
      <c r="K18" s="2">
        <v>150</v>
      </c>
      <c r="L18" s="2">
        <v>158</v>
      </c>
      <c r="M18" s="2">
        <v>185</v>
      </c>
      <c r="N18" s="2">
        <v>202</v>
      </c>
      <c r="O18" s="2">
        <v>337</v>
      </c>
      <c r="P18" s="2">
        <f>Rohdaten_Berechnung!C15</f>
        <v>310</v>
      </c>
      <c r="Q18" s="2">
        <f>Rohdaten_Berechnung!D15</f>
        <v>346</v>
      </c>
      <c r="R18" s="2"/>
      <c r="S18" s="2"/>
    </row>
    <row r="19" spans="2:19" x14ac:dyDescent="0.25">
      <c r="B19" s="22" t="s">
        <v>26</v>
      </c>
      <c r="C19" s="2" t="s">
        <v>16</v>
      </c>
      <c r="D19" s="22">
        <v>468</v>
      </c>
      <c r="E19" s="22">
        <v>424</v>
      </c>
      <c r="F19" s="22">
        <v>426</v>
      </c>
      <c r="G19" s="22">
        <v>447</v>
      </c>
      <c r="H19" s="22">
        <v>378</v>
      </c>
      <c r="I19" s="22">
        <v>418</v>
      </c>
      <c r="J19" s="22">
        <v>423</v>
      </c>
      <c r="K19" s="22">
        <v>518</v>
      </c>
      <c r="L19" s="22">
        <v>589</v>
      </c>
      <c r="M19" s="22">
        <v>759</v>
      </c>
      <c r="N19" s="22">
        <v>1013</v>
      </c>
      <c r="O19" s="22">
        <v>1709</v>
      </c>
      <c r="P19" s="2">
        <f>Rohdaten_Berechnung!C5</f>
        <v>1588</v>
      </c>
      <c r="Q19" s="2">
        <f>Rohdaten_Berechnung!D5</f>
        <v>1748</v>
      </c>
      <c r="R19" s="2"/>
      <c r="S19" s="2"/>
    </row>
    <row r="20" spans="2:19" x14ac:dyDescent="0.25">
      <c r="B20" s="2" t="s">
        <v>28</v>
      </c>
      <c r="C20" s="2" t="s">
        <v>16</v>
      </c>
      <c r="D20" s="2">
        <v>404</v>
      </c>
      <c r="E20" s="2">
        <v>467</v>
      </c>
      <c r="F20" s="2">
        <v>421</v>
      </c>
      <c r="G20" s="2">
        <v>395</v>
      </c>
      <c r="H20" s="2">
        <v>394</v>
      </c>
      <c r="I20" s="2">
        <v>397</v>
      </c>
      <c r="J20" s="2">
        <v>415</v>
      </c>
      <c r="K20" s="2">
        <v>466</v>
      </c>
      <c r="L20" s="2">
        <v>531</v>
      </c>
      <c r="M20" s="2">
        <v>770</v>
      </c>
      <c r="N20" s="2">
        <v>933</v>
      </c>
      <c r="O20" s="2">
        <v>1603</v>
      </c>
      <c r="P20" s="2">
        <f>Rohdaten_Berechnung!C17</f>
        <v>1490</v>
      </c>
      <c r="Q20" s="2">
        <f>Rohdaten_Berechnung!D17</f>
        <v>1596</v>
      </c>
      <c r="R20" s="2"/>
      <c r="S20" s="2"/>
    </row>
    <row r="21" spans="2:19" x14ac:dyDescent="0.25">
      <c r="B21" s="2" t="s">
        <v>29</v>
      </c>
      <c r="C21" s="2" t="s">
        <v>16</v>
      </c>
      <c r="D21" s="2">
        <v>270</v>
      </c>
      <c r="E21" s="2">
        <v>293</v>
      </c>
      <c r="F21" s="2">
        <v>262</v>
      </c>
      <c r="G21" s="2">
        <v>237</v>
      </c>
      <c r="H21" s="2">
        <v>246</v>
      </c>
      <c r="I21" s="2">
        <v>258</v>
      </c>
      <c r="J21" s="2">
        <v>284</v>
      </c>
      <c r="K21" s="2">
        <v>335</v>
      </c>
      <c r="L21" s="2">
        <v>351</v>
      </c>
      <c r="M21" s="2">
        <v>493</v>
      </c>
      <c r="N21" s="2">
        <v>569</v>
      </c>
      <c r="O21" s="2">
        <v>831</v>
      </c>
      <c r="P21" s="2">
        <f>Rohdaten_Berechnung!C18</f>
        <v>779</v>
      </c>
      <c r="Q21" s="2">
        <f>Rohdaten_Berechnung!D18</f>
        <v>870</v>
      </c>
      <c r="R21" s="2"/>
      <c r="S21" s="2"/>
    </row>
    <row r="22" spans="2:19" x14ac:dyDescent="0.25">
      <c r="B22" s="2" t="s">
        <v>27</v>
      </c>
      <c r="C22" s="2" t="s">
        <v>16</v>
      </c>
      <c r="D22" s="2">
        <v>134</v>
      </c>
      <c r="E22" s="2">
        <v>174</v>
      </c>
      <c r="F22" s="2">
        <v>159</v>
      </c>
      <c r="G22" s="2">
        <v>158</v>
      </c>
      <c r="H22" s="2">
        <v>148</v>
      </c>
      <c r="I22" s="2">
        <v>139</v>
      </c>
      <c r="J22" s="2">
        <v>131</v>
      </c>
      <c r="K22" s="2">
        <v>131</v>
      </c>
      <c r="L22" s="2">
        <v>180</v>
      </c>
      <c r="M22" s="2">
        <v>277</v>
      </c>
      <c r="N22" s="2">
        <v>364</v>
      </c>
      <c r="O22" s="2">
        <v>772</v>
      </c>
      <c r="P22" s="2">
        <f>Rohdaten_Berechnung!C17-Rohdaten_Berechnung!C18</f>
        <v>711</v>
      </c>
      <c r="Q22" s="2">
        <f>Rohdaten_Berechnung!D17-Rohdaten_Berechnung!D18</f>
        <v>726</v>
      </c>
      <c r="R22" s="2"/>
      <c r="S22" s="2"/>
    </row>
    <row r="23" spans="2:19" x14ac:dyDescent="0.25">
      <c r="B23" s="2" t="s">
        <v>30</v>
      </c>
      <c r="C23" s="2" t="s">
        <v>16</v>
      </c>
      <c r="D23" s="2">
        <v>50</v>
      </c>
      <c r="E23" s="2">
        <v>48</v>
      </c>
      <c r="F23" s="2">
        <v>43</v>
      </c>
      <c r="G23" s="2">
        <v>61</v>
      </c>
      <c r="H23" s="2">
        <v>61</v>
      </c>
      <c r="I23" s="2">
        <v>54</v>
      </c>
      <c r="J23" s="2">
        <v>45</v>
      </c>
      <c r="K23" s="2">
        <v>58</v>
      </c>
      <c r="L23" s="2">
        <v>75</v>
      </c>
      <c r="M23" s="2">
        <v>102</v>
      </c>
      <c r="N23" s="2">
        <v>127</v>
      </c>
      <c r="O23" s="2">
        <v>232</v>
      </c>
      <c r="P23" s="2">
        <f>Rohdaten_Berechnung!C20</f>
        <v>240</v>
      </c>
      <c r="Q23" s="2">
        <f>Rohdaten_Berechnung!D20</f>
        <v>233</v>
      </c>
      <c r="R23" s="2"/>
      <c r="S23" s="2"/>
    </row>
    <row r="24" spans="2:19" x14ac:dyDescent="0.25">
      <c r="B24" s="2" t="s">
        <v>31</v>
      </c>
      <c r="C24" s="2" t="s">
        <v>16</v>
      </c>
      <c r="D24" s="2">
        <v>35</v>
      </c>
      <c r="E24" s="2">
        <v>64</v>
      </c>
      <c r="F24" s="2">
        <v>66</v>
      </c>
      <c r="G24" s="2">
        <v>75</v>
      </c>
      <c r="H24" s="2">
        <v>39</v>
      </c>
      <c r="I24" s="2">
        <v>39</v>
      </c>
      <c r="J24" s="2">
        <v>43</v>
      </c>
      <c r="K24" s="2">
        <v>64</v>
      </c>
      <c r="L24" s="2">
        <v>73</v>
      </c>
      <c r="M24" s="2">
        <v>101</v>
      </c>
      <c r="N24" s="2">
        <v>109</v>
      </c>
      <c r="O24" s="2">
        <v>197</v>
      </c>
      <c r="P24" s="2">
        <f>Rohdaten_Berechnung!C21</f>
        <v>174</v>
      </c>
      <c r="Q24" s="2">
        <f>Rohdaten_Berechnung!D21</f>
        <v>200</v>
      </c>
      <c r="R24" s="2"/>
      <c r="S24" s="2"/>
    </row>
    <row r="25" spans="2:19" x14ac:dyDescent="0.25">
      <c r="B25" s="2" t="s">
        <v>32</v>
      </c>
      <c r="C25" s="2" t="s">
        <v>16</v>
      </c>
      <c r="D25" s="2">
        <v>118</v>
      </c>
      <c r="E25" s="2">
        <v>107</v>
      </c>
      <c r="F25" s="2">
        <v>111</v>
      </c>
      <c r="G25" s="2">
        <v>109</v>
      </c>
      <c r="H25" s="2">
        <v>82</v>
      </c>
      <c r="I25" s="2">
        <v>91</v>
      </c>
      <c r="J25" s="2">
        <v>90</v>
      </c>
      <c r="K25" s="2">
        <v>93</v>
      </c>
      <c r="L25" s="2">
        <v>120</v>
      </c>
      <c r="M25" s="2">
        <v>124</v>
      </c>
      <c r="N25" s="2">
        <v>163</v>
      </c>
      <c r="O25" s="2">
        <v>284</v>
      </c>
      <c r="P25" s="2">
        <f>Rohdaten_Berechnung!C22</f>
        <v>226</v>
      </c>
      <c r="Q25" s="2">
        <f>Rohdaten_Berechnung!D22</f>
        <v>270</v>
      </c>
      <c r="R25" s="2"/>
      <c r="S25" s="2"/>
    </row>
    <row r="26" spans="2:19" x14ac:dyDescent="0.25">
      <c r="B26" s="2" t="s">
        <v>33</v>
      </c>
      <c r="C26" s="2" t="s">
        <v>16</v>
      </c>
      <c r="D26" s="2">
        <v>13</v>
      </c>
      <c r="E26" s="2">
        <v>16</v>
      </c>
      <c r="F26" s="2">
        <v>18</v>
      </c>
      <c r="G26" s="2">
        <v>10</v>
      </c>
      <c r="H26" s="2">
        <v>14</v>
      </c>
      <c r="I26" s="2">
        <v>14</v>
      </c>
      <c r="J26" s="2">
        <v>14</v>
      </c>
      <c r="K26" s="2">
        <v>11</v>
      </c>
      <c r="L26" s="2">
        <v>9</v>
      </c>
      <c r="M26" s="2">
        <v>20</v>
      </c>
      <c r="N26" s="2">
        <v>38</v>
      </c>
      <c r="O26" s="2">
        <v>71</v>
      </c>
      <c r="P26" s="2">
        <f>Rohdaten_Berechnung!C23</f>
        <v>61</v>
      </c>
      <c r="Q26" s="2">
        <f>Rohdaten_Berechnung!D23</f>
        <v>52</v>
      </c>
      <c r="R26" s="2"/>
      <c r="S26" s="2"/>
    </row>
    <row r="27" spans="2:19" x14ac:dyDescent="0.25">
      <c r="B27" s="2" t="s">
        <v>34</v>
      </c>
      <c r="C27" s="2" t="s">
        <v>16</v>
      </c>
      <c r="D27" s="2">
        <v>48</v>
      </c>
      <c r="E27" s="2">
        <v>36</v>
      </c>
      <c r="F27" s="2">
        <v>29</v>
      </c>
      <c r="G27" s="2">
        <v>34</v>
      </c>
      <c r="H27" s="2">
        <v>19</v>
      </c>
      <c r="I27" s="2">
        <v>15</v>
      </c>
      <c r="J27" s="2">
        <v>12</v>
      </c>
      <c r="K27" s="2">
        <v>24</v>
      </c>
      <c r="L27" s="2">
        <v>35</v>
      </c>
      <c r="M27" s="2">
        <v>27</v>
      </c>
      <c r="N27" s="2">
        <v>58</v>
      </c>
      <c r="O27" s="2">
        <v>154</v>
      </c>
      <c r="P27" s="2">
        <f>Rohdaten_Berechnung!C24</f>
        <v>116</v>
      </c>
      <c r="Q27" s="2">
        <f>Rohdaten_Berechnung!D24</f>
        <v>109</v>
      </c>
      <c r="R27" s="2"/>
      <c r="S27" s="2"/>
    </row>
    <row r="28" spans="2:19" x14ac:dyDescent="0.25">
      <c r="B28" s="2" t="s">
        <v>35</v>
      </c>
      <c r="C28" s="2" t="s">
        <v>16</v>
      </c>
      <c r="D28" s="2">
        <v>33</v>
      </c>
      <c r="E28" s="2">
        <v>33</v>
      </c>
      <c r="F28" s="2">
        <v>47</v>
      </c>
      <c r="G28" s="2">
        <v>50</v>
      </c>
      <c r="H28" s="2">
        <v>6</v>
      </c>
      <c r="I28" s="2">
        <v>12</v>
      </c>
      <c r="J28" s="2">
        <v>6</v>
      </c>
      <c r="K28" s="2">
        <v>27</v>
      </c>
      <c r="L28" s="2">
        <v>49</v>
      </c>
      <c r="M28" s="2">
        <v>85</v>
      </c>
      <c r="N28" s="2">
        <v>83</v>
      </c>
      <c r="O28" s="2">
        <v>166</v>
      </c>
      <c r="P28" s="2">
        <f>Rohdaten_Berechnung!C25</f>
        <v>155</v>
      </c>
      <c r="Q28" s="2">
        <f>Rohdaten_Berechnung!D25</f>
        <v>195</v>
      </c>
      <c r="R28" s="2"/>
      <c r="S28" s="2"/>
    </row>
    <row r="29" spans="2:19" x14ac:dyDescent="0.25">
      <c r="B29" s="22" t="s">
        <v>36</v>
      </c>
      <c r="C29" s="2" t="s">
        <v>16</v>
      </c>
      <c r="D29" s="22">
        <v>701</v>
      </c>
      <c r="E29" s="22">
        <v>771</v>
      </c>
      <c r="F29" s="22">
        <v>735</v>
      </c>
      <c r="G29" s="22">
        <v>734</v>
      </c>
      <c r="H29" s="22">
        <v>615</v>
      </c>
      <c r="I29" s="22">
        <v>622</v>
      </c>
      <c r="J29" s="22">
        <v>625</v>
      </c>
      <c r="K29" s="22">
        <v>743</v>
      </c>
      <c r="L29" s="22">
        <v>892</v>
      </c>
      <c r="M29" s="22">
        <v>1229</v>
      </c>
      <c r="N29" s="22">
        <v>1511</v>
      </c>
      <c r="O29" s="22">
        <v>2707</v>
      </c>
      <c r="P29" s="2">
        <f>Rohdaten_Berechnung!C16</f>
        <v>2462</v>
      </c>
      <c r="Q29" s="2">
        <f>Rohdaten_Berechnung!D16</f>
        <v>2655</v>
      </c>
      <c r="R29" s="2"/>
      <c r="S29" s="2"/>
    </row>
    <row r="30" spans="2:19" x14ac:dyDescent="0.25">
      <c r="B30" s="2" t="s">
        <v>37</v>
      </c>
      <c r="C30" s="2" t="s">
        <v>16</v>
      </c>
      <c r="D30" s="2">
        <v>40</v>
      </c>
      <c r="E30" s="2">
        <v>29</v>
      </c>
      <c r="F30" s="2">
        <v>35</v>
      </c>
      <c r="G30" s="2">
        <v>33</v>
      </c>
      <c r="H30" s="2">
        <v>32</v>
      </c>
      <c r="I30" s="2">
        <v>33</v>
      </c>
      <c r="J30" s="2">
        <v>40</v>
      </c>
      <c r="K30" s="2">
        <v>30</v>
      </c>
      <c r="L30" s="2">
        <v>67</v>
      </c>
      <c r="M30" s="2">
        <v>97</v>
      </c>
      <c r="N30" s="2">
        <v>87</v>
      </c>
      <c r="O30" s="2">
        <v>182</v>
      </c>
      <c r="P30" s="2">
        <f>Rohdaten_Berechnung!C27</f>
        <v>168</v>
      </c>
      <c r="Q30" s="2">
        <f>Rohdaten_Berechnung!D27</f>
        <v>176</v>
      </c>
      <c r="R30" s="2"/>
      <c r="S30" s="2"/>
    </row>
    <row r="31" spans="2:19" x14ac:dyDescent="0.25">
      <c r="B31" s="2" t="s">
        <v>38</v>
      </c>
      <c r="C31" s="2" t="s">
        <v>16</v>
      </c>
      <c r="D31" s="2">
        <v>45</v>
      </c>
      <c r="E31" s="2">
        <v>44</v>
      </c>
      <c r="F31" s="2">
        <v>49</v>
      </c>
      <c r="G31" s="2">
        <v>44</v>
      </c>
      <c r="H31" s="2">
        <v>47</v>
      </c>
      <c r="I31" s="2">
        <v>47</v>
      </c>
      <c r="J31" s="2">
        <v>45</v>
      </c>
      <c r="K31" s="2">
        <v>41</v>
      </c>
      <c r="L31" s="2">
        <v>48</v>
      </c>
      <c r="M31" s="2">
        <v>83</v>
      </c>
      <c r="N31" s="2">
        <v>84</v>
      </c>
      <c r="O31" s="2">
        <v>168</v>
      </c>
      <c r="P31" s="2">
        <f>Rohdaten_Berechnung!C28</f>
        <v>165</v>
      </c>
      <c r="Q31" s="2">
        <f>Rohdaten_Berechnung!D28</f>
        <v>143</v>
      </c>
      <c r="R31" s="2"/>
      <c r="S31" s="2"/>
    </row>
    <row r="32" spans="2:19" x14ac:dyDescent="0.25">
      <c r="B32" s="2" t="s">
        <v>39</v>
      </c>
      <c r="C32" s="2" t="s">
        <v>16</v>
      </c>
      <c r="D32" s="2">
        <v>55</v>
      </c>
      <c r="E32" s="2">
        <v>47</v>
      </c>
      <c r="F32" s="2">
        <v>60</v>
      </c>
      <c r="G32" s="2">
        <v>62</v>
      </c>
      <c r="H32" s="2">
        <v>58</v>
      </c>
      <c r="I32" s="2">
        <v>60</v>
      </c>
      <c r="J32" s="2">
        <v>44</v>
      </c>
      <c r="K32" s="2">
        <v>42</v>
      </c>
      <c r="L32" s="2">
        <v>67</v>
      </c>
      <c r="M32" s="2">
        <v>84</v>
      </c>
      <c r="N32" s="2">
        <v>90</v>
      </c>
      <c r="O32" s="2">
        <v>128</v>
      </c>
      <c r="P32" s="2">
        <f>Rohdaten_Berechnung!C29</f>
        <v>157</v>
      </c>
      <c r="Q32" s="2">
        <f>Rohdaten_Berechnung!D29</f>
        <v>149</v>
      </c>
      <c r="R32" s="2"/>
      <c r="S32" s="2"/>
    </row>
    <row r="33" spans="2:19" x14ac:dyDescent="0.25">
      <c r="B33" s="2" t="s">
        <v>40</v>
      </c>
      <c r="C33" s="2" t="s">
        <v>16</v>
      </c>
      <c r="D33" s="2">
        <v>5</v>
      </c>
      <c r="E33" s="2">
        <v>10</v>
      </c>
      <c r="F33" s="2">
        <v>10</v>
      </c>
      <c r="G33" s="2">
        <v>3</v>
      </c>
      <c r="H33" s="2">
        <v>10</v>
      </c>
      <c r="I33" s="2">
        <v>4</v>
      </c>
      <c r="J33" s="2">
        <v>5</v>
      </c>
      <c r="K33" s="2">
        <v>9</v>
      </c>
      <c r="L33" s="2">
        <v>15</v>
      </c>
      <c r="M33" s="2">
        <v>22</v>
      </c>
      <c r="N33" s="2">
        <v>35</v>
      </c>
      <c r="O33" s="2">
        <v>52</v>
      </c>
      <c r="P33" s="2">
        <f>Rohdaten_Berechnung!C30</f>
        <v>30</v>
      </c>
      <c r="Q33" s="2">
        <f>Rohdaten_Berechnung!D30</f>
        <v>41</v>
      </c>
      <c r="R33" s="2"/>
      <c r="S33" s="2"/>
    </row>
    <row r="34" spans="2:19" x14ac:dyDescent="0.25">
      <c r="B34" s="2" t="s">
        <v>41</v>
      </c>
      <c r="C34" s="2" t="s">
        <v>16</v>
      </c>
      <c r="D34" s="2">
        <v>42</v>
      </c>
      <c r="E34" s="2">
        <v>29</v>
      </c>
      <c r="F34" s="2">
        <v>33</v>
      </c>
      <c r="G34" s="2">
        <v>21</v>
      </c>
      <c r="H34" s="2">
        <v>29</v>
      </c>
      <c r="I34" s="2">
        <v>21</v>
      </c>
      <c r="J34" s="2">
        <v>32</v>
      </c>
      <c r="K34" s="2">
        <v>30</v>
      </c>
      <c r="L34" s="2">
        <v>39</v>
      </c>
      <c r="M34" s="2">
        <v>52</v>
      </c>
      <c r="N34" s="2">
        <v>62</v>
      </c>
      <c r="O34" s="2">
        <v>168</v>
      </c>
      <c r="P34" s="2">
        <f>Rohdaten_Berechnung!C31</f>
        <v>126</v>
      </c>
      <c r="Q34" s="2">
        <f>Rohdaten_Berechnung!D31</f>
        <v>111</v>
      </c>
      <c r="R34" s="2"/>
      <c r="S34" s="2"/>
    </row>
    <row r="35" spans="2:19" x14ac:dyDescent="0.25">
      <c r="B35" s="2" t="s">
        <v>42</v>
      </c>
      <c r="C35" s="2" t="s">
        <v>16</v>
      </c>
      <c r="D35" s="2">
        <v>42</v>
      </c>
      <c r="E35" s="2">
        <v>28</v>
      </c>
      <c r="F35" s="2">
        <v>29</v>
      </c>
      <c r="G35" s="2">
        <v>22</v>
      </c>
      <c r="H35" s="2">
        <v>22</v>
      </c>
      <c r="I35" s="2">
        <v>24</v>
      </c>
      <c r="J35" s="2">
        <v>14</v>
      </c>
      <c r="K35" s="2">
        <v>14</v>
      </c>
      <c r="L35" s="2">
        <v>30</v>
      </c>
      <c r="M35" s="2">
        <v>42</v>
      </c>
      <c r="N35" s="2">
        <v>60</v>
      </c>
      <c r="O35" s="2">
        <v>106</v>
      </c>
      <c r="P35" s="2">
        <f>Rohdaten_Berechnung!C32</f>
        <v>72</v>
      </c>
      <c r="Q35" s="2">
        <f>Rohdaten_Berechnung!D32</f>
        <v>62</v>
      </c>
      <c r="R35" s="2"/>
      <c r="S35" s="2"/>
    </row>
    <row r="36" spans="2:19" x14ac:dyDescent="0.25">
      <c r="B36" s="2" t="s">
        <v>43</v>
      </c>
      <c r="C36" s="2" t="s">
        <v>16</v>
      </c>
      <c r="D36" s="2">
        <v>37</v>
      </c>
      <c r="E36" s="2">
        <v>41</v>
      </c>
      <c r="F36" s="2">
        <v>38</v>
      </c>
      <c r="G36" s="2">
        <v>23</v>
      </c>
      <c r="H36" s="2">
        <v>11</v>
      </c>
      <c r="I36" s="2">
        <v>10</v>
      </c>
      <c r="J36" s="2">
        <v>10</v>
      </c>
      <c r="K36" s="2">
        <v>27</v>
      </c>
      <c r="L36" s="2">
        <v>41</v>
      </c>
      <c r="M36" s="2">
        <v>58</v>
      </c>
      <c r="N36" s="2">
        <v>62</v>
      </c>
      <c r="O36" s="2">
        <v>125</v>
      </c>
      <c r="P36" s="2">
        <f>Rohdaten_Berechnung!C33</f>
        <v>122</v>
      </c>
      <c r="Q36" s="2">
        <f>Rohdaten_Berechnung!D33</f>
        <v>100</v>
      </c>
      <c r="R36" s="2"/>
      <c r="S36" s="2"/>
    </row>
    <row r="37" spans="2:19" x14ac:dyDescent="0.25">
      <c r="B37" s="2" t="s">
        <v>44</v>
      </c>
      <c r="C37" s="2" t="s">
        <v>16</v>
      </c>
      <c r="D37" s="2">
        <v>42</v>
      </c>
      <c r="E37" s="2">
        <v>40</v>
      </c>
      <c r="F37" s="2">
        <v>23</v>
      </c>
      <c r="G37" s="2">
        <v>22</v>
      </c>
      <c r="H37" s="2">
        <v>22</v>
      </c>
      <c r="I37" s="2">
        <v>18</v>
      </c>
      <c r="J37" s="2">
        <v>18</v>
      </c>
      <c r="K37" s="2">
        <v>22</v>
      </c>
      <c r="L37" s="2">
        <v>49</v>
      </c>
      <c r="M37" s="2">
        <v>67</v>
      </c>
      <c r="N37" s="2">
        <v>95</v>
      </c>
      <c r="O37" s="2">
        <v>160</v>
      </c>
      <c r="P37" s="2">
        <f>Rohdaten_Berechnung!C34</f>
        <v>124</v>
      </c>
      <c r="Q37" s="2">
        <f>Rohdaten_Berechnung!D34</f>
        <v>160</v>
      </c>
      <c r="R37" s="2"/>
      <c r="S37" s="2"/>
    </row>
    <row r="38" spans="2:19" x14ac:dyDescent="0.25">
      <c r="B38" s="2" t="s">
        <v>45</v>
      </c>
      <c r="C38" s="2" t="s">
        <v>16</v>
      </c>
      <c r="D38" s="2">
        <v>43</v>
      </c>
      <c r="E38" s="2">
        <v>50</v>
      </c>
      <c r="F38" s="2">
        <v>31</v>
      </c>
      <c r="G38" s="2">
        <v>38</v>
      </c>
      <c r="H38" s="2">
        <v>48</v>
      </c>
      <c r="I38" s="2">
        <v>29</v>
      </c>
      <c r="J38" s="2">
        <v>26</v>
      </c>
      <c r="K38" s="2">
        <v>44</v>
      </c>
      <c r="L38" s="2">
        <v>53</v>
      </c>
      <c r="M38" s="2">
        <v>90</v>
      </c>
      <c r="N38" s="2">
        <v>127</v>
      </c>
      <c r="O38" s="2">
        <v>243</v>
      </c>
      <c r="P38" s="2">
        <f>Rohdaten_Berechnung!C35</f>
        <v>222</v>
      </c>
      <c r="Q38" s="2">
        <f>Rohdaten_Berechnung!D35</f>
        <v>251</v>
      </c>
      <c r="R38" s="2"/>
      <c r="S38" s="2"/>
    </row>
    <row r="39" spans="2:19" x14ac:dyDescent="0.25">
      <c r="B39" s="2" t="s">
        <v>46</v>
      </c>
      <c r="C39" s="2" t="s">
        <v>16</v>
      </c>
      <c r="D39" s="2">
        <v>28</v>
      </c>
      <c r="E39" s="2">
        <v>25</v>
      </c>
      <c r="F39" s="2">
        <v>20</v>
      </c>
      <c r="G39" s="2">
        <v>21</v>
      </c>
      <c r="H39" s="2">
        <v>21</v>
      </c>
      <c r="I39" s="2">
        <v>21</v>
      </c>
      <c r="J39" s="2">
        <v>17</v>
      </c>
      <c r="K39" s="2">
        <v>17</v>
      </c>
      <c r="L39" s="2">
        <v>19</v>
      </c>
      <c r="M39" s="2">
        <v>44</v>
      </c>
      <c r="N39" s="2">
        <v>53</v>
      </c>
      <c r="O39" s="2">
        <v>71</v>
      </c>
      <c r="P39" s="2">
        <f>Rohdaten_Berechnung!C36</f>
        <v>52</v>
      </c>
      <c r="Q39" s="2">
        <f>Rohdaten_Berechnung!D36</f>
        <v>67</v>
      </c>
      <c r="R39" s="2"/>
      <c r="S39" s="2"/>
    </row>
    <row r="40" spans="2:19" x14ac:dyDescent="0.25">
      <c r="B40" s="2" t="s">
        <v>47</v>
      </c>
      <c r="C40" s="2" t="s">
        <v>16</v>
      </c>
      <c r="D40" s="2">
        <v>44</v>
      </c>
      <c r="E40" s="2">
        <v>28</v>
      </c>
      <c r="F40" s="2">
        <v>46</v>
      </c>
      <c r="G40" s="2">
        <v>33</v>
      </c>
      <c r="H40" s="2">
        <v>19</v>
      </c>
      <c r="I40" s="2">
        <v>22</v>
      </c>
      <c r="J40" s="2">
        <v>20</v>
      </c>
      <c r="K40" s="2">
        <v>34</v>
      </c>
      <c r="L40" s="2">
        <v>35</v>
      </c>
      <c r="M40" s="2">
        <v>38</v>
      </c>
      <c r="N40" s="2">
        <v>58</v>
      </c>
      <c r="O40" s="2">
        <v>132</v>
      </c>
      <c r="P40" s="2">
        <f>Rohdaten_Berechnung!C37</f>
        <v>110</v>
      </c>
      <c r="Q40" s="2">
        <f>Rohdaten_Berechnung!D37</f>
        <v>127</v>
      </c>
      <c r="R40" s="2"/>
      <c r="S40" s="2"/>
    </row>
    <row r="41" spans="2:19" x14ac:dyDescent="0.25">
      <c r="B41" s="22" t="s">
        <v>48</v>
      </c>
      <c r="C41" s="2" t="s">
        <v>16</v>
      </c>
      <c r="D41" s="22">
        <v>423</v>
      </c>
      <c r="E41" s="22">
        <v>371</v>
      </c>
      <c r="F41" s="22">
        <v>374</v>
      </c>
      <c r="G41" s="22">
        <v>322</v>
      </c>
      <c r="H41" s="22">
        <v>319</v>
      </c>
      <c r="I41" s="22">
        <v>289</v>
      </c>
      <c r="J41" s="22">
        <v>271</v>
      </c>
      <c r="K41" s="22">
        <v>310</v>
      </c>
      <c r="L41" s="22">
        <v>463</v>
      </c>
      <c r="M41" s="22">
        <v>677</v>
      </c>
      <c r="N41" s="22">
        <v>813</v>
      </c>
      <c r="O41" s="22">
        <v>1535</v>
      </c>
      <c r="P41" s="2">
        <f>Rohdaten_Berechnung!C26</f>
        <v>1348</v>
      </c>
      <c r="Q41" s="2">
        <f>Rohdaten_Berechnung!D26</f>
        <v>1387</v>
      </c>
      <c r="R41" s="2"/>
      <c r="S41" s="2"/>
    </row>
    <row r="42" spans="2:19" x14ac:dyDescent="0.25">
      <c r="B42" s="2" t="s">
        <v>49</v>
      </c>
      <c r="C42" s="2" t="s">
        <v>16</v>
      </c>
      <c r="D42" s="2">
        <v>18</v>
      </c>
      <c r="E42" s="2">
        <v>16</v>
      </c>
      <c r="F42" s="2">
        <v>28</v>
      </c>
      <c r="G42" s="2">
        <v>25</v>
      </c>
      <c r="H42" s="2">
        <v>24</v>
      </c>
      <c r="I42" s="2">
        <v>29</v>
      </c>
      <c r="J42" s="2">
        <v>20</v>
      </c>
      <c r="K42" s="2">
        <v>46</v>
      </c>
      <c r="L42" s="2">
        <v>23</v>
      </c>
      <c r="M42" s="2">
        <v>50</v>
      </c>
      <c r="N42" s="2">
        <v>83</v>
      </c>
      <c r="O42" s="2">
        <v>180</v>
      </c>
      <c r="P42" s="2">
        <f>Rohdaten_Berechnung!C39</f>
        <v>202</v>
      </c>
      <c r="Q42" s="2">
        <f>Rohdaten_Berechnung!D39</f>
        <v>184</v>
      </c>
      <c r="R42" s="2"/>
      <c r="S42" s="2"/>
    </row>
    <row r="43" spans="2:19" x14ac:dyDescent="0.25">
      <c r="B43" s="2" t="s">
        <v>50</v>
      </c>
      <c r="C43" s="2" t="s">
        <v>16</v>
      </c>
      <c r="D43" s="2">
        <v>14</v>
      </c>
      <c r="E43" s="2">
        <v>15</v>
      </c>
      <c r="F43" s="2">
        <v>16</v>
      </c>
      <c r="G43" s="2">
        <v>17</v>
      </c>
      <c r="H43" s="2">
        <v>17</v>
      </c>
      <c r="I43" s="2">
        <v>12</v>
      </c>
      <c r="J43" s="2">
        <v>13</v>
      </c>
      <c r="K43" s="2">
        <v>16</v>
      </c>
      <c r="L43" s="2">
        <v>26</v>
      </c>
      <c r="M43" s="2">
        <v>29</v>
      </c>
      <c r="N43" s="2">
        <v>40</v>
      </c>
      <c r="O43" s="2">
        <v>80</v>
      </c>
      <c r="P43" s="2">
        <f>Rohdaten_Berechnung!C40</f>
        <v>68</v>
      </c>
      <c r="Q43" s="2">
        <f>Rohdaten_Berechnung!D40</f>
        <v>79</v>
      </c>
      <c r="R43" s="2"/>
      <c r="S43" s="2"/>
    </row>
    <row r="44" spans="2:19" x14ac:dyDescent="0.25">
      <c r="B44" s="2" t="s">
        <v>51</v>
      </c>
      <c r="C44" s="2" t="s">
        <v>16</v>
      </c>
      <c r="D44" s="2">
        <v>101</v>
      </c>
      <c r="E44" s="2">
        <v>97</v>
      </c>
      <c r="F44" s="2">
        <v>95</v>
      </c>
      <c r="G44" s="2">
        <v>80</v>
      </c>
      <c r="H44" s="2">
        <v>101</v>
      </c>
      <c r="I44" s="2">
        <v>113</v>
      </c>
      <c r="J44" s="2">
        <v>84</v>
      </c>
      <c r="K44" s="2">
        <v>107</v>
      </c>
      <c r="L44" s="2">
        <v>105</v>
      </c>
      <c r="M44" s="2">
        <v>136</v>
      </c>
      <c r="N44" s="2">
        <v>140</v>
      </c>
      <c r="O44" s="2">
        <v>211</v>
      </c>
      <c r="P44" s="2">
        <f>Rohdaten_Berechnung!C41</f>
        <v>221</v>
      </c>
      <c r="Q44" s="2">
        <f>Rohdaten_Berechnung!D41</f>
        <v>223</v>
      </c>
      <c r="R44" s="2"/>
      <c r="S44" s="2"/>
    </row>
    <row r="45" spans="2:19" x14ac:dyDescent="0.25">
      <c r="B45" s="2" t="s">
        <v>52</v>
      </c>
      <c r="C45" s="2" t="s">
        <v>16</v>
      </c>
      <c r="D45" s="2">
        <v>60</v>
      </c>
      <c r="E45" s="2">
        <v>80</v>
      </c>
      <c r="F45" s="2">
        <v>75</v>
      </c>
      <c r="G45" s="2">
        <v>89</v>
      </c>
      <c r="H45" s="2">
        <v>49</v>
      </c>
      <c r="I45" s="2">
        <v>93</v>
      </c>
      <c r="J45" s="2">
        <v>82</v>
      </c>
      <c r="K45" s="2">
        <v>74</v>
      </c>
      <c r="L45" s="2">
        <v>102</v>
      </c>
      <c r="M45" s="2">
        <v>137</v>
      </c>
      <c r="N45" s="2">
        <v>151</v>
      </c>
      <c r="O45" s="2">
        <v>220</v>
      </c>
      <c r="P45" s="2">
        <f>Rohdaten_Berechnung!C42</f>
        <v>241</v>
      </c>
      <c r="Q45" s="2">
        <f>Rohdaten_Berechnung!D42</f>
        <v>234</v>
      </c>
      <c r="R45" s="2"/>
      <c r="S45" s="2"/>
    </row>
    <row r="46" spans="2:19" x14ac:dyDescent="0.25">
      <c r="B46" s="2" t="s">
        <v>53</v>
      </c>
      <c r="C46" s="2" t="s">
        <v>16</v>
      </c>
      <c r="D46" s="2">
        <v>26</v>
      </c>
      <c r="E46" s="2">
        <v>22</v>
      </c>
      <c r="F46" s="2">
        <v>16</v>
      </c>
      <c r="G46" s="2">
        <v>9</v>
      </c>
      <c r="H46" s="2">
        <v>14</v>
      </c>
      <c r="I46" s="2">
        <v>21</v>
      </c>
      <c r="J46" s="2">
        <v>24</v>
      </c>
      <c r="K46" s="2">
        <v>19</v>
      </c>
      <c r="L46" s="2">
        <v>18</v>
      </c>
      <c r="M46" s="2">
        <v>35</v>
      </c>
      <c r="N46" s="2">
        <v>84</v>
      </c>
      <c r="O46" s="2">
        <v>106</v>
      </c>
      <c r="P46" s="2">
        <f>Rohdaten_Berechnung!C43</f>
        <v>137</v>
      </c>
      <c r="Q46" s="2">
        <f>Rohdaten_Berechnung!D43</f>
        <v>133</v>
      </c>
      <c r="R46" s="2"/>
      <c r="S46" s="2"/>
    </row>
    <row r="47" spans="2:19" x14ac:dyDescent="0.25">
      <c r="B47" s="2" t="s">
        <v>54</v>
      </c>
      <c r="C47" s="2" t="s">
        <v>16</v>
      </c>
      <c r="D47" s="2">
        <v>14</v>
      </c>
      <c r="E47" s="2">
        <v>16</v>
      </c>
      <c r="F47" s="2">
        <v>20</v>
      </c>
      <c r="G47" s="2">
        <v>22</v>
      </c>
      <c r="H47" s="2">
        <v>19</v>
      </c>
      <c r="I47" s="2">
        <v>12</v>
      </c>
      <c r="J47" s="2">
        <v>27</v>
      </c>
      <c r="K47" s="2">
        <v>29</v>
      </c>
      <c r="L47" s="2">
        <v>25</v>
      </c>
      <c r="M47" s="2">
        <v>37</v>
      </c>
      <c r="N47" s="2">
        <v>63</v>
      </c>
      <c r="O47" s="2">
        <v>119</v>
      </c>
      <c r="P47" s="2">
        <f>Rohdaten_Berechnung!C44</f>
        <v>94</v>
      </c>
      <c r="Q47" s="2">
        <f>Rohdaten_Berechnung!D44</f>
        <v>104</v>
      </c>
      <c r="R47" s="2"/>
      <c r="S47" s="2"/>
    </row>
    <row r="48" spans="2:19" x14ac:dyDescent="0.25">
      <c r="B48" s="2" t="s">
        <v>55</v>
      </c>
      <c r="C48" s="2" t="s">
        <v>16</v>
      </c>
      <c r="D48" s="2">
        <v>43</v>
      </c>
      <c r="E48" s="2">
        <v>37</v>
      </c>
      <c r="F48" s="2">
        <v>60</v>
      </c>
      <c r="G48" s="2">
        <v>33</v>
      </c>
      <c r="H48" s="2">
        <v>30</v>
      </c>
      <c r="I48" s="2">
        <v>9</v>
      </c>
      <c r="J48" s="2">
        <v>14</v>
      </c>
      <c r="K48" s="2">
        <v>30</v>
      </c>
      <c r="L48" s="2">
        <v>43</v>
      </c>
      <c r="M48" s="2">
        <v>62</v>
      </c>
      <c r="N48" s="2">
        <v>97</v>
      </c>
      <c r="O48" s="2">
        <v>162</v>
      </c>
      <c r="P48" s="2">
        <f>Rohdaten_Berechnung!C45</f>
        <v>153</v>
      </c>
      <c r="Q48" s="2">
        <f>Rohdaten_Berechnung!D45</f>
        <v>138</v>
      </c>
      <c r="R48" s="2"/>
      <c r="S48" s="2"/>
    </row>
    <row r="49" spans="2:19" x14ac:dyDescent="0.25">
      <c r="B49" s="2" t="s">
        <v>56</v>
      </c>
      <c r="C49" s="2" t="s">
        <v>16</v>
      </c>
      <c r="D49" s="2">
        <v>32</v>
      </c>
      <c r="E49" s="2">
        <v>20</v>
      </c>
      <c r="F49" s="2">
        <v>44</v>
      </c>
      <c r="G49" s="2">
        <v>39</v>
      </c>
      <c r="H49" s="2">
        <v>24</v>
      </c>
      <c r="I49" s="2">
        <v>23</v>
      </c>
      <c r="J49" s="2">
        <v>17</v>
      </c>
      <c r="K49" s="2">
        <v>62</v>
      </c>
      <c r="L49" s="2">
        <v>116</v>
      </c>
      <c r="M49" s="2">
        <v>159</v>
      </c>
      <c r="N49" s="2">
        <v>180</v>
      </c>
      <c r="O49" s="2">
        <v>260</v>
      </c>
      <c r="P49" s="2">
        <f>Rohdaten_Berechnung!C46</f>
        <v>242</v>
      </c>
      <c r="Q49" s="2">
        <f>Rohdaten_Berechnung!D46</f>
        <v>299</v>
      </c>
      <c r="R49" s="2"/>
      <c r="S49" s="2"/>
    </row>
    <row r="50" spans="2:19" x14ac:dyDescent="0.25">
      <c r="B50" s="2" t="s">
        <v>57</v>
      </c>
      <c r="C50" s="2" t="s">
        <v>16</v>
      </c>
      <c r="D50" s="2">
        <v>87</v>
      </c>
      <c r="E50" s="2">
        <v>81</v>
      </c>
      <c r="F50" s="2">
        <v>89</v>
      </c>
      <c r="G50" s="2">
        <v>108</v>
      </c>
      <c r="H50" s="2">
        <v>85</v>
      </c>
      <c r="I50" s="2">
        <v>65</v>
      </c>
      <c r="J50" s="2">
        <v>84</v>
      </c>
      <c r="K50" s="2">
        <v>115</v>
      </c>
      <c r="L50" s="2">
        <v>147</v>
      </c>
      <c r="M50" s="2">
        <v>236</v>
      </c>
      <c r="N50" s="2">
        <v>291</v>
      </c>
      <c r="O50" s="2">
        <v>419</v>
      </c>
      <c r="P50" s="2">
        <f>Rohdaten_Berechnung!C47</f>
        <v>420</v>
      </c>
      <c r="Q50" s="2">
        <f>Rohdaten_Berechnung!D47</f>
        <v>421</v>
      </c>
      <c r="R50" s="2"/>
      <c r="S50" s="2"/>
    </row>
    <row r="51" spans="2:19" x14ac:dyDescent="0.25">
      <c r="B51" s="2" t="s">
        <v>58</v>
      </c>
      <c r="C51" s="2" t="s">
        <v>16</v>
      </c>
      <c r="D51" s="2">
        <v>17</v>
      </c>
      <c r="E51" s="2">
        <v>19</v>
      </c>
      <c r="F51" s="2">
        <v>18</v>
      </c>
      <c r="G51" s="2">
        <v>15</v>
      </c>
      <c r="H51" s="2">
        <v>18</v>
      </c>
      <c r="I51" s="2">
        <v>12</v>
      </c>
      <c r="J51" s="2">
        <v>15</v>
      </c>
      <c r="K51" s="2">
        <v>16</v>
      </c>
      <c r="L51" s="2">
        <v>22</v>
      </c>
      <c r="M51" s="2">
        <v>29</v>
      </c>
      <c r="N51" s="2">
        <v>62</v>
      </c>
      <c r="O51" s="2">
        <v>126</v>
      </c>
      <c r="P51" s="2">
        <f>Rohdaten_Berechnung!C48</f>
        <v>85</v>
      </c>
      <c r="Q51" s="2">
        <f>Rohdaten_Berechnung!D48</f>
        <v>63</v>
      </c>
      <c r="R51" s="2"/>
      <c r="S51" s="2"/>
    </row>
    <row r="52" spans="2:19" x14ac:dyDescent="0.25">
      <c r="B52" s="2" t="s">
        <v>59</v>
      </c>
      <c r="C52" s="2" t="s">
        <v>16</v>
      </c>
      <c r="D52" s="2">
        <v>57</v>
      </c>
      <c r="E52" s="2">
        <v>86</v>
      </c>
      <c r="F52" s="2">
        <v>109</v>
      </c>
      <c r="G52" s="2">
        <v>100</v>
      </c>
      <c r="H52" s="2">
        <v>92</v>
      </c>
      <c r="I52" s="2">
        <v>87</v>
      </c>
      <c r="J52" s="2">
        <v>56</v>
      </c>
      <c r="K52" s="2">
        <v>74</v>
      </c>
      <c r="L52" s="2">
        <v>79</v>
      </c>
      <c r="M52" s="2">
        <v>108</v>
      </c>
      <c r="N52" s="2">
        <v>132</v>
      </c>
      <c r="O52" s="2">
        <v>185</v>
      </c>
      <c r="P52" s="2">
        <f>Rohdaten_Berechnung!C49</f>
        <v>156</v>
      </c>
      <c r="Q52" s="2">
        <f>Rohdaten_Berechnung!D49</f>
        <v>160</v>
      </c>
      <c r="R52" s="2"/>
      <c r="S52" s="2"/>
    </row>
    <row r="53" spans="2:19" x14ac:dyDescent="0.25">
      <c r="B53" s="2" t="s">
        <v>60</v>
      </c>
      <c r="C53" s="2" t="s">
        <v>16</v>
      </c>
      <c r="D53" s="2">
        <v>35</v>
      </c>
      <c r="E53" s="2">
        <v>23</v>
      </c>
      <c r="F53" s="2">
        <v>40</v>
      </c>
      <c r="G53" s="2">
        <v>36</v>
      </c>
      <c r="H53" s="2">
        <v>36</v>
      </c>
      <c r="I53" s="2">
        <v>46</v>
      </c>
      <c r="J53" s="2">
        <v>41</v>
      </c>
      <c r="K53" s="2">
        <v>36</v>
      </c>
      <c r="L53" s="2">
        <v>46</v>
      </c>
      <c r="M53" s="2">
        <v>78</v>
      </c>
      <c r="N53" s="2">
        <v>93</v>
      </c>
      <c r="O53" s="2">
        <v>170</v>
      </c>
      <c r="P53" s="2">
        <f>Rohdaten_Berechnung!C50</f>
        <v>160</v>
      </c>
      <c r="Q53" s="2">
        <f>Rohdaten_Berechnung!D50</f>
        <v>183</v>
      </c>
      <c r="R53" s="2"/>
      <c r="S53" s="2"/>
    </row>
    <row r="54" spans="2:19" x14ac:dyDescent="0.25">
      <c r="B54" s="2" t="s">
        <v>61</v>
      </c>
      <c r="C54" s="2" t="s">
        <v>16</v>
      </c>
      <c r="D54" s="2">
        <v>28</v>
      </c>
      <c r="E54" s="2">
        <v>15</v>
      </c>
      <c r="F54" s="2">
        <v>30</v>
      </c>
      <c r="G54" s="2">
        <v>28</v>
      </c>
      <c r="H54" s="2">
        <v>24</v>
      </c>
      <c r="I54" s="2">
        <v>25</v>
      </c>
      <c r="J54" s="2">
        <v>21</v>
      </c>
      <c r="K54" s="2">
        <v>43</v>
      </c>
      <c r="L54" s="2">
        <v>64</v>
      </c>
      <c r="M54" s="2">
        <v>80</v>
      </c>
      <c r="N54" s="2">
        <v>83</v>
      </c>
      <c r="O54" s="2">
        <v>155</v>
      </c>
      <c r="P54" s="2">
        <f>Rohdaten_Berechnung!C51</f>
        <v>132</v>
      </c>
      <c r="Q54" s="2">
        <f>Rohdaten_Berechnung!D51</f>
        <v>136</v>
      </c>
      <c r="R54" s="2"/>
      <c r="S54" s="2"/>
    </row>
    <row r="55" spans="2:19" x14ac:dyDescent="0.25">
      <c r="B55" s="2" t="s">
        <v>62</v>
      </c>
      <c r="C55" s="2" t="s">
        <v>16</v>
      </c>
      <c r="D55" s="2">
        <v>61</v>
      </c>
      <c r="E55" s="2">
        <v>59</v>
      </c>
      <c r="F55" s="2">
        <v>87</v>
      </c>
      <c r="G55" s="2">
        <v>83</v>
      </c>
      <c r="H55" s="2">
        <v>69</v>
      </c>
      <c r="I55" s="2">
        <v>75</v>
      </c>
      <c r="J55" s="2">
        <v>65</v>
      </c>
      <c r="K55" s="2">
        <v>81</v>
      </c>
      <c r="L55" s="2">
        <v>107</v>
      </c>
      <c r="M55" s="2">
        <v>185</v>
      </c>
      <c r="N55" s="2">
        <v>199</v>
      </c>
      <c r="O55" s="2">
        <v>335</v>
      </c>
      <c r="P55" s="2">
        <f>Rohdaten_Berechnung!C52</f>
        <v>341</v>
      </c>
      <c r="Q55" s="2">
        <f>Rohdaten_Berechnung!D52</f>
        <v>350</v>
      </c>
      <c r="R55" s="2"/>
      <c r="S55" s="2"/>
    </row>
    <row r="56" spans="2:19" x14ac:dyDescent="0.25">
      <c r="B56" s="2" t="s">
        <v>63</v>
      </c>
      <c r="C56" s="2" t="s">
        <v>16</v>
      </c>
      <c r="D56" s="2">
        <v>86</v>
      </c>
      <c r="E56" s="2">
        <v>92</v>
      </c>
      <c r="F56" s="2">
        <v>86</v>
      </c>
      <c r="G56" s="2">
        <v>88</v>
      </c>
      <c r="H56" s="2">
        <v>63</v>
      </c>
      <c r="I56" s="2">
        <v>62</v>
      </c>
      <c r="J56" s="2">
        <v>53</v>
      </c>
      <c r="K56" s="2">
        <v>90</v>
      </c>
      <c r="L56" s="2">
        <v>113</v>
      </c>
      <c r="M56" s="2">
        <v>171</v>
      </c>
      <c r="N56" s="2">
        <v>212</v>
      </c>
      <c r="O56" s="2">
        <v>279</v>
      </c>
      <c r="P56" s="2">
        <f>Rohdaten_Berechnung!C53</f>
        <v>239</v>
      </c>
      <c r="Q56" s="2">
        <f>Rohdaten_Berechnung!D53</f>
        <v>235</v>
      </c>
      <c r="R56" s="2"/>
      <c r="S56" s="2"/>
    </row>
    <row r="57" spans="2:19" x14ac:dyDescent="0.25">
      <c r="B57" s="2" t="s">
        <v>64</v>
      </c>
      <c r="C57" s="2" t="s">
        <v>16</v>
      </c>
      <c r="D57" s="2">
        <v>17</v>
      </c>
      <c r="E57" s="2">
        <v>16</v>
      </c>
      <c r="F57" s="2">
        <v>28</v>
      </c>
      <c r="G57" s="2">
        <v>26</v>
      </c>
      <c r="H57" s="2">
        <v>19</v>
      </c>
      <c r="I57" s="2">
        <v>17</v>
      </c>
      <c r="J57" s="2">
        <v>19</v>
      </c>
      <c r="K57" s="2">
        <v>18</v>
      </c>
      <c r="L57" s="2">
        <v>27</v>
      </c>
      <c r="M57" s="2">
        <v>33</v>
      </c>
      <c r="N57" s="2">
        <v>50</v>
      </c>
      <c r="O57" s="2">
        <v>94</v>
      </c>
      <c r="P57" s="2">
        <f>Rohdaten_Berechnung!C54</f>
        <v>79</v>
      </c>
      <c r="Q57" s="2">
        <f>Rohdaten_Berechnung!D54</f>
        <v>84</v>
      </c>
      <c r="R57" s="2"/>
      <c r="S57" s="2"/>
    </row>
    <row r="58" spans="2:19" x14ac:dyDescent="0.25">
      <c r="B58" s="2" t="s">
        <v>65</v>
      </c>
      <c r="C58" s="2" t="s">
        <v>16</v>
      </c>
      <c r="D58" s="2">
        <v>16</v>
      </c>
      <c r="E58" s="2">
        <v>14</v>
      </c>
      <c r="F58" s="2">
        <v>9</v>
      </c>
      <c r="G58" s="2">
        <v>17</v>
      </c>
      <c r="H58" s="2">
        <v>9</v>
      </c>
      <c r="I58" s="2">
        <v>9</v>
      </c>
      <c r="J58" s="2">
        <v>12</v>
      </c>
      <c r="K58" s="2">
        <v>12</v>
      </c>
      <c r="L58" s="2">
        <v>9</v>
      </c>
      <c r="M58" s="2">
        <v>18</v>
      </c>
      <c r="N58" s="2">
        <v>25</v>
      </c>
      <c r="O58" s="2">
        <v>41</v>
      </c>
      <c r="P58" s="2">
        <f>Rohdaten_Berechnung!C55</f>
        <v>36</v>
      </c>
      <c r="Q58" s="2">
        <f>Rohdaten_Berechnung!D55</f>
        <v>23</v>
      </c>
      <c r="R58" s="2"/>
      <c r="S58" s="2"/>
    </row>
    <row r="59" spans="2:19" x14ac:dyDescent="0.25">
      <c r="B59" s="22" t="s">
        <v>66</v>
      </c>
      <c r="C59" s="2" t="s">
        <v>16</v>
      </c>
      <c r="D59" s="22">
        <v>712</v>
      </c>
      <c r="E59" s="22">
        <v>708</v>
      </c>
      <c r="F59" s="22">
        <v>850</v>
      </c>
      <c r="G59" s="22">
        <v>815</v>
      </c>
      <c r="H59" s="22">
        <v>693</v>
      </c>
      <c r="I59" s="22">
        <v>710</v>
      </c>
      <c r="J59" s="22">
        <v>647</v>
      </c>
      <c r="K59" s="22">
        <v>868</v>
      </c>
      <c r="L59" s="22">
        <v>1072</v>
      </c>
      <c r="M59" s="22">
        <v>1583</v>
      </c>
      <c r="N59" s="22">
        <v>1985</v>
      </c>
      <c r="O59" s="22">
        <v>3142</v>
      </c>
      <c r="P59" s="2">
        <f>Rohdaten_Berechnung!C38</f>
        <v>3006</v>
      </c>
      <c r="Q59" s="2">
        <f>Rohdaten_Berechnung!D38</f>
        <v>3049</v>
      </c>
      <c r="R59" s="2"/>
      <c r="S59" s="2"/>
    </row>
    <row r="60" spans="2:19" x14ac:dyDescent="0.25">
      <c r="B60" s="22" t="s">
        <v>67</v>
      </c>
      <c r="C60" s="22" t="s">
        <v>16</v>
      </c>
      <c r="D60" s="22">
        <v>2304</v>
      </c>
      <c r="E60" s="22">
        <v>2274</v>
      </c>
      <c r="F60" s="22">
        <v>2385</v>
      </c>
      <c r="G60" s="22">
        <v>2318</v>
      </c>
      <c r="H60" s="22">
        <v>2005</v>
      </c>
      <c r="I60" s="22">
        <v>2039</v>
      </c>
      <c r="J60" s="22">
        <v>1966</v>
      </c>
      <c r="K60" s="22">
        <v>2439</v>
      </c>
      <c r="L60" s="22">
        <v>3016</v>
      </c>
      <c r="M60" s="22">
        <v>4248</v>
      </c>
      <c r="N60" s="22">
        <v>5322</v>
      </c>
      <c r="O60" s="22">
        <v>9093</v>
      </c>
      <c r="P60" s="2">
        <f>Rohdaten_Berechnung!C4</f>
        <v>8404</v>
      </c>
      <c r="Q60" s="2">
        <f>Rohdaten_Berechnung!D4</f>
        <v>8839</v>
      </c>
      <c r="R60" s="2"/>
      <c r="S60" s="2"/>
    </row>
    <row r="61" spans="2:19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9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9" x14ac:dyDescent="0.25">
      <c r="B63" s="81" t="s">
        <v>0</v>
      </c>
      <c r="C63" s="90"/>
      <c r="D63" s="77" t="s">
        <v>127</v>
      </c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</row>
    <row r="64" spans="2:19" x14ac:dyDescent="0.25">
      <c r="B64" s="82"/>
      <c r="C64" s="91"/>
      <c r="D64" s="79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</row>
    <row r="65" spans="2:17" x14ac:dyDescent="0.25">
      <c r="B65" s="82"/>
      <c r="C65" s="91"/>
      <c r="D65" s="16">
        <v>2005</v>
      </c>
      <c r="E65" s="17">
        <v>2006</v>
      </c>
      <c r="F65" s="17">
        <v>2007</v>
      </c>
      <c r="G65" s="17">
        <v>2008</v>
      </c>
      <c r="H65" s="17">
        <v>2009</v>
      </c>
      <c r="I65" s="17">
        <v>2010</v>
      </c>
      <c r="J65" s="17">
        <v>2011</v>
      </c>
      <c r="K65" s="17">
        <v>2012</v>
      </c>
      <c r="L65" s="17">
        <v>2013</v>
      </c>
      <c r="M65" s="17">
        <v>2014</v>
      </c>
      <c r="N65" s="17">
        <v>2015</v>
      </c>
      <c r="O65" s="18">
        <v>2016</v>
      </c>
      <c r="P65" s="18">
        <v>2017</v>
      </c>
      <c r="Q65" s="18">
        <v>2018</v>
      </c>
    </row>
    <row r="66" spans="2:17" x14ac:dyDescent="0.25">
      <c r="B66" s="83"/>
      <c r="C66" s="92"/>
      <c r="D66" s="93" t="s">
        <v>1</v>
      </c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84"/>
    </row>
    <row r="67" spans="2:17" x14ac:dyDescent="0.25">
      <c r="B67" s="19" t="s">
        <v>2</v>
      </c>
      <c r="C67" s="1" t="s">
        <v>128</v>
      </c>
      <c r="D67" s="19" t="s">
        <v>3</v>
      </c>
      <c r="E67" s="19" t="s">
        <v>4</v>
      </c>
      <c r="F67" s="19" t="s">
        <v>5</v>
      </c>
      <c r="G67" s="19" t="s">
        <v>6</v>
      </c>
      <c r="H67" s="19" t="s">
        <v>7</v>
      </c>
      <c r="I67" s="19" t="s">
        <v>8</v>
      </c>
      <c r="J67" s="19" t="s">
        <v>9</v>
      </c>
      <c r="K67" s="19" t="s">
        <v>10</v>
      </c>
      <c r="L67" s="19" t="s">
        <v>11</v>
      </c>
      <c r="M67" s="19" t="s">
        <v>12</v>
      </c>
      <c r="N67" s="19" t="s">
        <v>13</v>
      </c>
      <c r="O67" s="19" t="s">
        <v>14</v>
      </c>
      <c r="P67" s="19" t="s">
        <v>131</v>
      </c>
      <c r="Q67" s="19" t="s">
        <v>132</v>
      </c>
    </row>
    <row r="68" spans="2:17" x14ac:dyDescent="0.25">
      <c r="B68" s="20" t="s">
        <v>15</v>
      </c>
      <c r="C68" s="20" t="s">
        <v>70</v>
      </c>
      <c r="D68" s="20">
        <v>1968</v>
      </c>
      <c r="E68" s="20">
        <v>1999</v>
      </c>
      <c r="F68" s="20">
        <v>2110</v>
      </c>
      <c r="G68" s="20">
        <v>2060</v>
      </c>
      <c r="H68" s="20">
        <v>2050</v>
      </c>
      <c r="I68" s="20">
        <v>2152</v>
      </c>
      <c r="J68" s="20">
        <v>2134</v>
      </c>
      <c r="K68" s="20">
        <v>2171</v>
      </c>
      <c r="L68" s="20">
        <v>2117</v>
      </c>
      <c r="M68" s="20">
        <v>2160</v>
      </c>
      <c r="N68" s="20">
        <v>2241</v>
      </c>
      <c r="O68" s="20">
        <v>2345</v>
      </c>
      <c r="P68" s="2">
        <f>Rohdaten_Berechnung!E6</f>
        <v>2178</v>
      </c>
      <c r="Q68" s="2">
        <f>Rohdaten_Berechnung!F6</f>
        <v>2236</v>
      </c>
    </row>
    <row r="69" spans="2:17" x14ac:dyDescent="0.25">
      <c r="B69" s="2" t="s">
        <v>17</v>
      </c>
      <c r="C69" s="2" t="s">
        <v>70</v>
      </c>
      <c r="D69" s="2">
        <v>825</v>
      </c>
      <c r="E69" s="2">
        <v>812</v>
      </c>
      <c r="F69" s="2">
        <v>784</v>
      </c>
      <c r="G69" s="2">
        <v>807</v>
      </c>
      <c r="H69" s="2">
        <v>749</v>
      </c>
      <c r="I69" s="2">
        <v>755</v>
      </c>
      <c r="J69" s="2">
        <v>766</v>
      </c>
      <c r="K69" s="2">
        <v>763</v>
      </c>
      <c r="L69" s="2">
        <v>750</v>
      </c>
      <c r="M69" s="2">
        <v>769</v>
      </c>
      <c r="N69" s="2">
        <v>774</v>
      </c>
      <c r="O69" s="2">
        <v>891</v>
      </c>
      <c r="P69" s="2">
        <f>Rohdaten_Berechnung!E7</f>
        <v>836</v>
      </c>
      <c r="Q69" s="2">
        <f>Rohdaten_Berechnung!F7</f>
        <v>854</v>
      </c>
    </row>
    <row r="70" spans="2:17" x14ac:dyDescent="0.25">
      <c r="B70" s="2" t="s">
        <v>18</v>
      </c>
      <c r="C70" s="2" t="s">
        <v>70</v>
      </c>
      <c r="D70" s="2">
        <v>853</v>
      </c>
      <c r="E70" s="2">
        <v>893</v>
      </c>
      <c r="F70" s="2">
        <v>903</v>
      </c>
      <c r="G70" s="2">
        <v>894</v>
      </c>
      <c r="H70" s="2">
        <v>971</v>
      </c>
      <c r="I70" s="2">
        <v>948</v>
      </c>
      <c r="J70" s="2">
        <v>951</v>
      </c>
      <c r="K70" s="2">
        <v>1019</v>
      </c>
      <c r="L70" s="2">
        <v>1029</v>
      </c>
      <c r="M70" s="2">
        <v>1097</v>
      </c>
      <c r="N70" s="2">
        <v>1117</v>
      </c>
      <c r="O70" s="2">
        <v>1224</v>
      </c>
      <c r="P70" s="2">
        <f>Rohdaten_Berechnung!E8</f>
        <v>1121</v>
      </c>
      <c r="Q70" s="2">
        <f>Rohdaten_Berechnung!F8</f>
        <v>1146</v>
      </c>
    </row>
    <row r="71" spans="2:17" x14ac:dyDescent="0.25">
      <c r="B71" s="2" t="s">
        <v>19</v>
      </c>
      <c r="C71" s="2" t="s">
        <v>70</v>
      </c>
      <c r="D71" s="2">
        <v>1537</v>
      </c>
      <c r="E71" s="2">
        <v>1463</v>
      </c>
      <c r="F71" s="2">
        <v>1509</v>
      </c>
      <c r="G71" s="2">
        <v>1479</v>
      </c>
      <c r="H71" s="2">
        <v>1383</v>
      </c>
      <c r="I71" s="2">
        <v>1385</v>
      </c>
      <c r="J71" s="2">
        <v>1268</v>
      </c>
      <c r="K71" s="2">
        <v>1424</v>
      </c>
      <c r="L71" s="2">
        <v>1386</v>
      </c>
      <c r="M71" s="2">
        <v>1483</v>
      </c>
      <c r="N71" s="2">
        <v>1474</v>
      </c>
      <c r="O71" s="2">
        <v>1718</v>
      </c>
      <c r="P71" s="2">
        <f>Rohdaten_Berechnung!E9</f>
        <v>1534</v>
      </c>
      <c r="Q71" s="2">
        <f>Rohdaten_Berechnung!F9</f>
        <v>1638</v>
      </c>
    </row>
    <row r="72" spans="2:17" x14ac:dyDescent="0.25">
      <c r="B72" s="2" t="s">
        <v>20</v>
      </c>
      <c r="C72" s="2" t="s">
        <v>70</v>
      </c>
      <c r="D72" s="2">
        <v>940</v>
      </c>
      <c r="E72" s="2">
        <v>914</v>
      </c>
      <c r="F72" s="2">
        <v>903</v>
      </c>
      <c r="G72" s="2">
        <v>943</v>
      </c>
      <c r="H72" s="2">
        <v>824</v>
      </c>
      <c r="I72" s="2">
        <v>847</v>
      </c>
      <c r="J72" s="2">
        <v>763</v>
      </c>
      <c r="K72" s="2">
        <v>743</v>
      </c>
      <c r="L72" s="2">
        <v>768</v>
      </c>
      <c r="M72" s="2">
        <v>832</v>
      </c>
      <c r="N72" s="2">
        <v>832</v>
      </c>
      <c r="O72" s="2">
        <v>823</v>
      </c>
      <c r="P72" s="2">
        <f>Rohdaten_Berechnung!E10</f>
        <v>808</v>
      </c>
      <c r="Q72" s="2">
        <f>Rohdaten_Berechnung!F10</f>
        <v>801</v>
      </c>
    </row>
    <row r="73" spans="2:17" x14ac:dyDescent="0.25">
      <c r="B73" s="2" t="s">
        <v>21</v>
      </c>
      <c r="C73" s="2" t="s">
        <v>70</v>
      </c>
      <c r="D73" s="2">
        <v>673</v>
      </c>
      <c r="E73" s="2">
        <v>685</v>
      </c>
      <c r="F73" s="2">
        <v>712</v>
      </c>
      <c r="G73" s="2">
        <v>646</v>
      </c>
      <c r="H73" s="2">
        <v>586</v>
      </c>
      <c r="I73" s="2">
        <v>652</v>
      </c>
      <c r="J73" s="2">
        <v>546</v>
      </c>
      <c r="K73" s="2">
        <v>560</v>
      </c>
      <c r="L73" s="2">
        <v>652</v>
      </c>
      <c r="M73" s="2">
        <v>656</v>
      </c>
      <c r="N73" s="2">
        <v>684</v>
      </c>
      <c r="O73" s="2">
        <v>700</v>
      </c>
      <c r="P73" s="2">
        <f>Rohdaten_Berechnung!E11</f>
        <v>745</v>
      </c>
      <c r="Q73" s="2">
        <f>Rohdaten_Berechnung!F11</f>
        <v>731</v>
      </c>
    </row>
    <row r="74" spans="2:17" x14ac:dyDescent="0.25">
      <c r="B74" s="2" t="s">
        <v>22</v>
      </c>
      <c r="C74" s="2" t="s">
        <v>70</v>
      </c>
      <c r="D74" s="2">
        <v>1037</v>
      </c>
      <c r="E74" s="2">
        <v>984</v>
      </c>
      <c r="F74" s="2">
        <v>986</v>
      </c>
      <c r="G74" s="2">
        <v>991</v>
      </c>
      <c r="H74" s="2">
        <v>889</v>
      </c>
      <c r="I74" s="2">
        <v>931</v>
      </c>
      <c r="J74" s="2">
        <v>872</v>
      </c>
      <c r="K74" s="2">
        <v>872</v>
      </c>
      <c r="L74" s="2">
        <v>915</v>
      </c>
      <c r="M74" s="2">
        <v>941</v>
      </c>
      <c r="N74" s="2">
        <v>904</v>
      </c>
      <c r="O74" s="2">
        <v>927</v>
      </c>
      <c r="P74" s="2">
        <f>Rohdaten_Berechnung!E12</f>
        <v>895</v>
      </c>
      <c r="Q74" s="2">
        <f>Rohdaten_Berechnung!F12</f>
        <v>896</v>
      </c>
    </row>
    <row r="75" spans="2:17" x14ac:dyDescent="0.25">
      <c r="B75" s="2" t="s">
        <v>23</v>
      </c>
      <c r="C75" s="2" t="s">
        <v>70</v>
      </c>
      <c r="D75" s="2">
        <v>1089</v>
      </c>
      <c r="E75" s="2">
        <v>1061</v>
      </c>
      <c r="F75" s="2">
        <v>1013</v>
      </c>
      <c r="G75" s="2">
        <v>1049</v>
      </c>
      <c r="H75" s="2">
        <v>983</v>
      </c>
      <c r="I75" s="2">
        <v>980</v>
      </c>
      <c r="J75" s="2">
        <v>945</v>
      </c>
      <c r="K75" s="2">
        <v>979</v>
      </c>
      <c r="L75" s="2">
        <v>937</v>
      </c>
      <c r="M75" s="2">
        <v>1026</v>
      </c>
      <c r="N75" s="2">
        <v>974</v>
      </c>
      <c r="O75" s="2">
        <v>1138</v>
      </c>
      <c r="P75" s="2">
        <f>Rohdaten_Berechnung!E13</f>
        <v>1116</v>
      </c>
      <c r="Q75" s="2">
        <f>Rohdaten_Berechnung!F13</f>
        <v>1122</v>
      </c>
    </row>
    <row r="76" spans="2:17" x14ac:dyDescent="0.25">
      <c r="B76" s="2" t="s">
        <v>24</v>
      </c>
      <c r="C76" s="2" t="s">
        <v>70</v>
      </c>
      <c r="D76" s="2">
        <v>916</v>
      </c>
      <c r="E76" s="2">
        <v>894</v>
      </c>
      <c r="F76" s="2">
        <v>885</v>
      </c>
      <c r="G76" s="2">
        <v>831</v>
      </c>
      <c r="H76" s="2">
        <v>758</v>
      </c>
      <c r="I76" s="2">
        <v>825</v>
      </c>
      <c r="J76" s="2">
        <v>850</v>
      </c>
      <c r="K76" s="2">
        <v>796</v>
      </c>
      <c r="L76" s="2">
        <v>782</v>
      </c>
      <c r="M76" s="2">
        <v>839</v>
      </c>
      <c r="N76" s="2">
        <v>819</v>
      </c>
      <c r="O76" s="2">
        <v>875</v>
      </c>
      <c r="P76" s="2">
        <f>Rohdaten_Berechnung!E14</f>
        <v>890</v>
      </c>
      <c r="Q76" s="2">
        <f>Rohdaten_Berechnung!F14</f>
        <v>907</v>
      </c>
    </row>
    <row r="77" spans="2:17" x14ac:dyDescent="0.25">
      <c r="B77" s="2" t="s">
        <v>25</v>
      </c>
      <c r="C77" s="2" t="s">
        <v>70</v>
      </c>
      <c r="D77" s="2">
        <v>2531</v>
      </c>
      <c r="E77" s="2">
        <v>2487</v>
      </c>
      <c r="F77" s="2">
        <v>2555</v>
      </c>
      <c r="G77" s="2">
        <v>2380</v>
      </c>
      <c r="H77" s="2">
        <v>2357</v>
      </c>
      <c r="I77" s="2">
        <v>2303</v>
      </c>
      <c r="J77" s="2">
        <v>2289</v>
      </c>
      <c r="K77" s="2">
        <v>2236</v>
      </c>
      <c r="L77" s="2">
        <v>2241</v>
      </c>
      <c r="M77" s="2">
        <v>2440</v>
      </c>
      <c r="N77" s="2">
        <v>2415</v>
      </c>
      <c r="O77" s="2">
        <v>2650</v>
      </c>
      <c r="P77" s="2">
        <f>Rohdaten_Berechnung!E15</f>
        <v>2464</v>
      </c>
      <c r="Q77" s="2">
        <f>Rohdaten_Berechnung!F15</f>
        <v>2525</v>
      </c>
    </row>
    <row r="78" spans="2:17" x14ac:dyDescent="0.25">
      <c r="B78" s="22" t="s">
        <v>26</v>
      </c>
      <c r="C78" s="22" t="s">
        <v>70</v>
      </c>
      <c r="D78" s="22">
        <v>12369</v>
      </c>
      <c r="E78" s="22">
        <v>12192</v>
      </c>
      <c r="F78" s="22">
        <v>12360</v>
      </c>
      <c r="G78" s="22">
        <v>12080</v>
      </c>
      <c r="H78" s="22">
        <v>11550</v>
      </c>
      <c r="I78" s="22">
        <v>11778</v>
      </c>
      <c r="J78" s="22">
        <v>11384</v>
      </c>
      <c r="K78" s="22">
        <v>11563</v>
      </c>
      <c r="L78" s="22">
        <v>11577</v>
      </c>
      <c r="M78" s="22">
        <v>12243</v>
      </c>
      <c r="N78" s="22">
        <v>12234</v>
      </c>
      <c r="O78" s="22">
        <v>13291</v>
      </c>
      <c r="P78" s="2">
        <f>Rohdaten_Berechnung!E5</f>
        <v>12587</v>
      </c>
      <c r="Q78" s="2">
        <f>Rohdaten_Berechnung!F5</f>
        <v>12856</v>
      </c>
    </row>
    <row r="79" spans="2:17" x14ac:dyDescent="0.25">
      <c r="B79" s="2" t="s">
        <v>27</v>
      </c>
      <c r="C79" s="2" t="s">
        <v>70</v>
      </c>
      <c r="D79" s="2">
        <v>4563</v>
      </c>
      <c r="E79" s="2">
        <v>4542</v>
      </c>
      <c r="F79" s="2">
        <v>4573</v>
      </c>
      <c r="G79" s="2">
        <v>4674</v>
      </c>
      <c r="H79" s="2">
        <v>4448</v>
      </c>
      <c r="I79" s="2">
        <v>4544</v>
      </c>
      <c r="J79" s="2">
        <v>4509</v>
      </c>
      <c r="K79" s="2">
        <v>4463</v>
      </c>
      <c r="L79" s="2">
        <v>4572</v>
      </c>
      <c r="M79" s="2">
        <v>4691</v>
      </c>
      <c r="N79" s="2">
        <v>4669</v>
      </c>
      <c r="O79" s="2">
        <v>5114</v>
      </c>
      <c r="P79" s="2">
        <f>Rohdaten_Berechnung!E17-Rohdaten_Berechnung!E18</f>
        <v>4995</v>
      </c>
      <c r="Q79" s="2">
        <f>Rohdaten_Berechnung!F17-Rohdaten_Berechnung!F18</f>
        <v>5000</v>
      </c>
    </row>
    <row r="80" spans="2:17" x14ac:dyDescent="0.25">
      <c r="B80" s="2" t="s">
        <v>28</v>
      </c>
      <c r="C80" s="2" t="s">
        <v>70</v>
      </c>
      <c r="D80" s="2">
        <v>9082</v>
      </c>
      <c r="E80" s="2">
        <v>9079</v>
      </c>
      <c r="F80" s="2">
        <v>9328</v>
      </c>
      <c r="G80" s="2">
        <v>9406</v>
      </c>
      <c r="H80" s="2">
        <v>9130</v>
      </c>
      <c r="I80" s="2">
        <v>9392</v>
      </c>
      <c r="J80" s="2">
        <v>9302</v>
      </c>
      <c r="K80" s="2">
        <v>9072</v>
      </c>
      <c r="L80" s="2">
        <v>9427</v>
      </c>
      <c r="M80" s="2">
        <v>9833</v>
      </c>
      <c r="N80" s="2">
        <v>9645</v>
      </c>
      <c r="O80" s="2">
        <v>10342</v>
      </c>
      <c r="P80" s="2">
        <f>Rohdaten_Berechnung!E17</f>
        <v>9855</v>
      </c>
      <c r="Q80" s="2">
        <f>Rohdaten_Berechnung!F17</f>
        <v>9767</v>
      </c>
    </row>
    <row r="81" spans="2:17" x14ac:dyDescent="0.25">
      <c r="B81" s="2" t="s">
        <v>29</v>
      </c>
      <c r="C81" s="2" t="s">
        <v>70</v>
      </c>
      <c r="D81" s="2">
        <v>4519</v>
      </c>
      <c r="E81" s="2">
        <v>4537</v>
      </c>
      <c r="F81" s="2">
        <v>4755</v>
      </c>
      <c r="G81" s="2">
        <v>4732</v>
      </c>
      <c r="H81" s="2">
        <v>4682</v>
      </c>
      <c r="I81" s="2">
        <v>4848</v>
      </c>
      <c r="J81" s="2">
        <v>4793</v>
      </c>
      <c r="K81" s="2">
        <v>4609</v>
      </c>
      <c r="L81" s="2">
        <v>4855</v>
      </c>
      <c r="M81" s="2">
        <v>5142</v>
      </c>
      <c r="N81" s="2">
        <v>4976</v>
      </c>
      <c r="O81" s="2">
        <v>5228</v>
      </c>
      <c r="P81" s="2">
        <f>Rohdaten_Berechnung!E18</f>
        <v>4860</v>
      </c>
      <c r="Q81" s="2">
        <f>Rohdaten_Berechnung!F18</f>
        <v>4767</v>
      </c>
    </row>
    <row r="82" spans="2:17" x14ac:dyDescent="0.25">
      <c r="B82" s="2" t="s">
        <v>30</v>
      </c>
      <c r="C82" s="2" t="s">
        <v>70</v>
      </c>
      <c r="D82" s="2">
        <v>1728</v>
      </c>
      <c r="E82" s="2">
        <v>1630</v>
      </c>
      <c r="F82" s="2">
        <v>1611</v>
      </c>
      <c r="G82" s="2">
        <v>1637</v>
      </c>
      <c r="H82" s="2">
        <v>1502</v>
      </c>
      <c r="I82" s="2">
        <v>1554</v>
      </c>
      <c r="J82" s="2">
        <v>1510</v>
      </c>
      <c r="K82" s="2">
        <v>1471</v>
      </c>
      <c r="L82" s="2">
        <v>1436</v>
      </c>
      <c r="M82" s="2">
        <v>1579</v>
      </c>
      <c r="N82" s="2">
        <v>1515</v>
      </c>
      <c r="O82" s="2">
        <v>1734</v>
      </c>
      <c r="P82" s="2">
        <f>Rohdaten_Berechnung!E20</f>
        <v>1600</v>
      </c>
      <c r="Q82" s="2">
        <f>Rohdaten_Berechnung!F20</f>
        <v>1620</v>
      </c>
    </row>
    <row r="83" spans="2:17" x14ac:dyDescent="0.25">
      <c r="B83" s="2" t="s">
        <v>31</v>
      </c>
      <c r="C83" s="2" t="s">
        <v>70</v>
      </c>
      <c r="D83" s="2">
        <v>1189</v>
      </c>
      <c r="E83" s="2">
        <v>1111</v>
      </c>
      <c r="F83" s="2">
        <v>1116</v>
      </c>
      <c r="G83" s="2">
        <v>1120</v>
      </c>
      <c r="H83" s="2">
        <v>1033</v>
      </c>
      <c r="I83" s="2">
        <v>1010</v>
      </c>
      <c r="J83" s="2">
        <v>1014</v>
      </c>
      <c r="K83" s="2">
        <v>919</v>
      </c>
      <c r="L83" s="2">
        <v>996</v>
      </c>
      <c r="M83" s="2">
        <v>1006</v>
      </c>
      <c r="N83" s="2">
        <v>1007</v>
      </c>
      <c r="O83" s="2">
        <v>1109</v>
      </c>
      <c r="P83" s="2">
        <f>Rohdaten_Berechnung!E21</f>
        <v>1046</v>
      </c>
      <c r="Q83" s="2">
        <f>Rohdaten_Berechnung!F21</f>
        <v>1044</v>
      </c>
    </row>
    <row r="84" spans="2:17" x14ac:dyDescent="0.25">
      <c r="B84" s="2" t="s">
        <v>32</v>
      </c>
      <c r="C84" s="2" t="s">
        <v>70</v>
      </c>
      <c r="D84" s="2">
        <v>2221</v>
      </c>
      <c r="E84" s="2">
        <v>2059</v>
      </c>
      <c r="F84" s="2">
        <v>2071</v>
      </c>
      <c r="G84" s="2">
        <v>2074</v>
      </c>
      <c r="H84" s="2">
        <v>1900</v>
      </c>
      <c r="I84" s="2">
        <v>1946</v>
      </c>
      <c r="J84" s="2">
        <v>1851</v>
      </c>
      <c r="K84" s="2">
        <v>1870</v>
      </c>
      <c r="L84" s="2">
        <v>1931</v>
      </c>
      <c r="M84" s="2">
        <v>1970</v>
      </c>
      <c r="N84" s="2">
        <v>2025</v>
      </c>
      <c r="O84" s="2">
        <v>2004</v>
      </c>
      <c r="P84" s="2">
        <f>Rohdaten_Berechnung!E22</f>
        <v>1960</v>
      </c>
      <c r="Q84" s="2">
        <f>Rohdaten_Berechnung!F22</f>
        <v>2112</v>
      </c>
    </row>
    <row r="85" spans="2:17" x14ac:dyDescent="0.25">
      <c r="B85" s="2" t="s">
        <v>33</v>
      </c>
      <c r="C85" s="2" t="s">
        <v>70</v>
      </c>
      <c r="D85" s="2">
        <v>548</v>
      </c>
      <c r="E85" s="2">
        <v>521</v>
      </c>
      <c r="F85" s="2">
        <v>491</v>
      </c>
      <c r="G85" s="2">
        <v>498</v>
      </c>
      <c r="H85" s="2">
        <v>523</v>
      </c>
      <c r="I85" s="2">
        <v>506</v>
      </c>
      <c r="J85" s="2">
        <v>436</v>
      </c>
      <c r="K85" s="2">
        <v>466</v>
      </c>
      <c r="L85" s="2">
        <v>474</v>
      </c>
      <c r="M85" s="2">
        <v>444</v>
      </c>
      <c r="N85" s="2">
        <v>458</v>
      </c>
      <c r="O85" s="2">
        <v>513</v>
      </c>
      <c r="P85" s="2">
        <f>Rohdaten_Berechnung!E23</f>
        <v>478</v>
      </c>
      <c r="Q85" s="2">
        <f>Rohdaten_Berechnung!F23</f>
        <v>548</v>
      </c>
    </row>
    <row r="86" spans="2:17" x14ac:dyDescent="0.25">
      <c r="B86" s="2" t="s">
        <v>34</v>
      </c>
      <c r="C86" s="2" t="s">
        <v>70</v>
      </c>
      <c r="D86" s="2">
        <v>1035</v>
      </c>
      <c r="E86" s="2">
        <v>982</v>
      </c>
      <c r="F86" s="2">
        <v>979</v>
      </c>
      <c r="G86" s="2">
        <v>959</v>
      </c>
      <c r="H86" s="2">
        <v>900</v>
      </c>
      <c r="I86" s="2">
        <v>949</v>
      </c>
      <c r="J86" s="2">
        <v>919</v>
      </c>
      <c r="K86" s="2">
        <v>835</v>
      </c>
      <c r="L86" s="2">
        <v>908</v>
      </c>
      <c r="M86" s="2">
        <v>859</v>
      </c>
      <c r="N86" s="2">
        <v>912</v>
      </c>
      <c r="O86" s="2">
        <v>949</v>
      </c>
      <c r="P86" s="2">
        <f>Rohdaten_Berechnung!E24</f>
        <v>923</v>
      </c>
      <c r="Q86" s="2">
        <f>Rohdaten_Berechnung!F24</f>
        <v>914</v>
      </c>
    </row>
    <row r="87" spans="2:17" x14ac:dyDescent="0.25">
      <c r="B87" s="2" t="s">
        <v>35</v>
      </c>
      <c r="C87" s="2" t="s">
        <v>70</v>
      </c>
      <c r="D87" s="2">
        <v>1187</v>
      </c>
      <c r="E87" s="2">
        <v>1276</v>
      </c>
      <c r="F87" s="2">
        <v>1152</v>
      </c>
      <c r="G87" s="2">
        <v>1121</v>
      </c>
      <c r="H87" s="2">
        <v>1100</v>
      </c>
      <c r="I87" s="2">
        <v>1109</v>
      </c>
      <c r="J87" s="2">
        <v>1053</v>
      </c>
      <c r="K87" s="2">
        <v>1027</v>
      </c>
      <c r="L87" s="2">
        <v>1048</v>
      </c>
      <c r="M87" s="2">
        <v>1056</v>
      </c>
      <c r="N87" s="2">
        <v>1060</v>
      </c>
      <c r="O87" s="2">
        <v>1191</v>
      </c>
      <c r="P87" s="2">
        <f>Rohdaten_Berechnung!E25</f>
        <v>1082</v>
      </c>
      <c r="Q87" s="2">
        <f>Rohdaten_Berechnung!F25</f>
        <v>1117</v>
      </c>
    </row>
    <row r="88" spans="2:17" x14ac:dyDescent="0.25">
      <c r="B88" s="22" t="s">
        <v>36</v>
      </c>
      <c r="C88" s="22" t="s">
        <v>70</v>
      </c>
      <c r="D88" s="22">
        <v>16990</v>
      </c>
      <c r="E88" s="22">
        <v>16658</v>
      </c>
      <c r="F88" s="22">
        <v>16748</v>
      </c>
      <c r="G88" s="22">
        <v>16815</v>
      </c>
      <c r="H88" s="22">
        <v>16088</v>
      </c>
      <c r="I88" s="22">
        <v>16466</v>
      </c>
      <c r="J88" s="22">
        <v>16085</v>
      </c>
      <c r="K88" s="22">
        <v>15660</v>
      </c>
      <c r="L88" s="22">
        <v>16220</v>
      </c>
      <c r="M88" s="22">
        <v>16747</v>
      </c>
      <c r="N88" s="22">
        <v>16622</v>
      </c>
      <c r="O88" s="22">
        <v>17842</v>
      </c>
      <c r="P88" s="2">
        <f>Rohdaten_Berechnung!E16</f>
        <v>16944</v>
      </c>
      <c r="Q88" s="2">
        <f>Rohdaten_Berechnung!F16</f>
        <v>17122</v>
      </c>
    </row>
    <row r="89" spans="2:17" x14ac:dyDescent="0.25">
      <c r="B89" s="2" t="s">
        <v>37</v>
      </c>
      <c r="C89" s="2" t="s">
        <v>70</v>
      </c>
      <c r="D89" s="2">
        <v>1602</v>
      </c>
      <c r="E89" s="2">
        <v>1467</v>
      </c>
      <c r="F89" s="2">
        <v>1438</v>
      </c>
      <c r="G89" s="2">
        <v>1422</v>
      </c>
      <c r="H89" s="2">
        <v>1399</v>
      </c>
      <c r="I89" s="2">
        <v>1370</v>
      </c>
      <c r="J89" s="2">
        <v>1355</v>
      </c>
      <c r="K89" s="2">
        <v>1296</v>
      </c>
      <c r="L89" s="2">
        <v>1313</v>
      </c>
      <c r="M89" s="2">
        <v>1444</v>
      </c>
      <c r="N89" s="2">
        <v>1420</v>
      </c>
      <c r="O89" s="2">
        <v>1458</v>
      </c>
      <c r="P89" s="2">
        <f>Rohdaten_Berechnung!E27</f>
        <v>1431</v>
      </c>
      <c r="Q89" s="2">
        <f>Rohdaten_Berechnung!F27</f>
        <v>1422</v>
      </c>
    </row>
    <row r="90" spans="2:17" x14ac:dyDescent="0.25">
      <c r="B90" s="2" t="s">
        <v>38</v>
      </c>
      <c r="C90" s="2" t="s">
        <v>70</v>
      </c>
      <c r="D90" s="2">
        <v>1438</v>
      </c>
      <c r="E90" s="2">
        <v>1435</v>
      </c>
      <c r="F90" s="2">
        <v>1457</v>
      </c>
      <c r="G90" s="2">
        <v>1514</v>
      </c>
      <c r="H90" s="2">
        <v>1424</v>
      </c>
      <c r="I90" s="2">
        <v>1352</v>
      </c>
      <c r="J90" s="2">
        <v>1358</v>
      </c>
      <c r="K90" s="2">
        <v>1331</v>
      </c>
      <c r="L90" s="2">
        <v>1430</v>
      </c>
      <c r="M90" s="2">
        <v>1352</v>
      </c>
      <c r="N90" s="2">
        <v>1384</v>
      </c>
      <c r="O90" s="2">
        <v>1464</v>
      </c>
      <c r="P90" s="2">
        <f>Rohdaten_Berechnung!E28</f>
        <v>1495</v>
      </c>
      <c r="Q90" s="2">
        <f>Rohdaten_Berechnung!F28</f>
        <v>1554</v>
      </c>
    </row>
    <row r="91" spans="2:17" x14ac:dyDescent="0.25">
      <c r="B91" s="2" t="s">
        <v>39</v>
      </c>
      <c r="C91" s="2" t="s">
        <v>70</v>
      </c>
      <c r="D91" s="2">
        <v>1990</v>
      </c>
      <c r="E91" s="2">
        <v>1843</v>
      </c>
      <c r="F91" s="2">
        <v>1955</v>
      </c>
      <c r="G91" s="2">
        <v>1952</v>
      </c>
      <c r="H91" s="2">
        <v>1809</v>
      </c>
      <c r="I91" s="2">
        <v>1802</v>
      </c>
      <c r="J91" s="2">
        <v>1864</v>
      </c>
      <c r="K91" s="2">
        <v>1850</v>
      </c>
      <c r="L91" s="2">
        <v>1944</v>
      </c>
      <c r="M91" s="2">
        <v>1974</v>
      </c>
      <c r="N91" s="2">
        <v>2070</v>
      </c>
      <c r="O91" s="2">
        <v>2151</v>
      </c>
      <c r="P91" s="2">
        <f>Rohdaten_Berechnung!E29</f>
        <v>2135</v>
      </c>
      <c r="Q91" s="2">
        <f>Rohdaten_Berechnung!F29</f>
        <v>2144</v>
      </c>
    </row>
    <row r="92" spans="2:17" x14ac:dyDescent="0.25">
      <c r="B92" s="2" t="s">
        <v>40</v>
      </c>
      <c r="C92" s="2" t="s">
        <v>70</v>
      </c>
      <c r="D92" s="2">
        <v>415</v>
      </c>
      <c r="E92" s="2">
        <v>351</v>
      </c>
      <c r="F92" s="2">
        <v>337</v>
      </c>
      <c r="G92" s="2">
        <v>300</v>
      </c>
      <c r="H92" s="2">
        <v>305</v>
      </c>
      <c r="I92" s="2">
        <v>321</v>
      </c>
      <c r="J92" s="2">
        <v>286</v>
      </c>
      <c r="K92" s="2">
        <v>310</v>
      </c>
      <c r="L92" s="2">
        <v>305</v>
      </c>
      <c r="M92" s="2">
        <v>326</v>
      </c>
      <c r="N92" s="2">
        <v>291</v>
      </c>
      <c r="O92" s="2">
        <v>297</v>
      </c>
      <c r="P92" s="2">
        <f>Rohdaten_Berechnung!E30</f>
        <v>318</v>
      </c>
      <c r="Q92" s="2">
        <f>Rohdaten_Berechnung!F30</f>
        <v>314</v>
      </c>
    </row>
    <row r="93" spans="2:17" x14ac:dyDescent="0.25">
      <c r="B93" s="2" t="s">
        <v>41</v>
      </c>
      <c r="C93" s="2" t="s">
        <v>70</v>
      </c>
      <c r="D93" s="2">
        <v>1445</v>
      </c>
      <c r="E93" s="2">
        <v>1496</v>
      </c>
      <c r="F93" s="2">
        <v>1479</v>
      </c>
      <c r="G93" s="2">
        <v>1452</v>
      </c>
      <c r="H93" s="2">
        <v>1467</v>
      </c>
      <c r="I93" s="2">
        <v>1489</v>
      </c>
      <c r="J93" s="2">
        <v>1411</v>
      </c>
      <c r="K93" s="2">
        <v>1398</v>
      </c>
      <c r="L93" s="2">
        <v>1537</v>
      </c>
      <c r="M93" s="2">
        <v>1577</v>
      </c>
      <c r="N93" s="2">
        <v>1481</v>
      </c>
      <c r="O93" s="2">
        <v>1558</v>
      </c>
      <c r="P93" s="2">
        <f>Rohdaten_Berechnung!E31</f>
        <v>1521</v>
      </c>
      <c r="Q93" s="2">
        <f>Rohdaten_Berechnung!F31</f>
        <v>1522</v>
      </c>
    </row>
    <row r="94" spans="2:17" x14ac:dyDescent="0.25">
      <c r="B94" s="2" t="s">
        <v>42</v>
      </c>
      <c r="C94" s="2" t="s">
        <v>70</v>
      </c>
      <c r="D94" s="2">
        <v>798</v>
      </c>
      <c r="E94" s="2">
        <v>832</v>
      </c>
      <c r="F94" s="2">
        <v>824</v>
      </c>
      <c r="G94" s="2">
        <v>772</v>
      </c>
      <c r="H94" s="2">
        <v>779</v>
      </c>
      <c r="I94" s="2">
        <v>777</v>
      </c>
      <c r="J94" s="2">
        <v>793</v>
      </c>
      <c r="K94" s="2">
        <v>721</v>
      </c>
      <c r="L94" s="2">
        <v>753</v>
      </c>
      <c r="M94" s="2">
        <v>805</v>
      </c>
      <c r="N94" s="2">
        <v>808</v>
      </c>
      <c r="O94" s="2">
        <v>863</v>
      </c>
      <c r="P94" s="2">
        <f>Rohdaten_Berechnung!E32</f>
        <v>884</v>
      </c>
      <c r="Q94" s="2">
        <f>Rohdaten_Berechnung!F32</f>
        <v>883</v>
      </c>
    </row>
    <row r="95" spans="2:17" x14ac:dyDescent="0.25">
      <c r="B95" s="2" t="s">
        <v>43</v>
      </c>
      <c r="C95" s="2" t="s">
        <v>70</v>
      </c>
      <c r="D95" s="2">
        <v>1424</v>
      </c>
      <c r="E95" s="2">
        <v>1418</v>
      </c>
      <c r="F95" s="2">
        <v>1418</v>
      </c>
      <c r="G95" s="2">
        <v>1332</v>
      </c>
      <c r="H95" s="2">
        <v>1318</v>
      </c>
      <c r="I95" s="2">
        <v>1317</v>
      </c>
      <c r="J95" s="2">
        <v>1191</v>
      </c>
      <c r="K95" s="2">
        <v>1191</v>
      </c>
      <c r="L95" s="2">
        <v>1168</v>
      </c>
      <c r="M95" s="2">
        <v>1260</v>
      </c>
      <c r="N95" s="2">
        <v>1253</v>
      </c>
      <c r="O95" s="2">
        <v>1291</v>
      </c>
      <c r="P95" s="2">
        <f>Rohdaten_Berechnung!E33</f>
        <v>1307</v>
      </c>
      <c r="Q95" s="2">
        <f>Rohdaten_Berechnung!F33</f>
        <v>1376</v>
      </c>
    </row>
    <row r="96" spans="2:17" x14ac:dyDescent="0.25">
      <c r="B96" s="2" t="s">
        <v>44</v>
      </c>
      <c r="C96" s="2" t="s">
        <v>70</v>
      </c>
      <c r="D96" s="2">
        <v>1175</v>
      </c>
      <c r="E96" s="2">
        <v>1178</v>
      </c>
      <c r="F96" s="2">
        <v>1120</v>
      </c>
      <c r="G96" s="2">
        <v>1094</v>
      </c>
      <c r="H96" s="2">
        <v>1086</v>
      </c>
      <c r="I96" s="2">
        <v>1134</v>
      </c>
      <c r="J96" s="2">
        <v>1017</v>
      </c>
      <c r="K96" s="2">
        <v>995</v>
      </c>
      <c r="L96" s="2">
        <v>1016</v>
      </c>
      <c r="M96" s="2">
        <v>991</v>
      </c>
      <c r="N96" s="2">
        <v>1058</v>
      </c>
      <c r="O96" s="2">
        <v>1032</v>
      </c>
      <c r="P96" s="2">
        <f>Rohdaten_Berechnung!E34</f>
        <v>1056</v>
      </c>
      <c r="Q96" s="2">
        <f>Rohdaten_Berechnung!F34</f>
        <v>1091</v>
      </c>
    </row>
    <row r="97" spans="2:17" x14ac:dyDescent="0.25">
      <c r="B97" s="2" t="s">
        <v>45</v>
      </c>
      <c r="C97" s="2" t="s">
        <v>70</v>
      </c>
      <c r="D97" s="2">
        <v>1633</v>
      </c>
      <c r="E97" s="2">
        <v>1672</v>
      </c>
      <c r="F97" s="2">
        <v>1622</v>
      </c>
      <c r="G97" s="2">
        <v>1635</v>
      </c>
      <c r="H97" s="2">
        <v>1592</v>
      </c>
      <c r="I97" s="2">
        <v>1698</v>
      </c>
      <c r="J97" s="2">
        <v>1572</v>
      </c>
      <c r="K97" s="2">
        <v>1514</v>
      </c>
      <c r="L97" s="2">
        <v>1623</v>
      </c>
      <c r="M97" s="2">
        <v>1573</v>
      </c>
      <c r="N97" s="2">
        <v>1635</v>
      </c>
      <c r="O97" s="2">
        <v>1741</v>
      </c>
      <c r="P97" s="2">
        <f>Rohdaten_Berechnung!E35</f>
        <v>1702</v>
      </c>
      <c r="Q97" s="2">
        <f>Rohdaten_Berechnung!F35</f>
        <v>1704</v>
      </c>
    </row>
    <row r="98" spans="2:17" x14ac:dyDescent="0.25">
      <c r="B98" s="2" t="s">
        <v>46</v>
      </c>
      <c r="C98" s="2" t="s">
        <v>70</v>
      </c>
      <c r="D98" s="2">
        <v>713</v>
      </c>
      <c r="E98" s="2">
        <v>727</v>
      </c>
      <c r="F98" s="2">
        <v>685</v>
      </c>
      <c r="G98" s="2">
        <v>649</v>
      </c>
      <c r="H98" s="2">
        <v>632</v>
      </c>
      <c r="I98" s="2">
        <v>647</v>
      </c>
      <c r="J98" s="2">
        <v>602</v>
      </c>
      <c r="K98" s="2">
        <v>611</v>
      </c>
      <c r="L98" s="2">
        <v>610</v>
      </c>
      <c r="M98" s="2">
        <v>629</v>
      </c>
      <c r="N98" s="2">
        <v>591</v>
      </c>
      <c r="O98" s="2">
        <v>623</v>
      </c>
      <c r="P98" s="2">
        <f>Rohdaten_Berechnung!E36</f>
        <v>652</v>
      </c>
      <c r="Q98" s="2">
        <f>Rohdaten_Berechnung!F36</f>
        <v>633</v>
      </c>
    </row>
    <row r="99" spans="2:17" x14ac:dyDescent="0.25">
      <c r="B99" s="2" t="s">
        <v>47</v>
      </c>
      <c r="C99" s="2" t="s">
        <v>70</v>
      </c>
      <c r="D99" s="2">
        <v>1113</v>
      </c>
      <c r="E99" s="2">
        <v>1083</v>
      </c>
      <c r="F99" s="2">
        <v>1102</v>
      </c>
      <c r="G99" s="2">
        <v>1076</v>
      </c>
      <c r="H99" s="2">
        <v>1046</v>
      </c>
      <c r="I99" s="2">
        <v>1099</v>
      </c>
      <c r="J99" s="2">
        <v>1002</v>
      </c>
      <c r="K99" s="2">
        <v>1062</v>
      </c>
      <c r="L99" s="2">
        <v>1074</v>
      </c>
      <c r="M99" s="2">
        <v>1166</v>
      </c>
      <c r="N99" s="2">
        <v>1169</v>
      </c>
      <c r="O99" s="2">
        <v>1171</v>
      </c>
      <c r="P99" s="2">
        <f>Rohdaten_Berechnung!E37</f>
        <v>1266</v>
      </c>
      <c r="Q99" s="2">
        <f>Rohdaten_Berechnung!F37</f>
        <v>1172</v>
      </c>
    </row>
    <row r="100" spans="2:17" x14ac:dyDescent="0.25">
      <c r="B100" s="22" t="s">
        <v>48</v>
      </c>
      <c r="C100" s="22" t="s">
        <v>70</v>
      </c>
      <c r="D100" s="22">
        <v>13746</v>
      </c>
      <c r="E100" s="22">
        <v>13502</v>
      </c>
      <c r="F100" s="22">
        <v>13437</v>
      </c>
      <c r="G100" s="22">
        <v>13198</v>
      </c>
      <c r="H100" s="22">
        <v>12857</v>
      </c>
      <c r="I100" s="22">
        <v>13006</v>
      </c>
      <c r="J100" s="22">
        <v>12451</v>
      </c>
      <c r="K100" s="22">
        <v>12279</v>
      </c>
      <c r="L100" s="22">
        <v>12773</v>
      </c>
      <c r="M100" s="22">
        <v>13097</v>
      </c>
      <c r="N100" s="22">
        <v>13160</v>
      </c>
      <c r="O100" s="22">
        <v>13649</v>
      </c>
      <c r="P100" s="2">
        <f>Rohdaten_Berechnung!E26</f>
        <v>13767</v>
      </c>
      <c r="Q100" s="2">
        <f>Rohdaten_Berechnung!F26</f>
        <v>13815</v>
      </c>
    </row>
    <row r="101" spans="2:17" x14ac:dyDescent="0.25">
      <c r="B101" s="2" t="s">
        <v>49</v>
      </c>
      <c r="C101" s="2" t="s">
        <v>70</v>
      </c>
      <c r="D101" s="2">
        <v>604</v>
      </c>
      <c r="E101" s="2">
        <v>623</v>
      </c>
      <c r="F101" s="2">
        <v>574</v>
      </c>
      <c r="G101" s="2">
        <v>583</v>
      </c>
      <c r="H101" s="2">
        <v>520</v>
      </c>
      <c r="I101" s="2">
        <v>565</v>
      </c>
      <c r="J101" s="2">
        <v>584</v>
      </c>
      <c r="K101" s="2">
        <v>559</v>
      </c>
      <c r="L101" s="2">
        <v>550</v>
      </c>
      <c r="M101" s="2">
        <v>643</v>
      </c>
      <c r="N101" s="2">
        <v>632</v>
      </c>
      <c r="O101" s="2">
        <v>673</v>
      </c>
      <c r="P101" s="2">
        <f>Rohdaten_Berechnung!E39</f>
        <v>656</v>
      </c>
      <c r="Q101" s="2">
        <f>Rohdaten_Berechnung!F39</f>
        <v>641</v>
      </c>
    </row>
    <row r="102" spans="2:17" x14ac:dyDescent="0.25">
      <c r="B102" s="2" t="s">
        <v>50</v>
      </c>
      <c r="C102" s="2" t="s">
        <v>70</v>
      </c>
      <c r="D102" s="2">
        <v>390</v>
      </c>
      <c r="E102" s="2">
        <v>430</v>
      </c>
      <c r="F102" s="2">
        <v>398</v>
      </c>
      <c r="G102" s="2">
        <v>394</v>
      </c>
      <c r="H102" s="2">
        <v>419</v>
      </c>
      <c r="I102" s="2">
        <v>458</v>
      </c>
      <c r="J102" s="2">
        <v>402</v>
      </c>
      <c r="K102" s="2">
        <v>408</v>
      </c>
      <c r="L102" s="2">
        <v>396</v>
      </c>
      <c r="M102" s="2">
        <v>420</v>
      </c>
      <c r="N102" s="2">
        <v>399</v>
      </c>
      <c r="O102" s="2">
        <v>438</v>
      </c>
      <c r="P102" s="2">
        <f>Rohdaten_Berechnung!E40</f>
        <v>413</v>
      </c>
      <c r="Q102" s="2">
        <f>Rohdaten_Berechnung!F40</f>
        <v>389</v>
      </c>
    </row>
    <row r="103" spans="2:17" x14ac:dyDescent="0.25">
      <c r="B103" s="2" t="s">
        <v>51</v>
      </c>
      <c r="C103" s="2" t="s">
        <v>70</v>
      </c>
      <c r="D103" s="2">
        <v>1311</v>
      </c>
      <c r="E103" s="2">
        <v>1318</v>
      </c>
      <c r="F103" s="2">
        <v>1264</v>
      </c>
      <c r="G103" s="2">
        <v>1298</v>
      </c>
      <c r="H103" s="2">
        <v>1322</v>
      </c>
      <c r="I103" s="2">
        <v>1289</v>
      </c>
      <c r="J103" s="2">
        <v>1299</v>
      </c>
      <c r="K103" s="2">
        <v>1282</v>
      </c>
      <c r="L103" s="2">
        <v>1349</v>
      </c>
      <c r="M103" s="2">
        <v>1394</v>
      </c>
      <c r="N103" s="2">
        <v>1372</v>
      </c>
      <c r="O103" s="2">
        <v>1409</v>
      </c>
      <c r="P103" s="2">
        <f>Rohdaten_Berechnung!E41</f>
        <v>1423</v>
      </c>
      <c r="Q103" s="2">
        <f>Rohdaten_Berechnung!F41</f>
        <v>1409</v>
      </c>
    </row>
    <row r="104" spans="2:17" x14ac:dyDescent="0.25">
      <c r="B104" s="2" t="s">
        <v>52</v>
      </c>
      <c r="C104" s="2" t="s">
        <v>70</v>
      </c>
      <c r="D104" s="2">
        <v>1319</v>
      </c>
      <c r="E104" s="2">
        <v>1274</v>
      </c>
      <c r="F104" s="2">
        <v>1389</v>
      </c>
      <c r="G104" s="2">
        <v>1398</v>
      </c>
      <c r="H104" s="2">
        <v>1314</v>
      </c>
      <c r="I104" s="2">
        <v>1296</v>
      </c>
      <c r="J104" s="2">
        <v>1342</v>
      </c>
      <c r="K104" s="2">
        <v>1342</v>
      </c>
      <c r="L104" s="2">
        <v>1356</v>
      </c>
      <c r="M104" s="2">
        <v>1339</v>
      </c>
      <c r="N104" s="2">
        <v>1347</v>
      </c>
      <c r="O104" s="2">
        <v>1452</v>
      </c>
      <c r="P104" s="2">
        <f>Rohdaten_Berechnung!E42</f>
        <v>1433</v>
      </c>
      <c r="Q104" s="2">
        <f>Rohdaten_Berechnung!F42</f>
        <v>1426</v>
      </c>
    </row>
    <row r="105" spans="2:17" x14ac:dyDescent="0.25">
      <c r="B105" s="2" t="s">
        <v>53</v>
      </c>
      <c r="C105" s="2" t="s">
        <v>70</v>
      </c>
      <c r="D105" s="2">
        <v>563</v>
      </c>
      <c r="E105" s="2">
        <v>583</v>
      </c>
      <c r="F105" s="2">
        <v>570</v>
      </c>
      <c r="G105" s="2">
        <v>574</v>
      </c>
      <c r="H105" s="2">
        <v>535</v>
      </c>
      <c r="I105" s="2">
        <v>594</v>
      </c>
      <c r="J105" s="2">
        <v>534</v>
      </c>
      <c r="K105" s="2">
        <v>551</v>
      </c>
      <c r="L105" s="2">
        <v>527</v>
      </c>
      <c r="M105" s="2">
        <v>527</v>
      </c>
      <c r="N105" s="2">
        <v>510</v>
      </c>
      <c r="O105" s="2">
        <v>580</v>
      </c>
      <c r="P105" s="2">
        <f>Rohdaten_Berechnung!E43</f>
        <v>574</v>
      </c>
      <c r="Q105" s="2">
        <f>Rohdaten_Berechnung!F43</f>
        <v>527</v>
      </c>
    </row>
    <row r="106" spans="2:17" x14ac:dyDescent="0.25">
      <c r="B106" s="2" t="s">
        <v>54</v>
      </c>
      <c r="C106" s="2" t="s">
        <v>70</v>
      </c>
      <c r="D106" s="2">
        <v>984</v>
      </c>
      <c r="E106" s="2">
        <v>949</v>
      </c>
      <c r="F106" s="2">
        <v>872</v>
      </c>
      <c r="G106" s="2">
        <v>901</v>
      </c>
      <c r="H106" s="2">
        <v>831</v>
      </c>
      <c r="I106" s="2">
        <v>918</v>
      </c>
      <c r="J106" s="2">
        <v>884</v>
      </c>
      <c r="K106" s="2">
        <v>893</v>
      </c>
      <c r="L106" s="2">
        <v>852</v>
      </c>
      <c r="M106" s="2">
        <v>945</v>
      </c>
      <c r="N106" s="2">
        <v>944</v>
      </c>
      <c r="O106" s="2">
        <v>1029</v>
      </c>
      <c r="P106" s="2">
        <f>Rohdaten_Berechnung!E44</f>
        <v>960</v>
      </c>
      <c r="Q106" s="2">
        <f>Rohdaten_Berechnung!F44</f>
        <v>992</v>
      </c>
    </row>
    <row r="107" spans="2:17" x14ac:dyDescent="0.25">
      <c r="B107" s="2" t="s">
        <v>55</v>
      </c>
      <c r="C107" s="2" t="s">
        <v>70</v>
      </c>
      <c r="D107" s="2">
        <v>1616</v>
      </c>
      <c r="E107" s="2">
        <v>1522</v>
      </c>
      <c r="F107" s="2">
        <v>1579</v>
      </c>
      <c r="G107" s="2">
        <v>1520</v>
      </c>
      <c r="H107" s="2">
        <v>1440</v>
      </c>
      <c r="I107" s="2">
        <v>1477</v>
      </c>
      <c r="J107" s="2">
        <v>1422</v>
      </c>
      <c r="K107" s="2">
        <v>1420</v>
      </c>
      <c r="L107" s="2">
        <v>1414</v>
      </c>
      <c r="M107" s="2">
        <v>1413</v>
      </c>
      <c r="N107" s="2">
        <v>1433</v>
      </c>
      <c r="O107" s="2">
        <v>1513</v>
      </c>
      <c r="P107" s="2">
        <f>Rohdaten_Berechnung!E45</f>
        <v>1552</v>
      </c>
      <c r="Q107" s="2">
        <f>Rohdaten_Berechnung!F45</f>
        <v>1498</v>
      </c>
    </row>
    <row r="108" spans="2:17" x14ac:dyDescent="0.25">
      <c r="B108" s="2" t="s">
        <v>56</v>
      </c>
      <c r="C108" s="2" t="s">
        <v>70</v>
      </c>
      <c r="D108" s="2">
        <v>1683</v>
      </c>
      <c r="E108" s="2">
        <v>1663</v>
      </c>
      <c r="F108" s="2">
        <v>1603</v>
      </c>
      <c r="G108" s="2">
        <v>1518</v>
      </c>
      <c r="H108" s="2">
        <v>1549</v>
      </c>
      <c r="I108" s="2">
        <v>1528</v>
      </c>
      <c r="J108" s="2">
        <v>1524</v>
      </c>
      <c r="K108" s="2">
        <v>1481</v>
      </c>
      <c r="L108" s="2">
        <v>1473</v>
      </c>
      <c r="M108" s="2">
        <v>1538</v>
      </c>
      <c r="N108" s="2">
        <v>1563</v>
      </c>
      <c r="O108" s="2">
        <v>1631</v>
      </c>
      <c r="P108" s="2">
        <f>Rohdaten_Berechnung!E46</f>
        <v>1664</v>
      </c>
      <c r="Q108" s="2">
        <f>Rohdaten_Berechnung!F46</f>
        <v>1604</v>
      </c>
    </row>
    <row r="109" spans="2:17" x14ac:dyDescent="0.25">
      <c r="B109" s="2" t="s">
        <v>57</v>
      </c>
      <c r="C109" s="2" t="s">
        <v>70</v>
      </c>
      <c r="D109" s="2">
        <v>2937</v>
      </c>
      <c r="E109" s="2">
        <v>2769</v>
      </c>
      <c r="F109" s="2">
        <v>2756</v>
      </c>
      <c r="G109" s="2">
        <v>2707</v>
      </c>
      <c r="H109" s="2">
        <v>2636</v>
      </c>
      <c r="I109" s="2">
        <v>2562</v>
      </c>
      <c r="J109" s="2">
        <v>2566</v>
      </c>
      <c r="K109" s="2">
        <v>2542</v>
      </c>
      <c r="L109" s="2">
        <v>2464</v>
      </c>
      <c r="M109" s="2">
        <v>2679</v>
      </c>
      <c r="N109" s="2">
        <v>2598</v>
      </c>
      <c r="O109" s="2">
        <v>2882</v>
      </c>
      <c r="P109" s="2">
        <f>Rohdaten_Berechnung!E47</f>
        <v>2828</v>
      </c>
      <c r="Q109" s="2">
        <f>Rohdaten_Berechnung!F47</f>
        <v>2791</v>
      </c>
    </row>
    <row r="110" spans="2:17" x14ac:dyDescent="0.25">
      <c r="B110" s="2" t="s">
        <v>58</v>
      </c>
      <c r="C110" s="2" t="s">
        <v>70</v>
      </c>
      <c r="D110" s="2">
        <v>687</v>
      </c>
      <c r="E110" s="2">
        <v>687</v>
      </c>
      <c r="F110" s="2">
        <v>730</v>
      </c>
      <c r="G110" s="2">
        <v>689</v>
      </c>
      <c r="H110" s="2">
        <v>682</v>
      </c>
      <c r="I110" s="2">
        <v>680</v>
      </c>
      <c r="J110" s="2">
        <v>648</v>
      </c>
      <c r="K110" s="2">
        <v>659</v>
      </c>
      <c r="L110" s="2">
        <v>630</v>
      </c>
      <c r="M110" s="2">
        <v>663</v>
      </c>
      <c r="N110" s="2">
        <v>704</v>
      </c>
      <c r="O110" s="2">
        <v>727</v>
      </c>
      <c r="P110" s="2">
        <f>Rohdaten_Berechnung!E48</f>
        <v>707</v>
      </c>
      <c r="Q110" s="2">
        <f>Rohdaten_Berechnung!F48</f>
        <v>693</v>
      </c>
    </row>
    <row r="111" spans="2:17" x14ac:dyDescent="0.25">
      <c r="B111" s="2" t="s">
        <v>59</v>
      </c>
      <c r="C111" s="2" t="s">
        <v>70</v>
      </c>
      <c r="D111" s="2">
        <v>1154</v>
      </c>
      <c r="E111" s="2">
        <v>1136</v>
      </c>
      <c r="F111" s="2">
        <v>1027</v>
      </c>
      <c r="G111" s="2">
        <v>1121</v>
      </c>
      <c r="H111" s="2">
        <v>1075</v>
      </c>
      <c r="I111" s="2">
        <v>1096</v>
      </c>
      <c r="J111" s="2">
        <v>1007</v>
      </c>
      <c r="K111" s="2">
        <v>1009</v>
      </c>
      <c r="L111" s="2">
        <v>1079</v>
      </c>
      <c r="M111" s="2">
        <v>1118</v>
      </c>
      <c r="N111" s="2">
        <v>1086</v>
      </c>
      <c r="O111" s="2">
        <v>1044</v>
      </c>
      <c r="P111" s="2">
        <f>Rohdaten_Berechnung!E49</f>
        <v>1146</v>
      </c>
      <c r="Q111" s="2">
        <f>Rohdaten_Berechnung!F49</f>
        <v>1149</v>
      </c>
    </row>
    <row r="112" spans="2:17" x14ac:dyDescent="0.25">
      <c r="B112" s="2" t="s">
        <v>60</v>
      </c>
      <c r="C112" s="2" t="s">
        <v>70</v>
      </c>
      <c r="D112" s="2">
        <v>1444</v>
      </c>
      <c r="E112" s="2">
        <v>1350</v>
      </c>
      <c r="F112" s="2">
        <v>1364</v>
      </c>
      <c r="G112" s="2">
        <v>1314</v>
      </c>
      <c r="H112" s="2">
        <v>1301</v>
      </c>
      <c r="I112" s="2">
        <v>1316</v>
      </c>
      <c r="J112" s="2">
        <v>1222</v>
      </c>
      <c r="K112" s="2">
        <v>1323</v>
      </c>
      <c r="L112" s="2">
        <v>1312</v>
      </c>
      <c r="M112" s="2">
        <v>1295</v>
      </c>
      <c r="N112" s="2">
        <v>1301</v>
      </c>
      <c r="O112" s="2">
        <v>1453</v>
      </c>
      <c r="P112" s="2">
        <f>Rohdaten_Berechnung!E50</f>
        <v>1419</v>
      </c>
      <c r="Q112" s="2">
        <f>Rohdaten_Berechnung!F50</f>
        <v>1464</v>
      </c>
    </row>
    <row r="113" spans="2:17" x14ac:dyDescent="0.25">
      <c r="B113" s="2" t="s">
        <v>61</v>
      </c>
      <c r="C113" s="2" t="s">
        <v>70</v>
      </c>
      <c r="D113" s="2">
        <v>1060</v>
      </c>
      <c r="E113" s="2">
        <v>987</v>
      </c>
      <c r="F113" s="2">
        <v>931</v>
      </c>
      <c r="G113" s="2">
        <v>967</v>
      </c>
      <c r="H113" s="2">
        <v>983</v>
      </c>
      <c r="I113" s="2">
        <v>920</v>
      </c>
      <c r="J113" s="2">
        <v>885</v>
      </c>
      <c r="K113" s="2">
        <v>909</v>
      </c>
      <c r="L113" s="2">
        <v>885</v>
      </c>
      <c r="M113" s="2">
        <v>886</v>
      </c>
      <c r="N113" s="2">
        <v>890</v>
      </c>
      <c r="O113" s="2">
        <v>1058</v>
      </c>
      <c r="P113" s="2">
        <f>Rohdaten_Berechnung!E51</f>
        <v>1040</v>
      </c>
      <c r="Q113" s="2">
        <f>Rohdaten_Berechnung!F51</f>
        <v>1024</v>
      </c>
    </row>
    <row r="114" spans="2:17" x14ac:dyDescent="0.25">
      <c r="B114" s="2" t="s">
        <v>62</v>
      </c>
      <c r="C114" s="2" t="s">
        <v>70</v>
      </c>
      <c r="D114" s="2">
        <v>3274</v>
      </c>
      <c r="E114" s="2">
        <v>3073</v>
      </c>
      <c r="F114" s="2">
        <v>2931</v>
      </c>
      <c r="G114" s="2">
        <v>3118</v>
      </c>
      <c r="H114" s="2">
        <v>2811</v>
      </c>
      <c r="I114" s="2">
        <v>2892</v>
      </c>
      <c r="J114" s="2">
        <v>2879</v>
      </c>
      <c r="K114" s="2">
        <v>2848</v>
      </c>
      <c r="L114" s="2">
        <v>2793</v>
      </c>
      <c r="M114" s="2">
        <v>2934</v>
      </c>
      <c r="N114" s="2">
        <v>2906</v>
      </c>
      <c r="O114" s="2">
        <v>3038</v>
      </c>
      <c r="P114" s="2">
        <f>Rohdaten_Berechnung!E52</f>
        <v>3094</v>
      </c>
      <c r="Q114" s="2">
        <f>Rohdaten_Berechnung!F52</f>
        <v>3050</v>
      </c>
    </row>
    <row r="115" spans="2:17" x14ac:dyDescent="0.25">
      <c r="B115" s="2" t="s">
        <v>63</v>
      </c>
      <c r="C115" s="2" t="s">
        <v>70</v>
      </c>
      <c r="D115" s="2">
        <v>1344</v>
      </c>
      <c r="E115" s="2">
        <v>1185</v>
      </c>
      <c r="F115" s="2">
        <v>1281</v>
      </c>
      <c r="G115" s="2">
        <v>1266</v>
      </c>
      <c r="H115" s="2">
        <v>1255</v>
      </c>
      <c r="I115" s="2">
        <v>1237</v>
      </c>
      <c r="J115" s="2">
        <v>1208</v>
      </c>
      <c r="K115" s="2">
        <v>1290</v>
      </c>
      <c r="L115" s="2">
        <v>1232</v>
      </c>
      <c r="M115" s="2">
        <v>1251</v>
      </c>
      <c r="N115" s="2">
        <v>1151</v>
      </c>
      <c r="O115" s="2">
        <v>1313</v>
      </c>
      <c r="P115" s="2">
        <f>Rohdaten_Berechnung!E53</f>
        <v>1308</v>
      </c>
      <c r="Q115" s="2">
        <f>Rohdaten_Berechnung!F53</f>
        <v>1317</v>
      </c>
    </row>
    <row r="116" spans="2:17" x14ac:dyDescent="0.25">
      <c r="B116" s="2" t="s">
        <v>64</v>
      </c>
      <c r="C116" s="2" t="s">
        <v>70</v>
      </c>
      <c r="D116" s="2">
        <v>740</v>
      </c>
      <c r="E116" s="2">
        <v>685</v>
      </c>
      <c r="F116" s="2">
        <v>685</v>
      </c>
      <c r="G116" s="2">
        <v>673</v>
      </c>
      <c r="H116" s="2">
        <v>628</v>
      </c>
      <c r="I116" s="2">
        <v>600</v>
      </c>
      <c r="J116" s="2">
        <v>588</v>
      </c>
      <c r="K116" s="2">
        <v>596</v>
      </c>
      <c r="L116" s="2">
        <v>594</v>
      </c>
      <c r="M116" s="2">
        <v>612</v>
      </c>
      <c r="N116" s="2">
        <v>572</v>
      </c>
      <c r="O116" s="2">
        <v>704</v>
      </c>
      <c r="P116" s="2">
        <f>Rohdaten_Berechnung!E54</f>
        <v>681</v>
      </c>
      <c r="Q116" s="2">
        <f>Rohdaten_Berechnung!F54</f>
        <v>649</v>
      </c>
    </row>
    <row r="117" spans="2:17" x14ac:dyDescent="0.25">
      <c r="B117" s="2" t="s">
        <v>65</v>
      </c>
      <c r="C117" s="2" t="s">
        <v>70</v>
      </c>
      <c r="D117" s="2">
        <v>474</v>
      </c>
      <c r="E117" s="2">
        <v>467</v>
      </c>
      <c r="F117" s="2">
        <v>442</v>
      </c>
      <c r="G117" s="2">
        <v>435</v>
      </c>
      <c r="H117" s="2">
        <v>427</v>
      </c>
      <c r="I117" s="2">
        <v>413</v>
      </c>
      <c r="J117" s="2">
        <v>400</v>
      </c>
      <c r="K117" s="2">
        <v>425</v>
      </c>
      <c r="L117" s="2">
        <v>387</v>
      </c>
      <c r="M117" s="2">
        <v>414</v>
      </c>
      <c r="N117" s="2">
        <v>437</v>
      </c>
      <c r="O117" s="2">
        <v>396</v>
      </c>
      <c r="P117" s="2">
        <f>Rohdaten_Berechnung!E55</f>
        <v>420</v>
      </c>
      <c r="Q117" s="2">
        <f>Rohdaten_Berechnung!F55</f>
        <v>397</v>
      </c>
    </row>
    <row r="118" spans="2:17" x14ac:dyDescent="0.25">
      <c r="B118" s="22" t="s">
        <v>66</v>
      </c>
      <c r="C118" s="22" t="s">
        <v>70</v>
      </c>
      <c r="D118" s="22">
        <v>21584</v>
      </c>
      <c r="E118" s="22">
        <v>20701</v>
      </c>
      <c r="F118" s="22">
        <v>20396</v>
      </c>
      <c r="G118" s="22">
        <v>20476</v>
      </c>
      <c r="H118" s="22">
        <v>19728</v>
      </c>
      <c r="I118" s="22">
        <v>19841</v>
      </c>
      <c r="J118" s="22">
        <v>19394</v>
      </c>
      <c r="K118" s="22">
        <v>19537</v>
      </c>
      <c r="L118" s="22">
        <v>19293</v>
      </c>
      <c r="M118" s="22">
        <v>20071</v>
      </c>
      <c r="N118" s="22">
        <v>19845</v>
      </c>
      <c r="O118" s="22">
        <v>21340</v>
      </c>
      <c r="P118" s="2">
        <f>Rohdaten_Berechnung!E38</f>
        <v>21318</v>
      </c>
      <c r="Q118" s="2">
        <f>Rohdaten_Berechnung!F38</f>
        <v>21020</v>
      </c>
    </row>
    <row r="119" spans="2:17" x14ac:dyDescent="0.25">
      <c r="B119" s="22" t="s">
        <v>67</v>
      </c>
      <c r="C119" s="22" t="s">
        <v>70</v>
      </c>
      <c r="D119" s="22">
        <v>64689</v>
      </c>
      <c r="E119" s="22">
        <v>63053</v>
      </c>
      <c r="F119" s="22">
        <v>62941</v>
      </c>
      <c r="G119" s="22">
        <v>62569</v>
      </c>
      <c r="H119" s="22">
        <v>60223</v>
      </c>
      <c r="I119" s="22">
        <v>61091</v>
      </c>
      <c r="J119" s="22">
        <v>59314</v>
      </c>
      <c r="K119" s="22">
        <v>59039</v>
      </c>
      <c r="L119" s="22">
        <v>59863</v>
      </c>
      <c r="M119" s="22">
        <v>62158</v>
      </c>
      <c r="N119" s="22">
        <v>61861</v>
      </c>
      <c r="O119" s="22">
        <v>66122</v>
      </c>
      <c r="P119" s="2">
        <f>Rohdaten_Berechnung!E4</f>
        <v>64616</v>
      </c>
      <c r="Q119" s="2">
        <f>Rohdaten_Berechnung!F4</f>
        <v>64813</v>
      </c>
    </row>
    <row r="120" spans="2:17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10"/>
      <c r="O120" s="3"/>
    </row>
    <row r="121" spans="2:17" x14ac:dyDescent="0.25">
      <c r="B121" s="24" t="s">
        <v>130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10"/>
      <c r="O121" s="3"/>
    </row>
  </sheetData>
  <mergeCells count="8">
    <mergeCell ref="D7:Q7"/>
    <mergeCell ref="B4:B7"/>
    <mergeCell ref="C4:C7"/>
    <mergeCell ref="B63:B66"/>
    <mergeCell ref="C63:C66"/>
    <mergeCell ref="D66:O66"/>
    <mergeCell ref="D4:Q5"/>
    <mergeCell ref="D63:Q64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8D15F-D03F-49C4-9395-8C42BCAD3497}">
  <sheetPr codeName="Tabelle7"/>
  <dimension ref="A1:F1666"/>
  <sheetViews>
    <sheetView workbookViewId="0"/>
  </sheetViews>
  <sheetFormatPr baseColWidth="10" defaultRowHeight="15" x14ac:dyDescent="0.25"/>
  <cols>
    <col min="3" max="3" width="28.85546875" bestFit="1" customWidth="1"/>
    <col min="4" max="4" width="18.85546875" bestFit="1" customWidth="1"/>
  </cols>
  <sheetData>
    <row r="1" spans="1:6" x14ac:dyDescent="0.25">
      <c r="A1" t="s">
        <v>135</v>
      </c>
      <c r="B1" t="s">
        <v>212</v>
      </c>
      <c r="C1" t="s">
        <v>211</v>
      </c>
      <c r="D1" t="s">
        <v>136</v>
      </c>
      <c r="E1" t="s">
        <v>213</v>
      </c>
      <c r="F1" t="s">
        <v>214</v>
      </c>
    </row>
    <row r="2" spans="1:6" x14ac:dyDescent="0.25">
      <c r="A2" s="64">
        <f>'2020_1-2-8_Download'!B11</f>
        <v>101</v>
      </c>
      <c r="B2">
        <f>'2020_1-2-8_Download'!$E$8</f>
        <v>2005</v>
      </c>
      <c r="C2" t="str">
        <f>'2020_1-2-8_Download'!D11</f>
        <v>Ausländerinnen und Ausländer</v>
      </c>
      <c r="D2" t="str">
        <f>VLOOKUP(A2,[1]Tabelle1!A$1:B$68,2,FALSE)</f>
        <v>Braunschweig  Stadt</v>
      </c>
      <c r="E2" t="str">
        <f>VLOOKUP(A2,[2]Kreise!$A$2:$C$53,3,FALSE)</f>
        <v>K03101</v>
      </c>
      <c r="F2">
        <f>VLOOKUP(A2,'2020_1-2-8_Download'!$B$11:$T$62,4,FALSE)</f>
        <v>84</v>
      </c>
    </row>
    <row r="3" spans="1:6" x14ac:dyDescent="0.25">
      <c r="A3" s="64">
        <f>'2020_1-2-8_Download'!B12</f>
        <v>102</v>
      </c>
      <c r="B3">
        <f>'2020_1-2-8_Download'!$E$8</f>
        <v>2005</v>
      </c>
      <c r="C3" t="str">
        <f>'2020_1-2-8_Download'!D12</f>
        <v>Ausländerinnen und Ausländer</v>
      </c>
      <c r="D3" t="str">
        <f>VLOOKUP(A3,[1]Tabelle1!A$1:B$68,2,FALSE)</f>
        <v>Salzgitter  Stadt</v>
      </c>
      <c r="E3" t="str">
        <f>VLOOKUP(A3,[2]Kreise!$A$2:$C$53,3,FALSE)</f>
        <v>K03102</v>
      </c>
      <c r="F3">
        <f>VLOOKUP(A3,'2020_1-2-8_Download'!$B$11:$T$62,4,FALSE)</f>
        <v>41</v>
      </c>
    </row>
    <row r="4" spans="1:6" x14ac:dyDescent="0.25">
      <c r="A4" s="64">
        <f>'2020_1-2-8_Download'!B13</f>
        <v>103</v>
      </c>
      <c r="B4">
        <f>'2020_1-2-8_Download'!$E$8</f>
        <v>2005</v>
      </c>
      <c r="C4" t="str">
        <f>'2020_1-2-8_Download'!D13</f>
        <v>Ausländerinnen und Ausländer</v>
      </c>
      <c r="D4" t="str">
        <f>VLOOKUP(A4,[1]Tabelle1!A$1:B$68,2,FALSE)</f>
        <v>Wolfsburg  Stadt</v>
      </c>
      <c r="E4" t="str">
        <f>VLOOKUP(A4,[2]Kreise!$A$2:$C$53,3,FALSE)</f>
        <v>K03103</v>
      </c>
      <c r="F4">
        <f>VLOOKUP(A4,'2020_1-2-8_Download'!$B$11:$T$62,4,FALSE)</f>
        <v>42</v>
      </c>
    </row>
    <row r="5" spans="1:6" x14ac:dyDescent="0.25">
      <c r="A5" s="64">
        <f>'2020_1-2-8_Download'!B14</f>
        <v>151</v>
      </c>
      <c r="B5">
        <f>'2020_1-2-8_Download'!$E$8</f>
        <v>2005</v>
      </c>
      <c r="C5" t="str">
        <f>'2020_1-2-8_Download'!D14</f>
        <v>Ausländerinnen und Ausländer</v>
      </c>
      <c r="D5" t="str">
        <f>VLOOKUP(A5,[1]Tabelle1!A$1:B$68,2,FALSE)</f>
        <v>Gifhorn</v>
      </c>
      <c r="E5" t="str">
        <f>VLOOKUP(A5,[2]Kreise!$A$2:$C$53,3,FALSE)</f>
        <v>K03151</v>
      </c>
      <c r="F5">
        <f>VLOOKUP(A5,'2020_1-2-8_Download'!$B$11:$T$62,4,FALSE)</f>
        <v>12</v>
      </c>
    </row>
    <row r="6" spans="1:6" x14ac:dyDescent="0.25">
      <c r="A6" s="64">
        <f>'2020_1-2-8_Download'!B15</f>
        <v>153</v>
      </c>
      <c r="B6">
        <f>'2020_1-2-8_Download'!$E$8</f>
        <v>2005</v>
      </c>
      <c r="C6" t="str">
        <f>'2020_1-2-8_Download'!D15</f>
        <v>Ausländerinnen und Ausländer</v>
      </c>
      <c r="D6" t="str">
        <f>VLOOKUP(A6,[1]Tabelle1!A$1:B$68,2,FALSE)</f>
        <v>Goslar</v>
      </c>
      <c r="E6" t="str">
        <f>VLOOKUP(A6,[2]Kreise!$A$2:$C$53,3,FALSE)</f>
        <v>K03153</v>
      </c>
      <c r="F6">
        <f>VLOOKUP(A6,'2020_1-2-8_Download'!$B$11:$T$62,4,FALSE)</f>
        <v>44</v>
      </c>
    </row>
    <row r="7" spans="1:6" x14ac:dyDescent="0.25">
      <c r="A7" s="64">
        <f>'2020_1-2-8_Download'!B16</f>
        <v>154</v>
      </c>
      <c r="B7">
        <f>'2020_1-2-8_Download'!$E$8</f>
        <v>2005</v>
      </c>
      <c r="C7" t="str">
        <f>'2020_1-2-8_Download'!D16</f>
        <v>Ausländerinnen und Ausländer</v>
      </c>
      <c r="D7" t="str">
        <f>VLOOKUP(A7,[1]Tabelle1!A$1:B$68,2,FALSE)</f>
        <v>Helmstedt</v>
      </c>
      <c r="E7" t="str">
        <f>VLOOKUP(A7,[2]Kreise!$A$2:$C$53,3,FALSE)</f>
        <v>K03154</v>
      </c>
      <c r="F7">
        <f>VLOOKUP(A7,'2020_1-2-8_Download'!$B$11:$T$62,4,FALSE)</f>
        <v>20</v>
      </c>
    </row>
    <row r="8" spans="1:6" x14ac:dyDescent="0.25">
      <c r="A8" s="64">
        <f>'2020_1-2-8_Download'!B17</f>
        <v>155</v>
      </c>
      <c r="B8">
        <f>'2020_1-2-8_Download'!$E$8</f>
        <v>2005</v>
      </c>
      <c r="C8" t="str">
        <f>'2020_1-2-8_Download'!D17</f>
        <v>Ausländerinnen und Ausländer</v>
      </c>
      <c r="D8" t="str">
        <f>VLOOKUP(A8,[1]Tabelle1!A$1:B$68,2,FALSE)</f>
        <v>Northeim</v>
      </c>
      <c r="E8" t="str">
        <f>VLOOKUP(A8,[2]Kreise!$A$2:$C$53,3,FALSE)</f>
        <v>K03155</v>
      </c>
      <c r="F8">
        <f>VLOOKUP(A8,'2020_1-2-8_Download'!$B$11:$T$62,4,FALSE)</f>
        <v>41</v>
      </c>
    </row>
    <row r="9" spans="1:6" x14ac:dyDescent="0.25">
      <c r="A9" s="64">
        <f>'2020_1-2-8_Download'!B18</f>
        <v>157</v>
      </c>
      <c r="B9">
        <f>'2020_1-2-8_Download'!$E$8</f>
        <v>2005</v>
      </c>
      <c r="C9" t="str">
        <f>'2020_1-2-8_Download'!D18</f>
        <v>Ausländerinnen und Ausländer</v>
      </c>
      <c r="D9" t="str">
        <f>VLOOKUP(A9,[1]Tabelle1!A$1:B$68,2,FALSE)</f>
        <v>Peine</v>
      </c>
      <c r="E9" t="str">
        <f>VLOOKUP(A9,[2]Kreise!$A$2:$C$53,3,FALSE)</f>
        <v>K03157</v>
      </c>
      <c r="F9">
        <f>VLOOKUP(A9,'2020_1-2-8_Download'!$B$11:$T$62,4,FALSE)</f>
        <v>38</v>
      </c>
    </row>
    <row r="10" spans="1:6" x14ac:dyDescent="0.25">
      <c r="A10" s="64">
        <f>'2020_1-2-8_Download'!B19</f>
        <v>158</v>
      </c>
      <c r="B10">
        <f>'2020_1-2-8_Download'!$E$8</f>
        <v>2005</v>
      </c>
      <c r="C10" t="str">
        <f>'2020_1-2-8_Download'!D19</f>
        <v>Ausländerinnen und Ausländer</v>
      </c>
      <c r="D10" t="str">
        <f>VLOOKUP(A10,[1]Tabelle1!A$1:B$68,2,FALSE)</f>
        <v>Wolfenbüttel</v>
      </c>
      <c r="E10" t="str">
        <f>VLOOKUP(A10,[2]Kreise!$A$2:$C$53,3,FALSE)</f>
        <v>K03158</v>
      </c>
      <c r="F10">
        <f>VLOOKUP(A10,'2020_1-2-8_Download'!$B$11:$T$62,4,FALSE)</f>
        <v>18</v>
      </c>
    </row>
    <row r="11" spans="1:6" x14ac:dyDescent="0.25">
      <c r="A11" s="64">
        <f>'2020_1-2-8_Download'!B20</f>
        <v>159</v>
      </c>
      <c r="B11">
        <f>'2020_1-2-8_Download'!$E$8</f>
        <v>2005</v>
      </c>
      <c r="C11" t="str">
        <f>'2020_1-2-8_Download'!D20</f>
        <v>Ausländerinnen und Ausländer</v>
      </c>
      <c r="D11" t="str">
        <f>VLOOKUP(A11,[1]Tabelle1!A$1:B$68,2,FALSE)</f>
        <v>Göttingen</v>
      </c>
      <c r="E11" t="str">
        <f>VLOOKUP(A11,[2]Kreise!$A$2:$C$53,3,FALSE)</f>
        <v>K03159</v>
      </c>
      <c r="F11">
        <f>VLOOKUP(A11,'2020_1-2-8_Download'!$B$11:$T$62,4,FALSE)</f>
        <v>128</v>
      </c>
    </row>
    <row r="12" spans="1:6" x14ac:dyDescent="0.25">
      <c r="A12" s="64">
        <f>'2020_1-2-8_Download'!B21</f>
        <v>1</v>
      </c>
      <c r="B12">
        <f>'2020_1-2-8_Download'!$E$8</f>
        <v>2005</v>
      </c>
      <c r="C12" t="str">
        <f>'2020_1-2-8_Download'!D21</f>
        <v>Ausländerinnen und Ausländer</v>
      </c>
      <c r="D12" t="str">
        <f>VLOOKUP(A12,[1]Tabelle1!A$1:B$68,2,FALSE)</f>
        <v>Stat. Region Braunschweig</v>
      </c>
      <c r="E12" t="str">
        <f>VLOOKUP(A12,[2]Kreise!$A$2:$C$53,3,FALSE)</f>
        <v>K031</v>
      </c>
      <c r="F12">
        <f>VLOOKUP(A12,'2020_1-2-8_Download'!$B$11:$T$62,4,FALSE)</f>
        <v>468</v>
      </c>
    </row>
    <row r="13" spans="1:6" x14ac:dyDescent="0.25">
      <c r="A13" s="64">
        <f>'2020_1-2-8_Download'!B22</f>
        <v>241</v>
      </c>
      <c r="B13">
        <f>'2020_1-2-8_Download'!$E$8</f>
        <v>2005</v>
      </c>
      <c r="C13" t="str">
        <f>'2020_1-2-8_Download'!D22</f>
        <v>Ausländerinnen und Ausländer</v>
      </c>
      <c r="D13" t="str">
        <f>VLOOKUP(A13,[1]Tabelle1!A$1:B$68,2,FALSE)</f>
        <v>Hannover  Region</v>
      </c>
      <c r="E13" t="str">
        <f>VLOOKUP(A13,[2]Kreise!$A$2:$C$53,3,FALSE)</f>
        <v>K03241</v>
      </c>
      <c r="F13">
        <f>VLOOKUP(A13,'2020_1-2-8_Download'!$B$11:$T$62,4,FALSE)</f>
        <v>404</v>
      </c>
    </row>
    <row r="14" spans="1:6" x14ac:dyDescent="0.25">
      <c r="A14" s="64">
        <f>'2020_1-2-8_Download'!B23</f>
        <v>241001</v>
      </c>
      <c r="B14">
        <f>'2020_1-2-8_Download'!$E$8</f>
        <v>2005</v>
      </c>
      <c r="C14" t="str">
        <f>'2020_1-2-8_Download'!D23</f>
        <v>Ausländerinnen und Ausländer</v>
      </c>
      <c r="D14" t="str">
        <f>VLOOKUP(A14,[1]Tabelle1!A$1:B$68,2,FALSE)</f>
        <v xml:space="preserve">   dav. Hannover  Lhst.</v>
      </c>
      <c r="E14" t="str">
        <f>VLOOKUP(A14,[2]Kreise!$A$2:$C$53,3,FALSE)</f>
        <v>K03241001</v>
      </c>
      <c r="F14">
        <f>VLOOKUP(A14,'2020_1-2-8_Download'!$B$11:$T$62,4,FALSE)</f>
        <v>270</v>
      </c>
    </row>
    <row r="15" spans="1:6" x14ac:dyDescent="0.25">
      <c r="A15" s="64">
        <f>'2020_1-2-8_Download'!B24</f>
        <v>241999</v>
      </c>
      <c r="B15">
        <f>'2020_1-2-8_Download'!$E$8</f>
        <v>2005</v>
      </c>
      <c r="C15" t="str">
        <f>'2020_1-2-8_Download'!D24</f>
        <v>Ausländerinnen und Ausländer</v>
      </c>
      <c r="D15" t="str">
        <f>VLOOKUP(A15,[1]Tabelle1!A$1:B$68,2,FALSE)</f>
        <v xml:space="preserve">   dav. Hannover  Umland</v>
      </c>
      <c r="E15" t="str">
        <f>VLOOKUP(A15,[2]Kreise!$A$2:$C$53,3,FALSE)</f>
        <v>K03241999</v>
      </c>
      <c r="F15">
        <f>VLOOKUP(A15,'2020_1-2-8_Download'!$B$11:$T$62,4,FALSE)</f>
        <v>134</v>
      </c>
    </row>
    <row r="16" spans="1:6" x14ac:dyDescent="0.25">
      <c r="A16" s="64">
        <f>'2020_1-2-8_Download'!B25</f>
        <v>251</v>
      </c>
      <c r="B16">
        <f>'2020_1-2-8_Download'!$E$8</f>
        <v>2005</v>
      </c>
      <c r="C16" t="str">
        <f>'2020_1-2-8_Download'!D25</f>
        <v>Ausländerinnen und Ausländer</v>
      </c>
      <c r="D16" t="str">
        <f>VLOOKUP(A16,[1]Tabelle1!A$1:B$68,2,FALSE)</f>
        <v>Diepholz</v>
      </c>
      <c r="E16" t="str">
        <f>VLOOKUP(A16,[2]Kreise!$A$2:$C$53,3,FALSE)</f>
        <v>K03251</v>
      </c>
      <c r="F16">
        <f>VLOOKUP(A16,'2020_1-2-8_Download'!$B$11:$T$62,4,FALSE)</f>
        <v>50</v>
      </c>
    </row>
    <row r="17" spans="1:6" x14ac:dyDescent="0.25">
      <c r="A17" s="64">
        <f>'2020_1-2-8_Download'!B26</f>
        <v>252</v>
      </c>
      <c r="B17">
        <f>'2020_1-2-8_Download'!$E$8</f>
        <v>2005</v>
      </c>
      <c r="C17" t="str">
        <f>'2020_1-2-8_Download'!D26</f>
        <v>Ausländerinnen und Ausländer</v>
      </c>
      <c r="D17" t="str">
        <f>VLOOKUP(A17,[1]Tabelle1!A$1:B$68,2,FALSE)</f>
        <v>Hameln-Pyrmont</v>
      </c>
      <c r="E17" t="str">
        <f>VLOOKUP(A17,[2]Kreise!$A$2:$C$53,3,FALSE)</f>
        <v>K03252</v>
      </c>
      <c r="F17">
        <f>VLOOKUP(A17,'2020_1-2-8_Download'!$B$11:$T$62,4,FALSE)</f>
        <v>35</v>
      </c>
    </row>
    <row r="18" spans="1:6" x14ac:dyDescent="0.25">
      <c r="A18" s="64">
        <f>'2020_1-2-8_Download'!B27</f>
        <v>254</v>
      </c>
      <c r="B18">
        <f>'2020_1-2-8_Download'!$E$8</f>
        <v>2005</v>
      </c>
      <c r="C18" t="str">
        <f>'2020_1-2-8_Download'!D27</f>
        <v>Ausländerinnen und Ausländer</v>
      </c>
      <c r="D18" t="str">
        <f>VLOOKUP(A18,[1]Tabelle1!A$1:B$68,2,FALSE)</f>
        <v>Hildesheim</v>
      </c>
      <c r="E18" t="str">
        <f>VLOOKUP(A18,[2]Kreise!$A$2:$C$53,3,FALSE)</f>
        <v>K03254</v>
      </c>
      <c r="F18">
        <f>VLOOKUP(A18,'2020_1-2-8_Download'!$B$11:$T$62,4,FALSE)</f>
        <v>118</v>
      </c>
    </row>
    <row r="19" spans="1:6" x14ac:dyDescent="0.25">
      <c r="A19" s="64">
        <f>'2020_1-2-8_Download'!B28</f>
        <v>255</v>
      </c>
      <c r="B19">
        <f>'2020_1-2-8_Download'!$E$8</f>
        <v>2005</v>
      </c>
      <c r="C19" t="str">
        <f>'2020_1-2-8_Download'!D28</f>
        <v>Ausländerinnen und Ausländer</v>
      </c>
      <c r="D19" t="str">
        <f>VLOOKUP(A19,[1]Tabelle1!A$1:B$68,2,FALSE)</f>
        <v>Holzminden</v>
      </c>
      <c r="E19" t="str">
        <f>VLOOKUP(A19,[2]Kreise!$A$2:$C$53,3,FALSE)</f>
        <v>K03255</v>
      </c>
      <c r="F19">
        <f>VLOOKUP(A19,'2020_1-2-8_Download'!$B$11:$T$62,4,FALSE)</f>
        <v>13</v>
      </c>
    </row>
    <row r="20" spans="1:6" x14ac:dyDescent="0.25">
      <c r="A20" s="64">
        <f>'2020_1-2-8_Download'!B29</f>
        <v>256</v>
      </c>
      <c r="B20">
        <f>'2020_1-2-8_Download'!$E$8</f>
        <v>2005</v>
      </c>
      <c r="C20" t="str">
        <f>'2020_1-2-8_Download'!D29</f>
        <v>Ausländerinnen und Ausländer</v>
      </c>
      <c r="D20" t="str">
        <f>VLOOKUP(A20,[1]Tabelle1!A$1:B$68,2,FALSE)</f>
        <v>Nienburg (Weser)</v>
      </c>
      <c r="E20" t="str">
        <f>VLOOKUP(A20,[2]Kreise!$A$2:$C$53,3,FALSE)</f>
        <v>K03256</v>
      </c>
      <c r="F20">
        <f>VLOOKUP(A20,'2020_1-2-8_Download'!$B$11:$T$62,4,FALSE)</f>
        <v>48</v>
      </c>
    </row>
    <row r="21" spans="1:6" x14ac:dyDescent="0.25">
      <c r="A21" s="64">
        <f>'2020_1-2-8_Download'!B30</f>
        <v>257</v>
      </c>
      <c r="B21">
        <f>'2020_1-2-8_Download'!$E$8</f>
        <v>2005</v>
      </c>
      <c r="C21" t="str">
        <f>'2020_1-2-8_Download'!D30</f>
        <v>Ausländerinnen und Ausländer</v>
      </c>
      <c r="D21" t="str">
        <f>VLOOKUP(A21,[1]Tabelle1!A$1:B$68,2,FALSE)</f>
        <v>Schaumburg</v>
      </c>
      <c r="E21" t="str">
        <f>VLOOKUP(A21,[2]Kreise!$A$2:$C$53,3,FALSE)</f>
        <v>K03257</v>
      </c>
      <c r="F21">
        <f>VLOOKUP(A21,'2020_1-2-8_Download'!$B$11:$T$62,4,FALSE)</f>
        <v>33</v>
      </c>
    </row>
    <row r="22" spans="1:6" x14ac:dyDescent="0.25">
      <c r="A22" s="64">
        <f>'2020_1-2-8_Download'!B31</f>
        <v>2</v>
      </c>
      <c r="B22">
        <f>'2020_1-2-8_Download'!$E$8</f>
        <v>2005</v>
      </c>
      <c r="C22" t="str">
        <f>'2020_1-2-8_Download'!D31</f>
        <v>Ausländerinnen und Ausländer</v>
      </c>
      <c r="D22" t="str">
        <f>VLOOKUP(A22,[1]Tabelle1!A$1:B$68,2,FALSE)</f>
        <v>Stat. Region Hannover</v>
      </c>
      <c r="E22" t="str">
        <f>VLOOKUP(A22,[2]Kreise!$A$2:$C$53,3,FALSE)</f>
        <v>K032</v>
      </c>
      <c r="F22">
        <f>VLOOKUP(A22,'2020_1-2-8_Download'!$B$11:$T$62,4,FALSE)</f>
        <v>701</v>
      </c>
    </row>
    <row r="23" spans="1:6" x14ac:dyDescent="0.25">
      <c r="A23" s="64">
        <f>'2020_1-2-8_Download'!B32</f>
        <v>351</v>
      </c>
      <c r="B23">
        <f>'2020_1-2-8_Download'!$E$8</f>
        <v>2005</v>
      </c>
      <c r="C23" t="str">
        <f>'2020_1-2-8_Download'!D32</f>
        <v>Ausländerinnen und Ausländer</v>
      </c>
      <c r="D23" t="str">
        <f>VLOOKUP(A23,[1]Tabelle1!A$1:B$68,2,FALSE)</f>
        <v>Celle</v>
      </c>
      <c r="E23" t="str">
        <f>VLOOKUP(A23,[2]Kreise!$A$2:$C$53,3,FALSE)</f>
        <v>K03351</v>
      </c>
      <c r="F23">
        <f>VLOOKUP(A23,'2020_1-2-8_Download'!$B$11:$T$62,4,FALSE)</f>
        <v>40</v>
      </c>
    </row>
    <row r="24" spans="1:6" x14ac:dyDescent="0.25">
      <c r="A24" s="64">
        <f>'2020_1-2-8_Download'!B33</f>
        <v>352</v>
      </c>
      <c r="B24">
        <f>'2020_1-2-8_Download'!$E$8</f>
        <v>2005</v>
      </c>
      <c r="C24" t="str">
        <f>'2020_1-2-8_Download'!D33</f>
        <v>Ausländerinnen und Ausländer</v>
      </c>
      <c r="D24" t="str">
        <f>VLOOKUP(A24,[1]Tabelle1!A$1:B$68,2,FALSE)</f>
        <v>Cuxhaven</v>
      </c>
      <c r="E24" t="str">
        <f>VLOOKUP(A24,[2]Kreise!$A$2:$C$53,3,FALSE)</f>
        <v>K03352</v>
      </c>
      <c r="F24">
        <f>VLOOKUP(A24,'2020_1-2-8_Download'!$B$11:$T$62,4,FALSE)</f>
        <v>45</v>
      </c>
    </row>
    <row r="25" spans="1:6" x14ac:dyDescent="0.25">
      <c r="A25" s="64">
        <f>'2020_1-2-8_Download'!B34</f>
        <v>353</v>
      </c>
      <c r="B25">
        <f>'2020_1-2-8_Download'!$E$8</f>
        <v>2005</v>
      </c>
      <c r="C25" t="str">
        <f>'2020_1-2-8_Download'!D34</f>
        <v>Ausländerinnen und Ausländer</v>
      </c>
      <c r="D25" t="str">
        <f>VLOOKUP(A25,[1]Tabelle1!A$1:B$68,2,FALSE)</f>
        <v>Harburg</v>
      </c>
      <c r="E25" t="str">
        <f>VLOOKUP(A25,[2]Kreise!$A$2:$C$53,3,FALSE)</f>
        <v>K03353</v>
      </c>
      <c r="F25">
        <f>VLOOKUP(A25,'2020_1-2-8_Download'!$B$11:$T$62,4,FALSE)</f>
        <v>55</v>
      </c>
    </row>
    <row r="26" spans="1:6" x14ac:dyDescent="0.25">
      <c r="A26" s="64">
        <f>'2020_1-2-8_Download'!B35</f>
        <v>354</v>
      </c>
      <c r="B26">
        <f>'2020_1-2-8_Download'!$E$8</f>
        <v>2005</v>
      </c>
      <c r="C26" t="str">
        <f>'2020_1-2-8_Download'!D35</f>
        <v>Ausländerinnen und Ausländer</v>
      </c>
      <c r="D26" t="str">
        <f>VLOOKUP(A26,[1]Tabelle1!A$1:B$68,2,FALSE)</f>
        <v>Lüchow-Dannenberg</v>
      </c>
      <c r="E26" t="str">
        <f>VLOOKUP(A26,[2]Kreise!$A$2:$C$53,3,FALSE)</f>
        <v>K03354</v>
      </c>
      <c r="F26">
        <f>VLOOKUP(A26,'2020_1-2-8_Download'!$B$11:$T$62,4,FALSE)</f>
        <v>5</v>
      </c>
    </row>
    <row r="27" spans="1:6" x14ac:dyDescent="0.25">
      <c r="A27" s="64">
        <f>'2020_1-2-8_Download'!B36</f>
        <v>355</v>
      </c>
      <c r="B27">
        <f>'2020_1-2-8_Download'!$E$8</f>
        <v>2005</v>
      </c>
      <c r="C27" t="str">
        <f>'2020_1-2-8_Download'!D36</f>
        <v>Ausländerinnen und Ausländer</v>
      </c>
      <c r="D27" t="str">
        <f>VLOOKUP(A27,[1]Tabelle1!A$1:B$68,2,FALSE)</f>
        <v>Lüneburg</v>
      </c>
      <c r="E27" t="str">
        <f>VLOOKUP(A27,[2]Kreise!$A$2:$C$53,3,FALSE)</f>
        <v>K03355</v>
      </c>
      <c r="F27">
        <f>VLOOKUP(A27,'2020_1-2-8_Download'!$B$11:$T$62,4,FALSE)</f>
        <v>42</v>
      </c>
    </row>
    <row r="28" spans="1:6" x14ac:dyDescent="0.25">
      <c r="A28" s="64">
        <f>'2020_1-2-8_Download'!B37</f>
        <v>356</v>
      </c>
      <c r="B28">
        <f>'2020_1-2-8_Download'!$E$8</f>
        <v>2005</v>
      </c>
      <c r="C28" t="str">
        <f>'2020_1-2-8_Download'!D37</f>
        <v>Ausländerinnen und Ausländer</v>
      </c>
      <c r="D28" t="str">
        <f>VLOOKUP(A28,[1]Tabelle1!A$1:B$68,2,FALSE)</f>
        <v>Osterholz</v>
      </c>
      <c r="E28" t="str">
        <f>VLOOKUP(A28,[2]Kreise!$A$2:$C$53,3,FALSE)</f>
        <v>K03356</v>
      </c>
      <c r="F28">
        <f>VLOOKUP(A28,'2020_1-2-8_Download'!$B$11:$T$62,4,FALSE)</f>
        <v>42</v>
      </c>
    </row>
    <row r="29" spans="1:6" x14ac:dyDescent="0.25">
      <c r="A29" s="64">
        <f>'2020_1-2-8_Download'!B38</f>
        <v>357</v>
      </c>
      <c r="B29">
        <f>'2020_1-2-8_Download'!$E$8</f>
        <v>2005</v>
      </c>
      <c r="C29" t="str">
        <f>'2020_1-2-8_Download'!D38</f>
        <v>Ausländerinnen und Ausländer</v>
      </c>
      <c r="D29" t="str">
        <f>VLOOKUP(A29,[1]Tabelle1!A$1:B$68,2,FALSE)</f>
        <v>Rotenburg (Wümme)</v>
      </c>
      <c r="E29" t="str">
        <f>VLOOKUP(A29,[2]Kreise!$A$2:$C$53,3,FALSE)</f>
        <v>K03357</v>
      </c>
      <c r="F29">
        <f>VLOOKUP(A29,'2020_1-2-8_Download'!$B$11:$T$62,4,FALSE)</f>
        <v>37</v>
      </c>
    </row>
    <row r="30" spans="1:6" x14ac:dyDescent="0.25">
      <c r="A30" s="64">
        <f>'2020_1-2-8_Download'!B39</f>
        <v>358</v>
      </c>
      <c r="B30">
        <f>'2020_1-2-8_Download'!$E$8</f>
        <v>2005</v>
      </c>
      <c r="C30" t="str">
        <f>'2020_1-2-8_Download'!D39</f>
        <v>Ausländerinnen und Ausländer</v>
      </c>
      <c r="D30" t="str">
        <f>VLOOKUP(A30,[1]Tabelle1!A$1:B$68,2,FALSE)</f>
        <v>Heidekreis</v>
      </c>
      <c r="E30" t="str">
        <f>VLOOKUP(A30,[2]Kreise!$A$2:$C$53,3,FALSE)</f>
        <v>K03358</v>
      </c>
      <c r="F30">
        <f>VLOOKUP(A30,'2020_1-2-8_Download'!$B$11:$T$62,4,FALSE)</f>
        <v>42</v>
      </c>
    </row>
    <row r="31" spans="1:6" x14ac:dyDescent="0.25">
      <c r="A31" s="64">
        <f>'2020_1-2-8_Download'!B40</f>
        <v>359</v>
      </c>
      <c r="B31">
        <f>'2020_1-2-8_Download'!$E$8</f>
        <v>2005</v>
      </c>
      <c r="C31" t="str">
        <f>'2020_1-2-8_Download'!D40</f>
        <v>Ausländerinnen und Ausländer</v>
      </c>
      <c r="D31" t="str">
        <f>VLOOKUP(A31,[1]Tabelle1!A$1:B$68,2,FALSE)</f>
        <v>Stade</v>
      </c>
      <c r="E31" t="str">
        <f>VLOOKUP(A31,[2]Kreise!$A$2:$C$53,3,FALSE)</f>
        <v>K03359</v>
      </c>
      <c r="F31">
        <f>VLOOKUP(A31,'2020_1-2-8_Download'!$B$11:$T$62,4,FALSE)</f>
        <v>43</v>
      </c>
    </row>
    <row r="32" spans="1:6" x14ac:dyDescent="0.25">
      <c r="A32" s="64">
        <f>'2020_1-2-8_Download'!B41</f>
        <v>360</v>
      </c>
      <c r="B32">
        <f>'2020_1-2-8_Download'!$E$8</f>
        <v>2005</v>
      </c>
      <c r="C32" t="str">
        <f>'2020_1-2-8_Download'!D41</f>
        <v>Ausländerinnen und Ausländer</v>
      </c>
      <c r="D32" t="str">
        <f>VLOOKUP(A32,[1]Tabelle1!A$1:B$68,2,FALSE)</f>
        <v>Uelzen</v>
      </c>
      <c r="E32" t="str">
        <f>VLOOKUP(A32,[2]Kreise!$A$2:$C$53,3,FALSE)</f>
        <v>K03360</v>
      </c>
      <c r="F32">
        <f>VLOOKUP(A32,'2020_1-2-8_Download'!$B$11:$T$62,4,FALSE)</f>
        <v>28</v>
      </c>
    </row>
    <row r="33" spans="1:6" x14ac:dyDescent="0.25">
      <c r="A33" s="64">
        <f>'2020_1-2-8_Download'!B42</f>
        <v>361</v>
      </c>
      <c r="B33">
        <f>'2020_1-2-8_Download'!$E$8</f>
        <v>2005</v>
      </c>
      <c r="C33" t="str">
        <f>'2020_1-2-8_Download'!D42</f>
        <v>Ausländerinnen und Ausländer</v>
      </c>
      <c r="D33" t="str">
        <f>VLOOKUP(A33,[1]Tabelle1!A$1:B$68,2,FALSE)</f>
        <v>Verden</v>
      </c>
      <c r="E33" t="str">
        <f>VLOOKUP(A33,[2]Kreise!$A$2:$C$53,3,FALSE)</f>
        <v>K03361</v>
      </c>
      <c r="F33">
        <f>VLOOKUP(A33,'2020_1-2-8_Download'!$B$11:$T$62,4,FALSE)</f>
        <v>44</v>
      </c>
    </row>
    <row r="34" spans="1:6" x14ac:dyDescent="0.25">
      <c r="A34" s="64">
        <f>'2020_1-2-8_Download'!B43</f>
        <v>3</v>
      </c>
      <c r="B34">
        <f>'2020_1-2-8_Download'!$E$8</f>
        <v>2005</v>
      </c>
      <c r="C34" t="str">
        <f>'2020_1-2-8_Download'!D43</f>
        <v>Ausländerinnen und Ausländer</v>
      </c>
      <c r="D34" t="str">
        <f>VLOOKUP(A34,[1]Tabelle1!A$1:B$68,2,FALSE)</f>
        <v>Stat. Region Lüneburg</v>
      </c>
      <c r="E34" t="str">
        <f>VLOOKUP(A34,[2]Kreise!$A$2:$C$53,3,FALSE)</f>
        <v>K033</v>
      </c>
      <c r="F34">
        <f>VLOOKUP(A34,'2020_1-2-8_Download'!$B$11:$T$62,4,FALSE)</f>
        <v>423</v>
      </c>
    </row>
    <row r="35" spans="1:6" x14ac:dyDescent="0.25">
      <c r="A35" s="64">
        <f>'2020_1-2-8_Download'!B44</f>
        <v>401</v>
      </c>
      <c r="B35">
        <f>'2020_1-2-8_Download'!$E$8</f>
        <v>2005</v>
      </c>
      <c r="C35" t="str">
        <f>'2020_1-2-8_Download'!D44</f>
        <v>Ausländerinnen und Ausländer</v>
      </c>
      <c r="D35" t="str">
        <f>VLOOKUP(A35,[1]Tabelle1!A$1:B$68,2,FALSE)</f>
        <v>Delmenhorst  Stadt</v>
      </c>
      <c r="E35" t="str">
        <f>VLOOKUP(A35,[2]Kreise!$A$2:$C$53,3,FALSE)</f>
        <v>K03401</v>
      </c>
      <c r="F35">
        <f>VLOOKUP(A35,'2020_1-2-8_Download'!$B$11:$T$62,4,FALSE)</f>
        <v>18</v>
      </c>
    </row>
    <row r="36" spans="1:6" x14ac:dyDescent="0.25">
      <c r="A36" s="64">
        <f>'2020_1-2-8_Download'!B45</f>
        <v>402</v>
      </c>
      <c r="B36">
        <f>'2020_1-2-8_Download'!$E$8</f>
        <v>2005</v>
      </c>
      <c r="C36" t="str">
        <f>'2020_1-2-8_Download'!D45</f>
        <v>Ausländerinnen und Ausländer</v>
      </c>
      <c r="D36" t="str">
        <f>VLOOKUP(A36,[1]Tabelle1!A$1:B$68,2,FALSE)</f>
        <v>Emden  Stadt</v>
      </c>
      <c r="E36" t="str">
        <f>VLOOKUP(A36,[2]Kreise!$A$2:$C$53,3,FALSE)</f>
        <v>K03402</v>
      </c>
      <c r="F36">
        <f>VLOOKUP(A36,'2020_1-2-8_Download'!$B$11:$T$62,4,FALSE)</f>
        <v>14</v>
      </c>
    </row>
    <row r="37" spans="1:6" x14ac:dyDescent="0.25">
      <c r="A37" s="64">
        <f>'2020_1-2-8_Download'!B46</f>
        <v>403</v>
      </c>
      <c r="B37">
        <f>'2020_1-2-8_Download'!$E$8</f>
        <v>2005</v>
      </c>
      <c r="C37" t="str">
        <f>'2020_1-2-8_Download'!D46</f>
        <v>Ausländerinnen und Ausländer</v>
      </c>
      <c r="D37" t="str">
        <f>VLOOKUP(A37,[1]Tabelle1!A$1:B$68,2,FALSE)</f>
        <v>Oldenburg(Oldb)  Stadt</v>
      </c>
      <c r="E37" t="str">
        <f>VLOOKUP(A37,[2]Kreise!$A$2:$C$53,3,FALSE)</f>
        <v>K03403</v>
      </c>
      <c r="F37">
        <f>VLOOKUP(A37,'2020_1-2-8_Download'!$B$11:$T$62,4,FALSE)</f>
        <v>101</v>
      </c>
    </row>
    <row r="38" spans="1:6" x14ac:dyDescent="0.25">
      <c r="A38" s="64">
        <f>'2020_1-2-8_Download'!B47</f>
        <v>404</v>
      </c>
      <c r="B38">
        <f>'2020_1-2-8_Download'!$E$8</f>
        <v>2005</v>
      </c>
      <c r="C38" t="str">
        <f>'2020_1-2-8_Download'!D47</f>
        <v>Ausländerinnen und Ausländer</v>
      </c>
      <c r="D38" t="str">
        <f>VLOOKUP(A38,[1]Tabelle1!A$1:B$68,2,FALSE)</f>
        <v>Osnabrück  Stadt</v>
      </c>
      <c r="E38" t="str">
        <f>VLOOKUP(A38,[2]Kreise!$A$2:$C$53,3,FALSE)</f>
        <v>K03404</v>
      </c>
      <c r="F38">
        <f>VLOOKUP(A38,'2020_1-2-8_Download'!$B$11:$T$62,4,FALSE)</f>
        <v>60</v>
      </c>
    </row>
    <row r="39" spans="1:6" x14ac:dyDescent="0.25">
      <c r="A39" s="64">
        <f>'2020_1-2-8_Download'!B48</f>
        <v>405</v>
      </c>
      <c r="B39">
        <f>'2020_1-2-8_Download'!$E$8</f>
        <v>2005</v>
      </c>
      <c r="C39" t="str">
        <f>'2020_1-2-8_Download'!D48</f>
        <v>Ausländerinnen und Ausländer</v>
      </c>
      <c r="D39" t="str">
        <f>VLOOKUP(A39,[1]Tabelle1!A$1:B$68,2,FALSE)</f>
        <v>Wilhelmshaven  Stadt</v>
      </c>
      <c r="E39" t="str">
        <f>VLOOKUP(A39,[2]Kreise!$A$2:$C$53,3,FALSE)</f>
        <v>K03405</v>
      </c>
      <c r="F39">
        <f>VLOOKUP(A39,'2020_1-2-8_Download'!$B$11:$T$62,4,FALSE)</f>
        <v>26</v>
      </c>
    </row>
    <row r="40" spans="1:6" x14ac:dyDescent="0.25">
      <c r="A40" s="64">
        <f>'2020_1-2-8_Download'!B49</f>
        <v>451</v>
      </c>
      <c r="B40">
        <f>'2020_1-2-8_Download'!$E$8</f>
        <v>2005</v>
      </c>
      <c r="C40" t="str">
        <f>'2020_1-2-8_Download'!D49</f>
        <v>Ausländerinnen und Ausländer</v>
      </c>
      <c r="D40" t="str">
        <f>VLOOKUP(A40,[1]Tabelle1!A$1:B$68,2,FALSE)</f>
        <v>Ammerland</v>
      </c>
      <c r="E40" t="str">
        <f>VLOOKUP(A40,[2]Kreise!$A$2:$C$53,3,FALSE)</f>
        <v>K03451</v>
      </c>
      <c r="F40">
        <f>VLOOKUP(A40,'2020_1-2-8_Download'!$B$11:$T$62,4,FALSE)</f>
        <v>14</v>
      </c>
    </row>
    <row r="41" spans="1:6" x14ac:dyDescent="0.25">
      <c r="A41" s="64">
        <f>'2020_1-2-8_Download'!B50</f>
        <v>452</v>
      </c>
      <c r="B41">
        <f>'2020_1-2-8_Download'!$E$8</f>
        <v>2005</v>
      </c>
      <c r="C41" t="str">
        <f>'2020_1-2-8_Download'!D50</f>
        <v>Ausländerinnen und Ausländer</v>
      </c>
      <c r="D41" t="str">
        <f>VLOOKUP(A41,[1]Tabelle1!A$1:B$68,2,FALSE)</f>
        <v>Aurich</v>
      </c>
      <c r="E41" t="str">
        <f>VLOOKUP(A41,[2]Kreise!$A$2:$C$53,3,FALSE)</f>
        <v>K03452</v>
      </c>
      <c r="F41">
        <f>VLOOKUP(A41,'2020_1-2-8_Download'!$B$11:$T$62,4,FALSE)</f>
        <v>43</v>
      </c>
    </row>
    <row r="42" spans="1:6" x14ac:dyDescent="0.25">
      <c r="A42" s="64">
        <f>'2020_1-2-8_Download'!B51</f>
        <v>453</v>
      </c>
      <c r="B42">
        <f>'2020_1-2-8_Download'!$E$8</f>
        <v>2005</v>
      </c>
      <c r="C42" t="str">
        <f>'2020_1-2-8_Download'!D51</f>
        <v>Ausländerinnen und Ausländer</v>
      </c>
      <c r="D42" t="str">
        <f>VLOOKUP(A42,[1]Tabelle1!A$1:B$68,2,FALSE)</f>
        <v>Cloppenburg</v>
      </c>
      <c r="E42" t="str">
        <f>VLOOKUP(A42,[2]Kreise!$A$2:$C$53,3,FALSE)</f>
        <v>K03453</v>
      </c>
      <c r="F42">
        <f>VLOOKUP(A42,'2020_1-2-8_Download'!$B$11:$T$62,4,FALSE)</f>
        <v>32</v>
      </c>
    </row>
    <row r="43" spans="1:6" x14ac:dyDescent="0.25">
      <c r="A43" s="64">
        <f>'2020_1-2-8_Download'!B52</f>
        <v>454</v>
      </c>
      <c r="B43">
        <f>'2020_1-2-8_Download'!$E$8</f>
        <v>2005</v>
      </c>
      <c r="C43" t="str">
        <f>'2020_1-2-8_Download'!D52</f>
        <v>Ausländerinnen und Ausländer</v>
      </c>
      <c r="D43" t="str">
        <f>VLOOKUP(A43,[1]Tabelle1!A$1:B$68,2,FALSE)</f>
        <v>Emsland</v>
      </c>
      <c r="E43" t="str">
        <f>VLOOKUP(A43,[2]Kreise!$A$2:$C$53,3,FALSE)</f>
        <v>K03454</v>
      </c>
      <c r="F43">
        <f>VLOOKUP(A43,'2020_1-2-8_Download'!$B$11:$T$62,4,FALSE)</f>
        <v>87</v>
      </c>
    </row>
    <row r="44" spans="1:6" x14ac:dyDescent="0.25">
      <c r="A44" s="64">
        <f>'2020_1-2-8_Download'!B53</f>
        <v>455</v>
      </c>
      <c r="B44">
        <f>'2020_1-2-8_Download'!$E$8</f>
        <v>2005</v>
      </c>
      <c r="C44" t="str">
        <f>'2020_1-2-8_Download'!D53</f>
        <v>Ausländerinnen und Ausländer</v>
      </c>
      <c r="D44" t="str">
        <f>VLOOKUP(A44,[1]Tabelle1!A$1:B$68,2,FALSE)</f>
        <v>Friesland</v>
      </c>
      <c r="E44" t="str">
        <f>VLOOKUP(A44,[2]Kreise!$A$2:$C$53,3,FALSE)</f>
        <v>K03455</v>
      </c>
      <c r="F44">
        <f>VLOOKUP(A44,'2020_1-2-8_Download'!$B$11:$T$62,4,FALSE)</f>
        <v>17</v>
      </c>
    </row>
    <row r="45" spans="1:6" x14ac:dyDescent="0.25">
      <c r="A45" s="64">
        <f>'2020_1-2-8_Download'!B54</f>
        <v>456</v>
      </c>
      <c r="B45">
        <f>'2020_1-2-8_Download'!$E$8</f>
        <v>2005</v>
      </c>
      <c r="C45" t="str">
        <f>'2020_1-2-8_Download'!D54</f>
        <v>Ausländerinnen und Ausländer</v>
      </c>
      <c r="D45" t="str">
        <f>VLOOKUP(A45,[1]Tabelle1!A$1:B$68,2,FALSE)</f>
        <v>Grafschaft Bentheim</v>
      </c>
      <c r="E45" t="str">
        <f>VLOOKUP(A45,[2]Kreise!$A$2:$C$53,3,FALSE)</f>
        <v>K03456</v>
      </c>
      <c r="F45">
        <f>VLOOKUP(A45,'2020_1-2-8_Download'!$B$11:$T$62,4,FALSE)</f>
        <v>57</v>
      </c>
    </row>
    <row r="46" spans="1:6" x14ac:dyDescent="0.25">
      <c r="A46" s="64">
        <f>'2020_1-2-8_Download'!B55</f>
        <v>457</v>
      </c>
      <c r="B46">
        <f>'2020_1-2-8_Download'!$E$8</f>
        <v>2005</v>
      </c>
      <c r="C46" t="str">
        <f>'2020_1-2-8_Download'!D55</f>
        <v>Ausländerinnen und Ausländer</v>
      </c>
      <c r="D46" t="str">
        <f>VLOOKUP(A46,[1]Tabelle1!A$1:B$68,2,FALSE)</f>
        <v>Leer</v>
      </c>
      <c r="E46" t="str">
        <f>VLOOKUP(A46,[2]Kreise!$A$2:$C$53,3,FALSE)</f>
        <v>K03457</v>
      </c>
      <c r="F46">
        <f>VLOOKUP(A46,'2020_1-2-8_Download'!$B$11:$T$62,4,FALSE)</f>
        <v>35</v>
      </c>
    </row>
    <row r="47" spans="1:6" x14ac:dyDescent="0.25">
      <c r="A47" s="64">
        <f>'2020_1-2-8_Download'!B56</f>
        <v>458</v>
      </c>
      <c r="B47">
        <f>'2020_1-2-8_Download'!$E$8</f>
        <v>2005</v>
      </c>
      <c r="C47" t="str">
        <f>'2020_1-2-8_Download'!D56</f>
        <v>Ausländerinnen und Ausländer</v>
      </c>
      <c r="D47" t="str">
        <f>VLOOKUP(A47,[1]Tabelle1!A$1:B$68,2,FALSE)</f>
        <v>Oldenburg</v>
      </c>
      <c r="E47" t="str">
        <f>VLOOKUP(A47,[2]Kreise!$A$2:$C$53,3,FALSE)</f>
        <v>K03458</v>
      </c>
      <c r="F47">
        <f>VLOOKUP(A47,'2020_1-2-8_Download'!$B$11:$T$62,4,FALSE)</f>
        <v>28</v>
      </c>
    </row>
    <row r="48" spans="1:6" x14ac:dyDescent="0.25">
      <c r="A48" s="64">
        <f>'2020_1-2-8_Download'!B57</f>
        <v>459</v>
      </c>
      <c r="B48">
        <f>'2020_1-2-8_Download'!$E$8</f>
        <v>2005</v>
      </c>
      <c r="C48" t="str">
        <f>'2020_1-2-8_Download'!D57</f>
        <v>Ausländerinnen und Ausländer</v>
      </c>
      <c r="D48" t="str">
        <f>VLOOKUP(A48,[1]Tabelle1!A$1:B$68,2,FALSE)</f>
        <v>Osnabrück</v>
      </c>
      <c r="E48" t="str">
        <f>VLOOKUP(A48,[2]Kreise!$A$2:$C$53,3,FALSE)</f>
        <v>K03459</v>
      </c>
      <c r="F48">
        <f>VLOOKUP(A48,'2020_1-2-8_Download'!$B$11:$T$62,4,FALSE)</f>
        <v>61</v>
      </c>
    </row>
    <row r="49" spans="1:6" x14ac:dyDescent="0.25">
      <c r="A49" s="64">
        <f>'2020_1-2-8_Download'!B58</f>
        <v>460</v>
      </c>
      <c r="B49">
        <f>'2020_1-2-8_Download'!$E$8</f>
        <v>2005</v>
      </c>
      <c r="C49" t="str">
        <f>'2020_1-2-8_Download'!D58</f>
        <v>Ausländerinnen und Ausländer</v>
      </c>
      <c r="D49" t="str">
        <f>VLOOKUP(A49,[1]Tabelle1!A$1:B$68,2,FALSE)</f>
        <v>Vechta</v>
      </c>
      <c r="E49" t="str">
        <f>VLOOKUP(A49,[2]Kreise!$A$2:$C$53,3,FALSE)</f>
        <v>K03460</v>
      </c>
      <c r="F49">
        <f>VLOOKUP(A49,'2020_1-2-8_Download'!$B$11:$T$62,4,FALSE)</f>
        <v>86</v>
      </c>
    </row>
    <row r="50" spans="1:6" x14ac:dyDescent="0.25">
      <c r="A50" s="64">
        <f>'2020_1-2-8_Download'!B59</f>
        <v>461</v>
      </c>
      <c r="B50">
        <f>'2020_1-2-8_Download'!$E$8</f>
        <v>2005</v>
      </c>
      <c r="C50" t="str">
        <f>'2020_1-2-8_Download'!D59</f>
        <v>Ausländerinnen und Ausländer</v>
      </c>
      <c r="D50" t="str">
        <f>VLOOKUP(A50,[1]Tabelle1!A$1:B$68,2,FALSE)</f>
        <v>Wesermarsch</v>
      </c>
      <c r="E50" t="str">
        <f>VLOOKUP(A50,[2]Kreise!$A$2:$C$53,3,FALSE)</f>
        <v>K03461</v>
      </c>
      <c r="F50">
        <f>VLOOKUP(A50,'2020_1-2-8_Download'!$B$11:$T$62,4,FALSE)</f>
        <v>17</v>
      </c>
    </row>
    <row r="51" spans="1:6" x14ac:dyDescent="0.25">
      <c r="A51" s="64">
        <f>'2020_1-2-8_Download'!B60</f>
        <v>462</v>
      </c>
      <c r="B51">
        <f>'2020_1-2-8_Download'!$E$8</f>
        <v>2005</v>
      </c>
      <c r="C51" t="str">
        <f>'2020_1-2-8_Download'!D60</f>
        <v>Ausländerinnen und Ausländer</v>
      </c>
      <c r="D51" t="str">
        <f>VLOOKUP(A51,[1]Tabelle1!A$1:B$68,2,FALSE)</f>
        <v>Wittmund</v>
      </c>
      <c r="E51" t="str">
        <f>VLOOKUP(A51,[2]Kreise!$A$2:$C$53,3,FALSE)</f>
        <v>K03462</v>
      </c>
      <c r="F51">
        <f>VLOOKUP(A51,'2020_1-2-8_Download'!$B$11:$T$62,4,FALSE)</f>
        <v>16</v>
      </c>
    </row>
    <row r="52" spans="1:6" x14ac:dyDescent="0.25">
      <c r="A52" s="64">
        <f>'2020_1-2-8_Download'!B61</f>
        <v>4</v>
      </c>
      <c r="B52">
        <f>'2020_1-2-8_Download'!$E$8</f>
        <v>2005</v>
      </c>
      <c r="C52" t="str">
        <f>'2020_1-2-8_Download'!D61</f>
        <v>Ausländerinnen und Ausländer</v>
      </c>
      <c r="D52" t="str">
        <f>VLOOKUP(A52,[1]Tabelle1!A$1:B$68,2,FALSE)</f>
        <v>Stat. Region Weser-Ems</v>
      </c>
      <c r="E52" t="str">
        <f>VLOOKUP(A52,[2]Kreise!$A$2:$C$53,3,FALSE)</f>
        <v>K034</v>
      </c>
      <c r="F52">
        <f>VLOOKUP(A52,'2020_1-2-8_Download'!$B$11:$T$62,4,FALSE)</f>
        <v>712</v>
      </c>
    </row>
    <row r="53" spans="1:6" x14ac:dyDescent="0.25">
      <c r="A53" s="64">
        <f>'2020_1-2-8_Download'!B62</f>
        <v>0</v>
      </c>
      <c r="B53">
        <f>'2020_1-2-8_Download'!$E$8</f>
        <v>2005</v>
      </c>
      <c r="C53" t="str">
        <f>'2020_1-2-8_Download'!D62</f>
        <v>Ausländerinnen und Ausländer</v>
      </c>
      <c r="D53" t="str">
        <f>VLOOKUP(A53,[1]Tabelle1!A$1:B$68,2,FALSE)</f>
        <v>Niedersachsen</v>
      </c>
      <c r="E53" t="str">
        <f>VLOOKUP(A53,[2]Kreise!$A$2:$C$53,3,FALSE)</f>
        <v>K030</v>
      </c>
      <c r="F53">
        <f>VLOOKUP(A53,'2020_1-2-8_Download'!$B$11:$T$62,4,FALSE)</f>
        <v>2304</v>
      </c>
    </row>
    <row r="54" spans="1:6" x14ac:dyDescent="0.25">
      <c r="A54" s="64">
        <f>'2020_1-2-8_Download'!B11</f>
        <v>101</v>
      </c>
      <c r="B54">
        <f>'2020_1-2-8_Download'!$F$8</f>
        <v>2006</v>
      </c>
      <c r="C54" t="str">
        <f>'2020_1-2-8_Download'!D11</f>
        <v>Ausländerinnen und Ausländer</v>
      </c>
      <c r="D54" t="str">
        <f>VLOOKUP(A54,[1]Tabelle1!A$1:B$68,2,FALSE)</f>
        <v>Braunschweig  Stadt</v>
      </c>
      <c r="E54" t="str">
        <f>VLOOKUP(A54,[2]Kreise!$A$2:$C$53,3,FALSE)</f>
        <v>K03101</v>
      </c>
      <c r="F54">
        <f>VLOOKUP(A54,'2020_1-2-8_Download'!$B$11:$T$62,5,FALSE)</f>
        <v>72</v>
      </c>
    </row>
    <row r="55" spans="1:6" x14ac:dyDescent="0.25">
      <c r="A55" s="64">
        <f>'2020_1-2-8_Download'!B12</f>
        <v>102</v>
      </c>
      <c r="B55">
        <f>'2020_1-2-8_Download'!$F$8</f>
        <v>2006</v>
      </c>
      <c r="C55" t="str">
        <f>'2020_1-2-8_Download'!D12</f>
        <v>Ausländerinnen und Ausländer</v>
      </c>
      <c r="D55" t="str">
        <f>VLOOKUP(A55,[1]Tabelle1!A$1:B$68,2,FALSE)</f>
        <v>Salzgitter  Stadt</v>
      </c>
      <c r="E55" t="str">
        <f>VLOOKUP(A55,[2]Kreise!$A$2:$C$53,3,FALSE)</f>
        <v>K03102</v>
      </c>
      <c r="F55">
        <f>VLOOKUP(A55,'2020_1-2-8_Download'!$B$11:$T$62,5,FALSE)</f>
        <v>37</v>
      </c>
    </row>
    <row r="56" spans="1:6" x14ac:dyDescent="0.25">
      <c r="A56" s="64">
        <f>'2020_1-2-8_Download'!B13</f>
        <v>103</v>
      </c>
      <c r="B56">
        <f>'2020_1-2-8_Download'!$F$8</f>
        <v>2006</v>
      </c>
      <c r="C56" t="str">
        <f>'2020_1-2-8_Download'!D13</f>
        <v>Ausländerinnen und Ausländer</v>
      </c>
      <c r="D56" t="str">
        <f>VLOOKUP(A56,[1]Tabelle1!A$1:B$68,2,FALSE)</f>
        <v>Wolfsburg  Stadt</v>
      </c>
      <c r="E56" t="str">
        <f>VLOOKUP(A56,[2]Kreise!$A$2:$C$53,3,FALSE)</f>
        <v>K03103</v>
      </c>
      <c r="F56">
        <f>VLOOKUP(A56,'2020_1-2-8_Download'!$B$11:$T$62,5,FALSE)</f>
        <v>49</v>
      </c>
    </row>
    <row r="57" spans="1:6" x14ac:dyDescent="0.25">
      <c r="A57" s="64">
        <f>'2020_1-2-8_Download'!B14</f>
        <v>151</v>
      </c>
      <c r="B57">
        <f>'2020_1-2-8_Download'!$F$8</f>
        <v>2006</v>
      </c>
      <c r="C57" t="str">
        <f>'2020_1-2-8_Download'!D14</f>
        <v>Ausländerinnen und Ausländer</v>
      </c>
      <c r="D57" t="str">
        <f>VLOOKUP(A57,[1]Tabelle1!A$1:B$68,2,FALSE)</f>
        <v>Gifhorn</v>
      </c>
      <c r="E57" t="str">
        <f>VLOOKUP(A57,[2]Kreise!$A$2:$C$53,3,FALSE)</f>
        <v>K03151</v>
      </c>
      <c r="F57">
        <f>VLOOKUP(A57,'2020_1-2-8_Download'!$B$11:$T$62,5,FALSE)</f>
        <v>8</v>
      </c>
    </row>
    <row r="58" spans="1:6" x14ac:dyDescent="0.25">
      <c r="A58" s="64">
        <f>'2020_1-2-8_Download'!B15</f>
        <v>153</v>
      </c>
      <c r="B58">
        <f>'2020_1-2-8_Download'!$F$8</f>
        <v>2006</v>
      </c>
      <c r="C58" t="str">
        <f>'2020_1-2-8_Download'!D15</f>
        <v>Ausländerinnen und Ausländer</v>
      </c>
      <c r="D58" t="str">
        <f>VLOOKUP(A58,[1]Tabelle1!A$1:B$68,2,FALSE)</f>
        <v>Goslar</v>
      </c>
      <c r="E58" t="str">
        <f>VLOOKUP(A58,[2]Kreise!$A$2:$C$53,3,FALSE)</f>
        <v>K03153</v>
      </c>
      <c r="F58">
        <f>VLOOKUP(A58,'2020_1-2-8_Download'!$B$11:$T$62,5,FALSE)</f>
        <v>44</v>
      </c>
    </row>
    <row r="59" spans="1:6" x14ac:dyDescent="0.25">
      <c r="A59" s="64">
        <f>'2020_1-2-8_Download'!B16</f>
        <v>154</v>
      </c>
      <c r="B59">
        <f>'2020_1-2-8_Download'!$F$8</f>
        <v>2006</v>
      </c>
      <c r="C59" t="str">
        <f>'2020_1-2-8_Download'!D16</f>
        <v>Ausländerinnen und Ausländer</v>
      </c>
      <c r="D59" t="str">
        <f>VLOOKUP(A59,[1]Tabelle1!A$1:B$68,2,FALSE)</f>
        <v>Helmstedt</v>
      </c>
      <c r="E59" t="str">
        <f>VLOOKUP(A59,[2]Kreise!$A$2:$C$53,3,FALSE)</f>
        <v>K03154</v>
      </c>
      <c r="F59">
        <f>VLOOKUP(A59,'2020_1-2-8_Download'!$B$11:$T$62,5,FALSE)</f>
        <v>12</v>
      </c>
    </row>
    <row r="60" spans="1:6" x14ac:dyDescent="0.25">
      <c r="A60" s="64">
        <f>'2020_1-2-8_Download'!B17</f>
        <v>155</v>
      </c>
      <c r="B60">
        <f>'2020_1-2-8_Download'!$F$8</f>
        <v>2006</v>
      </c>
      <c r="C60" t="str">
        <f>'2020_1-2-8_Download'!D17</f>
        <v>Ausländerinnen und Ausländer</v>
      </c>
      <c r="D60" t="str">
        <f>VLOOKUP(A60,[1]Tabelle1!A$1:B$68,2,FALSE)</f>
        <v>Northeim</v>
      </c>
      <c r="E60" t="str">
        <f>VLOOKUP(A60,[2]Kreise!$A$2:$C$53,3,FALSE)</f>
        <v>K03155</v>
      </c>
      <c r="F60">
        <f>VLOOKUP(A60,'2020_1-2-8_Download'!$B$11:$T$62,5,FALSE)</f>
        <v>40</v>
      </c>
    </row>
    <row r="61" spans="1:6" x14ac:dyDescent="0.25">
      <c r="A61" s="64">
        <f>'2020_1-2-8_Download'!B18</f>
        <v>157</v>
      </c>
      <c r="B61">
        <f>'2020_1-2-8_Download'!$F$8</f>
        <v>2006</v>
      </c>
      <c r="C61" t="str">
        <f>'2020_1-2-8_Download'!D18</f>
        <v>Ausländerinnen und Ausländer</v>
      </c>
      <c r="D61" t="str">
        <f>VLOOKUP(A61,[1]Tabelle1!A$1:B$68,2,FALSE)</f>
        <v>Peine</v>
      </c>
      <c r="E61" t="str">
        <f>VLOOKUP(A61,[2]Kreise!$A$2:$C$53,3,FALSE)</f>
        <v>K03157</v>
      </c>
      <c r="F61">
        <f>VLOOKUP(A61,'2020_1-2-8_Download'!$B$11:$T$62,5,FALSE)</f>
        <v>29</v>
      </c>
    </row>
    <row r="62" spans="1:6" x14ac:dyDescent="0.25">
      <c r="A62" s="64">
        <f>'2020_1-2-8_Download'!B19</f>
        <v>158</v>
      </c>
      <c r="B62">
        <f>'2020_1-2-8_Download'!$F$8</f>
        <v>2006</v>
      </c>
      <c r="C62" t="str">
        <f>'2020_1-2-8_Download'!D19</f>
        <v>Ausländerinnen und Ausländer</v>
      </c>
      <c r="D62" t="str">
        <f>VLOOKUP(A62,[1]Tabelle1!A$1:B$68,2,FALSE)</f>
        <v>Wolfenbüttel</v>
      </c>
      <c r="E62" t="str">
        <f>VLOOKUP(A62,[2]Kreise!$A$2:$C$53,3,FALSE)</f>
        <v>K03158</v>
      </c>
      <c r="F62">
        <f>VLOOKUP(A62,'2020_1-2-8_Download'!$B$11:$T$62,5,FALSE)</f>
        <v>19</v>
      </c>
    </row>
    <row r="63" spans="1:6" x14ac:dyDescent="0.25">
      <c r="A63" s="64">
        <f>'2020_1-2-8_Download'!B20</f>
        <v>159</v>
      </c>
      <c r="B63">
        <f>'2020_1-2-8_Download'!$F$8</f>
        <v>2006</v>
      </c>
      <c r="C63" t="str">
        <f>'2020_1-2-8_Download'!D20</f>
        <v>Ausländerinnen und Ausländer</v>
      </c>
      <c r="D63" t="str">
        <f>VLOOKUP(A63,[1]Tabelle1!A$1:B$68,2,FALSE)</f>
        <v>Göttingen</v>
      </c>
      <c r="E63" t="str">
        <f>VLOOKUP(A63,[2]Kreise!$A$2:$C$53,3,FALSE)</f>
        <v>K03159</v>
      </c>
      <c r="F63">
        <f>VLOOKUP(A63,'2020_1-2-8_Download'!$B$11:$T$62,5,FALSE)</f>
        <v>114</v>
      </c>
    </row>
    <row r="64" spans="1:6" x14ac:dyDescent="0.25">
      <c r="A64" s="64">
        <f>'2020_1-2-8_Download'!B21</f>
        <v>1</v>
      </c>
      <c r="B64">
        <f>'2020_1-2-8_Download'!$F$8</f>
        <v>2006</v>
      </c>
      <c r="C64" t="str">
        <f>'2020_1-2-8_Download'!D21</f>
        <v>Ausländerinnen und Ausländer</v>
      </c>
      <c r="D64" t="str">
        <f>VLOOKUP(A64,[1]Tabelle1!A$1:B$68,2,FALSE)</f>
        <v>Stat. Region Braunschweig</v>
      </c>
      <c r="E64" t="str">
        <f>VLOOKUP(A64,[2]Kreise!$A$2:$C$53,3,FALSE)</f>
        <v>K031</v>
      </c>
      <c r="F64">
        <f>VLOOKUP(A64,'2020_1-2-8_Download'!$B$11:$T$62,5,FALSE)</f>
        <v>424</v>
      </c>
    </row>
    <row r="65" spans="1:6" x14ac:dyDescent="0.25">
      <c r="A65" s="64">
        <f>'2020_1-2-8_Download'!B22</f>
        <v>241</v>
      </c>
      <c r="B65">
        <f>'2020_1-2-8_Download'!$F$8</f>
        <v>2006</v>
      </c>
      <c r="C65" t="str">
        <f>'2020_1-2-8_Download'!D22</f>
        <v>Ausländerinnen und Ausländer</v>
      </c>
      <c r="D65" t="str">
        <f>VLOOKUP(A65,[1]Tabelle1!A$1:B$68,2,FALSE)</f>
        <v>Hannover  Region</v>
      </c>
      <c r="E65" t="str">
        <f>VLOOKUP(A65,[2]Kreise!$A$2:$C$53,3,FALSE)</f>
        <v>K03241</v>
      </c>
      <c r="F65">
        <f>VLOOKUP(A65,'2020_1-2-8_Download'!$B$11:$T$62,5,FALSE)</f>
        <v>467</v>
      </c>
    </row>
    <row r="66" spans="1:6" x14ac:dyDescent="0.25">
      <c r="A66" s="64">
        <f>'2020_1-2-8_Download'!B23</f>
        <v>241001</v>
      </c>
      <c r="B66">
        <f>'2020_1-2-8_Download'!$F$8</f>
        <v>2006</v>
      </c>
      <c r="C66" t="str">
        <f>'2020_1-2-8_Download'!D23</f>
        <v>Ausländerinnen und Ausländer</v>
      </c>
      <c r="D66" t="str">
        <f>VLOOKUP(A66,[1]Tabelle1!A$1:B$68,2,FALSE)</f>
        <v xml:space="preserve">   dav. Hannover  Lhst.</v>
      </c>
      <c r="E66" t="str">
        <f>VLOOKUP(A66,[2]Kreise!$A$2:$C$53,3,FALSE)</f>
        <v>K03241001</v>
      </c>
      <c r="F66">
        <f>VLOOKUP(A66,'2020_1-2-8_Download'!$B$11:$T$62,5,FALSE)</f>
        <v>293</v>
      </c>
    </row>
    <row r="67" spans="1:6" x14ac:dyDescent="0.25">
      <c r="A67" s="64">
        <f>'2020_1-2-8_Download'!B24</f>
        <v>241999</v>
      </c>
      <c r="B67">
        <f>'2020_1-2-8_Download'!$F$8</f>
        <v>2006</v>
      </c>
      <c r="C67" t="str">
        <f>'2020_1-2-8_Download'!D24</f>
        <v>Ausländerinnen und Ausländer</v>
      </c>
      <c r="D67" t="str">
        <f>VLOOKUP(A67,[1]Tabelle1!A$1:B$68,2,FALSE)</f>
        <v xml:space="preserve">   dav. Hannover  Umland</v>
      </c>
      <c r="E67" t="str">
        <f>VLOOKUP(A67,[2]Kreise!$A$2:$C$53,3,FALSE)</f>
        <v>K03241999</v>
      </c>
      <c r="F67">
        <f>VLOOKUP(A67,'2020_1-2-8_Download'!$B$11:$T$62,5,FALSE)</f>
        <v>174</v>
      </c>
    </row>
    <row r="68" spans="1:6" x14ac:dyDescent="0.25">
      <c r="A68" s="64">
        <f>'2020_1-2-8_Download'!B25</f>
        <v>251</v>
      </c>
      <c r="B68">
        <f>'2020_1-2-8_Download'!$F$8</f>
        <v>2006</v>
      </c>
      <c r="C68" t="str">
        <f>'2020_1-2-8_Download'!D25</f>
        <v>Ausländerinnen und Ausländer</v>
      </c>
      <c r="D68" t="str">
        <f>VLOOKUP(A68,[1]Tabelle1!A$1:B$68,2,FALSE)</f>
        <v>Diepholz</v>
      </c>
      <c r="E68" t="str">
        <f>VLOOKUP(A68,[2]Kreise!$A$2:$C$53,3,FALSE)</f>
        <v>K03251</v>
      </c>
      <c r="F68">
        <f>VLOOKUP(A68,'2020_1-2-8_Download'!$B$11:$T$62,5,FALSE)</f>
        <v>48</v>
      </c>
    </row>
    <row r="69" spans="1:6" x14ac:dyDescent="0.25">
      <c r="A69" s="64">
        <f>'2020_1-2-8_Download'!B26</f>
        <v>252</v>
      </c>
      <c r="B69">
        <f>'2020_1-2-8_Download'!$F$8</f>
        <v>2006</v>
      </c>
      <c r="C69" t="str">
        <f>'2020_1-2-8_Download'!D26</f>
        <v>Ausländerinnen und Ausländer</v>
      </c>
      <c r="D69" t="str">
        <f>VLOOKUP(A69,[1]Tabelle1!A$1:B$68,2,FALSE)</f>
        <v>Hameln-Pyrmont</v>
      </c>
      <c r="E69" t="str">
        <f>VLOOKUP(A69,[2]Kreise!$A$2:$C$53,3,FALSE)</f>
        <v>K03252</v>
      </c>
      <c r="F69">
        <f>VLOOKUP(A69,'2020_1-2-8_Download'!$B$11:$T$62,5,FALSE)</f>
        <v>64</v>
      </c>
    </row>
    <row r="70" spans="1:6" x14ac:dyDescent="0.25">
      <c r="A70" s="64">
        <f>'2020_1-2-8_Download'!B27</f>
        <v>254</v>
      </c>
      <c r="B70">
        <f>'2020_1-2-8_Download'!$F$8</f>
        <v>2006</v>
      </c>
      <c r="C70" t="str">
        <f>'2020_1-2-8_Download'!D27</f>
        <v>Ausländerinnen und Ausländer</v>
      </c>
      <c r="D70" t="str">
        <f>VLOOKUP(A70,[1]Tabelle1!A$1:B$68,2,FALSE)</f>
        <v>Hildesheim</v>
      </c>
      <c r="E70" t="str">
        <f>VLOOKUP(A70,[2]Kreise!$A$2:$C$53,3,FALSE)</f>
        <v>K03254</v>
      </c>
      <c r="F70">
        <f>VLOOKUP(A70,'2020_1-2-8_Download'!$B$11:$T$62,5,FALSE)</f>
        <v>107</v>
      </c>
    </row>
    <row r="71" spans="1:6" x14ac:dyDescent="0.25">
      <c r="A71" s="64">
        <f>'2020_1-2-8_Download'!B28</f>
        <v>255</v>
      </c>
      <c r="B71">
        <f>'2020_1-2-8_Download'!$F$8</f>
        <v>2006</v>
      </c>
      <c r="C71" t="str">
        <f>'2020_1-2-8_Download'!D28</f>
        <v>Ausländerinnen und Ausländer</v>
      </c>
      <c r="D71" t="str">
        <f>VLOOKUP(A71,[1]Tabelle1!A$1:B$68,2,FALSE)</f>
        <v>Holzminden</v>
      </c>
      <c r="E71" t="str">
        <f>VLOOKUP(A71,[2]Kreise!$A$2:$C$53,3,FALSE)</f>
        <v>K03255</v>
      </c>
      <c r="F71">
        <f>VLOOKUP(A71,'2020_1-2-8_Download'!$B$11:$T$62,5,FALSE)</f>
        <v>16</v>
      </c>
    </row>
    <row r="72" spans="1:6" x14ac:dyDescent="0.25">
      <c r="A72" s="64">
        <f>'2020_1-2-8_Download'!B29</f>
        <v>256</v>
      </c>
      <c r="B72">
        <f>'2020_1-2-8_Download'!$F$8</f>
        <v>2006</v>
      </c>
      <c r="C72" t="str">
        <f>'2020_1-2-8_Download'!D29</f>
        <v>Ausländerinnen und Ausländer</v>
      </c>
      <c r="D72" t="str">
        <f>VLOOKUP(A72,[1]Tabelle1!A$1:B$68,2,FALSE)</f>
        <v>Nienburg (Weser)</v>
      </c>
      <c r="E72" t="str">
        <f>VLOOKUP(A72,[2]Kreise!$A$2:$C$53,3,FALSE)</f>
        <v>K03256</v>
      </c>
      <c r="F72">
        <f>VLOOKUP(A72,'2020_1-2-8_Download'!$B$11:$T$62,5,FALSE)</f>
        <v>36</v>
      </c>
    </row>
    <row r="73" spans="1:6" x14ac:dyDescent="0.25">
      <c r="A73" s="64">
        <f>'2020_1-2-8_Download'!B30</f>
        <v>257</v>
      </c>
      <c r="B73">
        <f>'2020_1-2-8_Download'!$F$8</f>
        <v>2006</v>
      </c>
      <c r="C73" t="str">
        <f>'2020_1-2-8_Download'!D30</f>
        <v>Ausländerinnen und Ausländer</v>
      </c>
      <c r="D73" t="str">
        <f>VLOOKUP(A73,[1]Tabelle1!A$1:B$68,2,FALSE)</f>
        <v>Schaumburg</v>
      </c>
      <c r="E73" t="str">
        <f>VLOOKUP(A73,[2]Kreise!$A$2:$C$53,3,FALSE)</f>
        <v>K03257</v>
      </c>
      <c r="F73">
        <f>VLOOKUP(A73,'2020_1-2-8_Download'!$B$11:$T$62,5,FALSE)</f>
        <v>33</v>
      </c>
    </row>
    <row r="74" spans="1:6" x14ac:dyDescent="0.25">
      <c r="A74" s="64">
        <f>'2020_1-2-8_Download'!B31</f>
        <v>2</v>
      </c>
      <c r="B74">
        <f>'2020_1-2-8_Download'!$F$8</f>
        <v>2006</v>
      </c>
      <c r="C74" t="str">
        <f>'2020_1-2-8_Download'!D31</f>
        <v>Ausländerinnen und Ausländer</v>
      </c>
      <c r="D74" t="str">
        <f>VLOOKUP(A74,[1]Tabelle1!A$1:B$68,2,FALSE)</f>
        <v>Stat. Region Hannover</v>
      </c>
      <c r="E74" t="str">
        <f>VLOOKUP(A74,[2]Kreise!$A$2:$C$53,3,FALSE)</f>
        <v>K032</v>
      </c>
      <c r="F74">
        <f>VLOOKUP(A74,'2020_1-2-8_Download'!$B$11:$T$62,5,FALSE)</f>
        <v>771</v>
      </c>
    </row>
    <row r="75" spans="1:6" x14ac:dyDescent="0.25">
      <c r="A75" s="64">
        <f>'2020_1-2-8_Download'!B32</f>
        <v>351</v>
      </c>
      <c r="B75">
        <f>'2020_1-2-8_Download'!$F$8</f>
        <v>2006</v>
      </c>
      <c r="C75" t="str">
        <f>'2020_1-2-8_Download'!D32</f>
        <v>Ausländerinnen und Ausländer</v>
      </c>
      <c r="D75" t="str">
        <f>VLOOKUP(A75,[1]Tabelle1!A$1:B$68,2,FALSE)</f>
        <v>Celle</v>
      </c>
      <c r="E75" t="str">
        <f>VLOOKUP(A75,[2]Kreise!$A$2:$C$53,3,FALSE)</f>
        <v>K03351</v>
      </c>
      <c r="F75">
        <f>VLOOKUP(A75,'2020_1-2-8_Download'!$B$11:$T$62,5,FALSE)</f>
        <v>29</v>
      </c>
    </row>
    <row r="76" spans="1:6" x14ac:dyDescent="0.25">
      <c r="A76" s="64">
        <f>'2020_1-2-8_Download'!B33</f>
        <v>352</v>
      </c>
      <c r="B76">
        <f>'2020_1-2-8_Download'!$F$8</f>
        <v>2006</v>
      </c>
      <c r="C76" t="str">
        <f>'2020_1-2-8_Download'!D33</f>
        <v>Ausländerinnen und Ausländer</v>
      </c>
      <c r="D76" t="str">
        <f>VLOOKUP(A76,[1]Tabelle1!A$1:B$68,2,FALSE)</f>
        <v>Cuxhaven</v>
      </c>
      <c r="E76" t="str">
        <f>VLOOKUP(A76,[2]Kreise!$A$2:$C$53,3,FALSE)</f>
        <v>K03352</v>
      </c>
      <c r="F76">
        <f>VLOOKUP(A76,'2020_1-2-8_Download'!$B$11:$T$62,5,FALSE)</f>
        <v>44</v>
      </c>
    </row>
    <row r="77" spans="1:6" x14ac:dyDescent="0.25">
      <c r="A77" s="64">
        <f>'2020_1-2-8_Download'!B34</f>
        <v>353</v>
      </c>
      <c r="B77">
        <f>'2020_1-2-8_Download'!$F$8</f>
        <v>2006</v>
      </c>
      <c r="C77" t="str">
        <f>'2020_1-2-8_Download'!D34</f>
        <v>Ausländerinnen und Ausländer</v>
      </c>
      <c r="D77" t="str">
        <f>VLOOKUP(A77,[1]Tabelle1!A$1:B$68,2,FALSE)</f>
        <v>Harburg</v>
      </c>
      <c r="E77" t="str">
        <f>VLOOKUP(A77,[2]Kreise!$A$2:$C$53,3,FALSE)</f>
        <v>K03353</v>
      </c>
      <c r="F77">
        <f>VLOOKUP(A77,'2020_1-2-8_Download'!$B$11:$T$62,5,FALSE)</f>
        <v>47</v>
      </c>
    </row>
    <row r="78" spans="1:6" x14ac:dyDescent="0.25">
      <c r="A78" s="64">
        <f>'2020_1-2-8_Download'!B35</f>
        <v>354</v>
      </c>
      <c r="B78">
        <f>'2020_1-2-8_Download'!$F$8</f>
        <v>2006</v>
      </c>
      <c r="C78" t="str">
        <f>'2020_1-2-8_Download'!D35</f>
        <v>Ausländerinnen und Ausländer</v>
      </c>
      <c r="D78" t="str">
        <f>VLOOKUP(A78,[1]Tabelle1!A$1:B$68,2,FALSE)</f>
        <v>Lüchow-Dannenberg</v>
      </c>
      <c r="E78" t="str">
        <f>VLOOKUP(A78,[2]Kreise!$A$2:$C$53,3,FALSE)</f>
        <v>K03354</v>
      </c>
      <c r="F78">
        <f>VLOOKUP(A78,'2020_1-2-8_Download'!$B$11:$T$62,5,FALSE)</f>
        <v>10</v>
      </c>
    </row>
    <row r="79" spans="1:6" x14ac:dyDescent="0.25">
      <c r="A79" s="64">
        <f>'2020_1-2-8_Download'!B36</f>
        <v>355</v>
      </c>
      <c r="B79">
        <f>'2020_1-2-8_Download'!$F$8</f>
        <v>2006</v>
      </c>
      <c r="C79" t="str">
        <f>'2020_1-2-8_Download'!D36</f>
        <v>Ausländerinnen und Ausländer</v>
      </c>
      <c r="D79" t="str">
        <f>VLOOKUP(A79,[1]Tabelle1!A$1:B$68,2,FALSE)</f>
        <v>Lüneburg</v>
      </c>
      <c r="E79" t="str">
        <f>VLOOKUP(A79,[2]Kreise!$A$2:$C$53,3,FALSE)</f>
        <v>K03355</v>
      </c>
      <c r="F79">
        <f>VLOOKUP(A79,'2020_1-2-8_Download'!$B$11:$T$62,5,FALSE)</f>
        <v>29</v>
      </c>
    </row>
    <row r="80" spans="1:6" x14ac:dyDescent="0.25">
      <c r="A80" s="64">
        <f>'2020_1-2-8_Download'!B37</f>
        <v>356</v>
      </c>
      <c r="B80">
        <f>'2020_1-2-8_Download'!$F$8</f>
        <v>2006</v>
      </c>
      <c r="C80" t="str">
        <f>'2020_1-2-8_Download'!D37</f>
        <v>Ausländerinnen und Ausländer</v>
      </c>
      <c r="D80" t="str">
        <f>VLOOKUP(A80,[1]Tabelle1!A$1:B$68,2,FALSE)</f>
        <v>Osterholz</v>
      </c>
      <c r="E80" t="str">
        <f>VLOOKUP(A80,[2]Kreise!$A$2:$C$53,3,FALSE)</f>
        <v>K03356</v>
      </c>
      <c r="F80">
        <f>VLOOKUP(A80,'2020_1-2-8_Download'!$B$11:$T$62,5,FALSE)</f>
        <v>28</v>
      </c>
    </row>
    <row r="81" spans="1:6" x14ac:dyDescent="0.25">
      <c r="A81" s="64">
        <f>'2020_1-2-8_Download'!B38</f>
        <v>357</v>
      </c>
      <c r="B81">
        <f>'2020_1-2-8_Download'!$F$8</f>
        <v>2006</v>
      </c>
      <c r="C81" t="str">
        <f>'2020_1-2-8_Download'!D38</f>
        <v>Ausländerinnen und Ausländer</v>
      </c>
      <c r="D81" t="str">
        <f>VLOOKUP(A81,[1]Tabelle1!A$1:B$68,2,FALSE)</f>
        <v>Rotenburg (Wümme)</v>
      </c>
      <c r="E81" t="str">
        <f>VLOOKUP(A81,[2]Kreise!$A$2:$C$53,3,FALSE)</f>
        <v>K03357</v>
      </c>
      <c r="F81">
        <f>VLOOKUP(A81,'2020_1-2-8_Download'!$B$11:$T$62,5,FALSE)</f>
        <v>41</v>
      </c>
    </row>
    <row r="82" spans="1:6" x14ac:dyDescent="0.25">
      <c r="A82" s="64">
        <f>'2020_1-2-8_Download'!B39</f>
        <v>358</v>
      </c>
      <c r="B82">
        <f>'2020_1-2-8_Download'!$F$8</f>
        <v>2006</v>
      </c>
      <c r="C82" t="str">
        <f>'2020_1-2-8_Download'!D39</f>
        <v>Ausländerinnen und Ausländer</v>
      </c>
      <c r="D82" t="str">
        <f>VLOOKUP(A82,[1]Tabelle1!A$1:B$68,2,FALSE)</f>
        <v>Heidekreis</v>
      </c>
      <c r="E82" t="str">
        <f>VLOOKUP(A82,[2]Kreise!$A$2:$C$53,3,FALSE)</f>
        <v>K03358</v>
      </c>
      <c r="F82">
        <f>VLOOKUP(A82,'2020_1-2-8_Download'!$B$11:$T$62,5,FALSE)</f>
        <v>40</v>
      </c>
    </row>
    <row r="83" spans="1:6" x14ac:dyDescent="0.25">
      <c r="A83" s="64">
        <f>'2020_1-2-8_Download'!B40</f>
        <v>359</v>
      </c>
      <c r="B83">
        <f>'2020_1-2-8_Download'!$F$8</f>
        <v>2006</v>
      </c>
      <c r="C83" t="str">
        <f>'2020_1-2-8_Download'!D40</f>
        <v>Ausländerinnen und Ausländer</v>
      </c>
      <c r="D83" t="str">
        <f>VLOOKUP(A83,[1]Tabelle1!A$1:B$68,2,FALSE)</f>
        <v>Stade</v>
      </c>
      <c r="E83" t="str">
        <f>VLOOKUP(A83,[2]Kreise!$A$2:$C$53,3,FALSE)</f>
        <v>K03359</v>
      </c>
      <c r="F83">
        <f>VLOOKUP(A83,'2020_1-2-8_Download'!$B$11:$T$62,5,FALSE)</f>
        <v>50</v>
      </c>
    </row>
    <row r="84" spans="1:6" x14ac:dyDescent="0.25">
      <c r="A84" s="64">
        <f>'2020_1-2-8_Download'!B41</f>
        <v>360</v>
      </c>
      <c r="B84">
        <f>'2020_1-2-8_Download'!$F$8</f>
        <v>2006</v>
      </c>
      <c r="C84" t="str">
        <f>'2020_1-2-8_Download'!D41</f>
        <v>Ausländerinnen und Ausländer</v>
      </c>
      <c r="D84" t="str">
        <f>VLOOKUP(A84,[1]Tabelle1!A$1:B$68,2,FALSE)</f>
        <v>Uelzen</v>
      </c>
      <c r="E84" t="str">
        <f>VLOOKUP(A84,[2]Kreise!$A$2:$C$53,3,FALSE)</f>
        <v>K03360</v>
      </c>
      <c r="F84">
        <f>VLOOKUP(A84,'2020_1-2-8_Download'!$B$11:$T$62,5,FALSE)</f>
        <v>25</v>
      </c>
    </row>
    <row r="85" spans="1:6" x14ac:dyDescent="0.25">
      <c r="A85" s="64">
        <f>'2020_1-2-8_Download'!B42</f>
        <v>361</v>
      </c>
      <c r="B85">
        <f>'2020_1-2-8_Download'!$F$8</f>
        <v>2006</v>
      </c>
      <c r="C85" t="str">
        <f>'2020_1-2-8_Download'!D42</f>
        <v>Ausländerinnen und Ausländer</v>
      </c>
      <c r="D85" t="str">
        <f>VLOOKUP(A85,[1]Tabelle1!A$1:B$68,2,FALSE)</f>
        <v>Verden</v>
      </c>
      <c r="E85" t="str">
        <f>VLOOKUP(A85,[2]Kreise!$A$2:$C$53,3,FALSE)</f>
        <v>K03361</v>
      </c>
      <c r="F85">
        <f>VLOOKUP(A85,'2020_1-2-8_Download'!$B$11:$T$62,5,FALSE)</f>
        <v>28</v>
      </c>
    </row>
    <row r="86" spans="1:6" x14ac:dyDescent="0.25">
      <c r="A86" s="64">
        <f>'2020_1-2-8_Download'!B43</f>
        <v>3</v>
      </c>
      <c r="B86">
        <f>'2020_1-2-8_Download'!$F$8</f>
        <v>2006</v>
      </c>
      <c r="C86" t="str">
        <f>'2020_1-2-8_Download'!D43</f>
        <v>Ausländerinnen und Ausländer</v>
      </c>
      <c r="D86" t="str">
        <f>VLOOKUP(A86,[1]Tabelle1!A$1:B$68,2,FALSE)</f>
        <v>Stat. Region Lüneburg</v>
      </c>
      <c r="E86" t="str">
        <f>VLOOKUP(A86,[2]Kreise!$A$2:$C$53,3,FALSE)</f>
        <v>K033</v>
      </c>
      <c r="F86">
        <f>VLOOKUP(A86,'2020_1-2-8_Download'!$B$11:$T$62,5,FALSE)</f>
        <v>371</v>
      </c>
    </row>
    <row r="87" spans="1:6" x14ac:dyDescent="0.25">
      <c r="A87" s="64">
        <f>'2020_1-2-8_Download'!B44</f>
        <v>401</v>
      </c>
      <c r="B87">
        <f>'2020_1-2-8_Download'!$F$8</f>
        <v>2006</v>
      </c>
      <c r="C87" t="str">
        <f>'2020_1-2-8_Download'!D44</f>
        <v>Ausländerinnen und Ausländer</v>
      </c>
      <c r="D87" t="str">
        <f>VLOOKUP(A87,[1]Tabelle1!A$1:B$68,2,FALSE)</f>
        <v>Delmenhorst  Stadt</v>
      </c>
      <c r="E87" t="str">
        <f>VLOOKUP(A87,[2]Kreise!$A$2:$C$53,3,FALSE)</f>
        <v>K03401</v>
      </c>
      <c r="F87">
        <f>VLOOKUP(A87,'2020_1-2-8_Download'!$B$11:$T$62,5,FALSE)</f>
        <v>16</v>
      </c>
    </row>
    <row r="88" spans="1:6" x14ac:dyDescent="0.25">
      <c r="A88" s="64">
        <f>'2020_1-2-8_Download'!B45</f>
        <v>402</v>
      </c>
      <c r="B88">
        <f>'2020_1-2-8_Download'!$F$8</f>
        <v>2006</v>
      </c>
      <c r="C88" t="str">
        <f>'2020_1-2-8_Download'!D45</f>
        <v>Ausländerinnen und Ausländer</v>
      </c>
      <c r="D88" t="str">
        <f>VLOOKUP(A88,[1]Tabelle1!A$1:B$68,2,FALSE)</f>
        <v>Emden  Stadt</v>
      </c>
      <c r="E88" t="str">
        <f>VLOOKUP(A88,[2]Kreise!$A$2:$C$53,3,FALSE)</f>
        <v>K03402</v>
      </c>
      <c r="F88">
        <f>VLOOKUP(A88,'2020_1-2-8_Download'!$B$11:$T$62,5,FALSE)</f>
        <v>15</v>
      </c>
    </row>
    <row r="89" spans="1:6" x14ac:dyDescent="0.25">
      <c r="A89" s="64">
        <f>'2020_1-2-8_Download'!B46</f>
        <v>403</v>
      </c>
      <c r="B89">
        <f>'2020_1-2-8_Download'!$F$8</f>
        <v>2006</v>
      </c>
      <c r="C89" t="str">
        <f>'2020_1-2-8_Download'!D46</f>
        <v>Ausländerinnen und Ausländer</v>
      </c>
      <c r="D89" t="str">
        <f>VLOOKUP(A89,[1]Tabelle1!A$1:B$68,2,FALSE)</f>
        <v>Oldenburg(Oldb)  Stadt</v>
      </c>
      <c r="E89" t="str">
        <f>VLOOKUP(A89,[2]Kreise!$A$2:$C$53,3,FALSE)</f>
        <v>K03403</v>
      </c>
      <c r="F89">
        <f>VLOOKUP(A89,'2020_1-2-8_Download'!$B$11:$T$62,5,FALSE)</f>
        <v>97</v>
      </c>
    </row>
    <row r="90" spans="1:6" x14ac:dyDescent="0.25">
      <c r="A90" s="64">
        <f>'2020_1-2-8_Download'!B47</f>
        <v>404</v>
      </c>
      <c r="B90">
        <f>'2020_1-2-8_Download'!$F$8</f>
        <v>2006</v>
      </c>
      <c r="C90" t="str">
        <f>'2020_1-2-8_Download'!D47</f>
        <v>Ausländerinnen und Ausländer</v>
      </c>
      <c r="D90" t="str">
        <f>VLOOKUP(A90,[1]Tabelle1!A$1:B$68,2,FALSE)</f>
        <v>Osnabrück  Stadt</v>
      </c>
      <c r="E90" t="str">
        <f>VLOOKUP(A90,[2]Kreise!$A$2:$C$53,3,FALSE)</f>
        <v>K03404</v>
      </c>
      <c r="F90">
        <f>VLOOKUP(A90,'2020_1-2-8_Download'!$B$11:$T$62,5,FALSE)</f>
        <v>80</v>
      </c>
    </row>
    <row r="91" spans="1:6" x14ac:dyDescent="0.25">
      <c r="A91" s="64">
        <f>'2020_1-2-8_Download'!B48</f>
        <v>405</v>
      </c>
      <c r="B91">
        <f>'2020_1-2-8_Download'!$F$8</f>
        <v>2006</v>
      </c>
      <c r="C91" t="str">
        <f>'2020_1-2-8_Download'!D48</f>
        <v>Ausländerinnen und Ausländer</v>
      </c>
      <c r="D91" t="str">
        <f>VLOOKUP(A91,[1]Tabelle1!A$1:B$68,2,FALSE)</f>
        <v>Wilhelmshaven  Stadt</v>
      </c>
      <c r="E91" t="str">
        <f>VLOOKUP(A91,[2]Kreise!$A$2:$C$53,3,FALSE)</f>
        <v>K03405</v>
      </c>
      <c r="F91">
        <f>VLOOKUP(A91,'2020_1-2-8_Download'!$B$11:$T$62,5,FALSE)</f>
        <v>22</v>
      </c>
    </row>
    <row r="92" spans="1:6" x14ac:dyDescent="0.25">
      <c r="A92" s="64">
        <f>'2020_1-2-8_Download'!B49</f>
        <v>451</v>
      </c>
      <c r="B92">
        <f>'2020_1-2-8_Download'!$F$8</f>
        <v>2006</v>
      </c>
      <c r="C92" t="str">
        <f>'2020_1-2-8_Download'!D49</f>
        <v>Ausländerinnen und Ausländer</v>
      </c>
      <c r="D92" t="str">
        <f>VLOOKUP(A92,[1]Tabelle1!A$1:B$68,2,FALSE)</f>
        <v>Ammerland</v>
      </c>
      <c r="E92" t="str">
        <f>VLOOKUP(A92,[2]Kreise!$A$2:$C$53,3,FALSE)</f>
        <v>K03451</v>
      </c>
      <c r="F92">
        <f>VLOOKUP(A92,'2020_1-2-8_Download'!$B$11:$T$62,5,FALSE)</f>
        <v>16</v>
      </c>
    </row>
    <row r="93" spans="1:6" x14ac:dyDescent="0.25">
      <c r="A93" s="64">
        <f>'2020_1-2-8_Download'!B50</f>
        <v>452</v>
      </c>
      <c r="B93">
        <f>'2020_1-2-8_Download'!$F$8</f>
        <v>2006</v>
      </c>
      <c r="C93" t="str">
        <f>'2020_1-2-8_Download'!D50</f>
        <v>Ausländerinnen und Ausländer</v>
      </c>
      <c r="D93" t="str">
        <f>VLOOKUP(A93,[1]Tabelle1!A$1:B$68,2,FALSE)</f>
        <v>Aurich</v>
      </c>
      <c r="E93" t="str">
        <f>VLOOKUP(A93,[2]Kreise!$A$2:$C$53,3,FALSE)</f>
        <v>K03452</v>
      </c>
      <c r="F93">
        <f>VLOOKUP(A93,'2020_1-2-8_Download'!$B$11:$T$62,5,FALSE)</f>
        <v>37</v>
      </c>
    </row>
    <row r="94" spans="1:6" x14ac:dyDescent="0.25">
      <c r="A94" s="64">
        <f>'2020_1-2-8_Download'!B51</f>
        <v>453</v>
      </c>
      <c r="B94">
        <f>'2020_1-2-8_Download'!$F$8</f>
        <v>2006</v>
      </c>
      <c r="C94" t="str">
        <f>'2020_1-2-8_Download'!D51</f>
        <v>Ausländerinnen und Ausländer</v>
      </c>
      <c r="D94" t="str">
        <f>VLOOKUP(A94,[1]Tabelle1!A$1:B$68,2,FALSE)</f>
        <v>Cloppenburg</v>
      </c>
      <c r="E94" t="str">
        <f>VLOOKUP(A94,[2]Kreise!$A$2:$C$53,3,FALSE)</f>
        <v>K03453</v>
      </c>
      <c r="F94">
        <f>VLOOKUP(A94,'2020_1-2-8_Download'!$B$11:$T$62,5,FALSE)</f>
        <v>20</v>
      </c>
    </row>
    <row r="95" spans="1:6" x14ac:dyDescent="0.25">
      <c r="A95" s="64">
        <f>'2020_1-2-8_Download'!B52</f>
        <v>454</v>
      </c>
      <c r="B95">
        <f>'2020_1-2-8_Download'!$F$8</f>
        <v>2006</v>
      </c>
      <c r="C95" t="str">
        <f>'2020_1-2-8_Download'!D52</f>
        <v>Ausländerinnen und Ausländer</v>
      </c>
      <c r="D95" t="str">
        <f>VLOOKUP(A95,[1]Tabelle1!A$1:B$68,2,FALSE)</f>
        <v>Emsland</v>
      </c>
      <c r="E95" t="str">
        <f>VLOOKUP(A95,[2]Kreise!$A$2:$C$53,3,FALSE)</f>
        <v>K03454</v>
      </c>
      <c r="F95">
        <f>VLOOKUP(A95,'2020_1-2-8_Download'!$B$11:$T$62,5,FALSE)</f>
        <v>81</v>
      </c>
    </row>
    <row r="96" spans="1:6" x14ac:dyDescent="0.25">
      <c r="A96" s="64">
        <f>'2020_1-2-8_Download'!B53</f>
        <v>455</v>
      </c>
      <c r="B96">
        <f>'2020_1-2-8_Download'!$F$8</f>
        <v>2006</v>
      </c>
      <c r="C96" t="str">
        <f>'2020_1-2-8_Download'!D53</f>
        <v>Ausländerinnen und Ausländer</v>
      </c>
      <c r="D96" t="str">
        <f>VLOOKUP(A96,[1]Tabelle1!A$1:B$68,2,FALSE)</f>
        <v>Friesland</v>
      </c>
      <c r="E96" t="str">
        <f>VLOOKUP(A96,[2]Kreise!$A$2:$C$53,3,FALSE)</f>
        <v>K03455</v>
      </c>
      <c r="F96">
        <f>VLOOKUP(A96,'2020_1-2-8_Download'!$B$11:$T$62,5,FALSE)</f>
        <v>19</v>
      </c>
    </row>
    <row r="97" spans="1:6" x14ac:dyDescent="0.25">
      <c r="A97" s="64">
        <f>'2020_1-2-8_Download'!B54</f>
        <v>456</v>
      </c>
      <c r="B97">
        <f>'2020_1-2-8_Download'!$F$8</f>
        <v>2006</v>
      </c>
      <c r="C97" t="str">
        <f>'2020_1-2-8_Download'!D54</f>
        <v>Ausländerinnen und Ausländer</v>
      </c>
      <c r="D97" t="str">
        <f>VLOOKUP(A97,[1]Tabelle1!A$1:B$68,2,FALSE)</f>
        <v>Grafschaft Bentheim</v>
      </c>
      <c r="E97" t="str">
        <f>VLOOKUP(A97,[2]Kreise!$A$2:$C$53,3,FALSE)</f>
        <v>K03456</v>
      </c>
      <c r="F97">
        <f>VLOOKUP(A97,'2020_1-2-8_Download'!$B$11:$T$62,5,FALSE)</f>
        <v>86</v>
      </c>
    </row>
    <row r="98" spans="1:6" x14ac:dyDescent="0.25">
      <c r="A98" s="64">
        <f>'2020_1-2-8_Download'!B55</f>
        <v>457</v>
      </c>
      <c r="B98">
        <f>'2020_1-2-8_Download'!$F$8</f>
        <v>2006</v>
      </c>
      <c r="C98" t="str">
        <f>'2020_1-2-8_Download'!D55</f>
        <v>Ausländerinnen und Ausländer</v>
      </c>
      <c r="D98" t="str">
        <f>VLOOKUP(A98,[1]Tabelle1!A$1:B$68,2,FALSE)</f>
        <v>Leer</v>
      </c>
      <c r="E98" t="str">
        <f>VLOOKUP(A98,[2]Kreise!$A$2:$C$53,3,FALSE)</f>
        <v>K03457</v>
      </c>
      <c r="F98">
        <f>VLOOKUP(A98,'2020_1-2-8_Download'!$B$11:$T$62,5,FALSE)</f>
        <v>23</v>
      </c>
    </row>
    <row r="99" spans="1:6" x14ac:dyDescent="0.25">
      <c r="A99" s="64">
        <f>'2020_1-2-8_Download'!B56</f>
        <v>458</v>
      </c>
      <c r="B99">
        <f>'2020_1-2-8_Download'!$F$8</f>
        <v>2006</v>
      </c>
      <c r="C99" t="str">
        <f>'2020_1-2-8_Download'!D56</f>
        <v>Ausländerinnen und Ausländer</v>
      </c>
      <c r="D99" t="str">
        <f>VLOOKUP(A99,[1]Tabelle1!A$1:B$68,2,FALSE)</f>
        <v>Oldenburg</v>
      </c>
      <c r="E99" t="str">
        <f>VLOOKUP(A99,[2]Kreise!$A$2:$C$53,3,FALSE)</f>
        <v>K03458</v>
      </c>
      <c r="F99">
        <f>VLOOKUP(A99,'2020_1-2-8_Download'!$B$11:$T$62,5,FALSE)</f>
        <v>15</v>
      </c>
    </row>
    <row r="100" spans="1:6" x14ac:dyDescent="0.25">
      <c r="A100" s="64">
        <f>'2020_1-2-8_Download'!B57</f>
        <v>459</v>
      </c>
      <c r="B100">
        <f>'2020_1-2-8_Download'!$F$8</f>
        <v>2006</v>
      </c>
      <c r="C100" t="str">
        <f>'2020_1-2-8_Download'!D57</f>
        <v>Ausländerinnen und Ausländer</v>
      </c>
      <c r="D100" t="str">
        <f>VLOOKUP(A100,[1]Tabelle1!A$1:B$68,2,FALSE)</f>
        <v>Osnabrück</v>
      </c>
      <c r="E100" t="str">
        <f>VLOOKUP(A100,[2]Kreise!$A$2:$C$53,3,FALSE)</f>
        <v>K03459</v>
      </c>
      <c r="F100">
        <f>VLOOKUP(A100,'2020_1-2-8_Download'!$B$11:$T$62,5,FALSE)</f>
        <v>59</v>
      </c>
    </row>
    <row r="101" spans="1:6" x14ac:dyDescent="0.25">
      <c r="A101" s="64">
        <f>'2020_1-2-8_Download'!B58</f>
        <v>460</v>
      </c>
      <c r="B101">
        <f>'2020_1-2-8_Download'!$F$8</f>
        <v>2006</v>
      </c>
      <c r="C101" t="str">
        <f>'2020_1-2-8_Download'!D58</f>
        <v>Ausländerinnen und Ausländer</v>
      </c>
      <c r="D101" t="str">
        <f>VLOOKUP(A101,[1]Tabelle1!A$1:B$68,2,FALSE)</f>
        <v>Vechta</v>
      </c>
      <c r="E101" t="str">
        <f>VLOOKUP(A101,[2]Kreise!$A$2:$C$53,3,FALSE)</f>
        <v>K03460</v>
      </c>
      <c r="F101">
        <f>VLOOKUP(A101,'2020_1-2-8_Download'!$B$11:$T$62,5,FALSE)</f>
        <v>92</v>
      </c>
    </row>
    <row r="102" spans="1:6" x14ac:dyDescent="0.25">
      <c r="A102" s="64">
        <f>'2020_1-2-8_Download'!B59</f>
        <v>461</v>
      </c>
      <c r="B102">
        <f>'2020_1-2-8_Download'!$F$8</f>
        <v>2006</v>
      </c>
      <c r="C102" t="str">
        <f>'2020_1-2-8_Download'!D59</f>
        <v>Ausländerinnen und Ausländer</v>
      </c>
      <c r="D102" t="str">
        <f>VLOOKUP(A102,[1]Tabelle1!A$1:B$68,2,FALSE)</f>
        <v>Wesermarsch</v>
      </c>
      <c r="E102" t="str">
        <f>VLOOKUP(A102,[2]Kreise!$A$2:$C$53,3,FALSE)</f>
        <v>K03461</v>
      </c>
      <c r="F102">
        <f>VLOOKUP(A102,'2020_1-2-8_Download'!$B$11:$T$62,5,FALSE)</f>
        <v>16</v>
      </c>
    </row>
    <row r="103" spans="1:6" x14ac:dyDescent="0.25">
      <c r="A103" s="64">
        <f>'2020_1-2-8_Download'!B60</f>
        <v>462</v>
      </c>
      <c r="B103">
        <f>'2020_1-2-8_Download'!$F$8</f>
        <v>2006</v>
      </c>
      <c r="C103" t="str">
        <f>'2020_1-2-8_Download'!D60</f>
        <v>Ausländerinnen und Ausländer</v>
      </c>
      <c r="D103" t="str">
        <f>VLOOKUP(A103,[1]Tabelle1!A$1:B$68,2,FALSE)</f>
        <v>Wittmund</v>
      </c>
      <c r="E103" t="str">
        <f>VLOOKUP(A103,[2]Kreise!$A$2:$C$53,3,FALSE)</f>
        <v>K03462</v>
      </c>
      <c r="F103">
        <f>VLOOKUP(A103,'2020_1-2-8_Download'!$B$11:$T$62,5,FALSE)</f>
        <v>14</v>
      </c>
    </row>
    <row r="104" spans="1:6" x14ac:dyDescent="0.25">
      <c r="A104" s="64">
        <f>'2020_1-2-8_Download'!B61</f>
        <v>4</v>
      </c>
      <c r="B104">
        <f>'2020_1-2-8_Download'!$F$8</f>
        <v>2006</v>
      </c>
      <c r="C104" t="str">
        <f>'2020_1-2-8_Download'!D61</f>
        <v>Ausländerinnen und Ausländer</v>
      </c>
      <c r="D104" t="str">
        <f>VLOOKUP(A104,[1]Tabelle1!A$1:B$68,2,FALSE)</f>
        <v>Stat. Region Weser-Ems</v>
      </c>
      <c r="E104" t="str">
        <f>VLOOKUP(A104,[2]Kreise!$A$2:$C$53,3,FALSE)</f>
        <v>K034</v>
      </c>
      <c r="F104">
        <f>VLOOKUP(A104,'2020_1-2-8_Download'!$B$11:$T$62,5,FALSE)</f>
        <v>708</v>
      </c>
    </row>
    <row r="105" spans="1:6" x14ac:dyDescent="0.25">
      <c r="A105" s="64">
        <f>'2020_1-2-8_Download'!B62</f>
        <v>0</v>
      </c>
      <c r="B105">
        <f>'2020_1-2-8_Download'!$F$8</f>
        <v>2006</v>
      </c>
      <c r="C105" t="str">
        <f>'2020_1-2-8_Download'!D62</f>
        <v>Ausländerinnen und Ausländer</v>
      </c>
      <c r="D105" t="str">
        <f>VLOOKUP(A105,[1]Tabelle1!A$1:B$68,2,FALSE)</f>
        <v>Niedersachsen</v>
      </c>
      <c r="E105" t="str">
        <f>VLOOKUP(A105,[2]Kreise!$A$2:$C$53,3,FALSE)</f>
        <v>K030</v>
      </c>
      <c r="F105">
        <f>VLOOKUP(A105,'2020_1-2-8_Download'!$B$11:$T$62,5,FALSE)</f>
        <v>2274</v>
      </c>
    </row>
    <row r="106" spans="1:6" x14ac:dyDescent="0.25">
      <c r="A106" s="64">
        <f>'2020_1-2-8_Download'!B11</f>
        <v>101</v>
      </c>
      <c r="B106">
        <f>'2020_1-2-8_Download'!$G$8</f>
        <v>2007</v>
      </c>
      <c r="C106" t="str">
        <f>'2020_1-2-8_Download'!D11</f>
        <v>Ausländerinnen und Ausländer</v>
      </c>
      <c r="D106" t="str">
        <f>VLOOKUP(A106,[1]Tabelle1!A$1:B$68,2,FALSE)</f>
        <v>Braunschweig  Stadt</v>
      </c>
      <c r="E106" t="str">
        <f>VLOOKUP(A106,[2]Kreise!$A$2:$C$53,3,FALSE)</f>
        <v>K03101</v>
      </c>
      <c r="F106">
        <f>VLOOKUP(A106,'2020_1-2-8_Download'!$B$11:$T$62,6,FALSE)</f>
        <v>82</v>
      </c>
    </row>
    <row r="107" spans="1:6" x14ac:dyDescent="0.25">
      <c r="A107" s="64">
        <f>'2020_1-2-8_Download'!B12</f>
        <v>102</v>
      </c>
      <c r="B107">
        <f>'2020_1-2-8_Download'!$G$8</f>
        <v>2007</v>
      </c>
      <c r="C107" t="str">
        <f>'2020_1-2-8_Download'!D12</f>
        <v>Ausländerinnen und Ausländer</v>
      </c>
      <c r="D107" t="str">
        <f>VLOOKUP(A107,[1]Tabelle1!A$1:B$68,2,FALSE)</f>
        <v>Salzgitter  Stadt</v>
      </c>
      <c r="E107" t="str">
        <f>VLOOKUP(A107,[2]Kreise!$A$2:$C$53,3,FALSE)</f>
        <v>K03102</v>
      </c>
      <c r="F107">
        <f>VLOOKUP(A107,'2020_1-2-8_Download'!$B$11:$T$62,6,FALSE)</f>
        <v>32</v>
      </c>
    </row>
    <row r="108" spans="1:6" x14ac:dyDescent="0.25">
      <c r="A108" s="64">
        <f>'2020_1-2-8_Download'!B13</f>
        <v>103</v>
      </c>
      <c r="B108">
        <f>'2020_1-2-8_Download'!$G$8</f>
        <v>2007</v>
      </c>
      <c r="C108" t="str">
        <f>'2020_1-2-8_Download'!D13</f>
        <v>Ausländerinnen und Ausländer</v>
      </c>
      <c r="D108" t="str">
        <f>VLOOKUP(A108,[1]Tabelle1!A$1:B$68,2,FALSE)</f>
        <v>Wolfsburg  Stadt</v>
      </c>
      <c r="E108" t="str">
        <f>VLOOKUP(A108,[2]Kreise!$A$2:$C$53,3,FALSE)</f>
        <v>K03103</v>
      </c>
      <c r="F108">
        <f>VLOOKUP(A108,'2020_1-2-8_Download'!$B$11:$T$62,6,FALSE)</f>
        <v>43</v>
      </c>
    </row>
    <row r="109" spans="1:6" x14ac:dyDescent="0.25">
      <c r="A109" s="64">
        <f>'2020_1-2-8_Download'!B14</f>
        <v>151</v>
      </c>
      <c r="B109">
        <f>'2020_1-2-8_Download'!$G$8</f>
        <v>2007</v>
      </c>
      <c r="C109" t="str">
        <f>'2020_1-2-8_Download'!D14</f>
        <v>Ausländerinnen und Ausländer</v>
      </c>
      <c r="D109" t="str">
        <f>VLOOKUP(A109,[1]Tabelle1!A$1:B$68,2,FALSE)</f>
        <v>Gifhorn</v>
      </c>
      <c r="E109" t="str">
        <f>VLOOKUP(A109,[2]Kreise!$A$2:$C$53,3,FALSE)</f>
        <v>K03151</v>
      </c>
      <c r="F109">
        <f>VLOOKUP(A109,'2020_1-2-8_Download'!$B$11:$T$62,6,FALSE)</f>
        <v>11</v>
      </c>
    </row>
    <row r="110" spans="1:6" x14ac:dyDescent="0.25">
      <c r="A110" s="64">
        <f>'2020_1-2-8_Download'!B15</f>
        <v>153</v>
      </c>
      <c r="B110">
        <f>'2020_1-2-8_Download'!$G$8</f>
        <v>2007</v>
      </c>
      <c r="C110" t="str">
        <f>'2020_1-2-8_Download'!D15</f>
        <v>Ausländerinnen und Ausländer</v>
      </c>
      <c r="D110" t="str">
        <f>VLOOKUP(A110,[1]Tabelle1!A$1:B$68,2,FALSE)</f>
        <v>Goslar</v>
      </c>
      <c r="E110" t="str">
        <f>VLOOKUP(A110,[2]Kreise!$A$2:$C$53,3,FALSE)</f>
        <v>K03153</v>
      </c>
      <c r="F110">
        <f>VLOOKUP(A110,'2020_1-2-8_Download'!$B$11:$T$62,6,FALSE)</f>
        <v>28</v>
      </c>
    </row>
    <row r="111" spans="1:6" x14ac:dyDescent="0.25">
      <c r="A111" s="64">
        <f>'2020_1-2-8_Download'!B16</f>
        <v>154</v>
      </c>
      <c r="B111">
        <f>'2020_1-2-8_Download'!$G$8</f>
        <v>2007</v>
      </c>
      <c r="C111" t="str">
        <f>'2020_1-2-8_Download'!D16</f>
        <v>Ausländerinnen und Ausländer</v>
      </c>
      <c r="D111" t="str">
        <f>VLOOKUP(A111,[1]Tabelle1!A$1:B$68,2,FALSE)</f>
        <v>Helmstedt</v>
      </c>
      <c r="E111" t="str">
        <f>VLOOKUP(A111,[2]Kreise!$A$2:$C$53,3,FALSE)</f>
        <v>K03154</v>
      </c>
      <c r="F111">
        <f>VLOOKUP(A111,'2020_1-2-8_Download'!$B$11:$T$62,6,FALSE)</f>
        <v>15</v>
      </c>
    </row>
    <row r="112" spans="1:6" x14ac:dyDescent="0.25">
      <c r="A112" s="64">
        <f>'2020_1-2-8_Download'!B17</f>
        <v>155</v>
      </c>
      <c r="B112">
        <f>'2020_1-2-8_Download'!$G$8</f>
        <v>2007</v>
      </c>
      <c r="C112" t="str">
        <f>'2020_1-2-8_Download'!D17</f>
        <v>Ausländerinnen und Ausländer</v>
      </c>
      <c r="D112" t="str">
        <f>VLOOKUP(A112,[1]Tabelle1!A$1:B$68,2,FALSE)</f>
        <v>Northeim</v>
      </c>
      <c r="E112" t="str">
        <f>VLOOKUP(A112,[2]Kreise!$A$2:$C$53,3,FALSE)</f>
        <v>K03155</v>
      </c>
      <c r="F112">
        <f>VLOOKUP(A112,'2020_1-2-8_Download'!$B$11:$T$62,6,FALSE)</f>
        <v>49</v>
      </c>
    </row>
    <row r="113" spans="1:6" x14ac:dyDescent="0.25">
      <c r="A113" s="64">
        <f>'2020_1-2-8_Download'!B18</f>
        <v>157</v>
      </c>
      <c r="B113">
        <f>'2020_1-2-8_Download'!$G$8</f>
        <v>2007</v>
      </c>
      <c r="C113" t="str">
        <f>'2020_1-2-8_Download'!D18</f>
        <v>Ausländerinnen und Ausländer</v>
      </c>
      <c r="D113" t="str">
        <f>VLOOKUP(A113,[1]Tabelle1!A$1:B$68,2,FALSE)</f>
        <v>Peine</v>
      </c>
      <c r="E113" t="str">
        <f>VLOOKUP(A113,[2]Kreise!$A$2:$C$53,3,FALSE)</f>
        <v>K03157</v>
      </c>
      <c r="F113">
        <f>VLOOKUP(A113,'2020_1-2-8_Download'!$B$11:$T$62,6,FALSE)</f>
        <v>27</v>
      </c>
    </row>
    <row r="114" spans="1:6" x14ac:dyDescent="0.25">
      <c r="A114" s="64">
        <f>'2020_1-2-8_Download'!B19</f>
        <v>158</v>
      </c>
      <c r="B114">
        <f>'2020_1-2-8_Download'!$G$8</f>
        <v>2007</v>
      </c>
      <c r="C114" t="str">
        <f>'2020_1-2-8_Download'!D19</f>
        <v>Ausländerinnen und Ausländer</v>
      </c>
      <c r="D114" t="str">
        <f>VLOOKUP(A114,[1]Tabelle1!A$1:B$68,2,FALSE)</f>
        <v>Wolfenbüttel</v>
      </c>
      <c r="E114" t="str">
        <f>VLOOKUP(A114,[2]Kreise!$A$2:$C$53,3,FALSE)</f>
        <v>K03158</v>
      </c>
      <c r="F114">
        <f>VLOOKUP(A114,'2020_1-2-8_Download'!$B$11:$T$62,6,FALSE)</f>
        <v>26</v>
      </c>
    </row>
    <row r="115" spans="1:6" x14ac:dyDescent="0.25">
      <c r="A115" s="64">
        <f>'2020_1-2-8_Download'!B20</f>
        <v>159</v>
      </c>
      <c r="B115">
        <f>'2020_1-2-8_Download'!$G$8</f>
        <v>2007</v>
      </c>
      <c r="C115" t="str">
        <f>'2020_1-2-8_Download'!D20</f>
        <v>Ausländerinnen und Ausländer</v>
      </c>
      <c r="D115" t="str">
        <f>VLOOKUP(A115,[1]Tabelle1!A$1:B$68,2,FALSE)</f>
        <v>Göttingen</v>
      </c>
      <c r="E115" t="str">
        <f>VLOOKUP(A115,[2]Kreise!$A$2:$C$53,3,FALSE)</f>
        <v>K03159</v>
      </c>
      <c r="F115">
        <f>VLOOKUP(A115,'2020_1-2-8_Download'!$B$11:$T$62,6,FALSE)</f>
        <v>113</v>
      </c>
    </row>
    <row r="116" spans="1:6" x14ac:dyDescent="0.25">
      <c r="A116" s="64">
        <f>'2020_1-2-8_Download'!B21</f>
        <v>1</v>
      </c>
      <c r="B116">
        <f>'2020_1-2-8_Download'!$G$8</f>
        <v>2007</v>
      </c>
      <c r="C116" t="str">
        <f>'2020_1-2-8_Download'!D21</f>
        <v>Ausländerinnen und Ausländer</v>
      </c>
      <c r="D116" t="str">
        <f>VLOOKUP(A116,[1]Tabelle1!A$1:B$68,2,FALSE)</f>
        <v>Stat. Region Braunschweig</v>
      </c>
      <c r="E116" t="str">
        <f>VLOOKUP(A116,[2]Kreise!$A$2:$C$53,3,FALSE)</f>
        <v>K031</v>
      </c>
      <c r="F116">
        <f>VLOOKUP(A116,'2020_1-2-8_Download'!$B$11:$T$62,6,FALSE)</f>
        <v>426</v>
      </c>
    </row>
    <row r="117" spans="1:6" x14ac:dyDescent="0.25">
      <c r="A117" s="64">
        <f>'2020_1-2-8_Download'!B22</f>
        <v>241</v>
      </c>
      <c r="B117">
        <f>'2020_1-2-8_Download'!$G$8</f>
        <v>2007</v>
      </c>
      <c r="C117" t="str">
        <f>'2020_1-2-8_Download'!D22</f>
        <v>Ausländerinnen und Ausländer</v>
      </c>
      <c r="D117" t="str">
        <f>VLOOKUP(A117,[1]Tabelle1!A$1:B$68,2,FALSE)</f>
        <v>Hannover  Region</v>
      </c>
      <c r="E117" t="str">
        <f>VLOOKUP(A117,[2]Kreise!$A$2:$C$53,3,FALSE)</f>
        <v>K03241</v>
      </c>
      <c r="F117">
        <f>VLOOKUP(A117,'2020_1-2-8_Download'!$B$11:$T$62,6,FALSE)</f>
        <v>421</v>
      </c>
    </row>
    <row r="118" spans="1:6" x14ac:dyDescent="0.25">
      <c r="A118" s="64">
        <f>'2020_1-2-8_Download'!B23</f>
        <v>241001</v>
      </c>
      <c r="B118">
        <f>'2020_1-2-8_Download'!$G$8</f>
        <v>2007</v>
      </c>
      <c r="C118" t="str">
        <f>'2020_1-2-8_Download'!D23</f>
        <v>Ausländerinnen und Ausländer</v>
      </c>
      <c r="D118" t="str">
        <f>VLOOKUP(A118,[1]Tabelle1!A$1:B$68,2,FALSE)</f>
        <v xml:space="preserve">   dav. Hannover  Lhst.</v>
      </c>
      <c r="E118" t="str">
        <f>VLOOKUP(A118,[2]Kreise!$A$2:$C$53,3,FALSE)</f>
        <v>K03241001</v>
      </c>
      <c r="F118">
        <f>VLOOKUP(A118,'2020_1-2-8_Download'!$B$11:$T$62,6,FALSE)</f>
        <v>262</v>
      </c>
    </row>
    <row r="119" spans="1:6" x14ac:dyDescent="0.25">
      <c r="A119" s="64">
        <f>'2020_1-2-8_Download'!B24</f>
        <v>241999</v>
      </c>
      <c r="B119">
        <f>'2020_1-2-8_Download'!$G$8</f>
        <v>2007</v>
      </c>
      <c r="C119" t="str">
        <f>'2020_1-2-8_Download'!D24</f>
        <v>Ausländerinnen und Ausländer</v>
      </c>
      <c r="D119" t="str">
        <f>VLOOKUP(A119,[1]Tabelle1!A$1:B$68,2,FALSE)</f>
        <v xml:space="preserve">   dav. Hannover  Umland</v>
      </c>
      <c r="E119" t="str">
        <f>VLOOKUP(A119,[2]Kreise!$A$2:$C$53,3,FALSE)</f>
        <v>K03241999</v>
      </c>
      <c r="F119">
        <f>VLOOKUP(A119,'2020_1-2-8_Download'!$B$11:$T$62,6,FALSE)</f>
        <v>159</v>
      </c>
    </row>
    <row r="120" spans="1:6" x14ac:dyDescent="0.25">
      <c r="A120" s="64">
        <f>'2020_1-2-8_Download'!B25</f>
        <v>251</v>
      </c>
      <c r="B120">
        <f>'2020_1-2-8_Download'!$G$8</f>
        <v>2007</v>
      </c>
      <c r="C120" t="str">
        <f>'2020_1-2-8_Download'!D25</f>
        <v>Ausländerinnen und Ausländer</v>
      </c>
      <c r="D120" t="str">
        <f>VLOOKUP(A120,[1]Tabelle1!A$1:B$68,2,FALSE)</f>
        <v>Diepholz</v>
      </c>
      <c r="E120" t="str">
        <f>VLOOKUP(A120,[2]Kreise!$A$2:$C$53,3,FALSE)</f>
        <v>K03251</v>
      </c>
      <c r="F120">
        <f>VLOOKUP(A120,'2020_1-2-8_Download'!$B$11:$T$62,6,FALSE)</f>
        <v>43</v>
      </c>
    </row>
    <row r="121" spans="1:6" x14ac:dyDescent="0.25">
      <c r="A121" s="64">
        <f>'2020_1-2-8_Download'!B26</f>
        <v>252</v>
      </c>
      <c r="B121">
        <f>'2020_1-2-8_Download'!$G$8</f>
        <v>2007</v>
      </c>
      <c r="C121" t="str">
        <f>'2020_1-2-8_Download'!D26</f>
        <v>Ausländerinnen und Ausländer</v>
      </c>
      <c r="D121" t="str">
        <f>VLOOKUP(A121,[1]Tabelle1!A$1:B$68,2,FALSE)</f>
        <v>Hameln-Pyrmont</v>
      </c>
      <c r="E121" t="str">
        <f>VLOOKUP(A121,[2]Kreise!$A$2:$C$53,3,FALSE)</f>
        <v>K03252</v>
      </c>
      <c r="F121">
        <f>VLOOKUP(A121,'2020_1-2-8_Download'!$B$11:$T$62,6,FALSE)</f>
        <v>66</v>
      </c>
    </row>
    <row r="122" spans="1:6" x14ac:dyDescent="0.25">
      <c r="A122" s="64">
        <f>'2020_1-2-8_Download'!B27</f>
        <v>254</v>
      </c>
      <c r="B122">
        <f>'2020_1-2-8_Download'!$G$8</f>
        <v>2007</v>
      </c>
      <c r="C122" t="str">
        <f>'2020_1-2-8_Download'!D27</f>
        <v>Ausländerinnen und Ausländer</v>
      </c>
      <c r="D122" t="str">
        <f>VLOOKUP(A122,[1]Tabelle1!A$1:B$68,2,FALSE)</f>
        <v>Hildesheim</v>
      </c>
      <c r="E122" t="str">
        <f>VLOOKUP(A122,[2]Kreise!$A$2:$C$53,3,FALSE)</f>
        <v>K03254</v>
      </c>
      <c r="F122">
        <f>VLOOKUP(A122,'2020_1-2-8_Download'!$B$11:$T$62,6,FALSE)</f>
        <v>111</v>
      </c>
    </row>
    <row r="123" spans="1:6" x14ac:dyDescent="0.25">
      <c r="A123" s="64">
        <f>'2020_1-2-8_Download'!B28</f>
        <v>255</v>
      </c>
      <c r="B123">
        <f>'2020_1-2-8_Download'!$G$8</f>
        <v>2007</v>
      </c>
      <c r="C123" t="str">
        <f>'2020_1-2-8_Download'!D28</f>
        <v>Ausländerinnen und Ausländer</v>
      </c>
      <c r="D123" t="str">
        <f>VLOOKUP(A123,[1]Tabelle1!A$1:B$68,2,FALSE)</f>
        <v>Holzminden</v>
      </c>
      <c r="E123" t="str">
        <f>VLOOKUP(A123,[2]Kreise!$A$2:$C$53,3,FALSE)</f>
        <v>K03255</v>
      </c>
      <c r="F123">
        <f>VLOOKUP(A123,'2020_1-2-8_Download'!$B$11:$T$62,6,FALSE)</f>
        <v>18</v>
      </c>
    </row>
    <row r="124" spans="1:6" x14ac:dyDescent="0.25">
      <c r="A124" s="64">
        <f>'2020_1-2-8_Download'!B29</f>
        <v>256</v>
      </c>
      <c r="B124">
        <f>'2020_1-2-8_Download'!$G$8</f>
        <v>2007</v>
      </c>
      <c r="C124" t="str">
        <f>'2020_1-2-8_Download'!D29</f>
        <v>Ausländerinnen und Ausländer</v>
      </c>
      <c r="D124" t="str">
        <f>VLOOKUP(A124,[1]Tabelle1!A$1:B$68,2,FALSE)</f>
        <v>Nienburg (Weser)</v>
      </c>
      <c r="E124" t="str">
        <f>VLOOKUP(A124,[2]Kreise!$A$2:$C$53,3,FALSE)</f>
        <v>K03256</v>
      </c>
      <c r="F124">
        <f>VLOOKUP(A124,'2020_1-2-8_Download'!$B$11:$T$62,6,FALSE)</f>
        <v>29</v>
      </c>
    </row>
    <row r="125" spans="1:6" x14ac:dyDescent="0.25">
      <c r="A125" s="64">
        <f>'2020_1-2-8_Download'!B30</f>
        <v>257</v>
      </c>
      <c r="B125">
        <f>'2020_1-2-8_Download'!$G$8</f>
        <v>2007</v>
      </c>
      <c r="C125" t="str">
        <f>'2020_1-2-8_Download'!D30</f>
        <v>Ausländerinnen und Ausländer</v>
      </c>
      <c r="D125" t="str">
        <f>VLOOKUP(A125,[1]Tabelle1!A$1:B$68,2,FALSE)</f>
        <v>Schaumburg</v>
      </c>
      <c r="E125" t="str">
        <f>VLOOKUP(A125,[2]Kreise!$A$2:$C$53,3,FALSE)</f>
        <v>K03257</v>
      </c>
      <c r="F125">
        <f>VLOOKUP(A125,'2020_1-2-8_Download'!$B$11:$T$62,6,FALSE)</f>
        <v>47</v>
      </c>
    </row>
    <row r="126" spans="1:6" x14ac:dyDescent="0.25">
      <c r="A126" s="64">
        <f>'2020_1-2-8_Download'!B31</f>
        <v>2</v>
      </c>
      <c r="B126">
        <f>'2020_1-2-8_Download'!$G$8</f>
        <v>2007</v>
      </c>
      <c r="C126" t="str">
        <f>'2020_1-2-8_Download'!D31</f>
        <v>Ausländerinnen und Ausländer</v>
      </c>
      <c r="D126" t="str">
        <f>VLOOKUP(A126,[1]Tabelle1!A$1:B$68,2,FALSE)</f>
        <v>Stat. Region Hannover</v>
      </c>
      <c r="E126" t="str">
        <f>VLOOKUP(A126,[2]Kreise!$A$2:$C$53,3,FALSE)</f>
        <v>K032</v>
      </c>
      <c r="F126">
        <f>VLOOKUP(A126,'2020_1-2-8_Download'!$B$11:$T$62,6,FALSE)</f>
        <v>735</v>
      </c>
    </row>
    <row r="127" spans="1:6" x14ac:dyDescent="0.25">
      <c r="A127" s="64">
        <f>'2020_1-2-8_Download'!B32</f>
        <v>351</v>
      </c>
      <c r="B127">
        <f>'2020_1-2-8_Download'!$G$8</f>
        <v>2007</v>
      </c>
      <c r="C127" t="str">
        <f>'2020_1-2-8_Download'!D32</f>
        <v>Ausländerinnen und Ausländer</v>
      </c>
      <c r="D127" t="str">
        <f>VLOOKUP(A127,[1]Tabelle1!A$1:B$68,2,FALSE)</f>
        <v>Celle</v>
      </c>
      <c r="E127" t="str">
        <f>VLOOKUP(A127,[2]Kreise!$A$2:$C$53,3,FALSE)</f>
        <v>K03351</v>
      </c>
      <c r="F127">
        <f>VLOOKUP(A127,'2020_1-2-8_Download'!$B$11:$T$62,6,FALSE)</f>
        <v>35</v>
      </c>
    </row>
    <row r="128" spans="1:6" x14ac:dyDescent="0.25">
      <c r="A128" s="64">
        <f>'2020_1-2-8_Download'!B33</f>
        <v>352</v>
      </c>
      <c r="B128">
        <f>'2020_1-2-8_Download'!$G$8</f>
        <v>2007</v>
      </c>
      <c r="C128" t="str">
        <f>'2020_1-2-8_Download'!D33</f>
        <v>Ausländerinnen und Ausländer</v>
      </c>
      <c r="D128" t="str">
        <f>VLOOKUP(A128,[1]Tabelle1!A$1:B$68,2,FALSE)</f>
        <v>Cuxhaven</v>
      </c>
      <c r="E128" t="str">
        <f>VLOOKUP(A128,[2]Kreise!$A$2:$C$53,3,FALSE)</f>
        <v>K03352</v>
      </c>
      <c r="F128">
        <f>VLOOKUP(A128,'2020_1-2-8_Download'!$B$11:$T$62,6,FALSE)</f>
        <v>49</v>
      </c>
    </row>
    <row r="129" spans="1:6" x14ac:dyDescent="0.25">
      <c r="A129" s="64">
        <f>'2020_1-2-8_Download'!B34</f>
        <v>353</v>
      </c>
      <c r="B129">
        <f>'2020_1-2-8_Download'!$G$8</f>
        <v>2007</v>
      </c>
      <c r="C129" t="str">
        <f>'2020_1-2-8_Download'!D34</f>
        <v>Ausländerinnen und Ausländer</v>
      </c>
      <c r="D129" t="str">
        <f>VLOOKUP(A129,[1]Tabelle1!A$1:B$68,2,FALSE)</f>
        <v>Harburg</v>
      </c>
      <c r="E129" t="str">
        <f>VLOOKUP(A129,[2]Kreise!$A$2:$C$53,3,FALSE)</f>
        <v>K03353</v>
      </c>
      <c r="F129">
        <f>VLOOKUP(A129,'2020_1-2-8_Download'!$B$11:$T$62,6,FALSE)</f>
        <v>60</v>
      </c>
    </row>
    <row r="130" spans="1:6" x14ac:dyDescent="0.25">
      <c r="A130" s="64">
        <f>'2020_1-2-8_Download'!B35</f>
        <v>354</v>
      </c>
      <c r="B130">
        <f>'2020_1-2-8_Download'!$G$8</f>
        <v>2007</v>
      </c>
      <c r="C130" t="str">
        <f>'2020_1-2-8_Download'!D35</f>
        <v>Ausländerinnen und Ausländer</v>
      </c>
      <c r="D130" t="str">
        <f>VLOOKUP(A130,[1]Tabelle1!A$1:B$68,2,FALSE)</f>
        <v>Lüchow-Dannenberg</v>
      </c>
      <c r="E130" t="str">
        <f>VLOOKUP(A130,[2]Kreise!$A$2:$C$53,3,FALSE)</f>
        <v>K03354</v>
      </c>
      <c r="F130">
        <f>VLOOKUP(A130,'2020_1-2-8_Download'!$B$11:$T$62,6,FALSE)</f>
        <v>10</v>
      </c>
    </row>
    <row r="131" spans="1:6" x14ac:dyDescent="0.25">
      <c r="A131" s="64">
        <f>'2020_1-2-8_Download'!B36</f>
        <v>355</v>
      </c>
      <c r="B131">
        <f>'2020_1-2-8_Download'!$G$8</f>
        <v>2007</v>
      </c>
      <c r="C131" t="str">
        <f>'2020_1-2-8_Download'!D36</f>
        <v>Ausländerinnen und Ausländer</v>
      </c>
      <c r="D131" t="str">
        <f>VLOOKUP(A131,[1]Tabelle1!A$1:B$68,2,FALSE)</f>
        <v>Lüneburg</v>
      </c>
      <c r="E131" t="str">
        <f>VLOOKUP(A131,[2]Kreise!$A$2:$C$53,3,FALSE)</f>
        <v>K03355</v>
      </c>
      <c r="F131">
        <f>VLOOKUP(A131,'2020_1-2-8_Download'!$B$11:$T$62,6,FALSE)</f>
        <v>33</v>
      </c>
    </row>
    <row r="132" spans="1:6" x14ac:dyDescent="0.25">
      <c r="A132" s="64">
        <f>'2020_1-2-8_Download'!B37</f>
        <v>356</v>
      </c>
      <c r="B132">
        <f>'2020_1-2-8_Download'!$G$8</f>
        <v>2007</v>
      </c>
      <c r="C132" t="str">
        <f>'2020_1-2-8_Download'!D37</f>
        <v>Ausländerinnen und Ausländer</v>
      </c>
      <c r="D132" t="str">
        <f>VLOOKUP(A132,[1]Tabelle1!A$1:B$68,2,FALSE)</f>
        <v>Osterholz</v>
      </c>
      <c r="E132" t="str">
        <f>VLOOKUP(A132,[2]Kreise!$A$2:$C$53,3,FALSE)</f>
        <v>K03356</v>
      </c>
      <c r="F132">
        <f>VLOOKUP(A132,'2020_1-2-8_Download'!$B$11:$T$62,6,FALSE)</f>
        <v>29</v>
      </c>
    </row>
    <row r="133" spans="1:6" x14ac:dyDescent="0.25">
      <c r="A133" s="64">
        <f>'2020_1-2-8_Download'!B38</f>
        <v>357</v>
      </c>
      <c r="B133">
        <f>'2020_1-2-8_Download'!$G$8</f>
        <v>2007</v>
      </c>
      <c r="C133" t="str">
        <f>'2020_1-2-8_Download'!D38</f>
        <v>Ausländerinnen und Ausländer</v>
      </c>
      <c r="D133" t="str">
        <f>VLOOKUP(A133,[1]Tabelle1!A$1:B$68,2,FALSE)</f>
        <v>Rotenburg (Wümme)</v>
      </c>
      <c r="E133" t="str">
        <f>VLOOKUP(A133,[2]Kreise!$A$2:$C$53,3,FALSE)</f>
        <v>K03357</v>
      </c>
      <c r="F133">
        <f>VLOOKUP(A133,'2020_1-2-8_Download'!$B$11:$T$62,6,FALSE)</f>
        <v>38</v>
      </c>
    </row>
    <row r="134" spans="1:6" x14ac:dyDescent="0.25">
      <c r="A134" s="64">
        <f>'2020_1-2-8_Download'!B39</f>
        <v>358</v>
      </c>
      <c r="B134">
        <f>'2020_1-2-8_Download'!$G$8</f>
        <v>2007</v>
      </c>
      <c r="C134" t="str">
        <f>'2020_1-2-8_Download'!D39</f>
        <v>Ausländerinnen und Ausländer</v>
      </c>
      <c r="D134" t="str">
        <f>VLOOKUP(A134,[1]Tabelle1!A$1:B$68,2,FALSE)</f>
        <v>Heidekreis</v>
      </c>
      <c r="E134" t="str">
        <f>VLOOKUP(A134,[2]Kreise!$A$2:$C$53,3,FALSE)</f>
        <v>K03358</v>
      </c>
      <c r="F134">
        <f>VLOOKUP(A134,'2020_1-2-8_Download'!$B$11:$T$62,6,FALSE)</f>
        <v>23</v>
      </c>
    </row>
    <row r="135" spans="1:6" x14ac:dyDescent="0.25">
      <c r="A135" s="64">
        <f>'2020_1-2-8_Download'!B40</f>
        <v>359</v>
      </c>
      <c r="B135">
        <f>'2020_1-2-8_Download'!$G$8</f>
        <v>2007</v>
      </c>
      <c r="C135" t="str">
        <f>'2020_1-2-8_Download'!D40</f>
        <v>Ausländerinnen und Ausländer</v>
      </c>
      <c r="D135" t="str">
        <f>VLOOKUP(A135,[1]Tabelle1!A$1:B$68,2,FALSE)</f>
        <v>Stade</v>
      </c>
      <c r="E135" t="str">
        <f>VLOOKUP(A135,[2]Kreise!$A$2:$C$53,3,FALSE)</f>
        <v>K03359</v>
      </c>
      <c r="F135">
        <f>VLOOKUP(A135,'2020_1-2-8_Download'!$B$11:$T$62,6,FALSE)</f>
        <v>31</v>
      </c>
    </row>
    <row r="136" spans="1:6" x14ac:dyDescent="0.25">
      <c r="A136" s="64">
        <f>'2020_1-2-8_Download'!B41</f>
        <v>360</v>
      </c>
      <c r="B136">
        <f>'2020_1-2-8_Download'!$G$8</f>
        <v>2007</v>
      </c>
      <c r="C136" t="str">
        <f>'2020_1-2-8_Download'!D41</f>
        <v>Ausländerinnen und Ausländer</v>
      </c>
      <c r="D136" t="str">
        <f>VLOOKUP(A136,[1]Tabelle1!A$1:B$68,2,FALSE)</f>
        <v>Uelzen</v>
      </c>
      <c r="E136" t="str">
        <f>VLOOKUP(A136,[2]Kreise!$A$2:$C$53,3,FALSE)</f>
        <v>K03360</v>
      </c>
      <c r="F136">
        <f>VLOOKUP(A136,'2020_1-2-8_Download'!$B$11:$T$62,6,FALSE)</f>
        <v>20</v>
      </c>
    </row>
    <row r="137" spans="1:6" x14ac:dyDescent="0.25">
      <c r="A137" s="64">
        <f>'2020_1-2-8_Download'!B42</f>
        <v>361</v>
      </c>
      <c r="B137">
        <f>'2020_1-2-8_Download'!$G$8</f>
        <v>2007</v>
      </c>
      <c r="C137" t="str">
        <f>'2020_1-2-8_Download'!D42</f>
        <v>Ausländerinnen und Ausländer</v>
      </c>
      <c r="D137" t="str">
        <f>VLOOKUP(A137,[1]Tabelle1!A$1:B$68,2,FALSE)</f>
        <v>Verden</v>
      </c>
      <c r="E137" t="str">
        <f>VLOOKUP(A137,[2]Kreise!$A$2:$C$53,3,FALSE)</f>
        <v>K03361</v>
      </c>
      <c r="F137">
        <f>VLOOKUP(A137,'2020_1-2-8_Download'!$B$11:$T$62,6,FALSE)</f>
        <v>46</v>
      </c>
    </row>
    <row r="138" spans="1:6" x14ac:dyDescent="0.25">
      <c r="A138" s="64">
        <f>'2020_1-2-8_Download'!B43</f>
        <v>3</v>
      </c>
      <c r="B138">
        <f>'2020_1-2-8_Download'!$G$8</f>
        <v>2007</v>
      </c>
      <c r="C138" t="str">
        <f>'2020_1-2-8_Download'!D43</f>
        <v>Ausländerinnen und Ausländer</v>
      </c>
      <c r="D138" t="str">
        <f>VLOOKUP(A138,[1]Tabelle1!A$1:B$68,2,FALSE)</f>
        <v>Stat. Region Lüneburg</v>
      </c>
      <c r="E138" t="str">
        <f>VLOOKUP(A138,[2]Kreise!$A$2:$C$53,3,FALSE)</f>
        <v>K033</v>
      </c>
      <c r="F138">
        <f>VLOOKUP(A138,'2020_1-2-8_Download'!$B$11:$T$62,6,FALSE)</f>
        <v>374</v>
      </c>
    </row>
    <row r="139" spans="1:6" x14ac:dyDescent="0.25">
      <c r="A139" s="64">
        <f>'2020_1-2-8_Download'!B44</f>
        <v>401</v>
      </c>
      <c r="B139">
        <f>'2020_1-2-8_Download'!$G$8</f>
        <v>2007</v>
      </c>
      <c r="C139" t="str">
        <f>'2020_1-2-8_Download'!D44</f>
        <v>Ausländerinnen und Ausländer</v>
      </c>
      <c r="D139" t="str">
        <f>VLOOKUP(A139,[1]Tabelle1!A$1:B$68,2,FALSE)</f>
        <v>Delmenhorst  Stadt</v>
      </c>
      <c r="E139" t="str">
        <f>VLOOKUP(A139,[2]Kreise!$A$2:$C$53,3,FALSE)</f>
        <v>K03401</v>
      </c>
      <c r="F139">
        <f>VLOOKUP(A139,'2020_1-2-8_Download'!$B$11:$T$62,6,FALSE)</f>
        <v>28</v>
      </c>
    </row>
    <row r="140" spans="1:6" x14ac:dyDescent="0.25">
      <c r="A140" s="64">
        <f>'2020_1-2-8_Download'!B45</f>
        <v>402</v>
      </c>
      <c r="B140">
        <f>'2020_1-2-8_Download'!$G$8</f>
        <v>2007</v>
      </c>
      <c r="C140" t="str">
        <f>'2020_1-2-8_Download'!D45</f>
        <v>Ausländerinnen und Ausländer</v>
      </c>
      <c r="D140" t="str">
        <f>VLOOKUP(A140,[1]Tabelle1!A$1:B$68,2,FALSE)</f>
        <v>Emden  Stadt</v>
      </c>
      <c r="E140" t="str">
        <f>VLOOKUP(A140,[2]Kreise!$A$2:$C$53,3,FALSE)</f>
        <v>K03402</v>
      </c>
      <c r="F140">
        <f>VLOOKUP(A140,'2020_1-2-8_Download'!$B$11:$T$62,6,FALSE)</f>
        <v>16</v>
      </c>
    </row>
    <row r="141" spans="1:6" x14ac:dyDescent="0.25">
      <c r="A141" s="64">
        <f>'2020_1-2-8_Download'!B46</f>
        <v>403</v>
      </c>
      <c r="B141">
        <f>'2020_1-2-8_Download'!$G$8</f>
        <v>2007</v>
      </c>
      <c r="C141" t="str">
        <f>'2020_1-2-8_Download'!D46</f>
        <v>Ausländerinnen und Ausländer</v>
      </c>
      <c r="D141" t="str">
        <f>VLOOKUP(A141,[1]Tabelle1!A$1:B$68,2,FALSE)</f>
        <v>Oldenburg(Oldb)  Stadt</v>
      </c>
      <c r="E141" t="str">
        <f>VLOOKUP(A141,[2]Kreise!$A$2:$C$53,3,FALSE)</f>
        <v>K03403</v>
      </c>
      <c r="F141">
        <f>VLOOKUP(A141,'2020_1-2-8_Download'!$B$11:$T$62,6,FALSE)</f>
        <v>95</v>
      </c>
    </row>
    <row r="142" spans="1:6" x14ac:dyDescent="0.25">
      <c r="A142" s="64">
        <f>'2020_1-2-8_Download'!B47</f>
        <v>404</v>
      </c>
      <c r="B142">
        <f>'2020_1-2-8_Download'!$G$8</f>
        <v>2007</v>
      </c>
      <c r="C142" t="str">
        <f>'2020_1-2-8_Download'!D47</f>
        <v>Ausländerinnen und Ausländer</v>
      </c>
      <c r="D142" t="str">
        <f>VLOOKUP(A142,[1]Tabelle1!A$1:B$68,2,FALSE)</f>
        <v>Osnabrück  Stadt</v>
      </c>
      <c r="E142" t="str">
        <f>VLOOKUP(A142,[2]Kreise!$A$2:$C$53,3,FALSE)</f>
        <v>K03404</v>
      </c>
      <c r="F142">
        <f>VLOOKUP(A142,'2020_1-2-8_Download'!$B$11:$T$62,6,FALSE)</f>
        <v>75</v>
      </c>
    </row>
    <row r="143" spans="1:6" x14ac:dyDescent="0.25">
      <c r="A143" s="64">
        <f>'2020_1-2-8_Download'!B48</f>
        <v>405</v>
      </c>
      <c r="B143">
        <f>'2020_1-2-8_Download'!$G$8</f>
        <v>2007</v>
      </c>
      <c r="C143" t="str">
        <f>'2020_1-2-8_Download'!D48</f>
        <v>Ausländerinnen und Ausländer</v>
      </c>
      <c r="D143" t="str">
        <f>VLOOKUP(A143,[1]Tabelle1!A$1:B$68,2,FALSE)</f>
        <v>Wilhelmshaven  Stadt</v>
      </c>
      <c r="E143" t="str">
        <f>VLOOKUP(A143,[2]Kreise!$A$2:$C$53,3,FALSE)</f>
        <v>K03405</v>
      </c>
      <c r="F143">
        <f>VLOOKUP(A143,'2020_1-2-8_Download'!$B$11:$T$62,6,FALSE)</f>
        <v>16</v>
      </c>
    </row>
    <row r="144" spans="1:6" x14ac:dyDescent="0.25">
      <c r="A144" s="64">
        <f>'2020_1-2-8_Download'!B49</f>
        <v>451</v>
      </c>
      <c r="B144">
        <f>'2020_1-2-8_Download'!$G$8</f>
        <v>2007</v>
      </c>
      <c r="C144" t="str">
        <f>'2020_1-2-8_Download'!D49</f>
        <v>Ausländerinnen und Ausländer</v>
      </c>
      <c r="D144" t="str">
        <f>VLOOKUP(A144,[1]Tabelle1!A$1:B$68,2,FALSE)</f>
        <v>Ammerland</v>
      </c>
      <c r="E144" t="str">
        <f>VLOOKUP(A144,[2]Kreise!$A$2:$C$53,3,FALSE)</f>
        <v>K03451</v>
      </c>
      <c r="F144">
        <f>VLOOKUP(A144,'2020_1-2-8_Download'!$B$11:$T$62,6,FALSE)</f>
        <v>20</v>
      </c>
    </row>
    <row r="145" spans="1:6" x14ac:dyDescent="0.25">
      <c r="A145" s="64">
        <f>'2020_1-2-8_Download'!B50</f>
        <v>452</v>
      </c>
      <c r="B145">
        <f>'2020_1-2-8_Download'!$G$8</f>
        <v>2007</v>
      </c>
      <c r="C145" t="str">
        <f>'2020_1-2-8_Download'!D50</f>
        <v>Ausländerinnen und Ausländer</v>
      </c>
      <c r="D145" t="str">
        <f>VLOOKUP(A145,[1]Tabelle1!A$1:B$68,2,FALSE)</f>
        <v>Aurich</v>
      </c>
      <c r="E145" t="str">
        <f>VLOOKUP(A145,[2]Kreise!$A$2:$C$53,3,FALSE)</f>
        <v>K03452</v>
      </c>
      <c r="F145">
        <f>VLOOKUP(A145,'2020_1-2-8_Download'!$B$11:$T$62,6,FALSE)</f>
        <v>60</v>
      </c>
    </row>
    <row r="146" spans="1:6" x14ac:dyDescent="0.25">
      <c r="A146" s="64">
        <f>'2020_1-2-8_Download'!B51</f>
        <v>453</v>
      </c>
      <c r="B146">
        <f>'2020_1-2-8_Download'!$G$8</f>
        <v>2007</v>
      </c>
      <c r="C146" t="str">
        <f>'2020_1-2-8_Download'!D51</f>
        <v>Ausländerinnen und Ausländer</v>
      </c>
      <c r="D146" t="str">
        <f>VLOOKUP(A146,[1]Tabelle1!A$1:B$68,2,FALSE)</f>
        <v>Cloppenburg</v>
      </c>
      <c r="E146" t="str">
        <f>VLOOKUP(A146,[2]Kreise!$A$2:$C$53,3,FALSE)</f>
        <v>K03453</v>
      </c>
      <c r="F146">
        <f>VLOOKUP(A146,'2020_1-2-8_Download'!$B$11:$T$62,6,FALSE)</f>
        <v>44</v>
      </c>
    </row>
    <row r="147" spans="1:6" x14ac:dyDescent="0.25">
      <c r="A147" s="64">
        <f>'2020_1-2-8_Download'!B52</f>
        <v>454</v>
      </c>
      <c r="B147">
        <f>'2020_1-2-8_Download'!$G$8</f>
        <v>2007</v>
      </c>
      <c r="C147" t="str">
        <f>'2020_1-2-8_Download'!D52</f>
        <v>Ausländerinnen und Ausländer</v>
      </c>
      <c r="D147" t="str">
        <f>VLOOKUP(A147,[1]Tabelle1!A$1:B$68,2,FALSE)</f>
        <v>Emsland</v>
      </c>
      <c r="E147" t="str">
        <f>VLOOKUP(A147,[2]Kreise!$A$2:$C$53,3,FALSE)</f>
        <v>K03454</v>
      </c>
      <c r="F147">
        <f>VLOOKUP(A147,'2020_1-2-8_Download'!$B$11:$T$62,6,FALSE)</f>
        <v>89</v>
      </c>
    </row>
    <row r="148" spans="1:6" x14ac:dyDescent="0.25">
      <c r="A148" s="64">
        <f>'2020_1-2-8_Download'!B53</f>
        <v>455</v>
      </c>
      <c r="B148">
        <f>'2020_1-2-8_Download'!$G$8</f>
        <v>2007</v>
      </c>
      <c r="C148" t="str">
        <f>'2020_1-2-8_Download'!D53</f>
        <v>Ausländerinnen und Ausländer</v>
      </c>
      <c r="D148" t="str">
        <f>VLOOKUP(A148,[1]Tabelle1!A$1:B$68,2,FALSE)</f>
        <v>Friesland</v>
      </c>
      <c r="E148" t="str">
        <f>VLOOKUP(A148,[2]Kreise!$A$2:$C$53,3,FALSE)</f>
        <v>K03455</v>
      </c>
      <c r="F148">
        <f>VLOOKUP(A148,'2020_1-2-8_Download'!$B$11:$T$62,6,FALSE)</f>
        <v>18</v>
      </c>
    </row>
    <row r="149" spans="1:6" x14ac:dyDescent="0.25">
      <c r="A149" s="64">
        <f>'2020_1-2-8_Download'!B54</f>
        <v>456</v>
      </c>
      <c r="B149">
        <f>'2020_1-2-8_Download'!$G$8</f>
        <v>2007</v>
      </c>
      <c r="C149" t="str">
        <f>'2020_1-2-8_Download'!D54</f>
        <v>Ausländerinnen und Ausländer</v>
      </c>
      <c r="D149" t="str">
        <f>VLOOKUP(A149,[1]Tabelle1!A$1:B$68,2,FALSE)</f>
        <v>Grafschaft Bentheim</v>
      </c>
      <c r="E149" t="str">
        <f>VLOOKUP(A149,[2]Kreise!$A$2:$C$53,3,FALSE)</f>
        <v>K03456</v>
      </c>
      <c r="F149">
        <f>VLOOKUP(A149,'2020_1-2-8_Download'!$B$11:$T$62,6,FALSE)</f>
        <v>109</v>
      </c>
    </row>
    <row r="150" spans="1:6" x14ac:dyDescent="0.25">
      <c r="A150" s="64">
        <f>'2020_1-2-8_Download'!B55</f>
        <v>457</v>
      </c>
      <c r="B150">
        <f>'2020_1-2-8_Download'!$G$8</f>
        <v>2007</v>
      </c>
      <c r="C150" t="str">
        <f>'2020_1-2-8_Download'!D55</f>
        <v>Ausländerinnen und Ausländer</v>
      </c>
      <c r="D150" t="str">
        <f>VLOOKUP(A150,[1]Tabelle1!A$1:B$68,2,FALSE)</f>
        <v>Leer</v>
      </c>
      <c r="E150" t="str">
        <f>VLOOKUP(A150,[2]Kreise!$A$2:$C$53,3,FALSE)</f>
        <v>K03457</v>
      </c>
      <c r="F150">
        <f>VLOOKUP(A150,'2020_1-2-8_Download'!$B$11:$T$62,6,FALSE)</f>
        <v>40</v>
      </c>
    </row>
    <row r="151" spans="1:6" x14ac:dyDescent="0.25">
      <c r="A151" s="64">
        <f>'2020_1-2-8_Download'!B56</f>
        <v>458</v>
      </c>
      <c r="B151">
        <f>'2020_1-2-8_Download'!$G$8</f>
        <v>2007</v>
      </c>
      <c r="C151" t="str">
        <f>'2020_1-2-8_Download'!D56</f>
        <v>Ausländerinnen und Ausländer</v>
      </c>
      <c r="D151" t="str">
        <f>VLOOKUP(A151,[1]Tabelle1!A$1:B$68,2,FALSE)</f>
        <v>Oldenburg</v>
      </c>
      <c r="E151" t="str">
        <f>VLOOKUP(A151,[2]Kreise!$A$2:$C$53,3,FALSE)</f>
        <v>K03458</v>
      </c>
      <c r="F151">
        <f>VLOOKUP(A151,'2020_1-2-8_Download'!$B$11:$T$62,6,FALSE)</f>
        <v>30</v>
      </c>
    </row>
    <row r="152" spans="1:6" x14ac:dyDescent="0.25">
      <c r="A152" s="64">
        <f>'2020_1-2-8_Download'!B57</f>
        <v>459</v>
      </c>
      <c r="B152">
        <f>'2020_1-2-8_Download'!$G$8</f>
        <v>2007</v>
      </c>
      <c r="C152" t="str">
        <f>'2020_1-2-8_Download'!D57</f>
        <v>Ausländerinnen und Ausländer</v>
      </c>
      <c r="D152" t="str">
        <f>VLOOKUP(A152,[1]Tabelle1!A$1:B$68,2,FALSE)</f>
        <v>Osnabrück</v>
      </c>
      <c r="E152" t="str">
        <f>VLOOKUP(A152,[2]Kreise!$A$2:$C$53,3,FALSE)</f>
        <v>K03459</v>
      </c>
      <c r="F152">
        <f>VLOOKUP(A152,'2020_1-2-8_Download'!$B$11:$T$62,6,FALSE)</f>
        <v>87</v>
      </c>
    </row>
    <row r="153" spans="1:6" x14ac:dyDescent="0.25">
      <c r="A153" s="64">
        <f>'2020_1-2-8_Download'!B58</f>
        <v>460</v>
      </c>
      <c r="B153">
        <f>'2020_1-2-8_Download'!$G$8</f>
        <v>2007</v>
      </c>
      <c r="C153" t="str">
        <f>'2020_1-2-8_Download'!D58</f>
        <v>Ausländerinnen und Ausländer</v>
      </c>
      <c r="D153" t="str">
        <f>VLOOKUP(A153,[1]Tabelle1!A$1:B$68,2,FALSE)</f>
        <v>Vechta</v>
      </c>
      <c r="E153" t="str">
        <f>VLOOKUP(A153,[2]Kreise!$A$2:$C$53,3,FALSE)</f>
        <v>K03460</v>
      </c>
      <c r="F153">
        <f>VLOOKUP(A153,'2020_1-2-8_Download'!$B$11:$T$62,6,FALSE)</f>
        <v>86</v>
      </c>
    </row>
    <row r="154" spans="1:6" x14ac:dyDescent="0.25">
      <c r="A154" s="64">
        <f>'2020_1-2-8_Download'!B59</f>
        <v>461</v>
      </c>
      <c r="B154">
        <f>'2020_1-2-8_Download'!$G$8</f>
        <v>2007</v>
      </c>
      <c r="C154" t="str">
        <f>'2020_1-2-8_Download'!D59</f>
        <v>Ausländerinnen und Ausländer</v>
      </c>
      <c r="D154" t="str">
        <f>VLOOKUP(A154,[1]Tabelle1!A$1:B$68,2,FALSE)</f>
        <v>Wesermarsch</v>
      </c>
      <c r="E154" t="str">
        <f>VLOOKUP(A154,[2]Kreise!$A$2:$C$53,3,FALSE)</f>
        <v>K03461</v>
      </c>
      <c r="F154">
        <f>VLOOKUP(A154,'2020_1-2-8_Download'!$B$11:$T$62,6,FALSE)</f>
        <v>28</v>
      </c>
    </row>
    <row r="155" spans="1:6" x14ac:dyDescent="0.25">
      <c r="A155" s="64">
        <f>'2020_1-2-8_Download'!B60</f>
        <v>462</v>
      </c>
      <c r="B155">
        <f>'2020_1-2-8_Download'!$G$8</f>
        <v>2007</v>
      </c>
      <c r="C155" t="str">
        <f>'2020_1-2-8_Download'!D60</f>
        <v>Ausländerinnen und Ausländer</v>
      </c>
      <c r="D155" t="str">
        <f>VLOOKUP(A155,[1]Tabelle1!A$1:B$68,2,FALSE)</f>
        <v>Wittmund</v>
      </c>
      <c r="E155" t="str">
        <f>VLOOKUP(A155,[2]Kreise!$A$2:$C$53,3,FALSE)</f>
        <v>K03462</v>
      </c>
      <c r="F155">
        <f>VLOOKUP(A155,'2020_1-2-8_Download'!$B$11:$T$62,6,FALSE)</f>
        <v>9</v>
      </c>
    </row>
    <row r="156" spans="1:6" x14ac:dyDescent="0.25">
      <c r="A156" s="64">
        <f>'2020_1-2-8_Download'!B61</f>
        <v>4</v>
      </c>
      <c r="B156">
        <f>'2020_1-2-8_Download'!$G$8</f>
        <v>2007</v>
      </c>
      <c r="C156" t="str">
        <f>'2020_1-2-8_Download'!D61</f>
        <v>Ausländerinnen und Ausländer</v>
      </c>
      <c r="D156" t="str">
        <f>VLOOKUP(A156,[1]Tabelle1!A$1:B$68,2,FALSE)</f>
        <v>Stat. Region Weser-Ems</v>
      </c>
      <c r="E156" t="str">
        <f>VLOOKUP(A156,[2]Kreise!$A$2:$C$53,3,FALSE)</f>
        <v>K034</v>
      </c>
      <c r="F156">
        <f>VLOOKUP(A156,'2020_1-2-8_Download'!$B$11:$T$62,6,FALSE)</f>
        <v>850</v>
      </c>
    </row>
    <row r="157" spans="1:6" x14ac:dyDescent="0.25">
      <c r="A157" s="64">
        <f>'2020_1-2-8_Download'!B62</f>
        <v>0</v>
      </c>
      <c r="B157">
        <f>'2020_1-2-8_Download'!$G$8</f>
        <v>2007</v>
      </c>
      <c r="C157" t="str">
        <f>'2020_1-2-8_Download'!D62</f>
        <v>Ausländerinnen und Ausländer</v>
      </c>
      <c r="D157" t="str">
        <f>VLOOKUP(A157,[1]Tabelle1!A$1:B$68,2,FALSE)</f>
        <v>Niedersachsen</v>
      </c>
      <c r="E157" t="str">
        <f>VLOOKUP(A157,[2]Kreise!$A$2:$C$53,3,FALSE)</f>
        <v>K030</v>
      </c>
      <c r="F157">
        <f>VLOOKUP(A157,'2020_1-2-8_Download'!$B$11:$T$62,6,FALSE)</f>
        <v>2385</v>
      </c>
    </row>
    <row r="158" spans="1:6" x14ac:dyDescent="0.25">
      <c r="A158" s="64">
        <f>'2020_1-2-8_Download'!B11</f>
        <v>101</v>
      </c>
      <c r="B158">
        <f>'2020_1-2-8_Download'!$H$8</f>
        <v>2008</v>
      </c>
      <c r="C158" t="str">
        <f>'2020_1-2-8_Download'!$D$11</f>
        <v>Ausländerinnen und Ausländer</v>
      </c>
      <c r="D158" t="str">
        <f>VLOOKUP(A158,[1]Tabelle1!A$1:B$68,2,FALSE)</f>
        <v>Braunschweig  Stadt</v>
      </c>
      <c r="E158" t="str">
        <f>VLOOKUP(A158,[2]Kreise!$A$2:$C$53,3,FALSE)</f>
        <v>K03101</v>
      </c>
      <c r="F158">
        <f>VLOOKUP(A158,'2020_1-2-8_Download'!$B$11:$T$62,7,FALSE)</f>
        <v>67</v>
      </c>
    </row>
    <row r="159" spans="1:6" x14ac:dyDescent="0.25">
      <c r="A159" s="64">
        <f>'2020_1-2-8_Download'!B12</f>
        <v>102</v>
      </c>
      <c r="B159">
        <f>'2020_1-2-8_Download'!$H$8</f>
        <v>2008</v>
      </c>
      <c r="C159" t="str">
        <f>'2020_1-2-8_Download'!$D$11</f>
        <v>Ausländerinnen und Ausländer</v>
      </c>
      <c r="D159" t="str">
        <f>VLOOKUP(A159,[1]Tabelle1!A$1:B$68,2,FALSE)</f>
        <v>Salzgitter  Stadt</v>
      </c>
      <c r="E159" t="str">
        <f>VLOOKUP(A159,[2]Kreise!$A$2:$C$53,3,FALSE)</f>
        <v>K03102</v>
      </c>
      <c r="F159">
        <f>VLOOKUP(A159,'2020_1-2-8_Download'!$B$11:$T$62,7,FALSE)</f>
        <v>32</v>
      </c>
    </row>
    <row r="160" spans="1:6" x14ac:dyDescent="0.25">
      <c r="A160" s="64">
        <f>'2020_1-2-8_Download'!B13</f>
        <v>103</v>
      </c>
      <c r="B160">
        <f>'2020_1-2-8_Download'!$H$8</f>
        <v>2008</v>
      </c>
      <c r="C160" t="str">
        <f>'2020_1-2-8_Download'!$D$11</f>
        <v>Ausländerinnen und Ausländer</v>
      </c>
      <c r="D160" t="str">
        <f>VLOOKUP(A160,[1]Tabelle1!A$1:B$68,2,FALSE)</f>
        <v>Wolfsburg  Stadt</v>
      </c>
      <c r="E160" t="str">
        <f>VLOOKUP(A160,[2]Kreise!$A$2:$C$53,3,FALSE)</f>
        <v>K03103</v>
      </c>
      <c r="F160">
        <f>VLOOKUP(A160,'2020_1-2-8_Download'!$B$11:$T$62,7,FALSE)</f>
        <v>50</v>
      </c>
    </row>
    <row r="161" spans="1:6" x14ac:dyDescent="0.25">
      <c r="A161" s="64">
        <f>'2020_1-2-8_Download'!B14</f>
        <v>151</v>
      </c>
      <c r="B161">
        <f>'2020_1-2-8_Download'!$H$8</f>
        <v>2008</v>
      </c>
      <c r="C161" t="str">
        <f>'2020_1-2-8_Download'!$D$11</f>
        <v>Ausländerinnen und Ausländer</v>
      </c>
      <c r="D161" t="str">
        <f>VLOOKUP(A161,[1]Tabelle1!A$1:B$68,2,FALSE)</f>
        <v>Gifhorn</v>
      </c>
      <c r="E161" t="str">
        <f>VLOOKUP(A161,[2]Kreise!$A$2:$C$53,3,FALSE)</f>
        <v>K03151</v>
      </c>
      <c r="F161">
        <f>VLOOKUP(A161,'2020_1-2-8_Download'!$B$11:$T$62,7,FALSE)</f>
        <v>34</v>
      </c>
    </row>
    <row r="162" spans="1:6" x14ac:dyDescent="0.25">
      <c r="A162" s="64">
        <f>'2020_1-2-8_Download'!B15</f>
        <v>153</v>
      </c>
      <c r="B162">
        <f>'2020_1-2-8_Download'!$H$8</f>
        <v>2008</v>
      </c>
      <c r="C162" t="str">
        <f>'2020_1-2-8_Download'!$D$11</f>
        <v>Ausländerinnen und Ausländer</v>
      </c>
      <c r="D162" t="str">
        <f>VLOOKUP(A162,[1]Tabelle1!A$1:B$68,2,FALSE)</f>
        <v>Goslar</v>
      </c>
      <c r="E162" t="str">
        <f>VLOOKUP(A162,[2]Kreise!$A$2:$C$53,3,FALSE)</f>
        <v>K03153</v>
      </c>
      <c r="F162">
        <f>VLOOKUP(A162,'2020_1-2-8_Download'!$B$11:$T$62,7,FALSE)</f>
        <v>39</v>
      </c>
    </row>
    <row r="163" spans="1:6" x14ac:dyDescent="0.25">
      <c r="A163" s="64">
        <f>'2020_1-2-8_Download'!B16</f>
        <v>154</v>
      </c>
      <c r="B163">
        <f>'2020_1-2-8_Download'!$H$8</f>
        <v>2008</v>
      </c>
      <c r="C163" t="str">
        <f>'2020_1-2-8_Download'!$D$11</f>
        <v>Ausländerinnen und Ausländer</v>
      </c>
      <c r="D163" t="str">
        <f>VLOOKUP(A163,[1]Tabelle1!A$1:B$68,2,FALSE)</f>
        <v>Helmstedt</v>
      </c>
      <c r="E163" t="str">
        <f>VLOOKUP(A163,[2]Kreise!$A$2:$C$53,3,FALSE)</f>
        <v>K03154</v>
      </c>
      <c r="F163">
        <f>VLOOKUP(A163,'2020_1-2-8_Download'!$B$11:$T$62,7,FALSE)</f>
        <v>16</v>
      </c>
    </row>
    <row r="164" spans="1:6" x14ac:dyDescent="0.25">
      <c r="A164" s="64">
        <f>'2020_1-2-8_Download'!B17</f>
        <v>155</v>
      </c>
      <c r="B164">
        <f>'2020_1-2-8_Download'!$H$8</f>
        <v>2008</v>
      </c>
      <c r="C164" t="str">
        <f>'2020_1-2-8_Download'!$D$11</f>
        <v>Ausländerinnen und Ausländer</v>
      </c>
      <c r="D164" t="str">
        <f>VLOOKUP(A164,[1]Tabelle1!A$1:B$68,2,FALSE)</f>
        <v>Northeim</v>
      </c>
      <c r="E164" t="str">
        <f>VLOOKUP(A164,[2]Kreise!$A$2:$C$53,3,FALSE)</f>
        <v>K03155</v>
      </c>
      <c r="F164">
        <f>VLOOKUP(A164,'2020_1-2-8_Download'!$B$11:$T$62,7,FALSE)</f>
        <v>55</v>
      </c>
    </row>
    <row r="165" spans="1:6" x14ac:dyDescent="0.25">
      <c r="A165" s="64">
        <f>'2020_1-2-8_Download'!B18</f>
        <v>157</v>
      </c>
      <c r="B165">
        <f>'2020_1-2-8_Download'!$H$8</f>
        <v>2008</v>
      </c>
      <c r="C165" t="str">
        <f>'2020_1-2-8_Download'!$D$11</f>
        <v>Ausländerinnen und Ausländer</v>
      </c>
      <c r="D165" t="str">
        <f>VLOOKUP(A165,[1]Tabelle1!A$1:B$68,2,FALSE)</f>
        <v>Peine</v>
      </c>
      <c r="E165" t="str">
        <f>VLOOKUP(A165,[2]Kreise!$A$2:$C$53,3,FALSE)</f>
        <v>K03157</v>
      </c>
      <c r="F165">
        <f>VLOOKUP(A165,'2020_1-2-8_Download'!$B$11:$T$62,7,FALSE)</f>
        <v>28</v>
      </c>
    </row>
    <row r="166" spans="1:6" x14ac:dyDescent="0.25">
      <c r="A166" s="64">
        <f>'2020_1-2-8_Download'!B19</f>
        <v>158</v>
      </c>
      <c r="B166">
        <f>'2020_1-2-8_Download'!$H$8</f>
        <v>2008</v>
      </c>
      <c r="C166" t="str">
        <f>'2020_1-2-8_Download'!$D$11</f>
        <v>Ausländerinnen und Ausländer</v>
      </c>
      <c r="D166" t="str">
        <f>VLOOKUP(A166,[1]Tabelle1!A$1:B$68,2,FALSE)</f>
        <v>Wolfenbüttel</v>
      </c>
      <c r="E166" t="str">
        <f>VLOOKUP(A166,[2]Kreise!$A$2:$C$53,3,FALSE)</f>
        <v>K03158</v>
      </c>
      <c r="F166">
        <f>VLOOKUP(A166,'2020_1-2-8_Download'!$B$11:$T$62,7,FALSE)</f>
        <v>9</v>
      </c>
    </row>
    <row r="167" spans="1:6" x14ac:dyDescent="0.25">
      <c r="A167" s="64">
        <f>'2020_1-2-8_Download'!B20</f>
        <v>159</v>
      </c>
      <c r="B167">
        <f>'2020_1-2-8_Download'!$H$8</f>
        <v>2008</v>
      </c>
      <c r="C167" t="str">
        <f>'2020_1-2-8_Download'!$D$11</f>
        <v>Ausländerinnen und Ausländer</v>
      </c>
      <c r="D167" t="str">
        <f>VLOOKUP(A167,[1]Tabelle1!A$1:B$68,2,FALSE)</f>
        <v>Göttingen</v>
      </c>
      <c r="E167" t="str">
        <f>VLOOKUP(A167,[2]Kreise!$A$2:$C$53,3,FALSE)</f>
        <v>K03159</v>
      </c>
      <c r="F167">
        <f>VLOOKUP(A167,'2020_1-2-8_Download'!$B$11:$T$62,7,FALSE)</f>
        <v>117</v>
      </c>
    </row>
    <row r="168" spans="1:6" x14ac:dyDescent="0.25">
      <c r="A168" s="64">
        <f>'2020_1-2-8_Download'!B21</f>
        <v>1</v>
      </c>
      <c r="B168">
        <f>'2020_1-2-8_Download'!$H$8</f>
        <v>2008</v>
      </c>
      <c r="C168" t="str">
        <f>'2020_1-2-8_Download'!$D$11</f>
        <v>Ausländerinnen und Ausländer</v>
      </c>
      <c r="D168" t="str">
        <f>VLOOKUP(A168,[1]Tabelle1!A$1:B$68,2,FALSE)</f>
        <v>Stat. Region Braunschweig</v>
      </c>
      <c r="E168" t="str">
        <f>VLOOKUP(A168,[2]Kreise!$A$2:$C$53,3,FALSE)</f>
        <v>K031</v>
      </c>
      <c r="F168">
        <f>VLOOKUP(A168,'2020_1-2-8_Download'!$B$11:$T$62,7,FALSE)</f>
        <v>447</v>
      </c>
    </row>
    <row r="169" spans="1:6" x14ac:dyDescent="0.25">
      <c r="A169" s="64">
        <f>'2020_1-2-8_Download'!B22</f>
        <v>241</v>
      </c>
      <c r="B169">
        <f>'2020_1-2-8_Download'!$H$8</f>
        <v>2008</v>
      </c>
      <c r="C169" t="str">
        <f>'2020_1-2-8_Download'!$D$11</f>
        <v>Ausländerinnen und Ausländer</v>
      </c>
      <c r="D169" t="str">
        <f>VLOOKUP(A169,[1]Tabelle1!A$1:B$68,2,FALSE)</f>
        <v>Hannover  Region</v>
      </c>
      <c r="E169" t="str">
        <f>VLOOKUP(A169,[2]Kreise!$A$2:$C$53,3,FALSE)</f>
        <v>K03241</v>
      </c>
      <c r="F169">
        <f>VLOOKUP(A169,'2020_1-2-8_Download'!$B$11:$T$62,7,FALSE)</f>
        <v>395</v>
      </c>
    </row>
    <row r="170" spans="1:6" x14ac:dyDescent="0.25">
      <c r="A170" s="64">
        <f>'2020_1-2-8_Download'!B23</f>
        <v>241001</v>
      </c>
      <c r="B170">
        <f>'2020_1-2-8_Download'!$H$8</f>
        <v>2008</v>
      </c>
      <c r="C170" t="str">
        <f>'2020_1-2-8_Download'!$D$11</f>
        <v>Ausländerinnen und Ausländer</v>
      </c>
      <c r="D170" t="str">
        <f>VLOOKUP(A170,[1]Tabelle1!A$1:B$68,2,FALSE)</f>
        <v xml:space="preserve">   dav. Hannover  Lhst.</v>
      </c>
      <c r="E170" t="str">
        <f>VLOOKUP(A170,[2]Kreise!$A$2:$C$53,3,FALSE)</f>
        <v>K03241001</v>
      </c>
      <c r="F170">
        <f>VLOOKUP(A170,'2020_1-2-8_Download'!$B$11:$T$62,7,FALSE)</f>
        <v>237</v>
      </c>
    </row>
    <row r="171" spans="1:6" x14ac:dyDescent="0.25">
      <c r="A171" s="64">
        <f>'2020_1-2-8_Download'!B24</f>
        <v>241999</v>
      </c>
      <c r="B171">
        <f>'2020_1-2-8_Download'!$H$8</f>
        <v>2008</v>
      </c>
      <c r="C171" t="str">
        <f>'2020_1-2-8_Download'!$D$11</f>
        <v>Ausländerinnen und Ausländer</v>
      </c>
      <c r="D171" t="str">
        <f>VLOOKUP(A171,[1]Tabelle1!A$1:B$68,2,FALSE)</f>
        <v xml:space="preserve">   dav. Hannover  Umland</v>
      </c>
      <c r="E171" t="str">
        <f>VLOOKUP(A171,[2]Kreise!$A$2:$C$53,3,FALSE)</f>
        <v>K03241999</v>
      </c>
      <c r="F171">
        <f>VLOOKUP(A171,'2020_1-2-8_Download'!$B$11:$T$62,7,FALSE)</f>
        <v>158</v>
      </c>
    </row>
    <row r="172" spans="1:6" x14ac:dyDescent="0.25">
      <c r="A172" s="64">
        <f>'2020_1-2-8_Download'!B25</f>
        <v>251</v>
      </c>
      <c r="B172">
        <f>'2020_1-2-8_Download'!$H$8</f>
        <v>2008</v>
      </c>
      <c r="C172" t="str">
        <f>'2020_1-2-8_Download'!$D$11</f>
        <v>Ausländerinnen und Ausländer</v>
      </c>
      <c r="D172" t="str">
        <f>VLOOKUP(A172,[1]Tabelle1!A$1:B$68,2,FALSE)</f>
        <v>Diepholz</v>
      </c>
      <c r="E172" t="str">
        <f>VLOOKUP(A172,[2]Kreise!$A$2:$C$53,3,FALSE)</f>
        <v>K03251</v>
      </c>
      <c r="F172">
        <f>VLOOKUP(A172,'2020_1-2-8_Download'!$B$11:$T$62,7,FALSE)</f>
        <v>61</v>
      </c>
    </row>
    <row r="173" spans="1:6" x14ac:dyDescent="0.25">
      <c r="A173" s="64">
        <f>'2020_1-2-8_Download'!B26</f>
        <v>252</v>
      </c>
      <c r="B173">
        <f>'2020_1-2-8_Download'!$H$8</f>
        <v>2008</v>
      </c>
      <c r="C173" t="str">
        <f>'2020_1-2-8_Download'!$D$11</f>
        <v>Ausländerinnen und Ausländer</v>
      </c>
      <c r="D173" t="str">
        <f>VLOOKUP(A173,[1]Tabelle1!A$1:B$68,2,FALSE)</f>
        <v>Hameln-Pyrmont</v>
      </c>
      <c r="E173" t="str">
        <f>VLOOKUP(A173,[2]Kreise!$A$2:$C$53,3,FALSE)</f>
        <v>K03252</v>
      </c>
      <c r="F173">
        <f>VLOOKUP(A173,'2020_1-2-8_Download'!$B$11:$T$62,7,FALSE)</f>
        <v>75</v>
      </c>
    </row>
    <row r="174" spans="1:6" x14ac:dyDescent="0.25">
      <c r="A174" s="64">
        <f>'2020_1-2-8_Download'!B27</f>
        <v>254</v>
      </c>
      <c r="B174">
        <f>'2020_1-2-8_Download'!$H$8</f>
        <v>2008</v>
      </c>
      <c r="C174" t="str">
        <f>'2020_1-2-8_Download'!$D$11</f>
        <v>Ausländerinnen und Ausländer</v>
      </c>
      <c r="D174" t="str">
        <f>VLOOKUP(A174,[1]Tabelle1!A$1:B$68,2,FALSE)</f>
        <v>Hildesheim</v>
      </c>
      <c r="E174" t="str">
        <f>VLOOKUP(A174,[2]Kreise!$A$2:$C$53,3,FALSE)</f>
        <v>K03254</v>
      </c>
      <c r="F174">
        <f>VLOOKUP(A174,'2020_1-2-8_Download'!$B$11:$T$62,7,FALSE)</f>
        <v>109</v>
      </c>
    </row>
    <row r="175" spans="1:6" x14ac:dyDescent="0.25">
      <c r="A175" s="64">
        <f>'2020_1-2-8_Download'!B28</f>
        <v>255</v>
      </c>
      <c r="B175">
        <f>'2020_1-2-8_Download'!$H$8</f>
        <v>2008</v>
      </c>
      <c r="C175" t="str">
        <f>'2020_1-2-8_Download'!$D$11</f>
        <v>Ausländerinnen und Ausländer</v>
      </c>
      <c r="D175" t="str">
        <f>VLOOKUP(A175,[1]Tabelle1!A$1:B$68,2,FALSE)</f>
        <v>Holzminden</v>
      </c>
      <c r="E175" t="str">
        <f>VLOOKUP(A175,[2]Kreise!$A$2:$C$53,3,FALSE)</f>
        <v>K03255</v>
      </c>
      <c r="F175">
        <f>VLOOKUP(A175,'2020_1-2-8_Download'!$B$11:$T$62,7,FALSE)</f>
        <v>10</v>
      </c>
    </row>
    <row r="176" spans="1:6" x14ac:dyDescent="0.25">
      <c r="A176" s="64">
        <f>'2020_1-2-8_Download'!B29</f>
        <v>256</v>
      </c>
      <c r="B176">
        <f>'2020_1-2-8_Download'!$H$8</f>
        <v>2008</v>
      </c>
      <c r="C176" t="str">
        <f>'2020_1-2-8_Download'!$D$11</f>
        <v>Ausländerinnen und Ausländer</v>
      </c>
      <c r="D176" t="str">
        <f>VLOOKUP(A176,[1]Tabelle1!A$1:B$68,2,FALSE)</f>
        <v>Nienburg (Weser)</v>
      </c>
      <c r="E176" t="str">
        <f>VLOOKUP(A176,[2]Kreise!$A$2:$C$53,3,FALSE)</f>
        <v>K03256</v>
      </c>
      <c r="F176">
        <f>VLOOKUP(A176,'2020_1-2-8_Download'!$B$11:$T$62,7,FALSE)</f>
        <v>34</v>
      </c>
    </row>
    <row r="177" spans="1:6" x14ac:dyDescent="0.25">
      <c r="A177" s="64">
        <f>'2020_1-2-8_Download'!B30</f>
        <v>257</v>
      </c>
      <c r="B177">
        <f>'2020_1-2-8_Download'!$H$8</f>
        <v>2008</v>
      </c>
      <c r="C177" t="str">
        <f>'2020_1-2-8_Download'!$D$11</f>
        <v>Ausländerinnen und Ausländer</v>
      </c>
      <c r="D177" t="str">
        <f>VLOOKUP(A177,[1]Tabelle1!A$1:B$68,2,FALSE)</f>
        <v>Schaumburg</v>
      </c>
      <c r="E177" t="str">
        <f>VLOOKUP(A177,[2]Kreise!$A$2:$C$53,3,FALSE)</f>
        <v>K03257</v>
      </c>
      <c r="F177">
        <f>VLOOKUP(A177,'2020_1-2-8_Download'!$B$11:$T$62,7,FALSE)</f>
        <v>50</v>
      </c>
    </row>
    <row r="178" spans="1:6" x14ac:dyDescent="0.25">
      <c r="A178" s="64">
        <f>'2020_1-2-8_Download'!B31</f>
        <v>2</v>
      </c>
      <c r="B178">
        <f>'2020_1-2-8_Download'!$H$8</f>
        <v>2008</v>
      </c>
      <c r="C178" t="str">
        <f>'2020_1-2-8_Download'!$D$11</f>
        <v>Ausländerinnen und Ausländer</v>
      </c>
      <c r="D178" t="str">
        <f>VLOOKUP(A178,[1]Tabelle1!A$1:B$68,2,FALSE)</f>
        <v>Stat. Region Hannover</v>
      </c>
      <c r="E178" t="str">
        <f>VLOOKUP(A178,[2]Kreise!$A$2:$C$53,3,FALSE)</f>
        <v>K032</v>
      </c>
      <c r="F178">
        <f>VLOOKUP(A178,'2020_1-2-8_Download'!$B$11:$T$62,7,FALSE)</f>
        <v>734</v>
      </c>
    </row>
    <row r="179" spans="1:6" x14ac:dyDescent="0.25">
      <c r="A179" s="64">
        <f>'2020_1-2-8_Download'!B32</f>
        <v>351</v>
      </c>
      <c r="B179">
        <f>'2020_1-2-8_Download'!$H$8</f>
        <v>2008</v>
      </c>
      <c r="C179" t="str">
        <f>'2020_1-2-8_Download'!$D$11</f>
        <v>Ausländerinnen und Ausländer</v>
      </c>
      <c r="D179" t="str">
        <f>VLOOKUP(A179,[1]Tabelle1!A$1:B$68,2,FALSE)</f>
        <v>Celle</v>
      </c>
      <c r="E179" t="str">
        <f>VLOOKUP(A179,[2]Kreise!$A$2:$C$53,3,FALSE)</f>
        <v>K03351</v>
      </c>
      <c r="F179">
        <f>VLOOKUP(A179,'2020_1-2-8_Download'!$B$11:$T$62,7,FALSE)</f>
        <v>33</v>
      </c>
    </row>
    <row r="180" spans="1:6" x14ac:dyDescent="0.25">
      <c r="A180" s="64">
        <f>'2020_1-2-8_Download'!B33</f>
        <v>352</v>
      </c>
      <c r="B180">
        <f>'2020_1-2-8_Download'!$H$8</f>
        <v>2008</v>
      </c>
      <c r="C180" t="str">
        <f>'2020_1-2-8_Download'!$D$11</f>
        <v>Ausländerinnen und Ausländer</v>
      </c>
      <c r="D180" t="str">
        <f>VLOOKUP(A180,[1]Tabelle1!A$1:B$68,2,FALSE)</f>
        <v>Cuxhaven</v>
      </c>
      <c r="E180" t="str">
        <f>VLOOKUP(A180,[2]Kreise!$A$2:$C$53,3,FALSE)</f>
        <v>K03352</v>
      </c>
      <c r="F180">
        <f>VLOOKUP(A180,'2020_1-2-8_Download'!$B$11:$T$62,7,FALSE)</f>
        <v>44</v>
      </c>
    </row>
    <row r="181" spans="1:6" x14ac:dyDescent="0.25">
      <c r="A181" s="64">
        <f>'2020_1-2-8_Download'!B34</f>
        <v>353</v>
      </c>
      <c r="B181">
        <f>'2020_1-2-8_Download'!$H$8</f>
        <v>2008</v>
      </c>
      <c r="C181" t="str">
        <f>'2020_1-2-8_Download'!$D$11</f>
        <v>Ausländerinnen und Ausländer</v>
      </c>
      <c r="D181" t="str">
        <f>VLOOKUP(A181,[1]Tabelle1!A$1:B$68,2,FALSE)</f>
        <v>Harburg</v>
      </c>
      <c r="E181" t="str">
        <f>VLOOKUP(A181,[2]Kreise!$A$2:$C$53,3,FALSE)</f>
        <v>K03353</v>
      </c>
      <c r="F181">
        <f>VLOOKUP(A181,'2020_1-2-8_Download'!$B$11:$T$62,7,FALSE)</f>
        <v>62</v>
      </c>
    </row>
    <row r="182" spans="1:6" x14ac:dyDescent="0.25">
      <c r="A182" s="64">
        <f>'2020_1-2-8_Download'!B35</f>
        <v>354</v>
      </c>
      <c r="B182">
        <f>'2020_1-2-8_Download'!$H$8</f>
        <v>2008</v>
      </c>
      <c r="C182" t="str">
        <f>'2020_1-2-8_Download'!$D$11</f>
        <v>Ausländerinnen und Ausländer</v>
      </c>
      <c r="D182" t="str">
        <f>VLOOKUP(A182,[1]Tabelle1!A$1:B$68,2,FALSE)</f>
        <v>Lüchow-Dannenberg</v>
      </c>
      <c r="E182" t="str">
        <f>VLOOKUP(A182,[2]Kreise!$A$2:$C$53,3,FALSE)</f>
        <v>K03354</v>
      </c>
      <c r="F182">
        <f>VLOOKUP(A182,'2020_1-2-8_Download'!$B$11:$T$62,7,FALSE)</f>
        <v>3</v>
      </c>
    </row>
    <row r="183" spans="1:6" x14ac:dyDescent="0.25">
      <c r="A183" s="64">
        <f>'2020_1-2-8_Download'!B36</f>
        <v>355</v>
      </c>
      <c r="B183">
        <f>'2020_1-2-8_Download'!$H$8</f>
        <v>2008</v>
      </c>
      <c r="C183" t="str">
        <f>'2020_1-2-8_Download'!$D$11</f>
        <v>Ausländerinnen und Ausländer</v>
      </c>
      <c r="D183" t="str">
        <f>VLOOKUP(A183,[1]Tabelle1!A$1:B$68,2,FALSE)</f>
        <v>Lüneburg</v>
      </c>
      <c r="E183" t="str">
        <f>VLOOKUP(A183,[2]Kreise!$A$2:$C$53,3,FALSE)</f>
        <v>K03355</v>
      </c>
      <c r="F183">
        <f>VLOOKUP(A183,'2020_1-2-8_Download'!$B$11:$T$62,7,FALSE)</f>
        <v>21</v>
      </c>
    </row>
    <row r="184" spans="1:6" x14ac:dyDescent="0.25">
      <c r="A184" s="64">
        <f>'2020_1-2-8_Download'!B37</f>
        <v>356</v>
      </c>
      <c r="B184">
        <f>'2020_1-2-8_Download'!$H$8</f>
        <v>2008</v>
      </c>
      <c r="C184" t="str">
        <f>'2020_1-2-8_Download'!$D$11</f>
        <v>Ausländerinnen und Ausländer</v>
      </c>
      <c r="D184" t="str">
        <f>VLOOKUP(A184,[1]Tabelle1!A$1:B$68,2,FALSE)</f>
        <v>Osterholz</v>
      </c>
      <c r="E184" t="str">
        <f>VLOOKUP(A184,[2]Kreise!$A$2:$C$53,3,FALSE)</f>
        <v>K03356</v>
      </c>
      <c r="F184">
        <f>VLOOKUP(A184,'2020_1-2-8_Download'!$B$11:$T$62,7,FALSE)</f>
        <v>22</v>
      </c>
    </row>
    <row r="185" spans="1:6" x14ac:dyDescent="0.25">
      <c r="A185" s="64">
        <f>'2020_1-2-8_Download'!B38</f>
        <v>357</v>
      </c>
      <c r="B185">
        <f>'2020_1-2-8_Download'!$H$8</f>
        <v>2008</v>
      </c>
      <c r="C185" t="str">
        <f>'2020_1-2-8_Download'!$D$11</f>
        <v>Ausländerinnen und Ausländer</v>
      </c>
      <c r="D185" t="str">
        <f>VLOOKUP(A185,[1]Tabelle1!A$1:B$68,2,FALSE)</f>
        <v>Rotenburg (Wümme)</v>
      </c>
      <c r="E185" t="str">
        <f>VLOOKUP(A185,[2]Kreise!$A$2:$C$53,3,FALSE)</f>
        <v>K03357</v>
      </c>
      <c r="F185">
        <f>VLOOKUP(A185,'2020_1-2-8_Download'!$B$11:$T$62,7,FALSE)</f>
        <v>23</v>
      </c>
    </row>
    <row r="186" spans="1:6" x14ac:dyDescent="0.25">
      <c r="A186" s="64">
        <f>'2020_1-2-8_Download'!B39</f>
        <v>358</v>
      </c>
      <c r="B186">
        <f>'2020_1-2-8_Download'!$H$8</f>
        <v>2008</v>
      </c>
      <c r="C186" t="str">
        <f>'2020_1-2-8_Download'!$D$11</f>
        <v>Ausländerinnen und Ausländer</v>
      </c>
      <c r="D186" t="str">
        <f>VLOOKUP(A186,[1]Tabelle1!A$1:B$68,2,FALSE)</f>
        <v>Heidekreis</v>
      </c>
      <c r="E186" t="str">
        <f>VLOOKUP(A186,[2]Kreise!$A$2:$C$53,3,FALSE)</f>
        <v>K03358</v>
      </c>
      <c r="F186">
        <f>VLOOKUP(A186,'2020_1-2-8_Download'!$B$11:$T$62,7,FALSE)</f>
        <v>22</v>
      </c>
    </row>
    <row r="187" spans="1:6" x14ac:dyDescent="0.25">
      <c r="A187" s="64">
        <f>'2020_1-2-8_Download'!B40</f>
        <v>359</v>
      </c>
      <c r="B187">
        <f>'2020_1-2-8_Download'!$H$8</f>
        <v>2008</v>
      </c>
      <c r="C187" t="str">
        <f>'2020_1-2-8_Download'!$D$11</f>
        <v>Ausländerinnen und Ausländer</v>
      </c>
      <c r="D187" t="str">
        <f>VLOOKUP(A187,[1]Tabelle1!A$1:B$68,2,FALSE)</f>
        <v>Stade</v>
      </c>
      <c r="E187" t="str">
        <f>VLOOKUP(A187,[2]Kreise!$A$2:$C$53,3,FALSE)</f>
        <v>K03359</v>
      </c>
      <c r="F187">
        <f>VLOOKUP(A187,'2020_1-2-8_Download'!$B$11:$T$62,7,FALSE)</f>
        <v>38</v>
      </c>
    </row>
    <row r="188" spans="1:6" x14ac:dyDescent="0.25">
      <c r="A188" s="64">
        <f>'2020_1-2-8_Download'!B41</f>
        <v>360</v>
      </c>
      <c r="B188">
        <f>'2020_1-2-8_Download'!$H$8</f>
        <v>2008</v>
      </c>
      <c r="C188" t="str">
        <f>'2020_1-2-8_Download'!$D$11</f>
        <v>Ausländerinnen und Ausländer</v>
      </c>
      <c r="D188" t="str">
        <f>VLOOKUP(A188,[1]Tabelle1!A$1:B$68,2,FALSE)</f>
        <v>Uelzen</v>
      </c>
      <c r="E188" t="str">
        <f>VLOOKUP(A188,[2]Kreise!$A$2:$C$53,3,FALSE)</f>
        <v>K03360</v>
      </c>
      <c r="F188">
        <f>VLOOKUP(A188,'2020_1-2-8_Download'!$B$11:$T$62,7,FALSE)</f>
        <v>21</v>
      </c>
    </row>
    <row r="189" spans="1:6" x14ac:dyDescent="0.25">
      <c r="A189" s="64">
        <f>'2020_1-2-8_Download'!B42</f>
        <v>361</v>
      </c>
      <c r="B189">
        <f>'2020_1-2-8_Download'!$H$8</f>
        <v>2008</v>
      </c>
      <c r="C189" t="str">
        <f>'2020_1-2-8_Download'!$D$11</f>
        <v>Ausländerinnen und Ausländer</v>
      </c>
      <c r="D189" t="str">
        <f>VLOOKUP(A189,[1]Tabelle1!A$1:B$68,2,FALSE)</f>
        <v>Verden</v>
      </c>
      <c r="E189" t="str">
        <f>VLOOKUP(A189,[2]Kreise!$A$2:$C$53,3,FALSE)</f>
        <v>K03361</v>
      </c>
      <c r="F189">
        <f>VLOOKUP(A189,'2020_1-2-8_Download'!$B$11:$T$62,7,FALSE)</f>
        <v>33</v>
      </c>
    </row>
    <row r="190" spans="1:6" x14ac:dyDescent="0.25">
      <c r="A190" s="64">
        <f>'2020_1-2-8_Download'!B43</f>
        <v>3</v>
      </c>
      <c r="B190">
        <f>'2020_1-2-8_Download'!$H$8</f>
        <v>2008</v>
      </c>
      <c r="C190" t="str">
        <f>'2020_1-2-8_Download'!$D$11</f>
        <v>Ausländerinnen und Ausländer</v>
      </c>
      <c r="D190" t="str">
        <f>VLOOKUP(A190,[1]Tabelle1!A$1:B$68,2,FALSE)</f>
        <v>Stat. Region Lüneburg</v>
      </c>
      <c r="E190" t="str">
        <f>VLOOKUP(A190,[2]Kreise!$A$2:$C$53,3,FALSE)</f>
        <v>K033</v>
      </c>
      <c r="F190">
        <f>VLOOKUP(A190,'2020_1-2-8_Download'!$B$11:$T$62,7,FALSE)</f>
        <v>322</v>
      </c>
    </row>
    <row r="191" spans="1:6" x14ac:dyDescent="0.25">
      <c r="A191" s="64">
        <f>'2020_1-2-8_Download'!B44</f>
        <v>401</v>
      </c>
      <c r="B191">
        <f>'2020_1-2-8_Download'!$H$8</f>
        <v>2008</v>
      </c>
      <c r="C191" t="str">
        <f>'2020_1-2-8_Download'!$D$11</f>
        <v>Ausländerinnen und Ausländer</v>
      </c>
      <c r="D191" t="str">
        <f>VLOOKUP(A191,[1]Tabelle1!A$1:B$68,2,FALSE)</f>
        <v>Delmenhorst  Stadt</v>
      </c>
      <c r="E191" t="str">
        <f>VLOOKUP(A191,[2]Kreise!$A$2:$C$53,3,FALSE)</f>
        <v>K03401</v>
      </c>
      <c r="F191">
        <f>VLOOKUP(A191,'2020_1-2-8_Download'!$B$11:$T$62,7,FALSE)</f>
        <v>25</v>
      </c>
    </row>
    <row r="192" spans="1:6" x14ac:dyDescent="0.25">
      <c r="A192" s="64">
        <f>'2020_1-2-8_Download'!B45</f>
        <v>402</v>
      </c>
      <c r="B192">
        <f>'2020_1-2-8_Download'!$H$8</f>
        <v>2008</v>
      </c>
      <c r="C192" t="str">
        <f>'2020_1-2-8_Download'!$D$11</f>
        <v>Ausländerinnen und Ausländer</v>
      </c>
      <c r="D192" t="str">
        <f>VLOOKUP(A192,[1]Tabelle1!A$1:B$68,2,FALSE)</f>
        <v>Emden  Stadt</v>
      </c>
      <c r="E192" t="str">
        <f>VLOOKUP(A192,[2]Kreise!$A$2:$C$53,3,FALSE)</f>
        <v>K03402</v>
      </c>
      <c r="F192">
        <f>VLOOKUP(A192,'2020_1-2-8_Download'!$B$11:$T$62,7,FALSE)</f>
        <v>17</v>
      </c>
    </row>
    <row r="193" spans="1:6" x14ac:dyDescent="0.25">
      <c r="A193" s="64">
        <f>'2020_1-2-8_Download'!B46</f>
        <v>403</v>
      </c>
      <c r="B193">
        <f>'2020_1-2-8_Download'!$H$8</f>
        <v>2008</v>
      </c>
      <c r="C193" t="str">
        <f>'2020_1-2-8_Download'!$D$11</f>
        <v>Ausländerinnen und Ausländer</v>
      </c>
      <c r="D193" t="str">
        <f>VLOOKUP(A193,[1]Tabelle1!A$1:B$68,2,FALSE)</f>
        <v>Oldenburg(Oldb)  Stadt</v>
      </c>
      <c r="E193" t="str">
        <f>VLOOKUP(A193,[2]Kreise!$A$2:$C$53,3,FALSE)</f>
        <v>K03403</v>
      </c>
      <c r="F193">
        <f>VLOOKUP(A193,'2020_1-2-8_Download'!$B$11:$T$62,7,FALSE)</f>
        <v>80</v>
      </c>
    </row>
    <row r="194" spans="1:6" x14ac:dyDescent="0.25">
      <c r="A194" s="64">
        <f>'2020_1-2-8_Download'!B47</f>
        <v>404</v>
      </c>
      <c r="B194">
        <f>'2020_1-2-8_Download'!$H$8</f>
        <v>2008</v>
      </c>
      <c r="C194" t="str">
        <f>'2020_1-2-8_Download'!$D$11</f>
        <v>Ausländerinnen und Ausländer</v>
      </c>
      <c r="D194" t="str">
        <f>VLOOKUP(A194,[1]Tabelle1!A$1:B$68,2,FALSE)</f>
        <v>Osnabrück  Stadt</v>
      </c>
      <c r="E194" t="str">
        <f>VLOOKUP(A194,[2]Kreise!$A$2:$C$53,3,FALSE)</f>
        <v>K03404</v>
      </c>
      <c r="F194">
        <f>VLOOKUP(A194,'2020_1-2-8_Download'!$B$11:$T$62,7,FALSE)</f>
        <v>89</v>
      </c>
    </row>
    <row r="195" spans="1:6" x14ac:dyDescent="0.25">
      <c r="A195" s="64">
        <f>'2020_1-2-8_Download'!B48</f>
        <v>405</v>
      </c>
      <c r="B195">
        <f>'2020_1-2-8_Download'!$H$8</f>
        <v>2008</v>
      </c>
      <c r="C195" t="str">
        <f>'2020_1-2-8_Download'!$D$11</f>
        <v>Ausländerinnen und Ausländer</v>
      </c>
      <c r="D195" t="str">
        <f>VLOOKUP(A195,[1]Tabelle1!A$1:B$68,2,FALSE)</f>
        <v>Wilhelmshaven  Stadt</v>
      </c>
      <c r="E195" t="str">
        <f>VLOOKUP(A195,[2]Kreise!$A$2:$C$53,3,FALSE)</f>
        <v>K03405</v>
      </c>
      <c r="F195">
        <f>VLOOKUP(A195,'2020_1-2-8_Download'!$B$11:$T$62,7,FALSE)</f>
        <v>9</v>
      </c>
    </row>
    <row r="196" spans="1:6" x14ac:dyDescent="0.25">
      <c r="A196" s="64">
        <f>'2020_1-2-8_Download'!B49</f>
        <v>451</v>
      </c>
      <c r="B196">
        <f>'2020_1-2-8_Download'!$H$8</f>
        <v>2008</v>
      </c>
      <c r="C196" t="str">
        <f>'2020_1-2-8_Download'!$D$11</f>
        <v>Ausländerinnen und Ausländer</v>
      </c>
      <c r="D196" t="str">
        <f>VLOOKUP(A196,[1]Tabelle1!A$1:B$68,2,FALSE)</f>
        <v>Ammerland</v>
      </c>
      <c r="E196" t="str">
        <f>VLOOKUP(A196,[2]Kreise!$A$2:$C$53,3,FALSE)</f>
        <v>K03451</v>
      </c>
      <c r="F196">
        <f>VLOOKUP(A196,'2020_1-2-8_Download'!$B$11:$T$62,7,FALSE)</f>
        <v>22</v>
      </c>
    </row>
    <row r="197" spans="1:6" x14ac:dyDescent="0.25">
      <c r="A197" s="64">
        <f>'2020_1-2-8_Download'!B50</f>
        <v>452</v>
      </c>
      <c r="B197">
        <f>'2020_1-2-8_Download'!$H$8</f>
        <v>2008</v>
      </c>
      <c r="C197" t="str">
        <f>'2020_1-2-8_Download'!$D$11</f>
        <v>Ausländerinnen und Ausländer</v>
      </c>
      <c r="D197" t="str">
        <f>VLOOKUP(A197,[1]Tabelle1!A$1:B$68,2,FALSE)</f>
        <v>Aurich</v>
      </c>
      <c r="E197" t="str">
        <f>VLOOKUP(A197,[2]Kreise!$A$2:$C$53,3,FALSE)</f>
        <v>K03452</v>
      </c>
      <c r="F197">
        <f>VLOOKUP(A197,'2020_1-2-8_Download'!$B$11:$T$62,7,FALSE)</f>
        <v>33</v>
      </c>
    </row>
    <row r="198" spans="1:6" x14ac:dyDescent="0.25">
      <c r="A198" s="64">
        <f>'2020_1-2-8_Download'!B51</f>
        <v>453</v>
      </c>
      <c r="B198">
        <f>'2020_1-2-8_Download'!$H$8</f>
        <v>2008</v>
      </c>
      <c r="C198" t="str">
        <f>'2020_1-2-8_Download'!$D$11</f>
        <v>Ausländerinnen und Ausländer</v>
      </c>
      <c r="D198" t="str">
        <f>VLOOKUP(A198,[1]Tabelle1!A$1:B$68,2,FALSE)</f>
        <v>Cloppenburg</v>
      </c>
      <c r="E198" t="str">
        <f>VLOOKUP(A198,[2]Kreise!$A$2:$C$53,3,FALSE)</f>
        <v>K03453</v>
      </c>
      <c r="F198">
        <f>VLOOKUP(A198,'2020_1-2-8_Download'!$B$11:$T$62,7,FALSE)</f>
        <v>39</v>
      </c>
    </row>
    <row r="199" spans="1:6" x14ac:dyDescent="0.25">
      <c r="A199" s="64">
        <f>'2020_1-2-8_Download'!B52</f>
        <v>454</v>
      </c>
      <c r="B199">
        <f>'2020_1-2-8_Download'!$H$8</f>
        <v>2008</v>
      </c>
      <c r="C199" t="str">
        <f>'2020_1-2-8_Download'!$D$11</f>
        <v>Ausländerinnen und Ausländer</v>
      </c>
      <c r="D199" t="str">
        <f>VLOOKUP(A199,[1]Tabelle1!A$1:B$68,2,FALSE)</f>
        <v>Emsland</v>
      </c>
      <c r="E199" t="str">
        <f>VLOOKUP(A199,[2]Kreise!$A$2:$C$53,3,FALSE)</f>
        <v>K03454</v>
      </c>
      <c r="F199">
        <f>VLOOKUP(A199,'2020_1-2-8_Download'!$B$11:$T$62,7,FALSE)</f>
        <v>108</v>
      </c>
    </row>
    <row r="200" spans="1:6" x14ac:dyDescent="0.25">
      <c r="A200" s="64">
        <f>'2020_1-2-8_Download'!B53</f>
        <v>455</v>
      </c>
      <c r="B200">
        <f>'2020_1-2-8_Download'!$H$8</f>
        <v>2008</v>
      </c>
      <c r="C200" t="str">
        <f>'2020_1-2-8_Download'!$D$11</f>
        <v>Ausländerinnen und Ausländer</v>
      </c>
      <c r="D200" t="str">
        <f>VLOOKUP(A200,[1]Tabelle1!A$1:B$68,2,FALSE)</f>
        <v>Friesland</v>
      </c>
      <c r="E200" t="str">
        <f>VLOOKUP(A200,[2]Kreise!$A$2:$C$53,3,FALSE)</f>
        <v>K03455</v>
      </c>
      <c r="F200">
        <f>VLOOKUP(A200,'2020_1-2-8_Download'!$B$11:$T$62,7,FALSE)</f>
        <v>15</v>
      </c>
    </row>
    <row r="201" spans="1:6" x14ac:dyDescent="0.25">
      <c r="A201" s="64">
        <f>'2020_1-2-8_Download'!B54</f>
        <v>456</v>
      </c>
      <c r="B201">
        <f>'2020_1-2-8_Download'!$H$8</f>
        <v>2008</v>
      </c>
      <c r="C201" t="str">
        <f>'2020_1-2-8_Download'!$D$11</f>
        <v>Ausländerinnen und Ausländer</v>
      </c>
      <c r="D201" t="str">
        <f>VLOOKUP(A201,[1]Tabelle1!A$1:B$68,2,FALSE)</f>
        <v>Grafschaft Bentheim</v>
      </c>
      <c r="E201" t="str">
        <f>VLOOKUP(A201,[2]Kreise!$A$2:$C$53,3,FALSE)</f>
        <v>K03456</v>
      </c>
      <c r="F201">
        <f>VLOOKUP(A201,'2020_1-2-8_Download'!$B$11:$T$62,7,FALSE)</f>
        <v>100</v>
      </c>
    </row>
    <row r="202" spans="1:6" x14ac:dyDescent="0.25">
      <c r="A202" s="64">
        <f>'2020_1-2-8_Download'!B55</f>
        <v>457</v>
      </c>
      <c r="B202">
        <f>'2020_1-2-8_Download'!$H$8</f>
        <v>2008</v>
      </c>
      <c r="C202" t="str">
        <f>'2020_1-2-8_Download'!$D$11</f>
        <v>Ausländerinnen und Ausländer</v>
      </c>
      <c r="D202" t="str">
        <f>VLOOKUP(A202,[1]Tabelle1!A$1:B$68,2,FALSE)</f>
        <v>Leer</v>
      </c>
      <c r="E202" t="str">
        <f>VLOOKUP(A202,[2]Kreise!$A$2:$C$53,3,FALSE)</f>
        <v>K03457</v>
      </c>
      <c r="F202">
        <f>VLOOKUP(A202,'2020_1-2-8_Download'!$B$11:$T$62,7,FALSE)</f>
        <v>36</v>
      </c>
    </row>
    <row r="203" spans="1:6" x14ac:dyDescent="0.25">
      <c r="A203" s="64">
        <f>'2020_1-2-8_Download'!B56</f>
        <v>458</v>
      </c>
      <c r="B203">
        <f>'2020_1-2-8_Download'!$H$8</f>
        <v>2008</v>
      </c>
      <c r="C203" t="str">
        <f>'2020_1-2-8_Download'!$D$11</f>
        <v>Ausländerinnen und Ausländer</v>
      </c>
      <c r="D203" t="str">
        <f>VLOOKUP(A203,[1]Tabelle1!A$1:B$68,2,FALSE)</f>
        <v>Oldenburg</v>
      </c>
      <c r="E203" t="str">
        <f>VLOOKUP(A203,[2]Kreise!$A$2:$C$53,3,FALSE)</f>
        <v>K03458</v>
      </c>
      <c r="F203">
        <f>VLOOKUP(A203,'2020_1-2-8_Download'!$B$11:$T$62,7,FALSE)</f>
        <v>28</v>
      </c>
    </row>
    <row r="204" spans="1:6" x14ac:dyDescent="0.25">
      <c r="A204" s="64">
        <f>'2020_1-2-8_Download'!B57</f>
        <v>459</v>
      </c>
      <c r="B204">
        <f>'2020_1-2-8_Download'!$H$8</f>
        <v>2008</v>
      </c>
      <c r="C204" t="str">
        <f>'2020_1-2-8_Download'!$D$11</f>
        <v>Ausländerinnen und Ausländer</v>
      </c>
      <c r="D204" t="str">
        <f>VLOOKUP(A204,[1]Tabelle1!A$1:B$68,2,FALSE)</f>
        <v>Osnabrück</v>
      </c>
      <c r="E204" t="str">
        <f>VLOOKUP(A204,[2]Kreise!$A$2:$C$53,3,FALSE)</f>
        <v>K03459</v>
      </c>
      <c r="F204">
        <f>VLOOKUP(A204,'2020_1-2-8_Download'!$B$11:$T$62,7,FALSE)</f>
        <v>83</v>
      </c>
    </row>
    <row r="205" spans="1:6" x14ac:dyDescent="0.25">
      <c r="A205" s="64">
        <f>'2020_1-2-8_Download'!B58</f>
        <v>460</v>
      </c>
      <c r="B205">
        <f>'2020_1-2-8_Download'!$H$8</f>
        <v>2008</v>
      </c>
      <c r="C205" t="str">
        <f>'2020_1-2-8_Download'!$D$11</f>
        <v>Ausländerinnen und Ausländer</v>
      </c>
      <c r="D205" t="str">
        <f>VLOOKUP(A205,[1]Tabelle1!A$1:B$68,2,FALSE)</f>
        <v>Vechta</v>
      </c>
      <c r="E205" t="str">
        <f>VLOOKUP(A205,[2]Kreise!$A$2:$C$53,3,FALSE)</f>
        <v>K03460</v>
      </c>
      <c r="F205">
        <f>VLOOKUP(A205,'2020_1-2-8_Download'!$B$11:$T$62,7,FALSE)</f>
        <v>88</v>
      </c>
    </row>
    <row r="206" spans="1:6" x14ac:dyDescent="0.25">
      <c r="A206" s="64">
        <f>'2020_1-2-8_Download'!B59</f>
        <v>461</v>
      </c>
      <c r="B206">
        <f>'2020_1-2-8_Download'!$H$8</f>
        <v>2008</v>
      </c>
      <c r="C206" t="str">
        <f>'2020_1-2-8_Download'!$D$11</f>
        <v>Ausländerinnen und Ausländer</v>
      </c>
      <c r="D206" t="str">
        <f>VLOOKUP(A206,[1]Tabelle1!A$1:B$68,2,FALSE)</f>
        <v>Wesermarsch</v>
      </c>
      <c r="E206" t="str">
        <f>VLOOKUP(A206,[2]Kreise!$A$2:$C$53,3,FALSE)</f>
        <v>K03461</v>
      </c>
      <c r="F206">
        <f>VLOOKUP(A206,'2020_1-2-8_Download'!$B$11:$T$62,7,FALSE)</f>
        <v>26</v>
      </c>
    </row>
    <row r="207" spans="1:6" x14ac:dyDescent="0.25">
      <c r="A207" s="64">
        <f>'2020_1-2-8_Download'!B60</f>
        <v>462</v>
      </c>
      <c r="B207">
        <f>'2020_1-2-8_Download'!$H$8</f>
        <v>2008</v>
      </c>
      <c r="C207" t="str">
        <f>'2020_1-2-8_Download'!$D$11</f>
        <v>Ausländerinnen und Ausländer</v>
      </c>
      <c r="D207" t="str">
        <f>VLOOKUP(A207,[1]Tabelle1!A$1:B$68,2,FALSE)</f>
        <v>Wittmund</v>
      </c>
      <c r="E207" t="str">
        <f>VLOOKUP(A207,[2]Kreise!$A$2:$C$53,3,FALSE)</f>
        <v>K03462</v>
      </c>
      <c r="F207">
        <f>VLOOKUP(A207,'2020_1-2-8_Download'!$B$11:$T$62,7,FALSE)</f>
        <v>17</v>
      </c>
    </row>
    <row r="208" spans="1:6" x14ac:dyDescent="0.25">
      <c r="A208" s="64">
        <f>'2020_1-2-8_Download'!B61</f>
        <v>4</v>
      </c>
      <c r="B208">
        <f>'2020_1-2-8_Download'!$H$8</f>
        <v>2008</v>
      </c>
      <c r="C208" t="str">
        <f>'2020_1-2-8_Download'!$D$11</f>
        <v>Ausländerinnen und Ausländer</v>
      </c>
      <c r="D208" t="str">
        <f>VLOOKUP(A208,[1]Tabelle1!A$1:B$68,2,FALSE)</f>
        <v>Stat. Region Weser-Ems</v>
      </c>
      <c r="E208" t="str">
        <f>VLOOKUP(A208,[2]Kreise!$A$2:$C$53,3,FALSE)</f>
        <v>K034</v>
      </c>
      <c r="F208">
        <f>VLOOKUP(A208,'2020_1-2-8_Download'!$B$11:$T$62,7,FALSE)</f>
        <v>815</v>
      </c>
    </row>
    <row r="209" spans="1:6" x14ac:dyDescent="0.25">
      <c r="A209" s="64">
        <f>'2020_1-2-8_Download'!B62</f>
        <v>0</v>
      </c>
      <c r="B209">
        <f>'2020_1-2-8_Download'!$H$8</f>
        <v>2008</v>
      </c>
      <c r="C209" t="str">
        <f>'2020_1-2-8_Download'!$D$11</f>
        <v>Ausländerinnen und Ausländer</v>
      </c>
      <c r="D209" t="str">
        <f>VLOOKUP(A209,[1]Tabelle1!A$1:B$68,2,FALSE)</f>
        <v>Niedersachsen</v>
      </c>
      <c r="E209" t="str">
        <f>VLOOKUP(A209,[2]Kreise!$A$2:$C$53,3,FALSE)</f>
        <v>K030</v>
      </c>
      <c r="F209">
        <f>VLOOKUP(A209,'2020_1-2-8_Download'!$B$11:$T$62,7,FALSE)</f>
        <v>2318</v>
      </c>
    </row>
    <row r="210" spans="1:6" x14ac:dyDescent="0.25">
      <c r="A210" s="64">
        <f>'2020_1-2-8_Download'!B11</f>
        <v>101</v>
      </c>
      <c r="B210">
        <f>'2020_1-2-8_Download'!$I$8</f>
        <v>2009</v>
      </c>
      <c r="C210" t="str">
        <f>'2020_1-2-8_Download'!$D$11</f>
        <v>Ausländerinnen und Ausländer</v>
      </c>
      <c r="D210" t="str">
        <f>VLOOKUP(A210,[1]Tabelle1!A$1:B$68,2,FALSE)</f>
        <v>Braunschweig  Stadt</v>
      </c>
      <c r="E210" t="str">
        <f>VLOOKUP(A210,[2]Kreise!$A$2:$C$53,3,FALSE)</f>
        <v>K03101</v>
      </c>
      <c r="F210">
        <f>VLOOKUP(A210,'2020_1-2-8_Download'!$B$11:$T$62,8,FALSE)</f>
        <v>63</v>
      </c>
    </row>
    <row r="211" spans="1:6" x14ac:dyDescent="0.25">
      <c r="A211" s="64">
        <f>'2020_1-2-8_Download'!B12</f>
        <v>102</v>
      </c>
      <c r="B211">
        <f>'2020_1-2-8_Download'!$I$8</f>
        <v>2009</v>
      </c>
      <c r="C211" t="str">
        <f>'2020_1-2-8_Download'!$D$11</f>
        <v>Ausländerinnen und Ausländer</v>
      </c>
      <c r="D211" t="str">
        <f>VLOOKUP(A211,[1]Tabelle1!A$1:B$68,2,FALSE)</f>
        <v>Salzgitter  Stadt</v>
      </c>
      <c r="E211" t="str">
        <f>VLOOKUP(A211,[2]Kreise!$A$2:$C$53,3,FALSE)</f>
        <v>K03102</v>
      </c>
      <c r="F211">
        <f>VLOOKUP(A211,'2020_1-2-8_Download'!$B$11:$T$62,8,FALSE)</f>
        <v>20</v>
      </c>
    </row>
    <row r="212" spans="1:6" x14ac:dyDescent="0.25">
      <c r="A212" s="64">
        <f>'2020_1-2-8_Download'!B13</f>
        <v>103</v>
      </c>
      <c r="B212">
        <f>'2020_1-2-8_Download'!$I$8</f>
        <v>2009</v>
      </c>
      <c r="C212" t="str">
        <f>'2020_1-2-8_Download'!$D$11</f>
        <v>Ausländerinnen und Ausländer</v>
      </c>
      <c r="D212" t="str">
        <f>VLOOKUP(A212,[1]Tabelle1!A$1:B$68,2,FALSE)</f>
        <v>Wolfsburg  Stadt</v>
      </c>
      <c r="E212" t="str">
        <f>VLOOKUP(A212,[2]Kreise!$A$2:$C$53,3,FALSE)</f>
        <v>K03103</v>
      </c>
      <c r="F212">
        <f>VLOOKUP(A212,'2020_1-2-8_Download'!$B$11:$T$62,8,FALSE)</f>
        <v>28</v>
      </c>
    </row>
    <row r="213" spans="1:6" x14ac:dyDescent="0.25">
      <c r="A213" s="64">
        <f>'2020_1-2-8_Download'!B14</f>
        <v>151</v>
      </c>
      <c r="B213">
        <f>'2020_1-2-8_Download'!$I$8</f>
        <v>2009</v>
      </c>
      <c r="C213" t="str">
        <f>'2020_1-2-8_Download'!$D$11</f>
        <v>Ausländerinnen und Ausländer</v>
      </c>
      <c r="D213" t="str">
        <f>VLOOKUP(A213,[1]Tabelle1!A$1:B$68,2,FALSE)</f>
        <v>Gifhorn</v>
      </c>
      <c r="E213" t="str">
        <f>VLOOKUP(A213,[2]Kreise!$A$2:$C$53,3,FALSE)</f>
        <v>K03151</v>
      </c>
      <c r="F213">
        <f>VLOOKUP(A213,'2020_1-2-8_Download'!$B$11:$T$62,8,FALSE)</f>
        <v>12</v>
      </c>
    </row>
    <row r="214" spans="1:6" x14ac:dyDescent="0.25">
      <c r="A214" s="64">
        <f>'2020_1-2-8_Download'!B15</f>
        <v>153</v>
      </c>
      <c r="B214">
        <f>'2020_1-2-8_Download'!$I$8</f>
        <v>2009</v>
      </c>
      <c r="C214" t="str">
        <f>'2020_1-2-8_Download'!$D$11</f>
        <v>Ausländerinnen und Ausländer</v>
      </c>
      <c r="D214" t="str">
        <f>VLOOKUP(A214,[1]Tabelle1!A$1:B$68,2,FALSE)</f>
        <v>Goslar</v>
      </c>
      <c r="E214" t="str">
        <f>VLOOKUP(A214,[2]Kreise!$A$2:$C$53,3,FALSE)</f>
        <v>K03153</v>
      </c>
      <c r="F214">
        <f>VLOOKUP(A214,'2020_1-2-8_Download'!$B$11:$T$62,8,FALSE)</f>
        <v>43</v>
      </c>
    </row>
    <row r="215" spans="1:6" x14ac:dyDescent="0.25">
      <c r="A215" s="64">
        <f>'2020_1-2-8_Download'!B16</f>
        <v>154</v>
      </c>
      <c r="B215">
        <f>'2020_1-2-8_Download'!$I$8</f>
        <v>2009</v>
      </c>
      <c r="C215" t="str">
        <f>'2020_1-2-8_Download'!$D$11</f>
        <v>Ausländerinnen und Ausländer</v>
      </c>
      <c r="D215" t="str">
        <f>VLOOKUP(A215,[1]Tabelle1!A$1:B$68,2,FALSE)</f>
        <v>Helmstedt</v>
      </c>
      <c r="E215" t="str">
        <f>VLOOKUP(A215,[2]Kreise!$A$2:$C$53,3,FALSE)</f>
        <v>K03154</v>
      </c>
      <c r="F215">
        <f>VLOOKUP(A215,'2020_1-2-8_Download'!$B$11:$T$62,8,FALSE)</f>
        <v>14</v>
      </c>
    </row>
    <row r="216" spans="1:6" x14ac:dyDescent="0.25">
      <c r="A216" s="64">
        <f>'2020_1-2-8_Download'!B17</f>
        <v>155</v>
      </c>
      <c r="B216">
        <f>'2020_1-2-8_Download'!$I$8</f>
        <v>2009</v>
      </c>
      <c r="C216" t="str">
        <f>'2020_1-2-8_Download'!$D$11</f>
        <v>Ausländerinnen und Ausländer</v>
      </c>
      <c r="D216" t="str">
        <f>VLOOKUP(A216,[1]Tabelle1!A$1:B$68,2,FALSE)</f>
        <v>Northeim</v>
      </c>
      <c r="E216" t="str">
        <f>VLOOKUP(A216,[2]Kreise!$A$2:$C$53,3,FALSE)</f>
        <v>K03155</v>
      </c>
      <c r="F216">
        <f>VLOOKUP(A216,'2020_1-2-8_Download'!$B$11:$T$62,8,FALSE)</f>
        <v>35</v>
      </c>
    </row>
    <row r="217" spans="1:6" x14ac:dyDescent="0.25">
      <c r="A217" s="64">
        <f>'2020_1-2-8_Download'!B18</f>
        <v>157</v>
      </c>
      <c r="B217">
        <f>'2020_1-2-8_Download'!$I$8</f>
        <v>2009</v>
      </c>
      <c r="C217" t="str">
        <f>'2020_1-2-8_Download'!$D$11</f>
        <v>Ausländerinnen und Ausländer</v>
      </c>
      <c r="D217" t="str">
        <f>VLOOKUP(A217,[1]Tabelle1!A$1:B$68,2,FALSE)</f>
        <v>Peine</v>
      </c>
      <c r="E217" t="str">
        <f>VLOOKUP(A217,[2]Kreise!$A$2:$C$53,3,FALSE)</f>
        <v>K03157</v>
      </c>
      <c r="F217">
        <f>VLOOKUP(A217,'2020_1-2-8_Download'!$B$11:$T$62,8,FALSE)</f>
        <v>23</v>
      </c>
    </row>
    <row r="218" spans="1:6" x14ac:dyDescent="0.25">
      <c r="A218" s="64">
        <f>'2020_1-2-8_Download'!B19</f>
        <v>158</v>
      </c>
      <c r="B218">
        <f>'2020_1-2-8_Download'!$I$8</f>
        <v>2009</v>
      </c>
      <c r="C218" t="str">
        <f>'2020_1-2-8_Download'!$D$11</f>
        <v>Ausländerinnen und Ausländer</v>
      </c>
      <c r="D218" t="str">
        <f>VLOOKUP(A218,[1]Tabelle1!A$1:B$68,2,FALSE)</f>
        <v>Wolfenbüttel</v>
      </c>
      <c r="E218" t="str">
        <f>VLOOKUP(A218,[2]Kreise!$A$2:$C$53,3,FALSE)</f>
        <v>K03158</v>
      </c>
      <c r="F218">
        <f>VLOOKUP(A218,'2020_1-2-8_Download'!$B$11:$T$62,8,FALSE)</f>
        <v>25</v>
      </c>
    </row>
    <row r="219" spans="1:6" x14ac:dyDescent="0.25">
      <c r="A219" s="64">
        <f>'2020_1-2-8_Download'!B20</f>
        <v>159</v>
      </c>
      <c r="B219">
        <f>'2020_1-2-8_Download'!$I$8</f>
        <v>2009</v>
      </c>
      <c r="C219" t="str">
        <f>'2020_1-2-8_Download'!$D$11</f>
        <v>Ausländerinnen und Ausländer</v>
      </c>
      <c r="D219" t="str">
        <f>VLOOKUP(A219,[1]Tabelle1!A$1:B$68,2,FALSE)</f>
        <v>Göttingen</v>
      </c>
      <c r="E219" t="str">
        <f>VLOOKUP(A219,[2]Kreise!$A$2:$C$53,3,FALSE)</f>
        <v>K03159</v>
      </c>
      <c r="F219">
        <f>VLOOKUP(A219,'2020_1-2-8_Download'!$B$11:$T$62,8,FALSE)</f>
        <v>115</v>
      </c>
    </row>
    <row r="220" spans="1:6" x14ac:dyDescent="0.25">
      <c r="A220" s="64">
        <f>'2020_1-2-8_Download'!B21</f>
        <v>1</v>
      </c>
      <c r="B220">
        <f>'2020_1-2-8_Download'!$I$8</f>
        <v>2009</v>
      </c>
      <c r="C220" t="str">
        <f>'2020_1-2-8_Download'!$D$11</f>
        <v>Ausländerinnen und Ausländer</v>
      </c>
      <c r="D220" t="str">
        <f>VLOOKUP(A220,[1]Tabelle1!A$1:B$68,2,FALSE)</f>
        <v>Stat. Region Braunschweig</v>
      </c>
      <c r="E220" t="str">
        <f>VLOOKUP(A220,[2]Kreise!$A$2:$C$53,3,FALSE)</f>
        <v>K031</v>
      </c>
      <c r="F220">
        <f>VLOOKUP(A220,'2020_1-2-8_Download'!$B$11:$T$62,8,FALSE)</f>
        <v>378</v>
      </c>
    </row>
    <row r="221" spans="1:6" x14ac:dyDescent="0.25">
      <c r="A221" s="64">
        <f>'2020_1-2-8_Download'!B22</f>
        <v>241</v>
      </c>
      <c r="B221">
        <f>'2020_1-2-8_Download'!$I$8</f>
        <v>2009</v>
      </c>
      <c r="C221" t="str">
        <f>'2020_1-2-8_Download'!$D$11</f>
        <v>Ausländerinnen und Ausländer</v>
      </c>
      <c r="D221" t="str">
        <f>VLOOKUP(A221,[1]Tabelle1!A$1:B$68,2,FALSE)</f>
        <v>Hannover  Region</v>
      </c>
      <c r="E221" t="str">
        <f>VLOOKUP(A221,[2]Kreise!$A$2:$C$53,3,FALSE)</f>
        <v>K03241</v>
      </c>
      <c r="F221">
        <f>VLOOKUP(A221,'2020_1-2-8_Download'!$B$11:$T$62,8,FALSE)</f>
        <v>394</v>
      </c>
    </row>
    <row r="222" spans="1:6" x14ac:dyDescent="0.25">
      <c r="A222" s="64">
        <f>'2020_1-2-8_Download'!B23</f>
        <v>241001</v>
      </c>
      <c r="B222">
        <f>'2020_1-2-8_Download'!$I$8</f>
        <v>2009</v>
      </c>
      <c r="C222" t="str">
        <f>'2020_1-2-8_Download'!$D$11</f>
        <v>Ausländerinnen und Ausländer</v>
      </c>
      <c r="D222" t="str">
        <f>VLOOKUP(A222,[1]Tabelle1!A$1:B$68,2,FALSE)</f>
        <v xml:space="preserve">   dav. Hannover  Lhst.</v>
      </c>
      <c r="E222" t="str">
        <f>VLOOKUP(A222,[2]Kreise!$A$2:$C$53,3,FALSE)</f>
        <v>K03241001</v>
      </c>
      <c r="F222">
        <f>VLOOKUP(A222,'2020_1-2-8_Download'!$B$11:$T$62,8,FALSE)</f>
        <v>246</v>
      </c>
    </row>
    <row r="223" spans="1:6" x14ac:dyDescent="0.25">
      <c r="A223" s="64">
        <f>'2020_1-2-8_Download'!B24</f>
        <v>241999</v>
      </c>
      <c r="B223">
        <f>'2020_1-2-8_Download'!$I$8</f>
        <v>2009</v>
      </c>
      <c r="C223" t="str">
        <f>'2020_1-2-8_Download'!$D$11</f>
        <v>Ausländerinnen und Ausländer</v>
      </c>
      <c r="D223" t="str">
        <f>VLOOKUP(A223,[1]Tabelle1!A$1:B$68,2,FALSE)</f>
        <v xml:space="preserve">   dav. Hannover  Umland</v>
      </c>
      <c r="E223" t="str">
        <f>VLOOKUP(A223,[2]Kreise!$A$2:$C$53,3,FALSE)</f>
        <v>K03241999</v>
      </c>
      <c r="F223">
        <f>VLOOKUP(A223,'2020_1-2-8_Download'!$B$11:$T$62,8,FALSE)</f>
        <v>148</v>
      </c>
    </row>
    <row r="224" spans="1:6" x14ac:dyDescent="0.25">
      <c r="A224" s="64">
        <f>'2020_1-2-8_Download'!B25</f>
        <v>251</v>
      </c>
      <c r="B224">
        <f>'2020_1-2-8_Download'!$I$8</f>
        <v>2009</v>
      </c>
      <c r="C224" t="str">
        <f>'2020_1-2-8_Download'!$D$11</f>
        <v>Ausländerinnen und Ausländer</v>
      </c>
      <c r="D224" t="str">
        <f>VLOOKUP(A224,[1]Tabelle1!A$1:B$68,2,FALSE)</f>
        <v>Diepholz</v>
      </c>
      <c r="E224" t="str">
        <f>VLOOKUP(A224,[2]Kreise!$A$2:$C$53,3,FALSE)</f>
        <v>K03251</v>
      </c>
      <c r="F224">
        <f>VLOOKUP(A224,'2020_1-2-8_Download'!$B$11:$T$62,8,FALSE)</f>
        <v>61</v>
      </c>
    </row>
    <row r="225" spans="1:6" x14ac:dyDescent="0.25">
      <c r="A225" s="64">
        <f>'2020_1-2-8_Download'!B26</f>
        <v>252</v>
      </c>
      <c r="B225">
        <f>'2020_1-2-8_Download'!$I$8</f>
        <v>2009</v>
      </c>
      <c r="C225" t="str">
        <f>'2020_1-2-8_Download'!$D$11</f>
        <v>Ausländerinnen und Ausländer</v>
      </c>
      <c r="D225" t="str">
        <f>VLOOKUP(A225,[1]Tabelle1!A$1:B$68,2,FALSE)</f>
        <v>Hameln-Pyrmont</v>
      </c>
      <c r="E225" t="str">
        <f>VLOOKUP(A225,[2]Kreise!$A$2:$C$53,3,FALSE)</f>
        <v>K03252</v>
      </c>
      <c r="F225">
        <f>VLOOKUP(A225,'2020_1-2-8_Download'!$B$11:$T$62,8,FALSE)</f>
        <v>39</v>
      </c>
    </row>
    <row r="226" spans="1:6" x14ac:dyDescent="0.25">
      <c r="A226" s="64">
        <f>'2020_1-2-8_Download'!B27</f>
        <v>254</v>
      </c>
      <c r="B226">
        <f>'2020_1-2-8_Download'!$I$8</f>
        <v>2009</v>
      </c>
      <c r="C226" t="str">
        <f>'2020_1-2-8_Download'!$D$11</f>
        <v>Ausländerinnen und Ausländer</v>
      </c>
      <c r="D226" t="str">
        <f>VLOOKUP(A226,[1]Tabelle1!A$1:B$68,2,FALSE)</f>
        <v>Hildesheim</v>
      </c>
      <c r="E226" t="str">
        <f>VLOOKUP(A226,[2]Kreise!$A$2:$C$53,3,FALSE)</f>
        <v>K03254</v>
      </c>
      <c r="F226">
        <f>VLOOKUP(A226,'2020_1-2-8_Download'!$B$11:$T$62,8,FALSE)</f>
        <v>82</v>
      </c>
    </row>
    <row r="227" spans="1:6" x14ac:dyDescent="0.25">
      <c r="A227" s="64">
        <f>'2020_1-2-8_Download'!B28</f>
        <v>255</v>
      </c>
      <c r="B227">
        <f>'2020_1-2-8_Download'!$I$8</f>
        <v>2009</v>
      </c>
      <c r="C227" t="str">
        <f>'2020_1-2-8_Download'!$D$11</f>
        <v>Ausländerinnen und Ausländer</v>
      </c>
      <c r="D227" t="str">
        <f>VLOOKUP(A227,[1]Tabelle1!A$1:B$68,2,FALSE)</f>
        <v>Holzminden</v>
      </c>
      <c r="E227" t="str">
        <f>VLOOKUP(A227,[2]Kreise!$A$2:$C$53,3,FALSE)</f>
        <v>K03255</v>
      </c>
      <c r="F227">
        <f>VLOOKUP(A227,'2020_1-2-8_Download'!$B$11:$T$62,8,FALSE)</f>
        <v>14</v>
      </c>
    </row>
    <row r="228" spans="1:6" x14ac:dyDescent="0.25">
      <c r="A228" s="64">
        <f>'2020_1-2-8_Download'!B29</f>
        <v>256</v>
      </c>
      <c r="B228">
        <f>'2020_1-2-8_Download'!$I$8</f>
        <v>2009</v>
      </c>
      <c r="C228" t="str">
        <f>'2020_1-2-8_Download'!$D$11</f>
        <v>Ausländerinnen und Ausländer</v>
      </c>
      <c r="D228" t="str">
        <f>VLOOKUP(A228,[1]Tabelle1!A$1:B$68,2,FALSE)</f>
        <v>Nienburg (Weser)</v>
      </c>
      <c r="E228" t="str">
        <f>VLOOKUP(A228,[2]Kreise!$A$2:$C$53,3,FALSE)</f>
        <v>K03256</v>
      </c>
      <c r="F228">
        <f>VLOOKUP(A228,'2020_1-2-8_Download'!$B$11:$T$62,8,FALSE)</f>
        <v>19</v>
      </c>
    </row>
    <row r="229" spans="1:6" x14ac:dyDescent="0.25">
      <c r="A229" s="64">
        <f>'2020_1-2-8_Download'!B30</f>
        <v>257</v>
      </c>
      <c r="B229">
        <f>'2020_1-2-8_Download'!$I$8</f>
        <v>2009</v>
      </c>
      <c r="C229" t="str">
        <f>'2020_1-2-8_Download'!$D$11</f>
        <v>Ausländerinnen und Ausländer</v>
      </c>
      <c r="D229" t="str">
        <f>VLOOKUP(A229,[1]Tabelle1!A$1:B$68,2,FALSE)</f>
        <v>Schaumburg</v>
      </c>
      <c r="E229" t="str">
        <f>VLOOKUP(A229,[2]Kreise!$A$2:$C$53,3,FALSE)</f>
        <v>K03257</v>
      </c>
      <c r="F229">
        <f>VLOOKUP(A229,'2020_1-2-8_Download'!$B$11:$T$62,8,FALSE)</f>
        <v>6</v>
      </c>
    </row>
    <row r="230" spans="1:6" x14ac:dyDescent="0.25">
      <c r="A230" s="64">
        <f>'2020_1-2-8_Download'!B31</f>
        <v>2</v>
      </c>
      <c r="B230">
        <f>'2020_1-2-8_Download'!$I$8</f>
        <v>2009</v>
      </c>
      <c r="C230" t="str">
        <f>'2020_1-2-8_Download'!$D$11</f>
        <v>Ausländerinnen und Ausländer</v>
      </c>
      <c r="D230" t="str">
        <f>VLOOKUP(A230,[1]Tabelle1!A$1:B$68,2,FALSE)</f>
        <v>Stat. Region Hannover</v>
      </c>
      <c r="E230" t="str">
        <f>VLOOKUP(A230,[2]Kreise!$A$2:$C$53,3,FALSE)</f>
        <v>K032</v>
      </c>
      <c r="F230">
        <f>VLOOKUP(A230,'2020_1-2-8_Download'!$B$11:$T$62,8,FALSE)</f>
        <v>615</v>
      </c>
    </row>
    <row r="231" spans="1:6" x14ac:dyDescent="0.25">
      <c r="A231" s="64">
        <f>'2020_1-2-8_Download'!B32</f>
        <v>351</v>
      </c>
      <c r="B231">
        <f>'2020_1-2-8_Download'!$I$8</f>
        <v>2009</v>
      </c>
      <c r="C231" t="str">
        <f>'2020_1-2-8_Download'!$D$11</f>
        <v>Ausländerinnen und Ausländer</v>
      </c>
      <c r="D231" t="str">
        <f>VLOOKUP(A231,[1]Tabelle1!A$1:B$68,2,FALSE)</f>
        <v>Celle</v>
      </c>
      <c r="E231" t="str">
        <f>VLOOKUP(A231,[2]Kreise!$A$2:$C$53,3,FALSE)</f>
        <v>K03351</v>
      </c>
      <c r="F231">
        <f>VLOOKUP(A231,'2020_1-2-8_Download'!$B$11:$T$62,8,FALSE)</f>
        <v>32</v>
      </c>
    </row>
    <row r="232" spans="1:6" x14ac:dyDescent="0.25">
      <c r="A232" s="64">
        <f>'2020_1-2-8_Download'!B33</f>
        <v>352</v>
      </c>
      <c r="B232">
        <f>'2020_1-2-8_Download'!$I$8</f>
        <v>2009</v>
      </c>
      <c r="C232" t="str">
        <f>'2020_1-2-8_Download'!$D$11</f>
        <v>Ausländerinnen und Ausländer</v>
      </c>
      <c r="D232" t="str">
        <f>VLOOKUP(A232,[1]Tabelle1!A$1:B$68,2,FALSE)</f>
        <v>Cuxhaven</v>
      </c>
      <c r="E232" t="str">
        <f>VLOOKUP(A232,[2]Kreise!$A$2:$C$53,3,FALSE)</f>
        <v>K03352</v>
      </c>
      <c r="F232">
        <f>VLOOKUP(A232,'2020_1-2-8_Download'!$B$11:$T$62,8,FALSE)</f>
        <v>47</v>
      </c>
    </row>
    <row r="233" spans="1:6" x14ac:dyDescent="0.25">
      <c r="A233" s="64">
        <f>'2020_1-2-8_Download'!B34</f>
        <v>353</v>
      </c>
      <c r="B233">
        <f>'2020_1-2-8_Download'!$I$8</f>
        <v>2009</v>
      </c>
      <c r="C233" t="str">
        <f>'2020_1-2-8_Download'!$D$11</f>
        <v>Ausländerinnen und Ausländer</v>
      </c>
      <c r="D233" t="str">
        <f>VLOOKUP(A233,[1]Tabelle1!A$1:B$68,2,FALSE)</f>
        <v>Harburg</v>
      </c>
      <c r="E233" t="str">
        <f>VLOOKUP(A233,[2]Kreise!$A$2:$C$53,3,FALSE)</f>
        <v>K03353</v>
      </c>
      <c r="F233">
        <f>VLOOKUP(A233,'2020_1-2-8_Download'!$B$11:$T$62,8,FALSE)</f>
        <v>58</v>
      </c>
    </row>
    <row r="234" spans="1:6" x14ac:dyDescent="0.25">
      <c r="A234" s="64">
        <f>'2020_1-2-8_Download'!B35</f>
        <v>354</v>
      </c>
      <c r="B234">
        <f>'2020_1-2-8_Download'!$I$8</f>
        <v>2009</v>
      </c>
      <c r="C234" t="str">
        <f>'2020_1-2-8_Download'!$D$11</f>
        <v>Ausländerinnen und Ausländer</v>
      </c>
      <c r="D234" t="str">
        <f>VLOOKUP(A234,[1]Tabelle1!A$1:B$68,2,FALSE)</f>
        <v>Lüchow-Dannenberg</v>
      </c>
      <c r="E234" t="str">
        <f>VLOOKUP(A234,[2]Kreise!$A$2:$C$53,3,FALSE)</f>
        <v>K03354</v>
      </c>
      <c r="F234">
        <f>VLOOKUP(A234,'2020_1-2-8_Download'!$B$11:$T$62,8,FALSE)</f>
        <v>10</v>
      </c>
    </row>
    <row r="235" spans="1:6" x14ac:dyDescent="0.25">
      <c r="A235" s="64">
        <f>'2020_1-2-8_Download'!B36</f>
        <v>355</v>
      </c>
      <c r="B235">
        <f>'2020_1-2-8_Download'!$I$8</f>
        <v>2009</v>
      </c>
      <c r="C235" t="str">
        <f>'2020_1-2-8_Download'!$D$11</f>
        <v>Ausländerinnen und Ausländer</v>
      </c>
      <c r="D235" t="str">
        <f>VLOOKUP(A235,[1]Tabelle1!A$1:B$68,2,FALSE)</f>
        <v>Lüneburg</v>
      </c>
      <c r="E235" t="str">
        <f>VLOOKUP(A235,[2]Kreise!$A$2:$C$53,3,FALSE)</f>
        <v>K03355</v>
      </c>
      <c r="F235">
        <f>VLOOKUP(A235,'2020_1-2-8_Download'!$B$11:$T$62,8,FALSE)</f>
        <v>29</v>
      </c>
    </row>
    <row r="236" spans="1:6" x14ac:dyDescent="0.25">
      <c r="A236" s="64">
        <f>'2020_1-2-8_Download'!B37</f>
        <v>356</v>
      </c>
      <c r="B236">
        <f>'2020_1-2-8_Download'!$I$8</f>
        <v>2009</v>
      </c>
      <c r="C236" t="str">
        <f>'2020_1-2-8_Download'!$D$11</f>
        <v>Ausländerinnen und Ausländer</v>
      </c>
      <c r="D236" t="str">
        <f>VLOOKUP(A236,[1]Tabelle1!A$1:B$68,2,FALSE)</f>
        <v>Osterholz</v>
      </c>
      <c r="E236" t="str">
        <f>VLOOKUP(A236,[2]Kreise!$A$2:$C$53,3,FALSE)</f>
        <v>K03356</v>
      </c>
      <c r="F236">
        <f>VLOOKUP(A236,'2020_1-2-8_Download'!$B$11:$T$62,8,FALSE)</f>
        <v>22</v>
      </c>
    </row>
    <row r="237" spans="1:6" x14ac:dyDescent="0.25">
      <c r="A237" s="64">
        <f>'2020_1-2-8_Download'!B38</f>
        <v>357</v>
      </c>
      <c r="B237">
        <f>'2020_1-2-8_Download'!$I$8</f>
        <v>2009</v>
      </c>
      <c r="C237" t="str">
        <f>'2020_1-2-8_Download'!$D$11</f>
        <v>Ausländerinnen und Ausländer</v>
      </c>
      <c r="D237" t="str">
        <f>VLOOKUP(A237,[1]Tabelle1!A$1:B$68,2,FALSE)</f>
        <v>Rotenburg (Wümme)</v>
      </c>
      <c r="E237" t="str">
        <f>VLOOKUP(A237,[2]Kreise!$A$2:$C$53,3,FALSE)</f>
        <v>K03357</v>
      </c>
      <c r="F237">
        <f>VLOOKUP(A237,'2020_1-2-8_Download'!$B$11:$T$62,8,FALSE)</f>
        <v>11</v>
      </c>
    </row>
    <row r="238" spans="1:6" x14ac:dyDescent="0.25">
      <c r="A238" s="64">
        <f>'2020_1-2-8_Download'!B39</f>
        <v>358</v>
      </c>
      <c r="B238">
        <f>'2020_1-2-8_Download'!$I$8</f>
        <v>2009</v>
      </c>
      <c r="C238" t="str">
        <f>'2020_1-2-8_Download'!$D$11</f>
        <v>Ausländerinnen und Ausländer</v>
      </c>
      <c r="D238" t="str">
        <f>VLOOKUP(A238,[1]Tabelle1!A$1:B$68,2,FALSE)</f>
        <v>Heidekreis</v>
      </c>
      <c r="E238" t="str">
        <f>VLOOKUP(A238,[2]Kreise!$A$2:$C$53,3,FALSE)</f>
        <v>K03358</v>
      </c>
      <c r="F238">
        <f>VLOOKUP(A238,'2020_1-2-8_Download'!$B$11:$T$62,8,FALSE)</f>
        <v>22</v>
      </c>
    </row>
    <row r="239" spans="1:6" x14ac:dyDescent="0.25">
      <c r="A239" s="64">
        <f>'2020_1-2-8_Download'!B40</f>
        <v>359</v>
      </c>
      <c r="B239">
        <f>'2020_1-2-8_Download'!$I$8</f>
        <v>2009</v>
      </c>
      <c r="C239" t="str">
        <f>'2020_1-2-8_Download'!$D$11</f>
        <v>Ausländerinnen und Ausländer</v>
      </c>
      <c r="D239" t="str">
        <f>VLOOKUP(A239,[1]Tabelle1!A$1:B$68,2,FALSE)</f>
        <v>Stade</v>
      </c>
      <c r="E239" t="str">
        <f>VLOOKUP(A239,[2]Kreise!$A$2:$C$53,3,FALSE)</f>
        <v>K03359</v>
      </c>
      <c r="F239">
        <f>VLOOKUP(A239,'2020_1-2-8_Download'!$B$11:$T$62,8,FALSE)</f>
        <v>48</v>
      </c>
    </row>
    <row r="240" spans="1:6" x14ac:dyDescent="0.25">
      <c r="A240" s="64">
        <f>'2020_1-2-8_Download'!B41</f>
        <v>360</v>
      </c>
      <c r="B240">
        <f>'2020_1-2-8_Download'!$I$8</f>
        <v>2009</v>
      </c>
      <c r="C240" t="str">
        <f>'2020_1-2-8_Download'!$D$11</f>
        <v>Ausländerinnen und Ausländer</v>
      </c>
      <c r="D240" t="str">
        <f>VLOOKUP(A240,[1]Tabelle1!A$1:B$68,2,FALSE)</f>
        <v>Uelzen</v>
      </c>
      <c r="E240" t="str">
        <f>VLOOKUP(A240,[2]Kreise!$A$2:$C$53,3,FALSE)</f>
        <v>K03360</v>
      </c>
      <c r="F240">
        <f>VLOOKUP(A240,'2020_1-2-8_Download'!$B$11:$T$62,8,FALSE)</f>
        <v>21</v>
      </c>
    </row>
    <row r="241" spans="1:6" x14ac:dyDescent="0.25">
      <c r="A241" s="64">
        <f>'2020_1-2-8_Download'!B42</f>
        <v>361</v>
      </c>
      <c r="B241">
        <f>'2020_1-2-8_Download'!$I$8</f>
        <v>2009</v>
      </c>
      <c r="C241" t="str">
        <f>'2020_1-2-8_Download'!$D$11</f>
        <v>Ausländerinnen und Ausländer</v>
      </c>
      <c r="D241" t="str">
        <f>VLOOKUP(A241,[1]Tabelle1!A$1:B$68,2,FALSE)</f>
        <v>Verden</v>
      </c>
      <c r="E241" t="str">
        <f>VLOOKUP(A241,[2]Kreise!$A$2:$C$53,3,FALSE)</f>
        <v>K03361</v>
      </c>
      <c r="F241">
        <f>VLOOKUP(A241,'2020_1-2-8_Download'!$B$11:$T$62,8,FALSE)</f>
        <v>19</v>
      </c>
    </row>
    <row r="242" spans="1:6" x14ac:dyDescent="0.25">
      <c r="A242" s="64">
        <f>'2020_1-2-8_Download'!B43</f>
        <v>3</v>
      </c>
      <c r="B242">
        <f>'2020_1-2-8_Download'!$I$8</f>
        <v>2009</v>
      </c>
      <c r="C242" t="str">
        <f>'2020_1-2-8_Download'!$D$11</f>
        <v>Ausländerinnen und Ausländer</v>
      </c>
      <c r="D242" t="str">
        <f>VLOOKUP(A242,[1]Tabelle1!A$1:B$68,2,FALSE)</f>
        <v>Stat. Region Lüneburg</v>
      </c>
      <c r="E242" t="str">
        <f>VLOOKUP(A242,[2]Kreise!$A$2:$C$53,3,FALSE)</f>
        <v>K033</v>
      </c>
      <c r="F242">
        <f>VLOOKUP(A242,'2020_1-2-8_Download'!$B$11:$T$62,8,FALSE)</f>
        <v>319</v>
      </c>
    </row>
    <row r="243" spans="1:6" x14ac:dyDescent="0.25">
      <c r="A243" s="64">
        <f>'2020_1-2-8_Download'!B44</f>
        <v>401</v>
      </c>
      <c r="B243">
        <f>'2020_1-2-8_Download'!$I$8</f>
        <v>2009</v>
      </c>
      <c r="C243" t="str">
        <f>'2020_1-2-8_Download'!$D$11</f>
        <v>Ausländerinnen und Ausländer</v>
      </c>
      <c r="D243" t="str">
        <f>VLOOKUP(A243,[1]Tabelle1!A$1:B$68,2,FALSE)</f>
        <v>Delmenhorst  Stadt</v>
      </c>
      <c r="E243" t="str">
        <f>VLOOKUP(A243,[2]Kreise!$A$2:$C$53,3,FALSE)</f>
        <v>K03401</v>
      </c>
      <c r="F243">
        <f>VLOOKUP(A243,'2020_1-2-8_Download'!$B$11:$T$62,8,FALSE)</f>
        <v>24</v>
      </c>
    </row>
    <row r="244" spans="1:6" x14ac:dyDescent="0.25">
      <c r="A244" s="64">
        <f>'2020_1-2-8_Download'!B45</f>
        <v>402</v>
      </c>
      <c r="B244">
        <f>'2020_1-2-8_Download'!$I$8</f>
        <v>2009</v>
      </c>
      <c r="C244" t="str">
        <f>'2020_1-2-8_Download'!$D$11</f>
        <v>Ausländerinnen und Ausländer</v>
      </c>
      <c r="D244" t="str">
        <f>VLOOKUP(A244,[1]Tabelle1!A$1:B$68,2,FALSE)</f>
        <v>Emden  Stadt</v>
      </c>
      <c r="E244" t="str">
        <f>VLOOKUP(A244,[2]Kreise!$A$2:$C$53,3,FALSE)</f>
        <v>K03402</v>
      </c>
      <c r="F244">
        <f>VLOOKUP(A244,'2020_1-2-8_Download'!$B$11:$T$62,8,FALSE)</f>
        <v>17</v>
      </c>
    </row>
    <row r="245" spans="1:6" x14ac:dyDescent="0.25">
      <c r="A245" s="64">
        <f>'2020_1-2-8_Download'!B46</f>
        <v>403</v>
      </c>
      <c r="B245">
        <f>'2020_1-2-8_Download'!$I$8</f>
        <v>2009</v>
      </c>
      <c r="C245" t="str">
        <f>'2020_1-2-8_Download'!$D$11</f>
        <v>Ausländerinnen und Ausländer</v>
      </c>
      <c r="D245" t="str">
        <f>VLOOKUP(A245,[1]Tabelle1!A$1:B$68,2,FALSE)</f>
        <v>Oldenburg(Oldb)  Stadt</v>
      </c>
      <c r="E245" t="str">
        <f>VLOOKUP(A245,[2]Kreise!$A$2:$C$53,3,FALSE)</f>
        <v>K03403</v>
      </c>
      <c r="F245">
        <f>VLOOKUP(A245,'2020_1-2-8_Download'!$B$11:$T$62,8,FALSE)</f>
        <v>101</v>
      </c>
    </row>
    <row r="246" spans="1:6" x14ac:dyDescent="0.25">
      <c r="A246" s="64">
        <f>'2020_1-2-8_Download'!B47</f>
        <v>404</v>
      </c>
      <c r="B246">
        <f>'2020_1-2-8_Download'!$I$8</f>
        <v>2009</v>
      </c>
      <c r="C246" t="str">
        <f>'2020_1-2-8_Download'!$D$11</f>
        <v>Ausländerinnen und Ausländer</v>
      </c>
      <c r="D246" t="str">
        <f>VLOOKUP(A246,[1]Tabelle1!A$1:B$68,2,FALSE)</f>
        <v>Osnabrück  Stadt</v>
      </c>
      <c r="E246" t="str">
        <f>VLOOKUP(A246,[2]Kreise!$A$2:$C$53,3,FALSE)</f>
        <v>K03404</v>
      </c>
      <c r="F246">
        <f>VLOOKUP(A246,'2020_1-2-8_Download'!$B$11:$T$62,8,FALSE)</f>
        <v>49</v>
      </c>
    </row>
    <row r="247" spans="1:6" x14ac:dyDescent="0.25">
      <c r="A247" s="64">
        <f>'2020_1-2-8_Download'!B48</f>
        <v>405</v>
      </c>
      <c r="B247">
        <f>'2020_1-2-8_Download'!$I$8</f>
        <v>2009</v>
      </c>
      <c r="C247" t="str">
        <f>'2020_1-2-8_Download'!$D$11</f>
        <v>Ausländerinnen und Ausländer</v>
      </c>
      <c r="D247" t="str">
        <f>VLOOKUP(A247,[1]Tabelle1!A$1:B$68,2,FALSE)</f>
        <v>Wilhelmshaven  Stadt</v>
      </c>
      <c r="E247" t="str">
        <f>VLOOKUP(A247,[2]Kreise!$A$2:$C$53,3,FALSE)</f>
        <v>K03405</v>
      </c>
      <c r="F247">
        <f>VLOOKUP(A247,'2020_1-2-8_Download'!$B$11:$T$62,8,FALSE)</f>
        <v>14</v>
      </c>
    </row>
    <row r="248" spans="1:6" x14ac:dyDescent="0.25">
      <c r="A248" s="64">
        <f>'2020_1-2-8_Download'!B49</f>
        <v>451</v>
      </c>
      <c r="B248">
        <f>'2020_1-2-8_Download'!$I$8</f>
        <v>2009</v>
      </c>
      <c r="C248" t="str">
        <f>'2020_1-2-8_Download'!$D$11</f>
        <v>Ausländerinnen und Ausländer</v>
      </c>
      <c r="D248" t="str">
        <f>VLOOKUP(A248,[1]Tabelle1!A$1:B$68,2,FALSE)</f>
        <v>Ammerland</v>
      </c>
      <c r="E248" t="str">
        <f>VLOOKUP(A248,[2]Kreise!$A$2:$C$53,3,FALSE)</f>
        <v>K03451</v>
      </c>
      <c r="F248">
        <f>VLOOKUP(A248,'2020_1-2-8_Download'!$B$11:$T$62,8,FALSE)</f>
        <v>19</v>
      </c>
    </row>
    <row r="249" spans="1:6" x14ac:dyDescent="0.25">
      <c r="A249" s="64">
        <f>'2020_1-2-8_Download'!B50</f>
        <v>452</v>
      </c>
      <c r="B249">
        <f>'2020_1-2-8_Download'!$I$8</f>
        <v>2009</v>
      </c>
      <c r="C249" t="str">
        <f>'2020_1-2-8_Download'!$D$11</f>
        <v>Ausländerinnen und Ausländer</v>
      </c>
      <c r="D249" t="str">
        <f>VLOOKUP(A249,[1]Tabelle1!A$1:B$68,2,FALSE)</f>
        <v>Aurich</v>
      </c>
      <c r="E249" t="str">
        <f>VLOOKUP(A249,[2]Kreise!$A$2:$C$53,3,FALSE)</f>
        <v>K03452</v>
      </c>
      <c r="F249">
        <f>VLOOKUP(A249,'2020_1-2-8_Download'!$B$11:$T$62,8,FALSE)</f>
        <v>30</v>
      </c>
    </row>
    <row r="250" spans="1:6" x14ac:dyDescent="0.25">
      <c r="A250" s="64">
        <f>'2020_1-2-8_Download'!B51</f>
        <v>453</v>
      </c>
      <c r="B250">
        <f>'2020_1-2-8_Download'!$I$8</f>
        <v>2009</v>
      </c>
      <c r="C250" t="str">
        <f>'2020_1-2-8_Download'!$D$11</f>
        <v>Ausländerinnen und Ausländer</v>
      </c>
      <c r="D250" t="str">
        <f>VLOOKUP(A250,[1]Tabelle1!A$1:B$68,2,FALSE)</f>
        <v>Cloppenburg</v>
      </c>
      <c r="E250" t="str">
        <f>VLOOKUP(A250,[2]Kreise!$A$2:$C$53,3,FALSE)</f>
        <v>K03453</v>
      </c>
      <c r="F250">
        <f>VLOOKUP(A250,'2020_1-2-8_Download'!$B$11:$T$62,8,FALSE)</f>
        <v>24</v>
      </c>
    </row>
    <row r="251" spans="1:6" x14ac:dyDescent="0.25">
      <c r="A251" s="64">
        <f>'2020_1-2-8_Download'!B52</f>
        <v>454</v>
      </c>
      <c r="B251">
        <f>'2020_1-2-8_Download'!$I$8</f>
        <v>2009</v>
      </c>
      <c r="C251" t="str">
        <f>'2020_1-2-8_Download'!$D$11</f>
        <v>Ausländerinnen und Ausländer</v>
      </c>
      <c r="D251" t="str">
        <f>VLOOKUP(A251,[1]Tabelle1!A$1:B$68,2,FALSE)</f>
        <v>Emsland</v>
      </c>
      <c r="E251" t="str">
        <f>VLOOKUP(A251,[2]Kreise!$A$2:$C$53,3,FALSE)</f>
        <v>K03454</v>
      </c>
      <c r="F251">
        <f>VLOOKUP(A251,'2020_1-2-8_Download'!$B$11:$T$62,8,FALSE)</f>
        <v>85</v>
      </c>
    </row>
    <row r="252" spans="1:6" x14ac:dyDescent="0.25">
      <c r="A252" s="64">
        <f>'2020_1-2-8_Download'!B53</f>
        <v>455</v>
      </c>
      <c r="B252">
        <f>'2020_1-2-8_Download'!$I$8</f>
        <v>2009</v>
      </c>
      <c r="C252" t="str">
        <f>'2020_1-2-8_Download'!$D$11</f>
        <v>Ausländerinnen und Ausländer</v>
      </c>
      <c r="D252" t="str">
        <f>VLOOKUP(A252,[1]Tabelle1!A$1:B$68,2,FALSE)</f>
        <v>Friesland</v>
      </c>
      <c r="E252" t="str">
        <f>VLOOKUP(A252,[2]Kreise!$A$2:$C$53,3,FALSE)</f>
        <v>K03455</v>
      </c>
      <c r="F252">
        <f>VLOOKUP(A252,'2020_1-2-8_Download'!$B$11:$T$62,8,FALSE)</f>
        <v>18</v>
      </c>
    </row>
    <row r="253" spans="1:6" x14ac:dyDescent="0.25">
      <c r="A253" s="64">
        <f>'2020_1-2-8_Download'!B54</f>
        <v>456</v>
      </c>
      <c r="B253">
        <f>'2020_1-2-8_Download'!$I$8</f>
        <v>2009</v>
      </c>
      <c r="C253" t="str">
        <f>'2020_1-2-8_Download'!$D$11</f>
        <v>Ausländerinnen und Ausländer</v>
      </c>
      <c r="D253" t="str">
        <f>VLOOKUP(A253,[1]Tabelle1!A$1:B$68,2,FALSE)</f>
        <v>Grafschaft Bentheim</v>
      </c>
      <c r="E253" t="str">
        <f>VLOOKUP(A253,[2]Kreise!$A$2:$C$53,3,FALSE)</f>
        <v>K03456</v>
      </c>
      <c r="F253">
        <f>VLOOKUP(A253,'2020_1-2-8_Download'!$B$11:$T$62,8,FALSE)</f>
        <v>92</v>
      </c>
    </row>
    <row r="254" spans="1:6" x14ac:dyDescent="0.25">
      <c r="A254" s="64">
        <f>'2020_1-2-8_Download'!B55</f>
        <v>457</v>
      </c>
      <c r="B254">
        <f>'2020_1-2-8_Download'!$I$8</f>
        <v>2009</v>
      </c>
      <c r="C254" t="str">
        <f>'2020_1-2-8_Download'!$D$11</f>
        <v>Ausländerinnen und Ausländer</v>
      </c>
      <c r="D254" t="str">
        <f>VLOOKUP(A254,[1]Tabelle1!A$1:B$68,2,FALSE)</f>
        <v>Leer</v>
      </c>
      <c r="E254" t="str">
        <f>VLOOKUP(A254,[2]Kreise!$A$2:$C$53,3,FALSE)</f>
        <v>K03457</v>
      </c>
      <c r="F254">
        <f>VLOOKUP(A254,'2020_1-2-8_Download'!$B$11:$T$62,8,FALSE)</f>
        <v>36</v>
      </c>
    </row>
    <row r="255" spans="1:6" x14ac:dyDescent="0.25">
      <c r="A255" s="64">
        <f>'2020_1-2-8_Download'!B56</f>
        <v>458</v>
      </c>
      <c r="B255">
        <f>'2020_1-2-8_Download'!$I$8</f>
        <v>2009</v>
      </c>
      <c r="C255" t="str">
        <f>'2020_1-2-8_Download'!$D$11</f>
        <v>Ausländerinnen und Ausländer</v>
      </c>
      <c r="D255" t="str">
        <f>VLOOKUP(A255,[1]Tabelle1!A$1:B$68,2,FALSE)</f>
        <v>Oldenburg</v>
      </c>
      <c r="E255" t="str">
        <f>VLOOKUP(A255,[2]Kreise!$A$2:$C$53,3,FALSE)</f>
        <v>K03458</v>
      </c>
      <c r="F255">
        <f>VLOOKUP(A255,'2020_1-2-8_Download'!$B$11:$T$62,8,FALSE)</f>
        <v>24</v>
      </c>
    </row>
    <row r="256" spans="1:6" x14ac:dyDescent="0.25">
      <c r="A256" s="64">
        <f>'2020_1-2-8_Download'!B57</f>
        <v>459</v>
      </c>
      <c r="B256">
        <f>'2020_1-2-8_Download'!$I$8</f>
        <v>2009</v>
      </c>
      <c r="C256" t="str">
        <f>'2020_1-2-8_Download'!$D$11</f>
        <v>Ausländerinnen und Ausländer</v>
      </c>
      <c r="D256" t="str">
        <f>VLOOKUP(A256,[1]Tabelle1!A$1:B$68,2,FALSE)</f>
        <v>Osnabrück</v>
      </c>
      <c r="E256" t="str">
        <f>VLOOKUP(A256,[2]Kreise!$A$2:$C$53,3,FALSE)</f>
        <v>K03459</v>
      </c>
      <c r="F256">
        <f>VLOOKUP(A256,'2020_1-2-8_Download'!$B$11:$T$62,8,FALSE)</f>
        <v>69</v>
      </c>
    </row>
    <row r="257" spans="1:6" x14ac:dyDescent="0.25">
      <c r="A257" s="64">
        <f>'2020_1-2-8_Download'!B58</f>
        <v>460</v>
      </c>
      <c r="B257">
        <f>'2020_1-2-8_Download'!$I$8</f>
        <v>2009</v>
      </c>
      <c r="C257" t="str">
        <f>'2020_1-2-8_Download'!$D$11</f>
        <v>Ausländerinnen und Ausländer</v>
      </c>
      <c r="D257" t="str">
        <f>VLOOKUP(A257,[1]Tabelle1!A$1:B$68,2,FALSE)</f>
        <v>Vechta</v>
      </c>
      <c r="E257" t="str">
        <f>VLOOKUP(A257,[2]Kreise!$A$2:$C$53,3,FALSE)</f>
        <v>K03460</v>
      </c>
      <c r="F257">
        <f>VLOOKUP(A257,'2020_1-2-8_Download'!$B$11:$T$62,8,FALSE)</f>
        <v>63</v>
      </c>
    </row>
    <row r="258" spans="1:6" x14ac:dyDescent="0.25">
      <c r="A258" s="64">
        <f>'2020_1-2-8_Download'!B59</f>
        <v>461</v>
      </c>
      <c r="B258">
        <f>'2020_1-2-8_Download'!$I$8</f>
        <v>2009</v>
      </c>
      <c r="C258" t="str">
        <f>'2020_1-2-8_Download'!$D$11</f>
        <v>Ausländerinnen und Ausländer</v>
      </c>
      <c r="D258" t="str">
        <f>VLOOKUP(A258,[1]Tabelle1!A$1:B$68,2,FALSE)</f>
        <v>Wesermarsch</v>
      </c>
      <c r="E258" t="str">
        <f>VLOOKUP(A258,[2]Kreise!$A$2:$C$53,3,FALSE)</f>
        <v>K03461</v>
      </c>
      <c r="F258">
        <f>VLOOKUP(A258,'2020_1-2-8_Download'!$B$11:$T$62,8,FALSE)</f>
        <v>19</v>
      </c>
    </row>
    <row r="259" spans="1:6" x14ac:dyDescent="0.25">
      <c r="A259" s="64">
        <f>'2020_1-2-8_Download'!B60</f>
        <v>462</v>
      </c>
      <c r="B259">
        <f>'2020_1-2-8_Download'!$I$8</f>
        <v>2009</v>
      </c>
      <c r="C259" t="str">
        <f>'2020_1-2-8_Download'!$D$11</f>
        <v>Ausländerinnen und Ausländer</v>
      </c>
      <c r="D259" t="str">
        <f>VLOOKUP(A259,[1]Tabelle1!A$1:B$68,2,FALSE)</f>
        <v>Wittmund</v>
      </c>
      <c r="E259" t="str">
        <f>VLOOKUP(A259,[2]Kreise!$A$2:$C$53,3,FALSE)</f>
        <v>K03462</v>
      </c>
      <c r="F259">
        <f>VLOOKUP(A259,'2020_1-2-8_Download'!$B$11:$T$62,8,FALSE)</f>
        <v>9</v>
      </c>
    </row>
    <row r="260" spans="1:6" x14ac:dyDescent="0.25">
      <c r="A260" s="64">
        <f>'2020_1-2-8_Download'!B61</f>
        <v>4</v>
      </c>
      <c r="B260">
        <f>'2020_1-2-8_Download'!$I$8</f>
        <v>2009</v>
      </c>
      <c r="C260" t="str">
        <f>'2020_1-2-8_Download'!$D$11</f>
        <v>Ausländerinnen und Ausländer</v>
      </c>
      <c r="D260" t="str">
        <f>VLOOKUP(A260,[1]Tabelle1!A$1:B$68,2,FALSE)</f>
        <v>Stat. Region Weser-Ems</v>
      </c>
      <c r="E260" t="str">
        <f>VLOOKUP(A260,[2]Kreise!$A$2:$C$53,3,FALSE)</f>
        <v>K034</v>
      </c>
      <c r="F260">
        <f>VLOOKUP(A260,'2020_1-2-8_Download'!$B$11:$T$62,8,FALSE)</f>
        <v>693</v>
      </c>
    </row>
    <row r="261" spans="1:6" x14ac:dyDescent="0.25">
      <c r="A261" s="64">
        <f>'2020_1-2-8_Download'!B62</f>
        <v>0</v>
      </c>
      <c r="B261">
        <f>'2020_1-2-8_Download'!$I$8</f>
        <v>2009</v>
      </c>
      <c r="C261" t="str">
        <f>'2020_1-2-8_Download'!$D$11</f>
        <v>Ausländerinnen und Ausländer</v>
      </c>
      <c r="D261" t="str">
        <f>VLOOKUP(A261,[1]Tabelle1!A$1:B$68,2,FALSE)</f>
        <v>Niedersachsen</v>
      </c>
      <c r="E261" t="str">
        <f>VLOOKUP(A261,[2]Kreise!$A$2:$C$53,3,FALSE)</f>
        <v>K030</v>
      </c>
      <c r="F261">
        <f>VLOOKUP(A261,'2020_1-2-8_Download'!$B$11:$T$62,8,FALSE)</f>
        <v>2005</v>
      </c>
    </row>
    <row r="262" spans="1:6" x14ac:dyDescent="0.25">
      <c r="A262" s="64">
        <f>'2020_1-2-8_Download'!B11</f>
        <v>101</v>
      </c>
      <c r="B262">
        <f>'2020_1-2-8_Download'!$J$8</f>
        <v>2010</v>
      </c>
      <c r="C262" t="str">
        <f>'2020_1-2-8_Download'!$D$11</f>
        <v>Ausländerinnen und Ausländer</v>
      </c>
      <c r="D262" t="str">
        <f>VLOOKUP(A262,[1]Tabelle1!A$1:B$68,2,FALSE)</f>
        <v>Braunschweig  Stadt</v>
      </c>
      <c r="E262" t="str">
        <f>VLOOKUP(A262,[2]Kreise!$A$2:$C$53,3,FALSE)</f>
        <v>K03101</v>
      </c>
      <c r="F262">
        <f>VLOOKUP(A262,'2020_1-2-8_Download'!$B$11:$T$62,9,FALSE)</f>
        <v>87</v>
      </c>
    </row>
    <row r="263" spans="1:6" x14ac:dyDescent="0.25">
      <c r="A263" s="64">
        <f>'2020_1-2-8_Download'!B12</f>
        <v>102</v>
      </c>
      <c r="B263">
        <f>'2020_1-2-8_Download'!$J$8</f>
        <v>2010</v>
      </c>
      <c r="C263" t="str">
        <f>'2020_1-2-8_Download'!$D$11</f>
        <v>Ausländerinnen und Ausländer</v>
      </c>
      <c r="D263" t="str">
        <f>VLOOKUP(A263,[1]Tabelle1!A$1:B$68,2,FALSE)</f>
        <v>Salzgitter  Stadt</v>
      </c>
      <c r="E263" t="str">
        <f>VLOOKUP(A263,[2]Kreise!$A$2:$C$53,3,FALSE)</f>
        <v>K03102</v>
      </c>
      <c r="F263">
        <f>VLOOKUP(A263,'2020_1-2-8_Download'!$B$11:$T$62,9,FALSE)</f>
        <v>27</v>
      </c>
    </row>
    <row r="264" spans="1:6" x14ac:dyDescent="0.25">
      <c r="A264" s="64">
        <f>'2020_1-2-8_Download'!B13</f>
        <v>103</v>
      </c>
      <c r="B264">
        <f>'2020_1-2-8_Download'!$J$8</f>
        <v>2010</v>
      </c>
      <c r="C264" t="str">
        <f>'2020_1-2-8_Download'!$D$11</f>
        <v>Ausländerinnen und Ausländer</v>
      </c>
      <c r="D264" t="str">
        <f>VLOOKUP(A264,[1]Tabelle1!A$1:B$68,2,FALSE)</f>
        <v>Wolfsburg  Stadt</v>
      </c>
      <c r="E264" t="str">
        <f>VLOOKUP(A264,[2]Kreise!$A$2:$C$53,3,FALSE)</f>
        <v>K03103</v>
      </c>
      <c r="F264">
        <f>VLOOKUP(A264,'2020_1-2-8_Download'!$B$11:$T$62,9,FALSE)</f>
        <v>45</v>
      </c>
    </row>
    <row r="265" spans="1:6" x14ac:dyDescent="0.25">
      <c r="A265" s="64">
        <f>'2020_1-2-8_Download'!B14</f>
        <v>151</v>
      </c>
      <c r="B265">
        <f>'2020_1-2-8_Download'!$J$8</f>
        <v>2010</v>
      </c>
      <c r="C265" t="str">
        <f>'2020_1-2-8_Download'!$D$11</f>
        <v>Ausländerinnen und Ausländer</v>
      </c>
      <c r="D265" t="str">
        <f>VLOOKUP(A265,[1]Tabelle1!A$1:B$68,2,FALSE)</f>
        <v>Gifhorn</v>
      </c>
      <c r="E265" t="str">
        <f>VLOOKUP(A265,[2]Kreise!$A$2:$C$53,3,FALSE)</f>
        <v>K03151</v>
      </c>
      <c r="F265">
        <f>VLOOKUP(A265,'2020_1-2-8_Download'!$B$11:$T$62,9,FALSE)</f>
        <v>8</v>
      </c>
    </row>
    <row r="266" spans="1:6" x14ac:dyDescent="0.25">
      <c r="A266" s="64">
        <f>'2020_1-2-8_Download'!B15</f>
        <v>153</v>
      </c>
      <c r="B266">
        <f>'2020_1-2-8_Download'!$J$8</f>
        <v>2010</v>
      </c>
      <c r="C266" t="str">
        <f>'2020_1-2-8_Download'!$D$11</f>
        <v>Ausländerinnen und Ausländer</v>
      </c>
      <c r="D266" t="str">
        <f>VLOOKUP(A266,[1]Tabelle1!A$1:B$68,2,FALSE)</f>
        <v>Goslar</v>
      </c>
      <c r="E266" t="str">
        <f>VLOOKUP(A266,[2]Kreise!$A$2:$C$53,3,FALSE)</f>
        <v>K03153</v>
      </c>
      <c r="F266">
        <f>VLOOKUP(A266,'2020_1-2-8_Download'!$B$11:$T$62,9,FALSE)</f>
        <v>32</v>
      </c>
    </row>
    <row r="267" spans="1:6" x14ac:dyDescent="0.25">
      <c r="A267" s="64">
        <f>'2020_1-2-8_Download'!B16</f>
        <v>154</v>
      </c>
      <c r="B267">
        <f>'2020_1-2-8_Download'!$J$8</f>
        <v>2010</v>
      </c>
      <c r="C267" t="str">
        <f>'2020_1-2-8_Download'!$D$11</f>
        <v>Ausländerinnen und Ausländer</v>
      </c>
      <c r="D267" t="str">
        <f>VLOOKUP(A267,[1]Tabelle1!A$1:B$68,2,FALSE)</f>
        <v>Helmstedt</v>
      </c>
      <c r="E267" t="str">
        <f>VLOOKUP(A267,[2]Kreise!$A$2:$C$53,3,FALSE)</f>
        <v>K03154</v>
      </c>
      <c r="F267">
        <f>VLOOKUP(A267,'2020_1-2-8_Download'!$B$11:$T$62,9,FALSE)</f>
        <v>8</v>
      </c>
    </row>
    <row r="268" spans="1:6" x14ac:dyDescent="0.25">
      <c r="A268" s="64">
        <f>'2020_1-2-8_Download'!B17</f>
        <v>155</v>
      </c>
      <c r="B268">
        <f>'2020_1-2-8_Download'!$J$8</f>
        <v>2010</v>
      </c>
      <c r="C268" t="str">
        <f>'2020_1-2-8_Download'!$D$11</f>
        <v>Ausländerinnen und Ausländer</v>
      </c>
      <c r="D268" t="str">
        <f>VLOOKUP(A268,[1]Tabelle1!A$1:B$68,2,FALSE)</f>
        <v>Northeim</v>
      </c>
      <c r="E268" t="str">
        <f>VLOOKUP(A268,[2]Kreise!$A$2:$C$53,3,FALSE)</f>
        <v>K03155</v>
      </c>
      <c r="F268">
        <f>VLOOKUP(A268,'2020_1-2-8_Download'!$B$11:$T$62,9,FALSE)</f>
        <v>35</v>
      </c>
    </row>
    <row r="269" spans="1:6" x14ac:dyDescent="0.25">
      <c r="A269" s="64">
        <f>'2020_1-2-8_Download'!B18</f>
        <v>157</v>
      </c>
      <c r="B269">
        <f>'2020_1-2-8_Download'!$J$8</f>
        <v>2010</v>
      </c>
      <c r="C269" t="str">
        <f>'2020_1-2-8_Download'!$D$11</f>
        <v>Ausländerinnen und Ausländer</v>
      </c>
      <c r="D269" t="str">
        <f>VLOOKUP(A269,[1]Tabelle1!A$1:B$68,2,FALSE)</f>
        <v>Peine</v>
      </c>
      <c r="E269" t="str">
        <f>VLOOKUP(A269,[2]Kreise!$A$2:$C$53,3,FALSE)</f>
        <v>K03157</v>
      </c>
      <c r="F269">
        <f>VLOOKUP(A269,'2020_1-2-8_Download'!$B$11:$T$62,9,FALSE)</f>
        <v>26</v>
      </c>
    </row>
    <row r="270" spans="1:6" x14ac:dyDescent="0.25">
      <c r="A270" s="64">
        <f>'2020_1-2-8_Download'!B19</f>
        <v>158</v>
      </c>
      <c r="B270">
        <f>'2020_1-2-8_Download'!$J$8</f>
        <v>2010</v>
      </c>
      <c r="C270" t="str">
        <f>'2020_1-2-8_Download'!$D$11</f>
        <v>Ausländerinnen und Ausländer</v>
      </c>
      <c r="D270" t="str">
        <f>VLOOKUP(A270,[1]Tabelle1!A$1:B$68,2,FALSE)</f>
        <v>Wolfenbüttel</v>
      </c>
      <c r="E270" t="str">
        <f>VLOOKUP(A270,[2]Kreise!$A$2:$C$53,3,FALSE)</f>
        <v>K03158</v>
      </c>
      <c r="F270">
        <f>VLOOKUP(A270,'2020_1-2-8_Download'!$B$11:$T$62,9,FALSE)</f>
        <v>23</v>
      </c>
    </row>
    <row r="271" spans="1:6" x14ac:dyDescent="0.25">
      <c r="A271" s="64">
        <f>'2020_1-2-8_Download'!B20</f>
        <v>159</v>
      </c>
      <c r="B271">
        <f>'2020_1-2-8_Download'!$J$8</f>
        <v>2010</v>
      </c>
      <c r="C271" t="str">
        <f>'2020_1-2-8_Download'!$D$11</f>
        <v>Ausländerinnen und Ausländer</v>
      </c>
      <c r="D271" t="str">
        <f>VLOOKUP(A271,[1]Tabelle1!A$1:B$68,2,FALSE)</f>
        <v>Göttingen</v>
      </c>
      <c r="E271" t="str">
        <f>VLOOKUP(A271,[2]Kreise!$A$2:$C$53,3,FALSE)</f>
        <v>K03159</v>
      </c>
      <c r="F271">
        <f>VLOOKUP(A271,'2020_1-2-8_Download'!$B$11:$T$62,9,FALSE)</f>
        <v>127</v>
      </c>
    </row>
    <row r="272" spans="1:6" x14ac:dyDescent="0.25">
      <c r="A272" s="64">
        <f>'2020_1-2-8_Download'!B21</f>
        <v>1</v>
      </c>
      <c r="B272">
        <f>'2020_1-2-8_Download'!$J$8</f>
        <v>2010</v>
      </c>
      <c r="C272" t="str">
        <f>'2020_1-2-8_Download'!$D$11</f>
        <v>Ausländerinnen und Ausländer</v>
      </c>
      <c r="D272" t="str">
        <f>VLOOKUP(A272,[1]Tabelle1!A$1:B$68,2,FALSE)</f>
        <v>Stat. Region Braunschweig</v>
      </c>
      <c r="E272" t="str">
        <f>VLOOKUP(A272,[2]Kreise!$A$2:$C$53,3,FALSE)</f>
        <v>K031</v>
      </c>
      <c r="F272">
        <f>VLOOKUP(A272,'2020_1-2-8_Download'!$B$11:$T$62,9,FALSE)</f>
        <v>418</v>
      </c>
    </row>
    <row r="273" spans="1:6" x14ac:dyDescent="0.25">
      <c r="A273" s="64">
        <f>'2020_1-2-8_Download'!B22</f>
        <v>241</v>
      </c>
      <c r="B273">
        <f>'2020_1-2-8_Download'!$J$8</f>
        <v>2010</v>
      </c>
      <c r="C273" t="str">
        <f>'2020_1-2-8_Download'!$D$11</f>
        <v>Ausländerinnen und Ausländer</v>
      </c>
      <c r="D273" t="str">
        <f>VLOOKUP(A273,[1]Tabelle1!A$1:B$68,2,FALSE)</f>
        <v>Hannover  Region</v>
      </c>
      <c r="E273" t="str">
        <f>VLOOKUP(A273,[2]Kreise!$A$2:$C$53,3,FALSE)</f>
        <v>K03241</v>
      </c>
      <c r="F273">
        <f>VLOOKUP(A273,'2020_1-2-8_Download'!$B$11:$T$62,9,FALSE)</f>
        <v>397</v>
      </c>
    </row>
    <row r="274" spans="1:6" x14ac:dyDescent="0.25">
      <c r="A274" s="64">
        <f>'2020_1-2-8_Download'!B23</f>
        <v>241001</v>
      </c>
      <c r="B274">
        <f>'2020_1-2-8_Download'!$J$8</f>
        <v>2010</v>
      </c>
      <c r="C274" t="str">
        <f>'2020_1-2-8_Download'!$D$11</f>
        <v>Ausländerinnen und Ausländer</v>
      </c>
      <c r="D274" t="str">
        <f>VLOOKUP(A274,[1]Tabelle1!A$1:B$68,2,FALSE)</f>
        <v xml:space="preserve">   dav. Hannover  Lhst.</v>
      </c>
      <c r="E274" t="str">
        <f>VLOOKUP(A274,[2]Kreise!$A$2:$C$53,3,FALSE)</f>
        <v>K03241001</v>
      </c>
      <c r="F274">
        <f>VLOOKUP(A274,'2020_1-2-8_Download'!$B$11:$T$62,9,FALSE)</f>
        <v>258</v>
      </c>
    </row>
    <row r="275" spans="1:6" x14ac:dyDescent="0.25">
      <c r="A275" s="64">
        <f>'2020_1-2-8_Download'!B24</f>
        <v>241999</v>
      </c>
      <c r="B275">
        <f>'2020_1-2-8_Download'!$J$8</f>
        <v>2010</v>
      </c>
      <c r="C275" t="str">
        <f>'2020_1-2-8_Download'!$D$11</f>
        <v>Ausländerinnen und Ausländer</v>
      </c>
      <c r="D275" t="str">
        <f>VLOOKUP(A275,[1]Tabelle1!A$1:B$68,2,FALSE)</f>
        <v xml:space="preserve">   dav. Hannover  Umland</v>
      </c>
      <c r="E275" t="str">
        <f>VLOOKUP(A275,[2]Kreise!$A$2:$C$53,3,FALSE)</f>
        <v>K03241999</v>
      </c>
      <c r="F275">
        <f>VLOOKUP(A275,'2020_1-2-8_Download'!$B$11:$T$62,9,FALSE)</f>
        <v>139</v>
      </c>
    </row>
    <row r="276" spans="1:6" x14ac:dyDescent="0.25">
      <c r="A276" s="64">
        <f>'2020_1-2-8_Download'!B25</f>
        <v>251</v>
      </c>
      <c r="B276">
        <f>'2020_1-2-8_Download'!$J$8</f>
        <v>2010</v>
      </c>
      <c r="C276" t="str">
        <f>'2020_1-2-8_Download'!$D$11</f>
        <v>Ausländerinnen und Ausländer</v>
      </c>
      <c r="D276" t="str">
        <f>VLOOKUP(A276,[1]Tabelle1!A$1:B$68,2,FALSE)</f>
        <v>Diepholz</v>
      </c>
      <c r="E276" t="str">
        <f>VLOOKUP(A276,[2]Kreise!$A$2:$C$53,3,FALSE)</f>
        <v>K03251</v>
      </c>
      <c r="F276">
        <f>VLOOKUP(A276,'2020_1-2-8_Download'!$B$11:$T$62,9,FALSE)</f>
        <v>54</v>
      </c>
    </row>
    <row r="277" spans="1:6" x14ac:dyDescent="0.25">
      <c r="A277" s="64">
        <f>'2020_1-2-8_Download'!B26</f>
        <v>252</v>
      </c>
      <c r="B277">
        <f>'2020_1-2-8_Download'!$J$8</f>
        <v>2010</v>
      </c>
      <c r="C277" t="str">
        <f>'2020_1-2-8_Download'!$D$11</f>
        <v>Ausländerinnen und Ausländer</v>
      </c>
      <c r="D277" t="str">
        <f>VLOOKUP(A277,[1]Tabelle1!A$1:B$68,2,FALSE)</f>
        <v>Hameln-Pyrmont</v>
      </c>
      <c r="E277" t="str">
        <f>VLOOKUP(A277,[2]Kreise!$A$2:$C$53,3,FALSE)</f>
        <v>K03252</v>
      </c>
      <c r="F277">
        <f>VLOOKUP(A277,'2020_1-2-8_Download'!$B$11:$T$62,9,FALSE)</f>
        <v>39</v>
      </c>
    </row>
    <row r="278" spans="1:6" x14ac:dyDescent="0.25">
      <c r="A278" s="64">
        <f>'2020_1-2-8_Download'!B27</f>
        <v>254</v>
      </c>
      <c r="B278">
        <f>'2020_1-2-8_Download'!$J$8</f>
        <v>2010</v>
      </c>
      <c r="C278" t="str">
        <f>'2020_1-2-8_Download'!$D$11</f>
        <v>Ausländerinnen und Ausländer</v>
      </c>
      <c r="D278" t="str">
        <f>VLOOKUP(A278,[1]Tabelle1!A$1:B$68,2,FALSE)</f>
        <v>Hildesheim</v>
      </c>
      <c r="E278" t="str">
        <f>VLOOKUP(A278,[2]Kreise!$A$2:$C$53,3,FALSE)</f>
        <v>K03254</v>
      </c>
      <c r="F278">
        <f>VLOOKUP(A278,'2020_1-2-8_Download'!$B$11:$T$62,9,FALSE)</f>
        <v>91</v>
      </c>
    </row>
    <row r="279" spans="1:6" x14ac:dyDescent="0.25">
      <c r="A279" s="64">
        <f>'2020_1-2-8_Download'!B28</f>
        <v>255</v>
      </c>
      <c r="B279">
        <f>'2020_1-2-8_Download'!$J$8</f>
        <v>2010</v>
      </c>
      <c r="C279" t="str">
        <f>'2020_1-2-8_Download'!$D$11</f>
        <v>Ausländerinnen und Ausländer</v>
      </c>
      <c r="D279" t="str">
        <f>VLOOKUP(A279,[1]Tabelle1!A$1:B$68,2,FALSE)</f>
        <v>Holzminden</v>
      </c>
      <c r="E279" t="str">
        <f>VLOOKUP(A279,[2]Kreise!$A$2:$C$53,3,FALSE)</f>
        <v>K03255</v>
      </c>
      <c r="F279">
        <f>VLOOKUP(A279,'2020_1-2-8_Download'!$B$11:$T$62,9,FALSE)</f>
        <v>14</v>
      </c>
    </row>
    <row r="280" spans="1:6" x14ac:dyDescent="0.25">
      <c r="A280" s="64">
        <f>'2020_1-2-8_Download'!B29</f>
        <v>256</v>
      </c>
      <c r="B280">
        <f>'2020_1-2-8_Download'!$J$8</f>
        <v>2010</v>
      </c>
      <c r="C280" t="str">
        <f>'2020_1-2-8_Download'!$D$11</f>
        <v>Ausländerinnen und Ausländer</v>
      </c>
      <c r="D280" t="str">
        <f>VLOOKUP(A280,[1]Tabelle1!A$1:B$68,2,FALSE)</f>
        <v>Nienburg (Weser)</v>
      </c>
      <c r="E280" t="str">
        <f>VLOOKUP(A280,[2]Kreise!$A$2:$C$53,3,FALSE)</f>
        <v>K03256</v>
      </c>
      <c r="F280">
        <f>VLOOKUP(A280,'2020_1-2-8_Download'!$B$11:$T$62,9,FALSE)</f>
        <v>15</v>
      </c>
    </row>
    <row r="281" spans="1:6" x14ac:dyDescent="0.25">
      <c r="A281" s="64">
        <f>'2020_1-2-8_Download'!B30</f>
        <v>257</v>
      </c>
      <c r="B281">
        <f>'2020_1-2-8_Download'!$J$8</f>
        <v>2010</v>
      </c>
      <c r="C281" t="str">
        <f>'2020_1-2-8_Download'!$D$11</f>
        <v>Ausländerinnen und Ausländer</v>
      </c>
      <c r="D281" t="str">
        <f>VLOOKUP(A281,[1]Tabelle1!A$1:B$68,2,FALSE)</f>
        <v>Schaumburg</v>
      </c>
      <c r="E281" t="str">
        <f>VLOOKUP(A281,[2]Kreise!$A$2:$C$53,3,FALSE)</f>
        <v>K03257</v>
      </c>
      <c r="F281">
        <f>VLOOKUP(A281,'2020_1-2-8_Download'!$B$11:$T$62,9,FALSE)</f>
        <v>12</v>
      </c>
    </row>
    <row r="282" spans="1:6" x14ac:dyDescent="0.25">
      <c r="A282" s="64">
        <f>'2020_1-2-8_Download'!B31</f>
        <v>2</v>
      </c>
      <c r="B282">
        <f>'2020_1-2-8_Download'!$J$8</f>
        <v>2010</v>
      </c>
      <c r="C282" t="str">
        <f>'2020_1-2-8_Download'!$D$11</f>
        <v>Ausländerinnen und Ausländer</v>
      </c>
      <c r="D282" t="str">
        <f>VLOOKUP(A282,[1]Tabelle1!A$1:B$68,2,FALSE)</f>
        <v>Stat. Region Hannover</v>
      </c>
      <c r="E282" t="str">
        <f>VLOOKUP(A282,[2]Kreise!$A$2:$C$53,3,FALSE)</f>
        <v>K032</v>
      </c>
      <c r="F282">
        <f>VLOOKUP(A282,'2020_1-2-8_Download'!$B$11:$T$62,9,FALSE)</f>
        <v>622</v>
      </c>
    </row>
    <row r="283" spans="1:6" x14ac:dyDescent="0.25">
      <c r="A283" s="64">
        <f>'2020_1-2-8_Download'!B32</f>
        <v>351</v>
      </c>
      <c r="B283">
        <f>'2020_1-2-8_Download'!$J$8</f>
        <v>2010</v>
      </c>
      <c r="C283" t="str">
        <f>'2020_1-2-8_Download'!$D$11</f>
        <v>Ausländerinnen und Ausländer</v>
      </c>
      <c r="D283" t="str">
        <f>VLOOKUP(A283,[1]Tabelle1!A$1:B$68,2,FALSE)</f>
        <v>Celle</v>
      </c>
      <c r="E283" t="str">
        <f>VLOOKUP(A283,[2]Kreise!$A$2:$C$53,3,FALSE)</f>
        <v>K03351</v>
      </c>
      <c r="F283">
        <f>VLOOKUP(A283,'2020_1-2-8_Download'!$B$11:$T$62,9,FALSE)</f>
        <v>33</v>
      </c>
    </row>
    <row r="284" spans="1:6" x14ac:dyDescent="0.25">
      <c r="A284" s="64">
        <f>'2020_1-2-8_Download'!B33</f>
        <v>352</v>
      </c>
      <c r="B284">
        <f>'2020_1-2-8_Download'!$J$8</f>
        <v>2010</v>
      </c>
      <c r="C284" t="str">
        <f>'2020_1-2-8_Download'!$D$11</f>
        <v>Ausländerinnen und Ausländer</v>
      </c>
      <c r="D284" t="str">
        <f>VLOOKUP(A284,[1]Tabelle1!A$1:B$68,2,FALSE)</f>
        <v>Cuxhaven</v>
      </c>
      <c r="E284" t="str">
        <f>VLOOKUP(A284,[2]Kreise!$A$2:$C$53,3,FALSE)</f>
        <v>K03352</v>
      </c>
      <c r="F284">
        <f>VLOOKUP(A284,'2020_1-2-8_Download'!$B$11:$T$62,9,FALSE)</f>
        <v>47</v>
      </c>
    </row>
    <row r="285" spans="1:6" x14ac:dyDescent="0.25">
      <c r="A285" s="64">
        <f>'2020_1-2-8_Download'!B34</f>
        <v>353</v>
      </c>
      <c r="B285">
        <f>'2020_1-2-8_Download'!$J$8</f>
        <v>2010</v>
      </c>
      <c r="C285" t="str">
        <f>'2020_1-2-8_Download'!$D$11</f>
        <v>Ausländerinnen und Ausländer</v>
      </c>
      <c r="D285" t="str">
        <f>VLOOKUP(A285,[1]Tabelle1!A$1:B$68,2,FALSE)</f>
        <v>Harburg</v>
      </c>
      <c r="E285" t="str">
        <f>VLOOKUP(A285,[2]Kreise!$A$2:$C$53,3,FALSE)</f>
        <v>K03353</v>
      </c>
      <c r="F285">
        <f>VLOOKUP(A285,'2020_1-2-8_Download'!$B$11:$T$62,9,FALSE)</f>
        <v>60</v>
      </c>
    </row>
    <row r="286" spans="1:6" x14ac:dyDescent="0.25">
      <c r="A286" s="64">
        <f>'2020_1-2-8_Download'!B35</f>
        <v>354</v>
      </c>
      <c r="B286">
        <f>'2020_1-2-8_Download'!$J$8</f>
        <v>2010</v>
      </c>
      <c r="C286" t="str">
        <f>'2020_1-2-8_Download'!$D$11</f>
        <v>Ausländerinnen und Ausländer</v>
      </c>
      <c r="D286" t="str">
        <f>VLOOKUP(A286,[1]Tabelle1!A$1:B$68,2,FALSE)</f>
        <v>Lüchow-Dannenberg</v>
      </c>
      <c r="E286" t="str">
        <f>VLOOKUP(A286,[2]Kreise!$A$2:$C$53,3,FALSE)</f>
        <v>K03354</v>
      </c>
      <c r="F286">
        <f>VLOOKUP(A286,'2020_1-2-8_Download'!$B$11:$T$62,9,FALSE)</f>
        <v>4</v>
      </c>
    </row>
    <row r="287" spans="1:6" x14ac:dyDescent="0.25">
      <c r="A287" s="64">
        <f>'2020_1-2-8_Download'!B36</f>
        <v>355</v>
      </c>
      <c r="B287">
        <f>'2020_1-2-8_Download'!$J$8</f>
        <v>2010</v>
      </c>
      <c r="C287" t="str">
        <f>'2020_1-2-8_Download'!$D$11</f>
        <v>Ausländerinnen und Ausländer</v>
      </c>
      <c r="D287" t="str">
        <f>VLOOKUP(A287,[1]Tabelle1!A$1:B$68,2,FALSE)</f>
        <v>Lüneburg</v>
      </c>
      <c r="E287" t="str">
        <f>VLOOKUP(A287,[2]Kreise!$A$2:$C$53,3,FALSE)</f>
        <v>K03355</v>
      </c>
      <c r="F287">
        <f>VLOOKUP(A287,'2020_1-2-8_Download'!$B$11:$T$62,9,FALSE)</f>
        <v>21</v>
      </c>
    </row>
    <row r="288" spans="1:6" x14ac:dyDescent="0.25">
      <c r="A288" s="64">
        <f>'2020_1-2-8_Download'!B37</f>
        <v>356</v>
      </c>
      <c r="B288">
        <f>'2020_1-2-8_Download'!$J$8</f>
        <v>2010</v>
      </c>
      <c r="C288" t="str">
        <f>'2020_1-2-8_Download'!$D$11</f>
        <v>Ausländerinnen und Ausländer</v>
      </c>
      <c r="D288" t="str">
        <f>VLOOKUP(A288,[1]Tabelle1!A$1:B$68,2,FALSE)</f>
        <v>Osterholz</v>
      </c>
      <c r="E288" t="str">
        <f>VLOOKUP(A288,[2]Kreise!$A$2:$C$53,3,FALSE)</f>
        <v>K03356</v>
      </c>
      <c r="F288">
        <f>VLOOKUP(A288,'2020_1-2-8_Download'!$B$11:$T$62,9,FALSE)</f>
        <v>24</v>
      </c>
    </row>
    <row r="289" spans="1:6" x14ac:dyDescent="0.25">
      <c r="A289" s="64">
        <f>'2020_1-2-8_Download'!B38</f>
        <v>357</v>
      </c>
      <c r="B289">
        <f>'2020_1-2-8_Download'!$J$8</f>
        <v>2010</v>
      </c>
      <c r="C289" t="str">
        <f>'2020_1-2-8_Download'!$D$11</f>
        <v>Ausländerinnen und Ausländer</v>
      </c>
      <c r="D289" t="str">
        <f>VLOOKUP(A289,[1]Tabelle1!A$1:B$68,2,FALSE)</f>
        <v>Rotenburg (Wümme)</v>
      </c>
      <c r="E289" t="str">
        <f>VLOOKUP(A289,[2]Kreise!$A$2:$C$53,3,FALSE)</f>
        <v>K03357</v>
      </c>
      <c r="F289">
        <f>VLOOKUP(A289,'2020_1-2-8_Download'!$B$11:$T$62,9,FALSE)</f>
        <v>10</v>
      </c>
    </row>
    <row r="290" spans="1:6" x14ac:dyDescent="0.25">
      <c r="A290" s="64">
        <f>'2020_1-2-8_Download'!B39</f>
        <v>358</v>
      </c>
      <c r="B290">
        <f>'2020_1-2-8_Download'!$J$8</f>
        <v>2010</v>
      </c>
      <c r="C290" t="str">
        <f>'2020_1-2-8_Download'!$D$11</f>
        <v>Ausländerinnen und Ausländer</v>
      </c>
      <c r="D290" t="str">
        <f>VLOOKUP(A290,[1]Tabelle1!A$1:B$68,2,FALSE)</f>
        <v>Heidekreis</v>
      </c>
      <c r="E290" t="str">
        <f>VLOOKUP(A290,[2]Kreise!$A$2:$C$53,3,FALSE)</f>
        <v>K03358</v>
      </c>
      <c r="F290">
        <f>VLOOKUP(A290,'2020_1-2-8_Download'!$B$11:$T$62,9,FALSE)</f>
        <v>18</v>
      </c>
    </row>
    <row r="291" spans="1:6" x14ac:dyDescent="0.25">
      <c r="A291" s="64">
        <f>'2020_1-2-8_Download'!B40</f>
        <v>359</v>
      </c>
      <c r="B291">
        <f>'2020_1-2-8_Download'!$J$8</f>
        <v>2010</v>
      </c>
      <c r="C291" t="str">
        <f>'2020_1-2-8_Download'!$D$11</f>
        <v>Ausländerinnen und Ausländer</v>
      </c>
      <c r="D291" t="str">
        <f>VLOOKUP(A291,[1]Tabelle1!A$1:B$68,2,FALSE)</f>
        <v>Stade</v>
      </c>
      <c r="E291" t="str">
        <f>VLOOKUP(A291,[2]Kreise!$A$2:$C$53,3,FALSE)</f>
        <v>K03359</v>
      </c>
      <c r="F291">
        <f>VLOOKUP(A291,'2020_1-2-8_Download'!$B$11:$T$62,9,FALSE)</f>
        <v>29</v>
      </c>
    </row>
    <row r="292" spans="1:6" x14ac:dyDescent="0.25">
      <c r="A292" s="64">
        <f>'2020_1-2-8_Download'!B41</f>
        <v>360</v>
      </c>
      <c r="B292">
        <f>'2020_1-2-8_Download'!$J$8</f>
        <v>2010</v>
      </c>
      <c r="C292" t="str">
        <f>'2020_1-2-8_Download'!$D$11</f>
        <v>Ausländerinnen und Ausländer</v>
      </c>
      <c r="D292" t="str">
        <f>VLOOKUP(A292,[1]Tabelle1!A$1:B$68,2,FALSE)</f>
        <v>Uelzen</v>
      </c>
      <c r="E292" t="str">
        <f>VLOOKUP(A292,[2]Kreise!$A$2:$C$53,3,FALSE)</f>
        <v>K03360</v>
      </c>
      <c r="F292">
        <f>VLOOKUP(A292,'2020_1-2-8_Download'!$B$11:$T$62,9,FALSE)</f>
        <v>21</v>
      </c>
    </row>
    <row r="293" spans="1:6" x14ac:dyDescent="0.25">
      <c r="A293" s="64">
        <f>'2020_1-2-8_Download'!B42</f>
        <v>361</v>
      </c>
      <c r="B293">
        <f>'2020_1-2-8_Download'!$J$8</f>
        <v>2010</v>
      </c>
      <c r="C293" t="str">
        <f>'2020_1-2-8_Download'!$D$11</f>
        <v>Ausländerinnen und Ausländer</v>
      </c>
      <c r="D293" t="str">
        <f>VLOOKUP(A293,[1]Tabelle1!A$1:B$68,2,FALSE)</f>
        <v>Verden</v>
      </c>
      <c r="E293" t="str">
        <f>VLOOKUP(A293,[2]Kreise!$A$2:$C$53,3,FALSE)</f>
        <v>K03361</v>
      </c>
      <c r="F293">
        <f>VLOOKUP(A293,'2020_1-2-8_Download'!$B$11:$T$62,9,FALSE)</f>
        <v>22</v>
      </c>
    </row>
    <row r="294" spans="1:6" x14ac:dyDescent="0.25">
      <c r="A294" s="64">
        <f>'2020_1-2-8_Download'!B43</f>
        <v>3</v>
      </c>
      <c r="B294">
        <f>'2020_1-2-8_Download'!$J$8</f>
        <v>2010</v>
      </c>
      <c r="C294" t="str">
        <f>'2020_1-2-8_Download'!$D$11</f>
        <v>Ausländerinnen und Ausländer</v>
      </c>
      <c r="D294" t="str">
        <f>VLOOKUP(A294,[1]Tabelle1!A$1:B$68,2,FALSE)</f>
        <v>Stat. Region Lüneburg</v>
      </c>
      <c r="E294" t="str">
        <f>VLOOKUP(A294,[2]Kreise!$A$2:$C$53,3,FALSE)</f>
        <v>K033</v>
      </c>
      <c r="F294">
        <f>VLOOKUP(A294,'2020_1-2-8_Download'!$B$11:$T$62,9,FALSE)</f>
        <v>289</v>
      </c>
    </row>
    <row r="295" spans="1:6" x14ac:dyDescent="0.25">
      <c r="A295" s="64">
        <f>'2020_1-2-8_Download'!B44</f>
        <v>401</v>
      </c>
      <c r="B295">
        <f>'2020_1-2-8_Download'!$J$8</f>
        <v>2010</v>
      </c>
      <c r="C295" t="str">
        <f>'2020_1-2-8_Download'!$D$11</f>
        <v>Ausländerinnen und Ausländer</v>
      </c>
      <c r="D295" t="str">
        <f>VLOOKUP(A295,[1]Tabelle1!A$1:B$68,2,FALSE)</f>
        <v>Delmenhorst  Stadt</v>
      </c>
      <c r="E295" t="str">
        <f>VLOOKUP(A295,[2]Kreise!$A$2:$C$53,3,FALSE)</f>
        <v>K03401</v>
      </c>
      <c r="F295">
        <f>VLOOKUP(A295,'2020_1-2-8_Download'!$B$11:$T$62,9,FALSE)</f>
        <v>29</v>
      </c>
    </row>
    <row r="296" spans="1:6" x14ac:dyDescent="0.25">
      <c r="A296" s="64">
        <f>'2020_1-2-8_Download'!B45</f>
        <v>402</v>
      </c>
      <c r="B296">
        <f>'2020_1-2-8_Download'!$J$8</f>
        <v>2010</v>
      </c>
      <c r="C296" t="str">
        <f>'2020_1-2-8_Download'!$D$11</f>
        <v>Ausländerinnen und Ausländer</v>
      </c>
      <c r="D296" t="str">
        <f>VLOOKUP(A296,[1]Tabelle1!A$1:B$68,2,FALSE)</f>
        <v>Emden  Stadt</v>
      </c>
      <c r="E296" t="str">
        <f>VLOOKUP(A296,[2]Kreise!$A$2:$C$53,3,FALSE)</f>
        <v>K03402</v>
      </c>
      <c r="F296">
        <f>VLOOKUP(A296,'2020_1-2-8_Download'!$B$11:$T$62,9,FALSE)</f>
        <v>12</v>
      </c>
    </row>
    <row r="297" spans="1:6" x14ac:dyDescent="0.25">
      <c r="A297" s="64">
        <f>'2020_1-2-8_Download'!B46</f>
        <v>403</v>
      </c>
      <c r="B297">
        <f>'2020_1-2-8_Download'!$J$8</f>
        <v>2010</v>
      </c>
      <c r="C297" t="str">
        <f>'2020_1-2-8_Download'!$D$11</f>
        <v>Ausländerinnen und Ausländer</v>
      </c>
      <c r="D297" t="str">
        <f>VLOOKUP(A297,[1]Tabelle1!A$1:B$68,2,FALSE)</f>
        <v>Oldenburg(Oldb)  Stadt</v>
      </c>
      <c r="E297" t="str">
        <f>VLOOKUP(A297,[2]Kreise!$A$2:$C$53,3,FALSE)</f>
        <v>K03403</v>
      </c>
      <c r="F297">
        <f>VLOOKUP(A297,'2020_1-2-8_Download'!$B$11:$T$62,9,FALSE)</f>
        <v>113</v>
      </c>
    </row>
    <row r="298" spans="1:6" x14ac:dyDescent="0.25">
      <c r="A298" s="64">
        <f>'2020_1-2-8_Download'!B47</f>
        <v>404</v>
      </c>
      <c r="B298">
        <f>'2020_1-2-8_Download'!$J$8</f>
        <v>2010</v>
      </c>
      <c r="C298" t="str">
        <f>'2020_1-2-8_Download'!$D$11</f>
        <v>Ausländerinnen und Ausländer</v>
      </c>
      <c r="D298" t="str">
        <f>VLOOKUP(A298,[1]Tabelle1!A$1:B$68,2,FALSE)</f>
        <v>Osnabrück  Stadt</v>
      </c>
      <c r="E298" t="str">
        <f>VLOOKUP(A298,[2]Kreise!$A$2:$C$53,3,FALSE)</f>
        <v>K03404</v>
      </c>
      <c r="F298">
        <f>VLOOKUP(A298,'2020_1-2-8_Download'!$B$11:$T$62,9,FALSE)</f>
        <v>93</v>
      </c>
    </row>
    <row r="299" spans="1:6" x14ac:dyDescent="0.25">
      <c r="A299" s="64">
        <f>'2020_1-2-8_Download'!B48</f>
        <v>405</v>
      </c>
      <c r="B299">
        <f>'2020_1-2-8_Download'!$J$8</f>
        <v>2010</v>
      </c>
      <c r="C299" t="str">
        <f>'2020_1-2-8_Download'!$D$11</f>
        <v>Ausländerinnen und Ausländer</v>
      </c>
      <c r="D299" t="str">
        <f>VLOOKUP(A299,[1]Tabelle1!A$1:B$68,2,FALSE)</f>
        <v>Wilhelmshaven  Stadt</v>
      </c>
      <c r="E299" t="str">
        <f>VLOOKUP(A299,[2]Kreise!$A$2:$C$53,3,FALSE)</f>
        <v>K03405</v>
      </c>
      <c r="F299">
        <f>VLOOKUP(A299,'2020_1-2-8_Download'!$B$11:$T$62,9,FALSE)</f>
        <v>21</v>
      </c>
    </row>
    <row r="300" spans="1:6" x14ac:dyDescent="0.25">
      <c r="A300" s="64">
        <f>'2020_1-2-8_Download'!B49</f>
        <v>451</v>
      </c>
      <c r="B300">
        <f>'2020_1-2-8_Download'!$J$8</f>
        <v>2010</v>
      </c>
      <c r="C300" t="str">
        <f>'2020_1-2-8_Download'!$D$11</f>
        <v>Ausländerinnen und Ausländer</v>
      </c>
      <c r="D300" t="str">
        <f>VLOOKUP(A300,[1]Tabelle1!A$1:B$68,2,FALSE)</f>
        <v>Ammerland</v>
      </c>
      <c r="E300" t="str">
        <f>VLOOKUP(A300,[2]Kreise!$A$2:$C$53,3,FALSE)</f>
        <v>K03451</v>
      </c>
      <c r="F300">
        <f>VLOOKUP(A300,'2020_1-2-8_Download'!$B$11:$T$62,9,FALSE)</f>
        <v>12</v>
      </c>
    </row>
    <row r="301" spans="1:6" x14ac:dyDescent="0.25">
      <c r="A301" s="64">
        <f>'2020_1-2-8_Download'!B50</f>
        <v>452</v>
      </c>
      <c r="B301">
        <f>'2020_1-2-8_Download'!$J$8</f>
        <v>2010</v>
      </c>
      <c r="C301" t="str">
        <f>'2020_1-2-8_Download'!$D$11</f>
        <v>Ausländerinnen und Ausländer</v>
      </c>
      <c r="D301" t="str">
        <f>VLOOKUP(A301,[1]Tabelle1!A$1:B$68,2,FALSE)</f>
        <v>Aurich</v>
      </c>
      <c r="E301" t="str">
        <f>VLOOKUP(A301,[2]Kreise!$A$2:$C$53,3,FALSE)</f>
        <v>K03452</v>
      </c>
      <c r="F301">
        <f>VLOOKUP(A301,'2020_1-2-8_Download'!$B$11:$T$62,9,FALSE)</f>
        <v>9</v>
      </c>
    </row>
    <row r="302" spans="1:6" x14ac:dyDescent="0.25">
      <c r="A302" s="64">
        <f>'2020_1-2-8_Download'!B51</f>
        <v>453</v>
      </c>
      <c r="B302">
        <f>'2020_1-2-8_Download'!$J$8</f>
        <v>2010</v>
      </c>
      <c r="C302" t="str">
        <f>'2020_1-2-8_Download'!$D$11</f>
        <v>Ausländerinnen und Ausländer</v>
      </c>
      <c r="D302" t="str">
        <f>VLOOKUP(A302,[1]Tabelle1!A$1:B$68,2,FALSE)</f>
        <v>Cloppenburg</v>
      </c>
      <c r="E302" t="str">
        <f>VLOOKUP(A302,[2]Kreise!$A$2:$C$53,3,FALSE)</f>
        <v>K03453</v>
      </c>
      <c r="F302">
        <f>VLOOKUP(A302,'2020_1-2-8_Download'!$B$11:$T$62,9,FALSE)</f>
        <v>23</v>
      </c>
    </row>
    <row r="303" spans="1:6" x14ac:dyDescent="0.25">
      <c r="A303" s="64">
        <f>'2020_1-2-8_Download'!B52</f>
        <v>454</v>
      </c>
      <c r="B303">
        <f>'2020_1-2-8_Download'!$J$8</f>
        <v>2010</v>
      </c>
      <c r="C303" t="str">
        <f>'2020_1-2-8_Download'!$D$11</f>
        <v>Ausländerinnen und Ausländer</v>
      </c>
      <c r="D303" t="str">
        <f>VLOOKUP(A303,[1]Tabelle1!A$1:B$68,2,FALSE)</f>
        <v>Emsland</v>
      </c>
      <c r="E303" t="str">
        <f>VLOOKUP(A303,[2]Kreise!$A$2:$C$53,3,FALSE)</f>
        <v>K03454</v>
      </c>
      <c r="F303">
        <f>VLOOKUP(A303,'2020_1-2-8_Download'!$B$11:$T$62,9,FALSE)</f>
        <v>65</v>
      </c>
    </row>
    <row r="304" spans="1:6" x14ac:dyDescent="0.25">
      <c r="A304" s="64">
        <f>'2020_1-2-8_Download'!B53</f>
        <v>455</v>
      </c>
      <c r="B304">
        <f>'2020_1-2-8_Download'!$J$8</f>
        <v>2010</v>
      </c>
      <c r="C304" t="str">
        <f>'2020_1-2-8_Download'!$D$11</f>
        <v>Ausländerinnen und Ausländer</v>
      </c>
      <c r="D304" t="str">
        <f>VLOOKUP(A304,[1]Tabelle1!A$1:B$68,2,FALSE)</f>
        <v>Friesland</v>
      </c>
      <c r="E304" t="str">
        <f>VLOOKUP(A304,[2]Kreise!$A$2:$C$53,3,FALSE)</f>
        <v>K03455</v>
      </c>
      <c r="F304">
        <f>VLOOKUP(A304,'2020_1-2-8_Download'!$B$11:$T$62,9,FALSE)</f>
        <v>12</v>
      </c>
    </row>
    <row r="305" spans="1:6" x14ac:dyDescent="0.25">
      <c r="A305" s="64">
        <f>'2020_1-2-8_Download'!B54</f>
        <v>456</v>
      </c>
      <c r="B305">
        <f>'2020_1-2-8_Download'!$J$8</f>
        <v>2010</v>
      </c>
      <c r="C305" t="str">
        <f>'2020_1-2-8_Download'!$D$11</f>
        <v>Ausländerinnen und Ausländer</v>
      </c>
      <c r="D305" t="str">
        <f>VLOOKUP(A305,[1]Tabelle1!A$1:B$68,2,FALSE)</f>
        <v>Grafschaft Bentheim</v>
      </c>
      <c r="E305" t="str">
        <f>VLOOKUP(A305,[2]Kreise!$A$2:$C$53,3,FALSE)</f>
        <v>K03456</v>
      </c>
      <c r="F305">
        <f>VLOOKUP(A305,'2020_1-2-8_Download'!$B$11:$T$62,9,FALSE)</f>
        <v>87</v>
      </c>
    </row>
    <row r="306" spans="1:6" x14ac:dyDescent="0.25">
      <c r="A306" s="64">
        <f>'2020_1-2-8_Download'!B55</f>
        <v>457</v>
      </c>
      <c r="B306">
        <f>'2020_1-2-8_Download'!$J$8</f>
        <v>2010</v>
      </c>
      <c r="C306" t="str">
        <f>'2020_1-2-8_Download'!$D$11</f>
        <v>Ausländerinnen und Ausländer</v>
      </c>
      <c r="D306" t="str">
        <f>VLOOKUP(A306,[1]Tabelle1!A$1:B$68,2,FALSE)</f>
        <v>Leer</v>
      </c>
      <c r="E306" t="str">
        <f>VLOOKUP(A306,[2]Kreise!$A$2:$C$53,3,FALSE)</f>
        <v>K03457</v>
      </c>
      <c r="F306">
        <f>VLOOKUP(A306,'2020_1-2-8_Download'!$B$11:$T$62,9,FALSE)</f>
        <v>46</v>
      </c>
    </row>
    <row r="307" spans="1:6" x14ac:dyDescent="0.25">
      <c r="A307" s="64">
        <f>'2020_1-2-8_Download'!B56</f>
        <v>458</v>
      </c>
      <c r="B307">
        <f>'2020_1-2-8_Download'!$J$8</f>
        <v>2010</v>
      </c>
      <c r="C307" t="str">
        <f>'2020_1-2-8_Download'!$D$11</f>
        <v>Ausländerinnen und Ausländer</v>
      </c>
      <c r="D307" t="str">
        <f>VLOOKUP(A307,[1]Tabelle1!A$1:B$68,2,FALSE)</f>
        <v>Oldenburg</v>
      </c>
      <c r="E307" t="str">
        <f>VLOOKUP(A307,[2]Kreise!$A$2:$C$53,3,FALSE)</f>
        <v>K03458</v>
      </c>
      <c r="F307">
        <f>VLOOKUP(A307,'2020_1-2-8_Download'!$B$11:$T$62,9,FALSE)</f>
        <v>25</v>
      </c>
    </row>
    <row r="308" spans="1:6" x14ac:dyDescent="0.25">
      <c r="A308" s="64">
        <f>'2020_1-2-8_Download'!B57</f>
        <v>459</v>
      </c>
      <c r="B308">
        <f>'2020_1-2-8_Download'!$J$8</f>
        <v>2010</v>
      </c>
      <c r="C308" t="str">
        <f>'2020_1-2-8_Download'!$D$11</f>
        <v>Ausländerinnen und Ausländer</v>
      </c>
      <c r="D308" t="str">
        <f>VLOOKUP(A308,[1]Tabelle1!A$1:B$68,2,FALSE)</f>
        <v>Osnabrück</v>
      </c>
      <c r="E308" t="str">
        <f>VLOOKUP(A308,[2]Kreise!$A$2:$C$53,3,FALSE)</f>
        <v>K03459</v>
      </c>
      <c r="F308">
        <f>VLOOKUP(A308,'2020_1-2-8_Download'!$B$11:$T$62,9,FALSE)</f>
        <v>75</v>
      </c>
    </row>
    <row r="309" spans="1:6" x14ac:dyDescent="0.25">
      <c r="A309" s="64">
        <f>'2020_1-2-8_Download'!B58</f>
        <v>460</v>
      </c>
      <c r="B309">
        <f>'2020_1-2-8_Download'!$J$8</f>
        <v>2010</v>
      </c>
      <c r="C309" t="str">
        <f>'2020_1-2-8_Download'!$D$11</f>
        <v>Ausländerinnen und Ausländer</v>
      </c>
      <c r="D309" t="str">
        <f>VLOOKUP(A309,[1]Tabelle1!A$1:B$68,2,FALSE)</f>
        <v>Vechta</v>
      </c>
      <c r="E309" t="str">
        <f>VLOOKUP(A309,[2]Kreise!$A$2:$C$53,3,FALSE)</f>
        <v>K03460</v>
      </c>
      <c r="F309">
        <f>VLOOKUP(A309,'2020_1-2-8_Download'!$B$11:$T$62,9,FALSE)</f>
        <v>62</v>
      </c>
    </row>
    <row r="310" spans="1:6" x14ac:dyDescent="0.25">
      <c r="A310" s="64">
        <f>'2020_1-2-8_Download'!B59</f>
        <v>461</v>
      </c>
      <c r="B310">
        <f>'2020_1-2-8_Download'!$J$8</f>
        <v>2010</v>
      </c>
      <c r="C310" t="str">
        <f>'2020_1-2-8_Download'!$D$11</f>
        <v>Ausländerinnen und Ausländer</v>
      </c>
      <c r="D310" t="str">
        <f>VLOOKUP(A310,[1]Tabelle1!A$1:B$68,2,FALSE)</f>
        <v>Wesermarsch</v>
      </c>
      <c r="E310" t="str">
        <f>VLOOKUP(A310,[2]Kreise!$A$2:$C$53,3,FALSE)</f>
        <v>K03461</v>
      </c>
      <c r="F310">
        <f>VLOOKUP(A310,'2020_1-2-8_Download'!$B$11:$T$62,9,FALSE)</f>
        <v>17</v>
      </c>
    </row>
    <row r="311" spans="1:6" x14ac:dyDescent="0.25">
      <c r="A311" s="64">
        <f>'2020_1-2-8_Download'!B60</f>
        <v>462</v>
      </c>
      <c r="B311">
        <f>'2020_1-2-8_Download'!$J$8</f>
        <v>2010</v>
      </c>
      <c r="C311" t="str">
        <f>'2020_1-2-8_Download'!$D$11</f>
        <v>Ausländerinnen und Ausländer</v>
      </c>
      <c r="D311" t="str">
        <f>VLOOKUP(A311,[1]Tabelle1!A$1:B$68,2,FALSE)</f>
        <v>Wittmund</v>
      </c>
      <c r="E311" t="str">
        <f>VLOOKUP(A311,[2]Kreise!$A$2:$C$53,3,FALSE)</f>
        <v>K03462</v>
      </c>
      <c r="F311">
        <f>VLOOKUP(A311,'2020_1-2-8_Download'!$B$11:$T$62,9,FALSE)</f>
        <v>9</v>
      </c>
    </row>
    <row r="312" spans="1:6" x14ac:dyDescent="0.25">
      <c r="A312" s="64">
        <f>'2020_1-2-8_Download'!B61</f>
        <v>4</v>
      </c>
      <c r="B312">
        <f>'2020_1-2-8_Download'!$J$8</f>
        <v>2010</v>
      </c>
      <c r="C312" t="str">
        <f>'2020_1-2-8_Download'!$D$11</f>
        <v>Ausländerinnen und Ausländer</v>
      </c>
      <c r="D312" t="str">
        <f>VLOOKUP(A312,[1]Tabelle1!A$1:B$68,2,FALSE)</f>
        <v>Stat. Region Weser-Ems</v>
      </c>
      <c r="E312" t="str">
        <f>VLOOKUP(A312,[2]Kreise!$A$2:$C$53,3,FALSE)</f>
        <v>K034</v>
      </c>
      <c r="F312">
        <f>VLOOKUP(A312,'2020_1-2-8_Download'!$B$11:$T$62,9,FALSE)</f>
        <v>710</v>
      </c>
    </row>
    <row r="313" spans="1:6" x14ac:dyDescent="0.25">
      <c r="A313" s="64">
        <f>'2020_1-2-8_Download'!B62</f>
        <v>0</v>
      </c>
      <c r="B313">
        <f>'2020_1-2-8_Download'!$J$8</f>
        <v>2010</v>
      </c>
      <c r="C313" t="str">
        <f>'2020_1-2-8_Download'!$D$11</f>
        <v>Ausländerinnen und Ausländer</v>
      </c>
      <c r="D313" t="str">
        <f>VLOOKUP(A313,[1]Tabelle1!A$1:B$68,2,FALSE)</f>
        <v>Niedersachsen</v>
      </c>
      <c r="E313" t="str">
        <f>VLOOKUP(A313,[2]Kreise!$A$2:$C$53,3,FALSE)</f>
        <v>K030</v>
      </c>
      <c r="F313">
        <f>VLOOKUP(A313,'2020_1-2-8_Download'!$B$11:$T$62,9,FALSE)</f>
        <v>2039</v>
      </c>
    </row>
    <row r="314" spans="1:6" x14ac:dyDescent="0.25">
      <c r="A314" s="64">
        <f>'2020_1-2-8_Download'!B11</f>
        <v>101</v>
      </c>
      <c r="B314">
        <f>'2020_1-2-8_Download'!$K$8</f>
        <v>2011</v>
      </c>
      <c r="C314" t="str">
        <f>'2020_1-2-8_Download'!$D$11</f>
        <v>Ausländerinnen und Ausländer</v>
      </c>
      <c r="D314" t="str">
        <f>VLOOKUP(A314,[1]Tabelle1!A$1:B$68,2,FALSE)</f>
        <v>Braunschweig  Stadt</v>
      </c>
      <c r="E314" t="str">
        <f>VLOOKUP(A314,[2]Kreise!$A$2:$C$53,3,FALSE)</f>
        <v>K03101</v>
      </c>
      <c r="F314">
        <f>VLOOKUP(A314,'2020_1-2-8_Download'!$B$11:$T$62,10,FALSE)</f>
        <v>84</v>
      </c>
    </row>
    <row r="315" spans="1:6" x14ac:dyDescent="0.25">
      <c r="A315" s="64">
        <f>'2020_1-2-8_Download'!B12</f>
        <v>102</v>
      </c>
      <c r="B315">
        <f>'2020_1-2-8_Download'!$K$8</f>
        <v>2011</v>
      </c>
      <c r="C315" t="str">
        <f>'2020_1-2-8_Download'!$D$11</f>
        <v>Ausländerinnen und Ausländer</v>
      </c>
      <c r="D315" t="str">
        <f>VLOOKUP(A315,[1]Tabelle1!A$1:B$68,2,FALSE)</f>
        <v>Salzgitter  Stadt</v>
      </c>
      <c r="E315" t="str">
        <f>VLOOKUP(A315,[2]Kreise!$A$2:$C$53,3,FALSE)</f>
        <v>K03102</v>
      </c>
      <c r="F315">
        <f>VLOOKUP(A315,'2020_1-2-8_Download'!$B$11:$T$62,10,FALSE)</f>
        <v>28</v>
      </c>
    </row>
    <row r="316" spans="1:6" x14ac:dyDescent="0.25">
      <c r="A316" s="64">
        <f>'2020_1-2-8_Download'!B13</f>
        <v>103</v>
      </c>
      <c r="B316">
        <f>'2020_1-2-8_Download'!$K$8</f>
        <v>2011</v>
      </c>
      <c r="C316" t="str">
        <f>'2020_1-2-8_Download'!$D$11</f>
        <v>Ausländerinnen und Ausländer</v>
      </c>
      <c r="D316" t="str">
        <f>VLOOKUP(A316,[1]Tabelle1!A$1:B$68,2,FALSE)</f>
        <v>Wolfsburg  Stadt</v>
      </c>
      <c r="E316" t="str">
        <f>VLOOKUP(A316,[2]Kreise!$A$2:$C$53,3,FALSE)</f>
        <v>K03103</v>
      </c>
      <c r="F316">
        <f>VLOOKUP(A316,'2020_1-2-8_Download'!$B$11:$T$62,10,FALSE)</f>
        <v>53</v>
      </c>
    </row>
    <row r="317" spans="1:6" x14ac:dyDescent="0.25">
      <c r="A317" s="64">
        <f>'2020_1-2-8_Download'!B14</f>
        <v>151</v>
      </c>
      <c r="B317">
        <f>'2020_1-2-8_Download'!$K$8</f>
        <v>2011</v>
      </c>
      <c r="C317" t="str">
        <f>'2020_1-2-8_Download'!$D$11</f>
        <v>Ausländerinnen und Ausländer</v>
      </c>
      <c r="D317" t="str">
        <f>VLOOKUP(A317,[1]Tabelle1!A$1:B$68,2,FALSE)</f>
        <v>Gifhorn</v>
      </c>
      <c r="E317" t="str">
        <f>VLOOKUP(A317,[2]Kreise!$A$2:$C$53,3,FALSE)</f>
        <v>K03151</v>
      </c>
      <c r="F317">
        <f>VLOOKUP(A317,'2020_1-2-8_Download'!$B$11:$T$62,10,FALSE)</f>
        <v>4</v>
      </c>
    </row>
    <row r="318" spans="1:6" x14ac:dyDescent="0.25">
      <c r="A318" s="64">
        <f>'2020_1-2-8_Download'!B15</f>
        <v>153</v>
      </c>
      <c r="B318">
        <f>'2020_1-2-8_Download'!$K$8</f>
        <v>2011</v>
      </c>
      <c r="C318" t="str">
        <f>'2020_1-2-8_Download'!$D$11</f>
        <v>Ausländerinnen und Ausländer</v>
      </c>
      <c r="D318" t="str">
        <f>VLOOKUP(A318,[1]Tabelle1!A$1:B$68,2,FALSE)</f>
        <v>Goslar</v>
      </c>
      <c r="E318" t="str">
        <f>VLOOKUP(A318,[2]Kreise!$A$2:$C$53,3,FALSE)</f>
        <v>K03153</v>
      </c>
      <c r="F318">
        <f>VLOOKUP(A318,'2020_1-2-8_Download'!$B$11:$T$62,10,FALSE)</f>
        <v>39</v>
      </c>
    </row>
    <row r="319" spans="1:6" x14ac:dyDescent="0.25">
      <c r="A319" s="64">
        <f>'2020_1-2-8_Download'!B16</f>
        <v>154</v>
      </c>
      <c r="B319">
        <f>'2020_1-2-8_Download'!$K$8</f>
        <v>2011</v>
      </c>
      <c r="C319" t="str">
        <f>'2020_1-2-8_Download'!$D$11</f>
        <v>Ausländerinnen und Ausländer</v>
      </c>
      <c r="D319" t="str">
        <f>VLOOKUP(A319,[1]Tabelle1!A$1:B$68,2,FALSE)</f>
        <v>Helmstedt</v>
      </c>
      <c r="E319" t="str">
        <f>VLOOKUP(A319,[2]Kreise!$A$2:$C$53,3,FALSE)</f>
        <v>K03154</v>
      </c>
      <c r="F319">
        <f>VLOOKUP(A319,'2020_1-2-8_Download'!$B$11:$T$62,10,FALSE)</f>
        <v>10</v>
      </c>
    </row>
    <row r="320" spans="1:6" x14ac:dyDescent="0.25">
      <c r="A320" s="64">
        <f>'2020_1-2-8_Download'!B17</f>
        <v>155</v>
      </c>
      <c r="B320">
        <f>'2020_1-2-8_Download'!$K$8</f>
        <v>2011</v>
      </c>
      <c r="C320" t="str">
        <f>'2020_1-2-8_Download'!$D$11</f>
        <v>Ausländerinnen und Ausländer</v>
      </c>
      <c r="D320" t="str">
        <f>VLOOKUP(A320,[1]Tabelle1!A$1:B$68,2,FALSE)</f>
        <v>Northeim</v>
      </c>
      <c r="E320" t="str">
        <f>VLOOKUP(A320,[2]Kreise!$A$2:$C$53,3,FALSE)</f>
        <v>K03155</v>
      </c>
      <c r="F320">
        <f>VLOOKUP(A320,'2020_1-2-8_Download'!$B$11:$T$62,10,FALSE)</f>
        <v>36</v>
      </c>
    </row>
    <row r="321" spans="1:6" x14ac:dyDescent="0.25">
      <c r="A321" s="64">
        <f>'2020_1-2-8_Download'!B18</f>
        <v>157</v>
      </c>
      <c r="B321">
        <f>'2020_1-2-8_Download'!$K$8</f>
        <v>2011</v>
      </c>
      <c r="C321" t="str">
        <f>'2020_1-2-8_Download'!$D$11</f>
        <v>Ausländerinnen und Ausländer</v>
      </c>
      <c r="D321" t="str">
        <f>VLOOKUP(A321,[1]Tabelle1!A$1:B$68,2,FALSE)</f>
        <v>Peine</v>
      </c>
      <c r="E321" t="str">
        <f>VLOOKUP(A321,[2]Kreise!$A$2:$C$53,3,FALSE)</f>
        <v>K03157</v>
      </c>
      <c r="F321">
        <f>VLOOKUP(A321,'2020_1-2-8_Download'!$B$11:$T$62,10,FALSE)</f>
        <v>30</v>
      </c>
    </row>
    <row r="322" spans="1:6" x14ac:dyDescent="0.25">
      <c r="A322" s="64">
        <f>'2020_1-2-8_Download'!B19</f>
        <v>158</v>
      </c>
      <c r="B322">
        <f>'2020_1-2-8_Download'!$K$8</f>
        <v>2011</v>
      </c>
      <c r="C322" t="str">
        <f>'2020_1-2-8_Download'!$D$11</f>
        <v>Ausländerinnen und Ausländer</v>
      </c>
      <c r="D322" t="str">
        <f>VLOOKUP(A322,[1]Tabelle1!A$1:B$68,2,FALSE)</f>
        <v>Wolfenbüttel</v>
      </c>
      <c r="E322" t="str">
        <f>VLOOKUP(A322,[2]Kreise!$A$2:$C$53,3,FALSE)</f>
        <v>K03158</v>
      </c>
      <c r="F322">
        <f>VLOOKUP(A322,'2020_1-2-8_Download'!$B$11:$T$62,10,FALSE)</f>
        <v>13</v>
      </c>
    </row>
    <row r="323" spans="1:6" x14ac:dyDescent="0.25">
      <c r="A323" s="64">
        <f>'2020_1-2-8_Download'!B20</f>
        <v>159</v>
      </c>
      <c r="B323">
        <f>'2020_1-2-8_Download'!$K$8</f>
        <v>2011</v>
      </c>
      <c r="C323" t="str">
        <f>'2020_1-2-8_Download'!$D$11</f>
        <v>Ausländerinnen und Ausländer</v>
      </c>
      <c r="D323" t="str">
        <f>VLOOKUP(A323,[1]Tabelle1!A$1:B$68,2,FALSE)</f>
        <v>Göttingen</v>
      </c>
      <c r="E323" t="str">
        <f>VLOOKUP(A323,[2]Kreise!$A$2:$C$53,3,FALSE)</f>
        <v>K03159</v>
      </c>
      <c r="F323">
        <f>VLOOKUP(A323,'2020_1-2-8_Download'!$B$11:$T$62,10,FALSE)</f>
        <v>126</v>
      </c>
    </row>
    <row r="324" spans="1:6" x14ac:dyDescent="0.25">
      <c r="A324" s="64">
        <f>'2020_1-2-8_Download'!B21</f>
        <v>1</v>
      </c>
      <c r="B324">
        <f>'2020_1-2-8_Download'!$K$8</f>
        <v>2011</v>
      </c>
      <c r="C324" t="str">
        <f>'2020_1-2-8_Download'!$D$11</f>
        <v>Ausländerinnen und Ausländer</v>
      </c>
      <c r="D324" t="str">
        <f>VLOOKUP(A324,[1]Tabelle1!A$1:B$68,2,FALSE)</f>
        <v>Stat. Region Braunschweig</v>
      </c>
      <c r="E324" t="str">
        <f>VLOOKUP(A324,[2]Kreise!$A$2:$C$53,3,FALSE)</f>
        <v>K031</v>
      </c>
      <c r="F324">
        <f>VLOOKUP(A324,'2020_1-2-8_Download'!$B$11:$T$62,10,FALSE)</f>
        <v>423</v>
      </c>
    </row>
    <row r="325" spans="1:6" x14ac:dyDescent="0.25">
      <c r="A325" s="64">
        <f>'2020_1-2-8_Download'!B22</f>
        <v>241</v>
      </c>
      <c r="B325">
        <f>'2020_1-2-8_Download'!$K$8</f>
        <v>2011</v>
      </c>
      <c r="C325" t="str">
        <f>'2020_1-2-8_Download'!$D$11</f>
        <v>Ausländerinnen und Ausländer</v>
      </c>
      <c r="D325" t="str">
        <f>VLOOKUP(A325,[1]Tabelle1!A$1:B$68,2,FALSE)</f>
        <v>Hannover  Region</v>
      </c>
      <c r="E325" t="str">
        <f>VLOOKUP(A325,[2]Kreise!$A$2:$C$53,3,FALSE)</f>
        <v>K03241</v>
      </c>
      <c r="F325">
        <f>VLOOKUP(A325,'2020_1-2-8_Download'!$B$11:$T$62,10,FALSE)</f>
        <v>415</v>
      </c>
    </row>
    <row r="326" spans="1:6" x14ac:dyDescent="0.25">
      <c r="A326" s="64">
        <f>'2020_1-2-8_Download'!B23</f>
        <v>241001</v>
      </c>
      <c r="B326">
        <f>'2020_1-2-8_Download'!$K$8</f>
        <v>2011</v>
      </c>
      <c r="C326" t="str">
        <f>'2020_1-2-8_Download'!$D$11</f>
        <v>Ausländerinnen und Ausländer</v>
      </c>
      <c r="D326" t="str">
        <f>VLOOKUP(A326,[1]Tabelle1!A$1:B$68,2,FALSE)</f>
        <v xml:space="preserve">   dav. Hannover  Lhst.</v>
      </c>
      <c r="E326" t="str">
        <f>VLOOKUP(A326,[2]Kreise!$A$2:$C$53,3,FALSE)</f>
        <v>K03241001</v>
      </c>
      <c r="F326">
        <f>VLOOKUP(A326,'2020_1-2-8_Download'!$B$11:$T$62,10,FALSE)</f>
        <v>284</v>
      </c>
    </row>
    <row r="327" spans="1:6" x14ac:dyDescent="0.25">
      <c r="A327" s="64">
        <f>'2020_1-2-8_Download'!B24</f>
        <v>241999</v>
      </c>
      <c r="B327">
        <f>'2020_1-2-8_Download'!$K$8</f>
        <v>2011</v>
      </c>
      <c r="C327" t="str">
        <f>'2020_1-2-8_Download'!$D$11</f>
        <v>Ausländerinnen und Ausländer</v>
      </c>
      <c r="D327" t="str">
        <f>VLOOKUP(A327,[1]Tabelle1!A$1:B$68,2,FALSE)</f>
        <v xml:space="preserve">   dav. Hannover  Umland</v>
      </c>
      <c r="E327" t="str">
        <f>VLOOKUP(A327,[2]Kreise!$A$2:$C$53,3,FALSE)</f>
        <v>K03241999</v>
      </c>
      <c r="F327">
        <f>VLOOKUP(A327,'2020_1-2-8_Download'!$B$11:$T$62,10,FALSE)</f>
        <v>131</v>
      </c>
    </row>
    <row r="328" spans="1:6" x14ac:dyDescent="0.25">
      <c r="A328" s="64">
        <f>'2020_1-2-8_Download'!B25</f>
        <v>251</v>
      </c>
      <c r="B328">
        <f>'2020_1-2-8_Download'!$K$8</f>
        <v>2011</v>
      </c>
      <c r="C328" t="str">
        <f>'2020_1-2-8_Download'!$D$11</f>
        <v>Ausländerinnen und Ausländer</v>
      </c>
      <c r="D328" t="str">
        <f>VLOOKUP(A328,[1]Tabelle1!A$1:B$68,2,FALSE)</f>
        <v>Diepholz</v>
      </c>
      <c r="E328" t="str">
        <f>VLOOKUP(A328,[2]Kreise!$A$2:$C$53,3,FALSE)</f>
        <v>K03251</v>
      </c>
      <c r="F328">
        <f>VLOOKUP(A328,'2020_1-2-8_Download'!$B$11:$T$62,10,FALSE)</f>
        <v>45</v>
      </c>
    </row>
    <row r="329" spans="1:6" x14ac:dyDescent="0.25">
      <c r="A329" s="64">
        <f>'2020_1-2-8_Download'!B26</f>
        <v>252</v>
      </c>
      <c r="B329">
        <f>'2020_1-2-8_Download'!$K$8</f>
        <v>2011</v>
      </c>
      <c r="C329" t="str">
        <f>'2020_1-2-8_Download'!$D$11</f>
        <v>Ausländerinnen und Ausländer</v>
      </c>
      <c r="D329" t="str">
        <f>VLOOKUP(A329,[1]Tabelle1!A$1:B$68,2,FALSE)</f>
        <v>Hameln-Pyrmont</v>
      </c>
      <c r="E329" t="str">
        <f>VLOOKUP(A329,[2]Kreise!$A$2:$C$53,3,FALSE)</f>
        <v>K03252</v>
      </c>
      <c r="F329">
        <f>VLOOKUP(A329,'2020_1-2-8_Download'!$B$11:$T$62,10,FALSE)</f>
        <v>43</v>
      </c>
    </row>
    <row r="330" spans="1:6" x14ac:dyDescent="0.25">
      <c r="A330" s="64">
        <f>'2020_1-2-8_Download'!B27</f>
        <v>254</v>
      </c>
      <c r="B330">
        <f>'2020_1-2-8_Download'!$K$8</f>
        <v>2011</v>
      </c>
      <c r="C330" t="str">
        <f>'2020_1-2-8_Download'!$D$11</f>
        <v>Ausländerinnen und Ausländer</v>
      </c>
      <c r="D330" t="str">
        <f>VLOOKUP(A330,[1]Tabelle1!A$1:B$68,2,FALSE)</f>
        <v>Hildesheim</v>
      </c>
      <c r="E330" t="str">
        <f>VLOOKUP(A330,[2]Kreise!$A$2:$C$53,3,FALSE)</f>
        <v>K03254</v>
      </c>
      <c r="F330">
        <f>VLOOKUP(A330,'2020_1-2-8_Download'!$B$11:$T$62,10,FALSE)</f>
        <v>90</v>
      </c>
    </row>
    <row r="331" spans="1:6" x14ac:dyDescent="0.25">
      <c r="A331" s="64">
        <f>'2020_1-2-8_Download'!B28</f>
        <v>255</v>
      </c>
      <c r="B331">
        <f>'2020_1-2-8_Download'!$K$8</f>
        <v>2011</v>
      </c>
      <c r="C331" t="str">
        <f>'2020_1-2-8_Download'!$D$11</f>
        <v>Ausländerinnen und Ausländer</v>
      </c>
      <c r="D331" t="str">
        <f>VLOOKUP(A331,[1]Tabelle1!A$1:B$68,2,FALSE)</f>
        <v>Holzminden</v>
      </c>
      <c r="E331" t="str">
        <f>VLOOKUP(A331,[2]Kreise!$A$2:$C$53,3,FALSE)</f>
        <v>K03255</v>
      </c>
      <c r="F331">
        <f>VLOOKUP(A331,'2020_1-2-8_Download'!$B$11:$T$62,10,FALSE)</f>
        <v>14</v>
      </c>
    </row>
    <row r="332" spans="1:6" x14ac:dyDescent="0.25">
      <c r="A332" s="64">
        <f>'2020_1-2-8_Download'!B29</f>
        <v>256</v>
      </c>
      <c r="B332">
        <f>'2020_1-2-8_Download'!$K$8</f>
        <v>2011</v>
      </c>
      <c r="C332" t="str">
        <f>'2020_1-2-8_Download'!$D$11</f>
        <v>Ausländerinnen und Ausländer</v>
      </c>
      <c r="D332" t="str">
        <f>VLOOKUP(A332,[1]Tabelle1!A$1:B$68,2,FALSE)</f>
        <v>Nienburg (Weser)</v>
      </c>
      <c r="E332" t="str">
        <f>VLOOKUP(A332,[2]Kreise!$A$2:$C$53,3,FALSE)</f>
        <v>K03256</v>
      </c>
      <c r="F332">
        <f>VLOOKUP(A332,'2020_1-2-8_Download'!$B$11:$T$62,10,FALSE)</f>
        <v>12</v>
      </c>
    </row>
    <row r="333" spans="1:6" x14ac:dyDescent="0.25">
      <c r="A333" s="64">
        <f>'2020_1-2-8_Download'!B30</f>
        <v>257</v>
      </c>
      <c r="B333">
        <f>'2020_1-2-8_Download'!$K$8</f>
        <v>2011</v>
      </c>
      <c r="C333" t="str">
        <f>'2020_1-2-8_Download'!$D$11</f>
        <v>Ausländerinnen und Ausländer</v>
      </c>
      <c r="D333" t="str">
        <f>VLOOKUP(A333,[1]Tabelle1!A$1:B$68,2,FALSE)</f>
        <v>Schaumburg</v>
      </c>
      <c r="E333" t="str">
        <f>VLOOKUP(A333,[2]Kreise!$A$2:$C$53,3,FALSE)</f>
        <v>K03257</v>
      </c>
      <c r="F333">
        <f>VLOOKUP(A333,'2020_1-2-8_Download'!$B$11:$T$62,10,FALSE)</f>
        <v>6</v>
      </c>
    </row>
    <row r="334" spans="1:6" x14ac:dyDescent="0.25">
      <c r="A334" s="64">
        <f>'2020_1-2-8_Download'!B31</f>
        <v>2</v>
      </c>
      <c r="B334">
        <f>'2020_1-2-8_Download'!$K$8</f>
        <v>2011</v>
      </c>
      <c r="C334" t="str">
        <f>'2020_1-2-8_Download'!$D$11</f>
        <v>Ausländerinnen und Ausländer</v>
      </c>
      <c r="D334" t="str">
        <f>VLOOKUP(A334,[1]Tabelle1!A$1:B$68,2,FALSE)</f>
        <v>Stat. Region Hannover</v>
      </c>
      <c r="E334" t="str">
        <f>VLOOKUP(A334,[2]Kreise!$A$2:$C$53,3,FALSE)</f>
        <v>K032</v>
      </c>
      <c r="F334">
        <f>VLOOKUP(A334,'2020_1-2-8_Download'!$B$11:$T$62,10,FALSE)</f>
        <v>625</v>
      </c>
    </row>
    <row r="335" spans="1:6" x14ac:dyDescent="0.25">
      <c r="A335" s="64">
        <f>'2020_1-2-8_Download'!B32</f>
        <v>351</v>
      </c>
      <c r="B335">
        <f>'2020_1-2-8_Download'!$K$8</f>
        <v>2011</v>
      </c>
      <c r="C335" t="str">
        <f>'2020_1-2-8_Download'!$D$11</f>
        <v>Ausländerinnen und Ausländer</v>
      </c>
      <c r="D335" t="str">
        <f>VLOOKUP(A335,[1]Tabelle1!A$1:B$68,2,FALSE)</f>
        <v>Celle</v>
      </c>
      <c r="E335" t="str">
        <f>VLOOKUP(A335,[2]Kreise!$A$2:$C$53,3,FALSE)</f>
        <v>K03351</v>
      </c>
      <c r="F335">
        <f>VLOOKUP(A335,'2020_1-2-8_Download'!$B$11:$T$62,10,FALSE)</f>
        <v>40</v>
      </c>
    </row>
    <row r="336" spans="1:6" x14ac:dyDescent="0.25">
      <c r="A336" s="64">
        <f>'2020_1-2-8_Download'!B33</f>
        <v>352</v>
      </c>
      <c r="B336">
        <f>'2020_1-2-8_Download'!$K$8</f>
        <v>2011</v>
      </c>
      <c r="C336" t="str">
        <f>'2020_1-2-8_Download'!$D$11</f>
        <v>Ausländerinnen und Ausländer</v>
      </c>
      <c r="D336" t="str">
        <f>VLOOKUP(A336,[1]Tabelle1!A$1:B$68,2,FALSE)</f>
        <v>Cuxhaven</v>
      </c>
      <c r="E336" t="str">
        <f>VLOOKUP(A336,[2]Kreise!$A$2:$C$53,3,FALSE)</f>
        <v>K03352</v>
      </c>
      <c r="F336">
        <f>VLOOKUP(A336,'2020_1-2-8_Download'!$B$11:$T$62,10,FALSE)</f>
        <v>45</v>
      </c>
    </row>
    <row r="337" spans="1:6" x14ac:dyDescent="0.25">
      <c r="A337" s="64">
        <f>'2020_1-2-8_Download'!B34</f>
        <v>353</v>
      </c>
      <c r="B337">
        <f>'2020_1-2-8_Download'!$K$8</f>
        <v>2011</v>
      </c>
      <c r="C337" t="str">
        <f>'2020_1-2-8_Download'!$D$11</f>
        <v>Ausländerinnen und Ausländer</v>
      </c>
      <c r="D337" t="str">
        <f>VLOOKUP(A337,[1]Tabelle1!A$1:B$68,2,FALSE)</f>
        <v>Harburg</v>
      </c>
      <c r="E337" t="str">
        <f>VLOOKUP(A337,[2]Kreise!$A$2:$C$53,3,FALSE)</f>
        <v>K03353</v>
      </c>
      <c r="F337">
        <f>VLOOKUP(A337,'2020_1-2-8_Download'!$B$11:$T$62,10,FALSE)</f>
        <v>44</v>
      </c>
    </row>
    <row r="338" spans="1:6" x14ac:dyDescent="0.25">
      <c r="A338" s="64">
        <f>'2020_1-2-8_Download'!B35</f>
        <v>354</v>
      </c>
      <c r="B338">
        <f>'2020_1-2-8_Download'!$K$8</f>
        <v>2011</v>
      </c>
      <c r="C338" t="str">
        <f>'2020_1-2-8_Download'!$D$11</f>
        <v>Ausländerinnen und Ausländer</v>
      </c>
      <c r="D338" t="str">
        <f>VLOOKUP(A338,[1]Tabelle1!A$1:B$68,2,FALSE)</f>
        <v>Lüchow-Dannenberg</v>
      </c>
      <c r="E338" t="str">
        <f>VLOOKUP(A338,[2]Kreise!$A$2:$C$53,3,FALSE)</f>
        <v>K03354</v>
      </c>
      <c r="F338">
        <f>VLOOKUP(A338,'2020_1-2-8_Download'!$B$11:$T$62,10,FALSE)</f>
        <v>5</v>
      </c>
    </row>
    <row r="339" spans="1:6" x14ac:dyDescent="0.25">
      <c r="A339" s="64">
        <f>'2020_1-2-8_Download'!B36</f>
        <v>355</v>
      </c>
      <c r="B339">
        <f>'2020_1-2-8_Download'!$K$8</f>
        <v>2011</v>
      </c>
      <c r="C339" t="str">
        <f>'2020_1-2-8_Download'!$D$11</f>
        <v>Ausländerinnen und Ausländer</v>
      </c>
      <c r="D339" t="str">
        <f>VLOOKUP(A339,[1]Tabelle1!A$1:B$68,2,FALSE)</f>
        <v>Lüneburg</v>
      </c>
      <c r="E339" t="str">
        <f>VLOOKUP(A339,[2]Kreise!$A$2:$C$53,3,FALSE)</f>
        <v>K03355</v>
      </c>
      <c r="F339">
        <f>VLOOKUP(A339,'2020_1-2-8_Download'!$B$11:$T$62,10,FALSE)</f>
        <v>32</v>
      </c>
    </row>
    <row r="340" spans="1:6" x14ac:dyDescent="0.25">
      <c r="A340" s="64">
        <f>'2020_1-2-8_Download'!B37</f>
        <v>356</v>
      </c>
      <c r="B340">
        <f>'2020_1-2-8_Download'!$K$8</f>
        <v>2011</v>
      </c>
      <c r="C340" t="str">
        <f>'2020_1-2-8_Download'!$D$11</f>
        <v>Ausländerinnen und Ausländer</v>
      </c>
      <c r="D340" t="str">
        <f>VLOOKUP(A340,[1]Tabelle1!A$1:B$68,2,FALSE)</f>
        <v>Osterholz</v>
      </c>
      <c r="E340" t="str">
        <f>VLOOKUP(A340,[2]Kreise!$A$2:$C$53,3,FALSE)</f>
        <v>K03356</v>
      </c>
      <c r="F340">
        <f>VLOOKUP(A340,'2020_1-2-8_Download'!$B$11:$T$62,10,FALSE)</f>
        <v>14</v>
      </c>
    </row>
    <row r="341" spans="1:6" x14ac:dyDescent="0.25">
      <c r="A341" s="64">
        <f>'2020_1-2-8_Download'!B38</f>
        <v>357</v>
      </c>
      <c r="B341">
        <f>'2020_1-2-8_Download'!$K$8</f>
        <v>2011</v>
      </c>
      <c r="C341" t="str">
        <f>'2020_1-2-8_Download'!$D$11</f>
        <v>Ausländerinnen und Ausländer</v>
      </c>
      <c r="D341" t="str">
        <f>VLOOKUP(A341,[1]Tabelle1!A$1:B$68,2,FALSE)</f>
        <v>Rotenburg (Wümme)</v>
      </c>
      <c r="E341" t="str">
        <f>VLOOKUP(A341,[2]Kreise!$A$2:$C$53,3,FALSE)</f>
        <v>K03357</v>
      </c>
      <c r="F341">
        <f>VLOOKUP(A341,'2020_1-2-8_Download'!$B$11:$T$62,10,FALSE)</f>
        <v>10</v>
      </c>
    </row>
    <row r="342" spans="1:6" x14ac:dyDescent="0.25">
      <c r="A342" s="64">
        <f>'2020_1-2-8_Download'!B39</f>
        <v>358</v>
      </c>
      <c r="B342">
        <f>'2020_1-2-8_Download'!$K$8</f>
        <v>2011</v>
      </c>
      <c r="C342" t="str">
        <f>'2020_1-2-8_Download'!$D$11</f>
        <v>Ausländerinnen und Ausländer</v>
      </c>
      <c r="D342" t="str">
        <f>VLOOKUP(A342,[1]Tabelle1!A$1:B$68,2,FALSE)</f>
        <v>Heidekreis</v>
      </c>
      <c r="E342" t="str">
        <f>VLOOKUP(A342,[2]Kreise!$A$2:$C$53,3,FALSE)</f>
        <v>K03358</v>
      </c>
      <c r="F342">
        <f>VLOOKUP(A342,'2020_1-2-8_Download'!$B$11:$T$62,10,FALSE)</f>
        <v>18</v>
      </c>
    </row>
    <row r="343" spans="1:6" x14ac:dyDescent="0.25">
      <c r="A343" s="64">
        <f>'2020_1-2-8_Download'!B40</f>
        <v>359</v>
      </c>
      <c r="B343">
        <f>'2020_1-2-8_Download'!$K$8</f>
        <v>2011</v>
      </c>
      <c r="C343" t="str">
        <f>'2020_1-2-8_Download'!$D$11</f>
        <v>Ausländerinnen und Ausländer</v>
      </c>
      <c r="D343" t="str">
        <f>VLOOKUP(A343,[1]Tabelle1!A$1:B$68,2,FALSE)</f>
        <v>Stade</v>
      </c>
      <c r="E343" t="str">
        <f>VLOOKUP(A343,[2]Kreise!$A$2:$C$53,3,FALSE)</f>
        <v>K03359</v>
      </c>
      <c r="F343">
        <f>VLOOKUP(A343,'2020_1-2-8_Download'!$B$11:$T$62,10,FALSE)</f>
        <v>26</v>
      </c>
    </row>
    <row r="344" spans="1:6" x14ac:dyDescent="0.25">
      <c r="A344" s="64">
        <f>'2020_1-2-8_Download'!B41</f>
        <v>360</v>
      </c>
      <c r="B344">
        <f>'2020_1-2-8_Download'!$K$8</f>
        <v>2011</v>
      </c>
      <c r="C344" t="str">
        <f>'2020_1-2-8_Download'!$D$11</f>
        <v>Ausländerinnen und Ausländer</v>
      </c>
      <c r="D344" t="str">
        <f>VLOOKUP(A344,[1]Tabelle1!A$1:B$68,2,FALSE)</f>
        <v>Uelzen</v>
      </c>
      <c r="E344" t="str">
        <f>VLOOKUP(A344,[2]Kreise!$A$2:$C$53,3,FALSE)</f>
        <v>K03360</v>
      </c>
      <c r="F344">
        <f>VLOOKUP(A344,'2020_1-2-8_Download'!$B$11:$T$62,10,FALSE)</f>
        <v>17</v>
      </c>
    </row>
    <row r="345" spans="1:6" x14ac:dyDescent="0.25">
      <c r="A345" s="64">
        <f>'2020_1-2-8_Download'!B42</f>
        <v>361</v>
      </c>
      <c r="B345">
        <f>'2020_1-2-8_Download'!$K$8</f>
        <v>2011</v>
      </c>
      <c r="C345" t="str">
        <f>'2020_1-2-8_Download'!$D$11</f>
        <v>Ausländerinnen und Ausländer</v>
      </c>
      <c r="D345" t="str">
        <f>VLOOKUP(A345,[1]Tabelle1!A$1:B$68,2,FALSE)</f>
        <v>Verden</v>
      </c>
      <c r="E345" t="str">
        <f>VLOOKUP(A345,[2]Kreise!$A$2:$C$53,3,FALSE)</f>
        <v>K03361</v>
      </c>
      <c r="F345">
        <f>VLOOKUP(A345,'2020_1-2-8_Download'!$B$11:$T$62,10,FALSE)</f>
        <v>20</v>
      </c>
    </row>
    <row r="346" spans="1:6" x14ac:dyDescent="0.25">
      <c r="A346" s="64">
        <f>'2020_1-2-8_Download'!B43</f>
        <v>3</v>
      </c>
      <c r="B346">
        <f>'2020_1-2-8_Download'!$K$8</f>
        <v>2011</v>
      </c>
      <c r="C346" t="str">
        <f>'2020_1-2-8_Download'!$D$11</f>
        <v>Ausländerinnen und Ausländer</v>
      </c>
      <c r="D346" t="str">
        <f>VLOOKUP(A346,[1]Tabelle1!A$1:B$68,2,FALSE)</f>
        <v>Stat. Region Lüneburg</v>
      </c>
      <c r="E346" t="str">
        <f>VLOOKUP(A346,[2]Kreise!$A$2:$C$53,3,FALSE)</f>
        <v>K033</v>
      </c>
      <c r="F346">
        <f>VLOOKUP(A346,'2020_1-2-8_Download'!$B$11:$T$62,10,FALSE)</f>
        <v>271</v>
      </c>
    </row>
    <row r="347" spans="1:6" x14ac:dyDescent="0.25">
      <c r="A347" s="64">
        <f>'2020_1-2-8_Download'!B44</f>
        <v>401</v>
      </c>
      <c r="B347">
        <f>'2020_1-2-8_Download'!$K$8</f>
        <v>2011</v>
      </c>
      <c r="C347" t="str">
        <f>'2020_1-2-8_Download'!$D$11</f>
        <v>Ausländerinnen und Ausländer</v>
      </c>
      <c r="D347" t="str">
        <f>VLOOKUP(A347,[1]Tabelle1!A$1:B$68,2,FALSE)</f>
        <v>Delmenhorst  Stadt</v>
      </c>
      <c r="E347" t="str">
        <f>VLOOKUP(A347,[2]Kreise!$A$2:$C$53,3,FALSE)</f>
        <v>K03401</v>
      </c>
      <c r="F347">
        <f>VLOOKUP(A347,'2020_1-2-8_Download'!$B$11:$T$62,10,FALSE)</f>
        <v>20</v>
      </c>
    </row>
    <row r="348" spans="1:6" x14ac:dyDescent="0.25">
      <c r="A348" s="64">
        <f>'2020_1-2-8_Download'!B45</f>
        <v>402</v>
      </c>
      <c r="B348">
        <f>'2020_1-2-8_Download'!$K$8</f>
        <v>2011</v>
      </c>
      <c r="C348" t="str">
        <f>'2020_1-2-8_Download'!$D$11</f>
        <v>Ausländerinnen und Ausländer</v>
      </c>
      <c r="D348" t="str">
        <f>VLOOKUP(A348,[1]Tabelle1!A$1:B$68,2,FALSE)</f>
        <v>Emden  Stadt</v>
      </c>
      <c r="E348" t="str">
        <f>VLOOKUP(A348,[2]Kreise!$A$2:$C$53,3,FALSE)</f>
        <v>K03402</v>
      </c>
      <c r="F348">
        <f>VLOOKUP(A348,'2020_1-2-8_Download'!$B$11:$T$62,10,FALSE)</f>
        <v>13</v>
      </c>
    </row>
    <row r="349" spans="1:6" x14ac:dyDescent="0.25">
      <c r="A349" s="64">
        <f>'2020_1-2-8_Download'!B46</f>
        <v>403</v>
      </c>
      <c r="B349">
        <f>'2020_1-2-8_Download'!$K$8</f>
        <v>2011</v>
      </c>
      <c r="C349" t="str">
        <f>'2020_1-2-8_Download'!$D$11</f>
        <v>Ausländerinnen und Ausländer</v>
      </c>
      <c r="D349" t="str">
        <f>VLOOKUP(A349,[1]Tabelle1!A$1:B$68,2,FALSE)</f>
        <v>Oldenburg(Oldb)  Stadt</v>
      </c>
      <c r="E349" t="str">
        <f>VLOOKUP(A349,[2]Kreise!$A$2:$C$53,3,FALSE)</f>
        <v>K03403</v>
      </c>
      <c r="F349">
        <f>VLOOKUP(A349,'2020_1-2-8_Download'!$B$11:$T$62,10,FALSE)</f>
        <v>84</v>
      </c>
    </row>
    <row r="350" spans="1:6" x14ac:dyDescent="0.25">
      <c r="A350" s="64">
        <f>'2020_1-2-8_Download'!B47</f>
        <v>404</v>
      </c>
      <c r="B350">
        <f>'2020_1-2-8_Download'!$K$8</f>
        <v>2011</v>
      </c>
      <c r="C350" t="str">
        <f>'2020_1-2-8_Download'!$D$11</f>
        <v>Ausländerinnen und Ausländer</v>
      </c>
      <c r="D350" t="str">
        <f>VLOOKUP(A350,[1]Tabelle1!A$1:B$68,2,FALSE)</f>
        <v>Osnabrück  Stadt</v>
      </c>
      <c r="E350" t="str">
        <f>VLOOKUP(A350,[2]Kreise!$A$2:$C$53,3,FALSE)</f>
        <v>K03404</v>
      </c>
      <c r="F350">
        <f>VLOOKUP(A350,'2020_1-2-8_Download'!$B$11:$T$62,10,FALSE)</f>
        <v>82</v>
      </c>
    </row>
    <row r="351" spans="1:6" x14ac:dyDescent="0.25">
      <c r="A351" s="64">
        <f>'2020_1-2-8_Download'!B48</f>
        <v>405</v>
      </c>
      <c r="B351">
        <f>'2020_1-2-8_Download'!$K$8</f>
        <v>2011</v>
      </c>
      <c r="C351" t="str">
        <f>'2020_1-2-8_Download'!$D$11</f>
        <v>Ausländerinnen und Ausländer</v>
      </c>
      <c r="D351" t="str">
        <f>VLOOKUP(A351,[1]Tabelle1!A$1:B$68,2,FALSE)</f>
        <v>Wilhelmshaven  Stadt</v>
      </c>
      <c r="E351" t="str">
        <f>VLOOKUP(A351,[2]Kreise!$A$2:$C$53,3,FALSE)</f>
        <v>K03405</v>
      </c>
      <c r="F351">
        <f>VLOOKUP(A351,'2020_1-2-8_Download'!$B$11:$T$62,10,FALSE)</f>
        <v>24</v>
      </c>
    </row>
    <row r="352" spans="1:6" x14ac:dyDescent="0.25">
      <c r="A352" s="64">
        <f>'2020_1-2-8_Download'!B49</f>
        <v>451</v>
      </c>
      <c r="B352">
        <f>'2020_1-2-8_Download'!$K$8</f>
        <v>2011</v>
      </c>
      <c r="C352" t="str">
        <f>'2020_1-2-8_Download'!$D$11</f>
        <v>Ausländerinnen und Ausländer</v>
      </c>
      <c r="D352" t="str">
        <f>VLOOKUP(A352,[1]Tabelle1!A$1:B$68,2,FALSE)</f>
        <v>Ammerland</v>
      </c>
      <c r="E352" t="str">
        <f>VLOOKUP(A352,[2]Kreise!$A$2:$C$53,3,FALSE)</f>
        <v>K03451</v>
      </c>
      <c r="F352">
        <f>VLOOKUP(A352,'2020_1-2-8_Download'!$B$11:$T$62,10,FALSE)</f>
        <v>27</v>
      </c>
    </row>
    <row r="353" spans="1:6" x14ac:dyDescent="0.25">
      <c r="A353" s="64">
        <f>'2020_1-2-8_Download'!B50</f>
        <v>452</v>
      </c>
      <c r="B353">
        <f>'2020_1-2-8_Download'!$K$8</f>
        <v>2011</v>
      </c>
      <c r="C353" t="str">
        <f>'2020_1-2-8_Download'!$D$11</f>
        <v>Ausländerinnen und Ausländer</v>
      </c>
      <c r="D353" t="str">
        <f>VLOOKUP(A353,[1]Tabelle1!A$1:B$68,2,FALSE)</f>
        <v>Aurich</v>
      </c>
      <c r="E353" t="str">
        <f>VLOOKUP(A353,[2]Kreise!$A$2:$C$53,3,FALSE)</f>
        <v>K03452</v>
      </c>
      <c r="F353">
        <f>VLOOKUP(A353,'2020_1-2-8_Download'!$B$11:$T$62,10,FALSE)</f>
        <v>14</v>
      </c>
    </row>
    <row r="354" spans="1:6" x14ac:dyDescent="0.25">
      <c r="A354" s="64">
        <f>'2020_1-2-8_Download'!B51</f>
        <v>453</v>
      </c>
      <c r="B354">
        <f>'2020_1-2-8_Download'!$K$8</f>
        <v>2011</v>
      </c>
      <c r="C354" t="str">
        <f>'2020_1-2-8_Download'!$D$11</f>
        <v>Ausländerinnen und Ausländer</v>
      </c>
      <c r="D354" t="str">
        <f>VLOOKUP(A354,[1]Tabelle1!A$1:B$68,2,FALSE)</f>
        <v>Cloppenburg</v>
      </c>
      <c r="E354" t="str">
        <f>VLOOKUP(A354,[2]Kreise!$A$2:$C$53,3,FALSE)</f>
        <v>K03453</v>
      </c>
      <c r="F354">
        <f>VLOOKUP(A354,'2020_1-2-8_Download'!$B$11:$T$62,10,FALSE)</f>
        <v>17</v>
      </c>
    </row>
    <row r="355" spans="1:6" x14ac:dyDescent="0.25">
      <c r="A355" s="64">
        <f>'2020_1-2-8_Download'!B52</f>
        <v>454</v>
      </c>
      <c r="B355">
        <f>'2020_1-2-8_Download'!$K$8</f>
        <v>2011</v>
      </c>
      <c r="C355" t="str">
        <f>'2020_1-2-8_Download'!$D$11</f>
        <v>Ausländerinnen und Ausländer</v>
      </c>
      <c r="D355" t="str">
        <f>VLOOKUP(A355,[1]Tabelle1!A$1:B$68,2,FALSE)</f>
        <v>Emsland</v>
      </c>
      <c r="E355" t="str">
        <f>VLOOKUP(A355,[2]Kreise!$A$2:$C$53,3,FALSE)</f>
        <v>K03454</v>
      </c>
      <c r="F355">
        <f>VLOOKUP(A355,'2020_1-2-8_Download'!$B$11:$T$62,10,FALSE)</f>
        <v>84</v>
      </c>
    </row>
    <row r="356" spans="1:6" x14ac:dyDescent="0.25">
      <c r="A356" s="64">
        <f>'2020_1-2-8_Download'!B53</f>
        <v>455</v>
      </c>
      <c r="B356">
        <f>'2020_1-2-8_Download'!$K$8</f>
        <v>2011</v>
      </c>
      <c r="C356" t="str">
        <f>'2020_1-2-8_Download'!$D$11</f>
        <v>Ausländerinnen und Ausländer</v>
      </c>
      <c r="D356" t="str">
        <f>VLOOKUP(A356,[1]Tabelle1!A$1:B$68,2,FALSE)</f>
        <v>Friesland</v>
      </c>
      <c r="E356" t="str">
        <f>VLOOKUP(A356,[2]Kreise!$A$2:$C$53,3,FALSE)</f>
        <v>K03455</v>
      </c>
      <c r="F356">
        <f>VLOOKUP(A356,'2020_1-2-8_Download'!$B$11:$T$62,10,FALSE)</f>
        <v>15</v>
      </c>
    </row>
    <row r="357" spans="1:6" x14ac:dyDescent="0.25">
      <c r="A357" s="64">
        <f>'2020_1-2-8_Download'!B54</f>
        <v>456</v>
      </c>
      <c r="B357">
        <f>'2020_1-2-8_Download'!$K$8</f>
        <v>2011</v>
      </c>
      <c r="C357" t="str">
        <f>'2020_1-2-8_Download'!$D$11</f>
        <v>Ausländerinnen und Ausländer</v>
      </c>
      <c r="D357" t="str">
        <f>VLOOKUP(A357,[1]Tabelle1!A$1:B$68,2,FALSE)</f>
        <v>Grafschaft Bentheim</v>
      </c>
      <c r="E357" t="str">
        <f>VLOOKUP(A357,[2]Kreise!$A$2:$C$53,3,FALSE)</f>
        <v>K03456</v>
      </c>
      <c r="F357">
        <f>VLOOKUP(A357,'2020_1-2-8_Download'!$B$11:$T$62,10,FALSE)</f>
        <v>56</v>
      </c>
    </row>
    <row r="358" spans="1:6" x14ac:dyDescent="0.25">
      <c r="A358" s="64">
        <f>'2020_1-2-8_Download'!B55</f>
        <v>457</v>
      </c>
      <c r="B358">
        <f>'2020_1-2-8_Download'!$K$8</f>
        <v>2011</v>
      </c>
      <c r="C358" t="str">
        <f>'2020_1-2-8_Download'!$D$11</f>
        <v>Ausländerinnen und Ausländer</v>
      </c>
      <c r="D358" t="str">
        <f>VLOOKUP(A358,[1]Tabelle1!A$1:B$68,2,FALSE)</f>
        <v>Leer</v>
      </c>
      <c r="E358" t="str">
        <f>VLOOKUP(A358,[2]Kreise!$A$2:$C$53,3,FALSE)</f>
        <v>K03457</v>
      </c>
      <c r="F358">
        <f>VLOOKUP(A358,'2020_1-2-8_Download'!$B$11:$T$62,10,FALSE)</f>
        <v>41</v>
      </c>
    </row>
    <row r="359" spans="1:6" x14ac:dyDescent="0.25">
      <c r="A359" s="64">
        <f>'2020_1-2-8_Download'!B56</f>
        <v>458</v>
      </c>
      <c r="B359">
        <f>'2020_1-2-8_Download'!$K$8</f>
        <v>2011</v>
      </c>
      <c r="C359" t="str">
        <f>'2020_1-2-8_Download'!$D$11</f>
        <v>Ausländerinnen und Ausländer</v>
      </c>
      <c r="D359" t="str">
        <f>VLOOKUP(A359,[1]Tabelle1!A$1:B$68,2,FALSE)</f>
        <v>Oldenburg</v>
      </c>
      <c r="E359" t="str">
        <f>VLOOKUP(A359,[2]Kreise!$A$2:$C$53,3,FALSE)</f>
        <v>K03458</v>
      </c>
      <c r="F359">
        <f>VLOOKUP(A359,'2020_1-2-8_Download'!$B$11:$T$62,10,FALSE)</f>
        <v>21</v>
      </c>
    </row>
    <row r="360" spans="1:6" x14ac:dyDescent="0.25">
      <c r="A360" s="64">
        <f>'2020_1-2-8_Download'!B57</f>
        <v>459</v>
      </c>
      <c r="B360">
        <f>'2020_1-2-8_Download'!$K$8</f>
        <v>2011</v>
      </c>
      <c r="C360" t="str">
        <f>'2020_1-2-8_Download'!$D$11</f>
        <v>Ausländerinnen und Ausländer</v>
      </c>
      <c r="D360" t="str">
        <f>VLOOKUP(A360,[1]Tabelle1!A$1:B$68,2,FALSE)</f>
        <v>Osnabrück</v>
      </c>
      <c r="E360" t="str">
        <f>VLOOKUP(A360,[2]Kreise!$A$2:$C$53,3,FALSE)</f>
        <v>K03459</v>
      </c>
      <c r="F360">
        <f>VLOOKUP(A360,'2020_1-2-8_Download'!$B$11:$T$62,10,FALSE)</f>
        <v>65</v>
      </c>
    </row>
    <row r="361" spans="1:6" x14ac:dyDescent="0.25">
      <c r="A361" s="64">
        <f>'2020_1-2-8_Download'!B58</f>
        <v>460</v>
      </c>
      <c r="B361">
        <f>'2020_1-2-8_Download'!$K$8</f>
        <v>2011</v>
      </c>
      <c r="C361" t="str">
        <f>'2020_1-2-8_Download'!$D$11</f>
        <v>Ausländerinnen und Ausländer</v>
      </c>
      <c r="D361" t="str">
        <f>VLOOKUP(A361,[1]Tabelle1!A$1:B$68,2,FALSE)</f>
        <v>Vechta</v>
      </c>
      <c r="E361" t="str">
        <f>VLOOKUP(A361,[2]Kreise!$A$2:$C$53,3,FALSE)</f>
        <v>K03460</v>
      </c>
      <c r="F361">
        <f>VLOOKUP(A361,'2020_1-2-8_Download'!$B$11:$T$62,10,FALSE)</f>
        <v>53</v>
      </c>
    </row>
    <row r="362" spans="1:6" x14ac:dyDescent="0.25">
      <c r="A362" s="64">
        <f>'2020_1-2-8_Download'!B59</f>
        <v>461</v>
      </c>
      <c r="B362">
        <f>'2020_1-2-8_Download'!$K$8</f>
        <v>2011</v>
      </c>
      <c r="C362" t="str">
        <f>'2020_1-2-8_Download'!$D$11</f>
        <v>Ausländerinnen und Ausländer</v>
      </c>
      <c r="D362" t="str">
        <f>VLOOKUP(A362,[1]Tabelle1!A$1:B$68,2,FALSE)</f>
        <v>Wesermarsch</v>
      </c>
      <c r="E362" t="str">
        <f>VLOOKUP(A362,[2]Kreise!$A$2:$C$53,3,FALSE)</f>
        <v>K03461</v>
      </c>
      <c r="F362">
        <f>VLOOKUP(A362,'2020_1-2-8_Download'!$B$11:$T$62,10,FALSE)</f>
        <v>19</v>
      </c>
    </row>
    <row r="363" spans="1:6" x14ac:dyDescent="0.25">
      <c r="A363" s="64">
        <f>'2020_1-2-8_Download'!B60</f>
        <v>462</v>
      </c>
      <c r="B363">
        <f>'2020_1-2-8_Download'!$K$8</f>
        <v>2011</v>
      </c>
      <c r="C363" t="str">
        <f>'2020_1-2-8_Download'!$D$11</f>
        <v>Ausländerinnen und Ausländer</v>
      </c>
      <c r="D363" t="str">
        <f>VLOOKUP(A363,[1]Tabelle1!A$1:B$68,2,FALSE)</f>
        <v>Wittmund</v>
      </c>
      <c r="E363" t="str">
        <f>VLOOKUP(A363,[2]Kreise!$A$2:$C$53,3,FALSE)</f>
        <v>K03462</v>
      </c>
      <c r="F363">
        <f>VLOOKUP(A363,'2020_1-2-8_Download'!$B$11:$T$62,10,FALSE)</f>
        <v>12</v>
      </c>
    </row>
    <row r="364" spans="1:6" x14ac:dyDescent="0.25">
      <c r="A364" s="64">
        <f>'2020_1-2-8_Download'!B61</f>
        <v>4</v>
      </c>
      <c r="B364">
        <f>'2020_1-2-8_Download'!$K$8</f>
        <v>2011</v>
      </c>
      <c r="C364" t="str">
        <f>'2020_1-2-8_Download'!$D$11</f>
        <v>Ausländerinnen und Ausländer</v>
      </c>
      <c r="D364" t="str">
        <f>VLOOKUP(A364,[1]Tabelle1!A$1:B$68,2,FALSE)</f>
        <v>Stat. Region Weser-Ems</v>
      </c>
      <c r="E364" t="str">
        <f>VLOOKUP(A364,[2]Kreise!$A$2:$C$53,3,FALSE)</f>
        <v>K034</v>
      </c>
      <c r="F364">
        <f>VLOOKUP(A364,'2020_1-2-8_Download'!$B$11:$T$62,10,FALSE)</f>
        <v>647</v>
      </c>
    </row>
    <row r="365" spans="1:6" x14ac:dyDescent="0.25">
      <c r="A365" s="64">
        <f>'2020_1-2-8_Download'!B62</f>
        <v>0</v>
      </c>
      <c r="B365">
        <f>'2020_1-2-8_Download'!$K$8</f>
        <v>2011</v>
      </c>
      <c r="C365" t="str">
        <f>'2020_1-2-8_Download'!$D$11</f>
        <v>Ausländerinnen und Ausländer</v>
      </c>
      <c r="D365" t="str">
        <f>VLOOKUP(A365,[1]Tabelle1!A$1:B$68,2,FALSE)</f>
        <v>Niedersachsen</v>
      </c>
      <c r="E365" t="str">
        <f>VLOOKUP(A365,[2]Kreise!$A$2:$C$53,3,FALSE)</f>
        <v>K030</v>
      </c>
      <c r="F365">
        <f>VLOOKUP(A365,'2020_1-2-8_Download'!$B$11:$T$62,10,FALSE)</f>
        <v>1966</v>
      </c>
    </row>
    <row r="366" spans="1:6" x14ac:dyDescent="0.25">
      <c r="A366" s="64">
        <f>'2020_1-2-8_Download'!B11</f>
        <v>101</v>
      </c>
      <c r="B366">
        <f>'2020_1-2-8_Download'!$L$8</f>
        <v>2012</v>
      </c>
      <c r="C366" t="str">
        <f>'2020_1-2-8_Download'!$D$11</f>
        <v>Ausländerinnen und Ausländer</v>
      </c>
      <c r="D366" t="str">
        <f>VLOOKUP(A366,[1]Tabelle1!A$1:B$68,2,FALSE)</f>
        <v>Braunschweig  Stadt</v>
      </c>
      <c r="E366" t="str">
        <f>VLOOKUP(A366,[2]Kreise!$A$2:$C$53,3,FALSE)</f>
        <v>K03101</v>
      </c>
      <c r="F366">
        <f>VLOOKUP(A366,'2020_1-2-8_Download'!$B$11:$T$62,11,FALSE)</f>
        <v>110</v>
      </c>
    </row>
    <row r="367" spans="1:6" x14ac:dyDescent="0.25">
      <c r="A367" s="64">
        <f>'2020_1-2-8_Download'!B12</f>
        <v>102</v>
      </c>
      <c r="B367">
        <f>'2020_1-2-8_Download'!$L$8</f>
        <v>2012</v>
      </c>
      <c r="C367" t="str">
        <f>'2020_1-2-8_Download'!$D$11</f>
        <v>Ausländerinnen und Ausländer</v>
      </c>
      <c r="D367" t="str">
        <f>VLOOKUP(A367,[1]Tabelle1!A$1:B$68,2,FALSE)</f>
        <v>Salzgitter  Stadt</v>
      </c>
      <c r="E367" t="str">
        <f>VLOOKUP(A367,[2]Kreise!$A$2:$C$53,3,FALSE)</f>
        <v>K03102</v>
      </c>
      <c r="F367">
        <f>VLOOKUP(A367,'2020_1-2-8_Download'!$B$11:$T$62,11,FALSE)</f>
        <v>22</v>
      </c>
    </row>
    <row r="368" spans="1:6" x14ac:dyDescent="0.25">
      <c r="A368" s="64">
        <f>'2020_1-2-8_Download'!B13</f>
        <v>103</v>
      </c>
      <c r="B368">
        <f>'2020_1-2-8_Download'!$L$8</f>
        <v>2012</v>
      </c>
      <c r="C368" t="str">
        <f>'2020_1-2-8_Download'!$D$11</f>
        <v>Ausländerinnen und Ausländer</v>
      </c>
      <c r="D368" t="str">
        <f>VLOOKUP(A368,[1]Tabelle1!A$1:B$68,2,FALSE)</f>
        <v>Wolfsburg  Stadt</v>
      </c>
      <c r="E368" t="str">
        <f>VLOOKUP(A368,[2]Kreise!$A$2:$C$53,3,FALSE)</f>
        <v>K03103</v>
      </c>
      <c r="F368">
        <f>VLOOKUP(A368,'2020_1-2-8_Download'!$B$11:$T$62,11,FALSE)</f>
        <v>60</v>
      </c>
    </row>
    <row r="369" spans="1:6" x14ac:dyDescent="0.25">
      <c r="A369" s="64">
        <f>'2020_1-2-8_Download'!B14</f>
        <v>151</v>
      </c>
      <c r="B369">
        <f>'2020_1-2-8_Download'!$L$8</f>
        <v>2012</v>
      </c>
      <c r="C369" t="str">
        <f>'2020_1-2-8_Download'!$D$11</f>
        <v>Ausländerinnen und Ausländer</v>
      </c>
      <c r="D369" t="str">
        <f>VLOOKUP(A369,[1]Tabelle1!A$1:B$68,2,FALSE)</f>
        <v>Gifhorn</v>
      </c>
      <c r="E369" t="str">
        <f>VLOOKUP(A369,[2]Kreise!$A$2:$C$53,3,FALSE)</f>
        <v>K03151</v>
      </c>
      <c r="F369">
        <f>VLOOKUP(A369,'2020_1-2-8_Download'!$B$11:$T$62,11,FALSE)</f>
        <v>35</v>
      </c>
    </row>
    <row r="370" spans="1:6" x14ac:dyDescent="0.25">
      <c r="A370" s="64">
        <f>'2020_1-2-8_Download'!B15</f>
        <v>153</v>
      </c>
      <c r="B370">
        <f>'2020_1-2-8_Download'!$L$8</f>
        <v>2012</v>
      </c>
      <c r="C370" t="str">
        <f>'2020_1-2-8_Download'!$D$11</f>
        <v>Ausländerinnen und Ausländer</v>
      </c>
      <c r="D370" t="str">
        <f>VLOOKUP(A370,[1]Tabelle1!A$1:B$68,2,FALSE)</f>
        <v>Goslar</v>
      </c>
      <c r="E370" t="str">
        <f>VLOOKUP(A370,[2]Kreise!$A$2:$C$53,3,FALSE)</f>
        <v>K03153</v>
      </c>
      <c r="F370">
        <f>VLOOKUP(A370,'2020_1-2-8_Download'!$B$11:$T$62,11,FALSE)</f>
        <v>41</v>
      </c>
    </row>
    <row r="371" spans="1:6" x14ac:dyDescent="0.25">
      <c r="A371" s="64">
        <f>'2020_1-2-8_Download'!B16</f>
        <v>154</v>
      </c>
      <c r="B371">
        <f>'2020_1-2-8_Download'!$L$8</f>
        <v>2012</v>
      </c>
      <c r="C371" t="str">
        <f>'2020_1-2-8_Download'!$D$11</f>
        <v>Ausländerinnen und Ausländer</v>
      </c>
      <c r="D371" t="str">
        <f>VLOOKUP(A371,[1]Tabelle1!A$1:B$68,2,FALSE)</f>
        <v>Helmstedt</v>
      </c>
      <c r="E371" t="str">
        <f>VLOOKUP(A371,[2]Kreise!$A$2:$C$53,3,FALSE)</f>
        <v>K03154</v>
      </c>
      <c r="F371">
        <f>VLOOKUP(A371,'2020_1-2-8_Download'!$B$11:$T$62,11,FALSE)</f>
        <v>11</v>
      </c>
    </row>
    <row r="372" spans="1:6" x14ac:dyDescent="0.25">
      <c r="A372" s="64">
        <f>'2020_1-2-8_Download'!B17</f>
        <v>155</v>
      </c>
      <c r="B372">
        <f>'2020_1-2-8_Download'!$L$8</f>
        <v>2012</v>
      </c>
      <c r="C372" t="str">
        <f>'2020_1-2-8_Download'!$D$11</f>
        <v>Ausländerinnen und Ausländer</v>
      </c>
      <c r="D372" t="str">
        <f>VLOOKUP(A372,[1]Tabelle1!A$1:B$68,2,FALSE)</f>
        <v>Northeim</v>
      </c>
      <c r="E372" t="str">
        <f>VLOOKUP(A372,[2]Kreise!$A$2:$C$53,3,FALSE)</f>
        <v>K03155</v>
      </c>
      <c r="F372">
        <f>VLOOKUP(A372,'2020_1-2-8_Download'!$B$11:$T$62,11,FALSE)</f>
        <v>32</v>
      </c>
    </row>
    <row r="373" spans="1:6" x14ac:dyDescent="0.25">
      <c r="A373" s="64">
        <f>'2020_1-2-8_Download'!B18</f>
        <v>157</v>
      </c>
      <c r="B373">
        <f>'2020_1-2-8_Download'!$L$8</f>
        <v>2012</v>
      </c>
      <c r="C373" t="str">
        <f>'2020_1-2-8_Download'!$D$11</f>
        <v>Ausländerinnen und Ausländer</v>
      </c>
      <c r="D373" t="str">
        <f>VLOOKUP(A373,[1]Tabelle1!A$1:B$68,2,FALSE)</f>
        <v>Peine</v>
      </c>
      <c r="E373" t="str">
        <f>VLOOKUP(A373,[2]Kreise!$A$2:$C$53,3,FALSE)</f>
        <v>K03157</v>
      </c>
      <c r="F373">
        <f>VLOOKUP(A373,'2020_1-2-8_Download'!$B$11:$T$62,11,FALSE)</f>
        <v>38</v>
      </c>
    </row>
    <row r="374" spans="1:6" x14ac:dyDescent="0.25">
      <c r="A374" s="64">
        <f>'2020_1-2-8_Download'!B19</f>
        <v>158</v>
      </c>
      <c r="B374">
        <f>'2020_1-2-8_Download'!$L$8</f>
        <v>2012</v>
      </c>
      <c r="C374" t="str">
        <f>'2020_1-2-8_Download'!$D$11</f>
        <v>Ausländerinnen und Ausländer</v>
      </c>
      <c r="D374" t="str">
        <f>VLOOKUP(A374,[1]Tabelle1!A$1:B$68,2,FALSE)</f>
        <v>Wolfenbüttel</v>
      </c>
      <c r="E374" t="str">
        <f>VLOOKUP(A374,[2]Kreise!$A$2:$C$53,3,FALSE)</f>
        <v>K03158</v>
      </c>
      <c r="F374">
        <f>VLOOKUP(A374,'2020_1-2-8_Download'!$B$11:$T$62,11,FALSE)</f>
        <v>19</v>
      </c>
    </row>
    <row r="375" spans="1:6" x14ac:dyDescent="0.25">
      <c r="A375" s="64">
        <f>'2020_1-2-8_Download'!B20</f>
        <v>159</v>
      </c>
      <c r="B375">
        <f>'2020_1-2-8_Download'!$L$8</f>
        <v>2012</v>
      </c>
      <c r="C375" t="str">
        <f>'2020_1-2-8_Download'!$D$11</f>
        <v>Ausländerinnen und Ausländer</v>
      </c>
      <c r="D375" t="str">
        <f>VLOOKUP(A375,[1]Tabelle1!A$1:B$68,2,FALSE)</f>
        <v>Göttingen</v>
      </c>
      <c r="E375" t="str">
        <f>VLOOKUP(A375,[2]Kreise!$A$2:$C$53,3,FALSE)</f>
        <v>K03159</v>
      </c>
      <c r="F375">
        <f>VLOOKUP(A375,'2020_1-2-8_Download'!$B$11:$T$62,11,FALSE)</f>
        <v>150</v>
      </c>
    </row>
    <row r="376" spans="1:6" x14ac:dyDescent="0.25">
      <c r="A376" s="64">
        <f>'2020_1-2-8_Download'!B21</f>
        <v>1</v>
      </c>
      <c r="B376">
        <f>'2020_1-2-8_Download'!$L$8</f>
        <v>2012</v>
      </c>
      <c r="C376" t="str">
        <f>'2020_1-2-8_Download'!$D$11</f>
        <v>Ausländerinnen und Ausländer</v>
      </c>
      <c r="D376" t="str">
        <f>VLOOKUP(A376,[1]Tabelle1!A$1:B$68,2,FALSE)</f>
        <v>Stat. Region Braunschweig</v>
      </c>
      <c r="E376" t="str">
        <f>VLOOKUP(A376,[2]Kreise!$A$2:$C$53,3,FALSE)</f>
        <v>K031</v>
      </c>
      <c r="F376">
        <f>VLOOKUP(A376,'2020_1-2-8_Download'!$B$11:$T$62,11,FALSE)</f>
        <v>518</v>
      </c>
    </row>
    <row r="377" spans="1:6" x14ac:dyDescent="0.25">
      <c r="A377" s="64">
        <f>'2020_1-2-8_Download'!B22</f>
        <v>241</v>
      </c>
      <c r="B377">
        <f>'2020_1-2-8_Download'!$L$8</f>
        <v>2012</v>
      </c>
      <c r="C377" t="str">
        <f>'2020_1-2-8_Download'!$D$11</f>
        <v>Ausländerinnen und Ausländer</v>
      </c>
      <c r="D377" t="str">
        <f>VLOOKUP(A377,[1]Tabelle1!A$1:B$68,2,FALSE)</f>
        <v>Hannover  Region</v>
      </c>
      <c r="E377" t="str">
        <f>VLOOKUP(A377,[2]Kreise!$A$2:$C$53,3,FALSE)</f>
        <v>K03241</v>
      </c>
      <c r="F377">
        <f>VLOOKUP(A377,'2020_1-2-8_Download'!$B$11:$T$62,11,FALSE)</f>
        <v>466</v>
      </c>
    </row>
    <row r="378" spans="1:6" x14ac:dyDescent="0.25">
      <c r="A378" s="64">
        <f>'2020_1-2-8_Download'!B23</f>
        <v>241001</v>
      </c>
      <c r="B378">
        <f>'2020_1-2-8_Download'!$L$8</f>
        <v>2012</v>
      </c>
      <c r="C378" t="str">
        <f>'2020_1-2-8_Download'!$D$11</f>
        <v>Ausländerinnen und Ausländer</v>
      </c>
      <c r="D378" t="str">
        <f>VLOOKUP(A378,[1]Tabelle1!A$1:B$68,2,FALSE)</f>
        <v xml:space="preserve">   dav. Hannover  Lhst.</v>
      </c>
      <c r="E378" t="str">
        <f>VLOOKUP(A378,[2]Kreise!$A$2:$C$53,3,FALSE)</f>
        <v>K03241001</v>
      </c>
      <c r="F378">
        <f>VLOOKUP(A378,'2020_1-2-8_Download'!$B$11:$T$62,11,FALSE)</f>
        <v>335</v>
      </c>
    </row>
    <row r="379" spans="1:6" x14ac:dyDescent="0.25">
      <c r="A379" s="64">
        <f>'2020_1-2-8_Download'!B24</f>
        <v>241999</v>
      </c>
      <c r="B379">
        <f>'2020_1-2-8_Download'!$L$8</f>
        <v>2012</v>
      </c>
      <c r="C379" t="str">
        <f>'2020_1-2-8_Download'!$D$11</f>
        <v>Ausländerinnen und Ausländer</v>
      </c>
      <c r="D379" t="str">
        <f>VLOOKUP(A379,[1]Tabelle1!A$1:B$68,2,FALSE)</f>
        <v xml:space="preserve">   dav. Hannover  Umland</v>
      </c>
      <c r="E379" t="str">
        <f>VLOOKUP(A379,[2]Kreise!$A$2:$C$53,3,FALSE)</f>
        <v>K03241999</v>
      </c>
      <c r="F379">
        <f>VLOOKUP(A379,'2020_1-2-8_Download'!$B$11:$T$62,11,FALSE)</f>
        <v>131</v>
      </c>
    </row>
    <row r="380" spans="1:6" x14ac:dyDescent="0.25">
      <c r="A380" s="64">
        <f>'2020_1-2-8_Download'!B25</f>
        <v>251</v>
      </c>
      <c r="B380">
        <f>'2020_1-2-8_Download'!$L$8</f>
        <v>2012</v>
      </c>
      <c r="C380" t="str">
        <f>'2020_1-2-8_Download'!$D$11</f>
        <v>Ausländerinnen und Ausländer</v>
      </c>
      <c r="D380" t="str">
        <f>VLOOKUP(A380,[1]Tabelle1!A$1:B$68,2,FALSE)</f>
        <v>Diepholz</v>
      </c>
      <c r="E380" t="str">
        <f>VLOOKUP(A380,[2]Kreise!$A$2:$C$53,3,FALSE)</f>
        <v>K03251</v>
      </c>
      <c r="F380">
        <f>VLOOKUP(A380,'2020_1-2-8_Download'!$B$11:$T$62,11,FALSE)</f>
        <v>58</v>
      </c>
    </row>
    <row r="381" spans="1:6" x14ac:dyDescent="0.25">
      <c r="A381" s="64">
        <f>'2020_1-2-8_Download'!B26</f>
        <v>252</v>
      </c>
      <c r="B381">
        <f>'2020_1-2-8_Download'!$L$8</f>
        <v>2012</v>
      </c>
      <c r="C381" t="str">
        <f>'2020_1-2-8_Download'!$D$11</f>
        <v>Ausländerinnen und Ausländer</v>
      </c>
      <c r="D381" t="str">
        <f>VLOOKUP(A381,[1]Tabelle1!A$1:B$68,2,FALSE)</f>
        <v>Hameln-Pyrmont</v>
      </c>
      <c r="E381" t="str">
        <f>VLOOKUP(A381,[2]Kreise!$A$2:$C$53,3,FALSE)</f>
        <v>K03252</v>
      </c>
      <c r="F381">
        <f>VLOOKUP(A381,'2020_1-2-8_Download'!$B$11:$T$62,11,FALSE)</f>
        <v>64</v>
      </c>
    </row>
    <row r="382" spans="1:6" x14ac:dyDescent="0.25">
      <c r="A382" s="64">
        <f>'2020_1-2-8_Download'!B27</f>
        <v>254</v>
      </c>
      <c r="B382">
        <f>'2020_1-2-8_Download'!$L$8</f>
        <v>2012</v>
      </c>
      <c r="C382" t="str">
        <f>'2020_1-2-8_Download'!$D$11</f>
        <v>Ausländerinnen und Ausländer</v>
      </c>
      <c r="D382" t="str">
        <f>VLOOKUP(A382,[1]Tabelle1!A$1:B$68,2,FALSE)</f>
        <v>Hildesheim</v>
      </c>
      <c r="E382" t="str">
        <f>VLOOKUP(A382,[2]Kreise!$A$2:$C$53,3,FALSE)</f>
        <v>K03254</v>
      </c>
      <c r="F382">
        <f>VLOOKUP(A382,'2020_1-2-8_Download'!$B$11:$T$62,11,FALSE)</f>
        <v>93</v>
      </c>
    </row>
    <row r="383" spans="1:6" x14ac:dyDescent="0.25">
      <c r="A383" s="64">
        <f>'2020_1-2-8_Download'!B28</f>
        <v>255</v>
      </c>
      <c r="B383">
        <f>'2020_1-2-8_Download'!$L$8</f>
        <v>2012</v>
      </c>
      <c r="C383" t="str">
        <f>'2020_1-2-8_Download'!$D$11</f>
        <v>Ausländerinnen und Ausländer</v>
      </c>
      <c r="D383" t="str">
        <f>VLOOKUP(A383,[1]Tabelle1!A$1:B$68,2,FALSE)</f>
        <v>Holzminden</v>
      </c>
      <c r="E383" t="str">
        <f>VLOOKUP(A383,[2]Kreise!$A$2:$C$53,3,FALSE)</f>
        <v>K03255</v>
      </c>
      <c r="F383">
        <f>VLOOKUP(A383,'2020_1-2-8_Download'!$B$11:$T$62,11,FALSE)</f>
        <v>11</v>
      </c>
    </row>
    <row r="384" spans="1:6" x14ac:dyDescent="0.25">
      <c r="A384" s="64">
        <f>'2020_1-2-8_Download'!B29</f>
        <v>256</v>
      </c>
      <c r="B384">
        <f>'2020_1-2-8_Download'!$L$8</f>
        <v>2012</v>
      </c>
      <c r="C384" t="str">
        <f>'2020_1-2-8_Download'!$D$11</f>
        <v>Ausländerinnen und Ausländer</v>
      </c>
      <c r="D384" t="str">
        <f>VLOOKUP(A384,[1]Tabelle1!A$1:B$68,2,FALSE)</f>
        <v>Nienburg (Weser)</v>
      </c>
      <c r="E384" t="str">
        <f>VLOOKUP(A384,[2]Kreise!$A$2:$C$53,3,FALSE)</f>
        <v>K03256</v>
      </c>
      <c r="F384">
        <f>VLOOKUP(A384,'2020_1-2-8_Download'!$B$11:$T$62,11,FALSE)</f>
        <v>24</v>
      </c>
    </row>
    <row r="385" spans="1:6" x14ac:dyDescent="0.25">
      <c r="A385" s="64">
        <f>'2020_1-2-8_Download'!B30</f>
        <v>257</v>
      </c>
      <c r="B385">
        <f>'2020_1-2-8_Download'!$L$8</f>
        <v>2012</v>
      </c>
      <c r="C385" t="str">
        <f>'2020_1-2-8_Download'!$D$11</f>
        <v>Ausländerinnen und Ausländer</v>
      </c>
      <c r="D385" t="str">
        <f>VLOOKUP(A385,[1]Tabelle1!A$1:B$68,2,FALSE)</f>
        <v>Schaumburg</v>
      </c>
      <c r="E385" t="str">
        <f>VLOOKUP(A385,[2]Kreise!$A$2:$C$53,3,FALSE)</f>
        <v>K03257</v>
      </c>
      <c r="F385">
        <f>VLOOKUP(A385,'2020_1-2-8_Download'!$B$11:$T$62,11,FALSE)</f>
        <v>27</v>
      </c>
    </row>
    <row r="386" spans="1:6" x14ac:dyDescent="0.25">
      <c r="A386" s="64">
        <f>'2020_1-2-8_Download'!B31</f>
        <v>2</v>
      </c>
      <c r="B386">
        <f>'2020_1-2-8_Download'!$L$8</f>
        <v>2012</v>
      </c>
      <c r="C386" t="str">
        <f>'2020_1-2-8_Download'!$D$11</f>
        <v>Ausländerinnen und Ausländer</v>
      </c>
      <c r="D386" t="str">
        <f>VLOOKUP(A386,[1]Tabelle1!A$1:B$68,2,FALSE)</f>
        <v>Stat. Region Hannover</v>
      </c>
      <c r="E386" t="str">
        <f>VLOOKUP(A386,[2]Kreise!$A$2:$C$53,3,FALSE)</f>
        <v>K032</v>
      </c>
      <c r="F386">
        <f>VLOOKUP(A386,'2020_1-2-8_Download'!$B$11:$T$62,11,FALSE)</f>
        <v>743</v>
      </c>
    </row>
    <row r="387" spans="1:6" x14ac:dyDescent="0.25">
      <c r="A387" s="64">
        <f>'2020_1-2-8_Download'!B32</f>
        <v>351</v>
      </c>
      <c r="B387">
        <f>'2020_1-2-8_Download'!$L$8</f>
        <v>2012</v>
      </c>
      <c r="C387" t="str">
        <f>'2020_1-2-8_Download'!$D$11</f>
        <v>Ausländerinnen und Ausländer</v>
      </c>
      <c r="D387" t="str">
        <f>VLOOKUP(A387,[1]Tabelle1!A$1:B$68,2,FALSE)</f>
        <v>Celle</v>
      </c>
      <c r="E387" t="str">
        <f>VLOOKUP(A387,[2]Kreise!$A$2:$C$53,3,FALSE)</f>
        <v>K03351</v>
      </c>
      <c r="F387">
        <f>VLOOKUP(A387,'2020_1-2-8_Download'!$B$11:$T$62,11,FALSE)</f>
        <v>30</v>
      </c>
    </row>
    <row r="388" spans="1:6" x14ac:dyDescent="0.25">
      <c r="A388" s="64">
        <f>'2020_1-2-8_Download'!B33</f>
        <v>352</v>
      </c>
      <c r="B388">
        <f>'2020_1-2-8_Download'!$L$8</f>
        <v>2012</v>
      </c>
      <c r="C388" t="str">
        <f>'2020_1-2-8_Download'!$D$11</f>
        <v>Ausländerinnen und Ausländer</v>
      </c>
      <c r="D388" t="str">
        <f>VLOOKUP(A388,[1]Tabelle1!A$1:B$68,2,FALSE)</f>
        <v>Cuxhaven</v>
      </c>
      <c r="E388" t="str">
        <f>VLOOKUP(A388,[2]Kreise!$A$2:$C$53,3,FALSE)</f>
        <v>K03352</v>
      </c>
      <c r="F388">
        <f>VLOOKUP(A388,'2020_1-2-8_Download'!$B$11:$T$62,11,FALSE)</f>
        <v>41</v>
      </c>
    </row>
    <row r="389" spans="1:6" x14ac:dyDescent="0.25">
      <c r="A389" s="64">
        <f>'2020_1-2-8_Download'!B34</f>
        <v>353</v>
      </c>
      <c r="B389">
        <f>'2020_1-2-8_Download'!$L$8</f>
        <v>2012</v>
      </c>
      <c r="C389" t="str">
        <f>'2020_1-2-8_Download'!$D$11</f>
        <v>Ausländerinnen und Ausländer</v>
      </c>
      <c r="D389" t="str">
        <f>VLOOKUP(A389,[1]Tabelle1!A$1:B$68,2,FALSE)</f>
        <v>Harburg</v>
      </c>
      <c r="E389" t="str">
        <f>VLOOKUP(A389,[2]Kreise!$A$2:$C$53,3,FALSE)</f>
        <v>K03353</v>
      </c>
      <c r="F389">
        <f>VLOOKUP(A389,'2020_1-2-8_Download'!$B$11:$T$62,11,FALSE)</f>
        <v>42</v>
      </c>
    </row>
    <row r="390" spans="1:6" x14ac:dyDescent="0.25">
      <c r="A390" s="64">
        <f>'2020_1-2-8_Download'!B35</f>
        <v>354</v>
      </c>
      <c r="B390">
        <f>'2020_1-2-8_Download'!$L$8</f>
        <v>2012</v>
      </c>
      <c r="C390" t="str">
        <f>'2020_1-2-8_Download'!$D$11</f>
        <v>Ausländerinnen und Ausländer</v>
      </c>
      <c r="D390" t="str">
        <f>VLOOKUP(A390,[1]Tabelle1!A$1:B$68,2,FALSE)</f>
        <v>Lüchow-Dannenberg</v>
      </c>
      <c r="E390" t="str">
        <f>VLOOKUP(A390,[2]Kreise!$A$2:$C$53,3,FALSE)</f>
        <v>K03354</v>
      </c>
      <c r="F390">
        <f>VLOOKUP(A390,'2020_1-2-8_Download'!$B$11:$T$62,11,FALSE)</f>
        <v>9</v>
      </c>
    </row>
    <row r="391" spans="1:6" x14ac:dyDescent="0.25">
      <c r="A391" s="64">
        <f>'2020_1-2-8_Download'!B36</f>
        <v>355</v>
      </c>
      <c r="B391">
        <f>'2020_1-2-8_Download'!$L$8</f>
        <v>2012</v>
      </c>
      <c r="C391" t="str">
        <f>'2020_1-2-8_Download'!$D$11</f>
        <v>Ausländerinnen und Ausländer</v>
      </c>
      <c r="D391" t="str">
        <f>VLOOKUP(A391,[1]Tabelle1!A$1:B$68,2,FALSE)</f>
        <v>Lüneburg</v>
      </c>
      <c r="E391" t="str">
        <f>VLOOKUP(A391,[2]Kreise!$A$2:$C$53,3,FALSE)</f>
        <v>K03355</v>
      </c>
      <c r="F391">
        <f>VLOOKUP(A391,'2020_1-2-8_Download'!$B$11:$T$62,11,FALSE)</f>
        <v>30</v>
      </c>
    </row>
    <row r="392" spans="1:6" x14ac:dyDescent="0.25">
      <c r="A392" s="64">
        <f>'2020_1-2-8_Download'!B37</f>
        <v>356</v>
      </c>
      <c r="B392">
        <f>'2020_1-2-8_Download'!$L$8</f>
        <v>2012</v>
      </c>
      <c r="C392" t="str">
        <f>'2020_1-2-8_Download'!$D$11</f>
        <v>Ausländerinnen und Ausländer</v>
      </c>
      <c r="D392" t="str">
        <f>VLOOKUP(A392,[1]Tabelle1!A$1:B$68,2,FALSE)</f>
        <v>Osterholz</v>
      </c>
      <c r="E392" t="str">
        <f>VLOOKUP(A392,[2]Kreise!$A$2:$C$53,3,FALSE)</f>
        <v>K03356</v>
      </c>
      <c r="F392">
        <f>VLOOKUP(A392,'2020_1-2-8_Download'!$B$11:$T$62,11,FALSE)</f>
        <v>14</v>
      </c>
    </row>
    <row r="393" spans="1:6" x14ac:dyDescent="0.25">
      <c r="A393" s="64">
        <f>'2020_1-2-8_Download'!B38</f>
        <v>357</v>
      </c>
      <c r="B393">
        <f>'2020_1-2-8_Download'!$L$8</f>
        <v>2012</v>
      </c>
      <c r="C393" t="str">
        <f>'2020_1-2-8_Download'!$D$11</f>
        <v>Ausländerinnen und Ausländer</v>
      </c>
      <c r="D393" t="str">
        <f>VLOOKUP(A393,[1]Tabelle1!A$1:B$68,2,FALSE)</f>
        <v>Rotenburg (Wümme)</v>
      </c>
      <c r="E393" t="str">
        <f>VLOOKUP(A393,[2]Kreise!$A$2:$C$53,3,FALSE)</f>
        <v>K03357</v>
      </c>
      <c r="F393">
        <f>VLOOKUP(A393,'2020_1-2-8_Download'!$B$11:$T$62,11,FALSE)</f>
        <v>27</v>
      </c>
    </row>
    <row r="394" spans="1:6" x14ac:dyDescent="0.25">
      <c r="A394" s="64">
        <f>'2020_1-2-8_Download'!B39</f>
        <v>358</v>
      </c>
      <c r="B394">
        <f>'2020_1-2-8_Download'!$L$8</f>
        <v>2012</v>
      </c>
      <c r="C394" t="str">
        <f>'2020_1-2-8_Download'!$D$11</f>
        <v>Ausländerinnen und Ausländer</v>
      </c>
      <c r="D394" t="str">
        <f>VLOOKUP(A394,[1]Tabelle1!A$1:B$68,2,FALSE)</f>
        <v>Heidekreis</v>
      </c>
      <c r="E394" t="str">
        <f>VLOOKUP(A394,[2]Kreise!$A$2:$C$53,3,FALSE)</f>
        <v>K03358</v>
      </c>
      <c r="F394">
        <f>VLOOKUP(A394,'2020_1-2-8_Download'!$B$11:$T$62,11,FALSE)</f>
        <v>22</v>
      </c>
    </row>
    <row r="395" spans="1:6" x14ac:dyDescent="0.25">
      <c r="A395" s="64">
        <f>'2020_1-2-8_Download'!B40</f>
        <v>359</v>
      </c>
      <c r="B395">
        <f>'2020_1-2-8_Download'!$L$8</f>
        <v>2012</v>
      </c>
      <c r="C395" t="str">
        <f>'2020_1-2-8_Download'!$D$11</f>
        <v>Ausländerinnen und Ausländer</v>
      </c>
      <c r="D395" t="str">
        <f>VLOOKUP(A395,[1]Tabelle1!A$1:B$68,2,FALSE)</f>
        <v>Stade</v>
      </c>
      <c r="E395" t="str">
        <f>VLOOKUP(A395,[2]Kreise!$A$2:$C$53,3,FALSE)</f>
        <v>K03359</v>
      </c>
      <c r="F395">
        <f>VLOOKUP(A395,'2020_1-2-8_Download'!$B$11:$T$62,11,FALSE)</f>
        <v>44</v>
      </c>
    </row>
    <row r="396" spans="1:6" x14ac:dyDescent="0.25">
      <c r="A396" s="64">
        <f>'2020_1-2-8_Download'!B41</f>
        <v>360</v>
      </c>
      <c r="B396">
        <f>'2020_1-2-8_Download'!$L$8</f>
        <v>2012</v>
      </c>
      <c r="C396" t="str">
        <f>'2020_1-2-8_Download'!$D$11</f>
        <v>Ausländerinnen und Ausländer</v>
      </c>
      <c r="D396" t="str">
        <f>VLOOKUP(A396,[1]Tabelle1!A$1:B$68,2,FALSE)</f>
        <v>Uelzen</v>
      </c>
      <c r="E396" t="str">
        <f>VLOOKUP(A396,[2]Kreise!$A$2:$C$53,3,FALSE)</f>
        <v>K03360</v>
      </c>
      <c r="F396">
        <f>VLOOKUP(A396,'2020_1-2-8_Download'!$B$11:$T$62,11,FALSE)</f>
        <v>17</v>
      </c>
    </row>
    <row r="397" spans="1:6" x14ac:dyDescent="0.25">
      <c r="A397" s="64">
        <f>'2020_1-2-8_Download'!B42</f>
        <v>361</v>
      </c>
      <c r="B397">
        <f>'2020_1-2-8_Download'!$L$8</f>
        <v>2012</v>
      </c>
      <c r="C397" t="str">
        <f>'2020_1-2-8_Download'!$D$11</f>
        <v>Ausländerinnen und Ausländer</v>
      </c>
      <c r="D397" t="str">
        <f>VLOOKUP(A397,[1]Tabelle1!A$1:B$68,2,FALSE)</f>
        <v>Verden</v>
      </c>
      <c r="E397" t="str">
        <f>VLOOKUP(A397,[2]Kreise!$A$2:$C$53,3,FALSE)</f>
        <v>K03361</v>
      </c>
      <c r="F397">
        <f>VLOOKUP(A397,'2020_1-2-8_Download'!$B$11:$T$62,11,FALSE)</f>
        <v>34</v>
      </c>
    </row>
    <row r="398" spans="1:6" x14ac:dyDescent="0.25">
      <c r="A398" s="64">
        <f>'2020_1-2-8_Download'!B43</f>
        <v>3</v>
      </c>
      <c r="B398">
        <f>'2020_1-2-8_Download'!$L$8</f>
        <v>2012</v>
      </c>
      <c r="C398" t="str">
        <f>'2020_1-2-8_Download'!$D$11</f>
        <v>Ausländerinnen und Ausländer</v>
      </c>
      <c r="D398" t="str">
        <f>VLOOKUP(A398,[1]Tabelle1!A$1:B$68,2,FALSE)</f>
        <v>Stat. Region Lüneburg</v>
      </c>
      <c r="E398" t="str">
        <f>VLOOKUP(A398,[2]Kreise!$A$2:$C$53,3,FALSE)</f>
        <v>K033</v>
      </c>
      <c r="F398">
        <f>VLOOKUP(A398,'2020_1-2-8_Download'!$B$11:$T$62,11,FALSE)</f>
        <v>310</v>
      </c>
    </row>
    <row r="399" spans="1:6" x14ac:dyDescent="0.25">
      <c r="A399" s="64">
        <f>'2020_1-2-8_Download'!B44</f>
        <v>401</v>
      </c>
      <c r="B399">
        <f>'2020_1-2-8_Download'!$L$8</f>
        <v>2012</v>
      </c>
      <c r="C399" t="str">
        <f>'2020_1-2-8_Download'!$D$11</f>
        <v>Ausländerinnen und Ausländer</v>
      </c>
      <c r="D399" t="str">
        <f>VLOOKUP(A399,[1]Tabelle1!A$1:B$68,2,FALSE)</f>
        <v>Delmenhorst  Stadt</v>
      </c>
      <c r="E399" t="str">
        <f>VLOOKUP(A399,[2]Kreise!$A$2:$C$53,3,FALSE)</f>
        <v>K03401</v>
      </c>
      <c r="F399">
        <f>VLOOKUP(A399,'2020_1-2-8_Download'!$B$11:$T$62,11,FALSE)</f>
        <v>46</v>
      </c>
    </row>
    <row r="400" spans="1:6" x14ac:dyDescent="0.25">
      <c r="A400" s="64">
        <f>'2020_1-2-8_Download'!B45</f>
        <v>402</v>
      </c>
      <c r="B400">
        <f>'2020_1-2-8_Download'!$L$8</f>
        <v>2012</v>
      </c>
      <c r="C400" t="str">
        <f>'2020_1-2-8_Download'!$D$11</f>
        <v>Ausländerinnen und Ausländer</v>
      </c>
      <c r="D400" t="str">
        <f>VLOOKUP(A400,[1]Tabelle1!A$1:B$68,2,FALSE)</f>
        <v>Emden  Stadt</v>
      </c>
      <c r="E400" t="str">
        <f>VLOOKUP(A400,[2]Kreise!$A$2:$C$53,3,FALSE)</f>
        <v>K03402</v>
      </c>
      <c r="F400">
        <f>VLOOKUP(A400,'2020_1-2-8_Download'!$B$11:$T$62,11,FALSE)</f>
        <v>16</v>
      </c>
    </row>
    <row r="401" spans="1:6" x14ac:dyDescent="0.25">
      <c r="A401" s="64">
        <f>'2020_1-2-8_Download'!B46</f>
        <v>403</v>
      </c>
      <c r="B401">
        <f>'2020_1-2-8_Download'!$L$8</f>
        <v>2012</v>
      </c>
      <c r="C401" t="str">
        <f>'2020_1-2-8_Download'!$D$11</f>
        <v>Ausländerinnen und Ausländer</v>
      </c>
      <c r="D401" t="str">
        <f>VLOOKUP(A401,[1]Tabelle1!A$1:B$68,2,FALSE)</f>
        <v>Oldenburg(Oldb)  Stadt</v>
      </c>
      <c r="E401" t="str">
        <f>VLOOKUP(A401,[2]Kreise!$A$2:$C$53,3,FALSE)</f>
        <v>K03403</v>
      </c>
      <c r="F401">
        <f>VLOOKUP(A401,'2020_1-2-8_Download'!$B$11:$T$62,11,FALSE)</f>
        <v>107</v>
      </c>
    </row>
    <row r="402" spans="1:6" x14ac:dyDescent="0.25">
      <c r="A402" s="64">
        <f>'2020_1-2-8_Download'!B47</f>
        <v>404</v>
      </c>
      <c r="B402">
        <f>'2020_1-2-8_Download'!$L$8</f>
        <v>2012</v>
      </c>
      <c r="C402" t="str">
        <f>'2020_1-2-8_Download'!$D$11</f>
        <v>Ausländerinnen und Ausländer</v>
      </c>
      <c r="D402" t="str">
        <f>VLOOKUP(A402,[1]Tabelle1!A$1:B$68,2,FALSE)</f>
        <v>Osnabrück  Stadt</v>
      </c>
      <c r="E402" t="str">
        <f>VLOOKUP(A402,[2]Kreise!$A$2:$C$53,3,FALSE)</f>
        <v>K03404</v>
      </c>
      <c r="F402">
        <f>VLOOKUP(A402,'2020_1-2-8_Download'!$B$11:$T$62,11,FALSE)</f>
        <v>74</v>
      </c>
    </row>
    <row r="403" spans="1:6" x14ac:dyDescent="0.25">
      <c r="A403" s="64">
        <f>'2020_1-2-8_Download'!B48</f>
        <v>405</v>
      </c>
      <c r="B403">
        <f>'2020_1-2-8_Download'!$L$8</f>
        <v>2012</v>
      </c>
      <c r="C403" t="str">
        <f>'2020_1-2-8_Download'!$D$11</f>
        <v>Ausländerinnen und Ausländer</v>
      </c>
      <c r="D403" t="str">
        <f>VLOOKUP(A403,[1]Tabelle1!A$1:B$68,2,FALSE)</f>
        <v>Wilhelmshaven  Stadt</v>
      </c>
      <c r="E403" t="str">
        <f>VLOOKUP(A403,[2]Kreise!$A$2:$C$53,3,FALSE)</f>
        <v>K03405</v>
      </c>
      <c r="F403">
        <f>VLOOKUP(A403,'2020_1-2-8_Download'!$B$11:$T$62,11,FALSE)</f>
        <v>19</v>
      </c>
    </row>
    <row r="404" spans="1:6" x14ac:dyDescent="0.25">
      <c r="A404" s="64">
        <f>'2020_1-2-8_Download'!B49</f>
        <v>451</v>
      </c>
      <c r="B404">
        <f>'2020_1-2-8_Download'!$L$8</f>
        <v>2012</v>
      </c>
      <c r="C404" t="str">
        <f>'2020_1-2-8_Download'!$D$11</f>
        <v>Ausländerinnen und Ausländer</v>
      </c>
      <c r="D404" t="str">
        <f>VLOOKUP(A404,[1]Tabelle1!A$1:B$68,2,FALSE)</f>
        <v>Ammerland</v>
      </c>
      <c r="E404" t="str">
        <f>VLOOKUP(A404,[2]Kreise!$A$2:$C$53,3,FALSE)</f>
        <v>K03451</v>
      </c>
      <c r="F404">
        <f>VLOOKUP(A404,'2020_1-2-8_Download'!$B$11:$T$62,11,FALSE)</f>
        <v>29</v>
      </c>
    </row>
    <row r="405" spans="1:6" x14ac:dyDescent="0.25">
      <c r="A405" s="64">
        <f>'2020_1-2-8_Download'!B50</f>
        <v>452</v>
      </c>
      <c r="B405">
        <f>'2020_1-2-8_Download'!$L$8</f>
        <v>2012</v>
      </c>
      <c r="C405" t="str">
        <f>'2020_1-2-8_Download'!$D$11</f>
        <v>Ausländerinnen und Ausländer</v>
      </c>
      <c r="D405" t="str">
        <f>VLOOKUP(A405,[1]Tabelle1!A$1:B$68,2,FALSE)</f>
        <v>Aurich</v>
      </c>
      <c r="E405" t="str">
        <f>VLOOKUP(A405,[2]Kreise!$A$2:$C$53,3,FALSE)</f>
        <v>K03452</v>
      </c>
      <c r="F405">
        <f>VLOOKUP(A405,'2020_1-2-8_Download'!$B$11:$T$62,11,FALSE)</f>
        <v>30</v>
      </c>
    </row>
    <row r="406" spans="1:6" x14ac:dyDescent="0.25">
      <c r="A406" s="64">
        <f>'2020_1-2-8_Download'!B51</f>
        <v>453</v>
      </c>
      <c r="B406">
        <f>'2020_1-2-8_Download'!$L$8</f>
        <v>2012</v>
      </c>
      <c r="C406" t="str">
        <f>'2020_1-2-8_Download'!$D$11</f>
        <v>Ausländerinnen und Ausländer</v>
      </c>
      <c r="D406" t="str">
        <f>VLOOKUP(A406,[1]Tabelle1!A$1:B$68,2,FALSE)</f>
        <v>Cloppenburg</v>
      </c>
      <c r="E406" t="str">
        <f>VLOOKUP(A406,[2]Kreise!$A$2:$C$53,3,FALSE)</f>
        <v>K03453</v>
      </c>
      <c r="F406">
        <f>VLOOKUP(A406,'2020_1-2-8_Download'!$B$11:$T$62,11,FALSE)</f>
        <v>62</v>
      </c>
    </row>
    <row r="407" spans="1:6" x14ac:dyDescent="0.25">
      <c r="A407" s="64">
        <f>'2020_1-2-8_Download'!B52</f>
        <v>454</v>
      </c>
      <c r="B407">
        <f>'2020_1-2-8_Download'!$L$8</f>
        <v>2012</v>
      </c>
      <c r="C407" t="str">
        <f>'2020_1-2-8_Download'!$D$11</f>
        <v>Ausländerinnen und Ausländer</v>
      </c>
      <c r="D407" t="str">
        <f>VLOOKUP(A407,[1]Tabelle1!A$1:B$68,2,FALSE)</f>
        <v>Emsland</v>
      </c>
      <c r="E407" t="str">
        <f>VLOOKUP(A407,[2]Kreise!$A$2:$C$53,3,FALSE)</f>
        <v>K03454</v>
      </c>
      <c r="F407">
        <f>VLOOKUP(A407,'2020_1-2-8_Download'!$B$11:$T$62,11,FALSE)</f>
        <v>115</v>
      </c>
    </row>
    <row r="408" spans="1:6" x14ac:dyDescent="0.25">
      <c r="A408" s="64">
        <f>'2020_1-2-8_Download'!B53</f>
        <v>455</v>
      </c>
      <c r="B408">
        <f>'2020_1-2-8_Download'!$L$8</f>
        <v>2012</v>
      </c>
      <c r="C408" t="str">
        <f>'2020_1-2-8_Download'!$D$11</f>
        <v>Ausländerinnen und Ausländer</v>
      </c>
      <c r="D408" t="str">
        <f>VLOOKUP(A408,[1]Tabelle1!A$1:B$68,2,FALSE)</f>
        <v>Friesland</v>
      </c>
      <c r="E408" t="str">
        <f>VLOOKUP(A408,[2]Kreise!$A$2:$C$53,3,FALSE)</f>
        <v>K03455</v>
      </c>
      <c r="F408">
        <f>VLOOKUP(A408,'2020_1-2-8_Download'!$B$11:$T$62,11,FALSE)</f>
        <v>16</v>
      </c>
    </row>
    <row r="409" spans="1:6" x14ac:dyDescent="0.25">
      <c r="A409" s="64">
        <f>'2020_1-2-8_Download'!B54</f>
        <v>456</v>
      </c>
      <c r="B409">
        <f>'2020_1-2-8_Download'!$L$8</f>
        <v>2012</v>
      </c>
      <c r="C409" t="str">
        <f>'2020_1-2-8_Download'!$D$11</f>
        <v>Ausländerinnen und Ausländer</v>
      </c>
      <c r="D409" t="str">
        <f>VLOOKUP(A409,[1]Tabelle1!A$1:B$68,2,FALSE)</f>
        <v>Grafschaft Bentheim</v>
      </c>
      <c r="E409" t="str">
        <f>VLOOKUP(A409,[2]Kreise!$A$2:$C$53,3,FALSE)</f>
        <v>K03456</v>
      </c>
      <c r="F409">
        <f>VLOOKUP(A409,'2020_1-2-8_Download'!$B$11:$T$62,11,FALSE)</f>
        <v>74</v>
      </c>
    </row>
    <row r="410" spans="1:6" x14ac:dyDescent="0.25">
      <c r="A410" s="64">
        <f>'2020_1-2-8_Download'!B55</f>
        <v>457</v>
      </c>
      <c r="B410">
        <f>'2020_1-2-8_Download'!$L$8</f>
        <v>2012</v>
      </c>
      <c r="C410" t="str">
        <f>'2020_1-2-8_Download'!$D$11</f>
        <v>Ausländerinnen und Ausländer</v>
      </c>
      <c r="D410" t="str">
        <f>VLOOKUP(A410,[1]Tabelle1!A$1:B$68,2,FALSE)</f>
        <v>Leer</v>
      </c>
      <c r="E410" t="str">
        <f>VLOOKUP(A410,[2]Kreise!$A$2:$C$53,3,FALSE)</f>
        <v>K03457</v>
      </c>
      <c r="F410">
        <f>VLOOKUP(A410,'2020_1-2-8_Download'!$B$11:$T$62,11,FALSE)</f>
        <v>36</v>
      </c>
    </row>
    <row r="411" spans="1:6" x14ac:dyDescent="0.25">
      <c r="A411" s="64">
        <f>'2020_1-2-8_Download'!B56</f>
        <v>458</v>
      </c>
      <c r="B411">
        <f>'2020_1-2-8_Download'!$L$8</f>
        <v>2012</v>
      </c>
      <c r="C411" t="str">
        <f>'2020_1-2-8_Download'!$D$11</f>
        <v>Ausländerinnen und Ausländer</v>
      </c>
      <c r="D411" t="str">
        <f>VLOOKUP(A411,[1]Tabelle1!A$1:B$68,2,FALSE)</f>
        <v>Oldenburg</v>
      </c>
      <c r="E411" t="str">
        <f>VLOOKUP(A411,[2]Kreise!$A$2:$C$53,3,FALSE)</f>
        <v>K03458</v>
      </c>
      <c r="F411">
        <f>VLOOKUP(A411,'2020_1-2-8_Download'!$B$11:$T$62,11,FALSE)</f>
        <v>43</v>
      </c>
    </row>
    <row r="412" spans="1:6" x14ac:dyDescent="0.25">
      <c r="A412" s="64">
        <f>'2020_1-2-8_Download'!B57</f>
        <v>459</v>
      </c>
      <c r="B412">
        <f>'2020_1-2-8_Download'!$L$8</f>
        <v>2012</v>
      </c>
      <c r="C412" t="str">
        <f>'2020_1-2-8_Download'!$D$11</f>
        <v>Ausländerinnen und Ausländer</v>
      </c>
      <c r="D412" t="str">
        <f>VLOOKUP(A412,[1]Tabelle1!A$1:B$68,2,FALSE)</f>
        <v>Osnabrück</v>
      </c>
      <c r="E412" t="str">
        <f>VLOOKUP(A412,[2]Kreise!$A$2:$C$53,3,FALSE)</f>
        <v>K03459</v>
      </c>
      <c r="F412">
        <f>VLOOKUP(A412,'2020_1-2-8_Download'!$B$11:$T$62,11,FALSE)</f>
        <v>81</v>
      </c>
    </row>
    <row r="413" spans="1:6" x14ac:dyDescent="0.25">
      <c r="A413" s="64">
        <f>'2020_1-2-8_Download'!B58</f>
        <v>460</v>
      </c>
      <c r="B413">
        <f>'2020_1-2-8_Download'!$L$8</f>
        <v>2012</v>
      </c>
      <c r="C413" t="str">
        <f>'2020_1-2-8_Download'!$D$11</f>
        <v>Ausländerinnen und Ausländer</v>
      </c>
      <c r="D413" t="str">
        <f>VLOOKUP(A413,[1]Tabelle1!A$1:B$68,2,FALSE)</f>
        <v>Vechta</v>
      </c>
      <c r="E413" t="str">
        <f>VLOOKUP(A413,[2]Kreise!$A$2:$C$53,3,FALSE)</f>
        <v>K03460</v>
      </c>
      <c r="F413">
        <f>VLOOKUP(A413,'2020_1-2-8_Download'!$B$11:$T$62,11,FALSE)</f>
        <v>90</v>
      </c>
    </row>
    <row r="414" spans="1:6" x14ac:dyDescent="0.25">
      <c r="A414" s="64">
        <f>'2020_1-2-8_Download'!B59</f>
        <v>461</v>
      </c>
      <c r="B414">
        <f>'2020_1-2-8_Download'!$L$8</f>
        <v>2012</v>
      </c>
      <c r="C414" t="str">
        <f>'2020_1-2-8_Download'!$D$11</f>
        <v>Ausländerinnen und Ausländer</v>
      </c>
      <c r="D414" t="str">
        <f>VLOOKUP(A414,[1]Tabelle1!A$1:B$68,2,FALSE)</f>
        <v>Wesermarsch</v>
      </c>
      <c r="E414" t="str">
        <f>VLOOKUP(A414,[2]Kreise!$A$2:$C$53,3,FALSE)</f>
        <v>K03461</v>
      </c>
      <c r="F414">
        <f>VLOOKUP(A414,'2020_1-2-8_Download'!$B$11:$T$62,11,FALSE)</f>
        <v>18</v>
      </c>
    </row>
    <row r="415" spans="1:6" x14ac:dyDescent="0.25">
      <c r="A415" s="64">
        <f>'2020_1-2-8_Download'!B60</f>
        <v>462</v>
      </c>
      <c r="B415">
        <f>'2020_1-2-8_Download'!$L$8</f>
        <v>2012</v>
      </c>
      <c r="C415" t="str">
        <f>'2020_1-2-8_Download'!$D$11</f>
        <v>Ausländerinnen und Ausländer</v>
      </c>
      <c r="D415" t="str">
        <f>VLOOKUP(A415,[1]Tabelle1!A$1:B$68,2,FALSE)</f>
        <v>Wittmund</v>
      </c>
      <c r="E415" t="str">
        <f>VLOOKUP(A415,[2]Kreise!$A$2:$C$53,3,FALSE)</f>
        <v>K03462</v>
      </c>
      <c r="F415">
        <f>VLOOKUP(A415,'2020_1-2-8_Download'!$B$11:$T$62,11,FALSE)</f>
        <v>12</v>
      </c>
    </row>
    <row r="416" spans="1:6" x14ac:dyDescent="0.25">
      <c r="A416" s="64">
        <f>'2020_1-2-8_Download'!B61</f>
        <v>4</v>
      </c>
      <c r="B416">
        <f>'2020_1-2-8_Download'!$L$8</f>
        <v>2012</v>
      </c>
      <c r="C416" t="str">
        <f>'2020_1-2-8_Download'!$D$11</f>
        <v>Ausländerinnen und Ausländer</v>
      </c>
      <c r="D416" t="str">
        <f>VLOOKUP(A416,[1]Tabelle1!A$1:B$68,2,FALSE)</f>
        <v>Stat. Region Weser-Ems</v>
      </c>
      <c r="E416" t="str">
        <f>VLOOKUP(A416,[2]Kreise!$A$2:$C$53,3,FALSE)</f>
        <v>K034</v>
      </c>
      <c r="F416">
        <f>VLOOKUP(A416,'2020_1-2-8_Download'!$B$11:$T$62,11,FALSE)</f>
        <v>868</v>
      </c>
    </row>
    <row r="417" spans="1:6" x14ac:dyDescent="0.25">
      <c r="A417" s="64">
        <f>'2020_1-2-8_Download'!B62</f>
        <v>0</v>
      </c>
      <c r="B417">
        <f>'2020_1-2-8_Download'!$L$8</f>
        <v>2012</v>
      </c>
      <c r="C417" t="str">
        <f>'2020_1-2-8_Download'!$D$11</f>
        <v>Ausländerinnen und Ausländer</v>
      </c>
      <c r="D417" t="str">
        <f>VLOOKUP(A417,[1]Tabelle1!A$1:B$68,2,FALSE)</f>
        <v>Niedersachsen</v>
      </c>
      <c r="E417" t="str">
        <f>VLOOKUP(A417,[2]Kreise!$A$2:$C$53,3,FALSE)</f>
        <v>K030</v>
      </c>
      <c r="F417">
        <f>VLOOKUP(A417,'2020_1-2-8_Download'!$B$11:$T$62,11,FALSE)</f>
        <v>2439</v>
      </c>
    </row>
    <row r="418" spans="1:6" x14ac:dyDescent="0.25">
      <c r="A418" s="64">
        <f>'2020_1-2-8_Download'!B11</f>
        <v>101</v>
      </c>
      <c r="B418">
        <f>'2020_1-2-8_Download'!$M$8</f>
        <v>2013</v>
      </c>
      <c r="C418" t="str">
        <f>'2020_1-2-8_Download'!$D$11</f>
        <v>Ausländerinnen und Ausländer</v>
      </c>
      <c r="D418" t="str">
        <f>VLOOKUP(A418,[1]Tabelle1!A$1:B$68,2,FALSE)</f>
        <v>Braunschweig  Stadt</v>
      </c>
      <c r="E418" t="str">
        <f>VLOOKUP(A418,[2]Kreise!$A$2:$C$53,3,FALSE)</f>
        <v>K03101</v>
      </c>
      <c r="F418">
        <f>VLOOKUP(A418,'2020_1-2-8_Download'!$B$11:$T$62,12,FALSE)</f>
        <v>117</v>
      </c>
    </row>
    <row r="419" spans="1:6" x14ac:dyDescent="0.25">
      <c r="A419" s="64">
        <f>'2020_1-2-8_Download'!B12</f>
        <v>102</v>
      </c>
      <c r="B419">
        <f>'2020_1-2-8_Download'!$M$8</f>
        <v>2013</v>
      </c>
      <c r="C419" t="str">
        <f>'2020_1-2-8_Download'!$D$11</f>
        <v>Ausländerinnen und Ausländer</v>
      </c>
      <c r="D419" t="str">
        <f>VLOOKUP(A419,[1]Tabelle1!A$1:B$68,2,FALSE)</f>
        <v>Salzgitter  Stadt</v>
      </c>
      <c r="E419" t="str">
        <f>VLOOKUP(A419,[2]Kreise!$A$2:$C$53,3,FALSE)</f>
        <v>K03102</v>
      </c>
      <c r="F419">
        <f>VLOOKUP(A419,'2020_1-2-8_Download'!$B$11:$T$62,12,FALSE)</f>
        <v>43</v>
      </c>
    </row>
    <row r="420" spans="1:6" x14ac:dyDescent="0.25">
      <c r="A420" s="64">
        <f>'2020_1-2-8_Download'!B13</f>
        <v>103</v>
      </c>
      <c r="B420">
        <f>'2020_1-2-8_Download'!$M$8</f>
        <v>2013</v>
      </c>
      <c r="C420" t="str">
        <f>'2020_1-2-8_Download'!$D$11</f>
        <v>Ausländerinnen und Ausländer</v>
      </c>
      <c r="D420" t="str">
        <f>VLOOKUP(A420,[1]Tabelle1!A$1:B$68,2,FALSE)</f>
        <v>Wolfsburg  Stadt</v>
      </c>
      <c r="E420" t="str">
        <f>VLOOKUP(A420,[2]Kreise!$A$2:$C$53,3,FALSE)</f>
        <v>K03103</v>
      </c>
      <c r="F420">
        <f>VLOOKUP(A420,'2020_1-2-8_Download'!$B$11:$T$62,12,FALSE)</f>
        <v>73</v>
      </c>
    </row>
    <row r="421" spans="1:6" x14ac:dyDescent="0.25">
      <c r="A421" s="64">
        <f>'2020_1-2-8_Download'!B14</f>
        <v>151</v>
      </c>
      <c r="B421">
        <f>'2020_1-2-8_Download'!$M$8</f>
        <v>2013</v>
      </c>
      <c r="C421" t="str">
        <f>'2020_1-2-8_Download'!$D$11</f>
        <v>Ausländerinnen und Ausländer</v>
      </c>
      <c r="D421" t="str">
        <f>VLOOKUP(A421,[1]Tabelle1!A$1:B$68,2,FALSE)</f>
        <v>Gifhorn</v>
      </c>
      <c r="E421" t="str">
        <f>VLOOKUP(A421,[2]Kreise!$A$2:$C$53,3,FALSE)</f>
        <v>K03151</v>
      </c>
      <c r="F421">
        <f>VLOOKUP(A421,'2020_1-2-8_Download'!$B$11:$T$62,12,FALSE)</f>
        <v>31</v>
      </c>
    </row>
    <row r="422" spans="1:6" x14ac:dyDescent="0.25">
      <c r="A422" s="64">
        <f>'2020_1-2-8_Download'!B15</f>
        <v>153</v>
      </c>
      <c r="B422">
        <f>'2020_1-2-8_Download'!$M$8</f>
        <v>2013</v>
      </c>
      <c r="C422" t="str">
        <f>'2020_1-2-8_Download'!$D$11</f>
        <v>Ausländerinnen und Ausländer</v>
      </c>
      <c r="D422" t="str">
        <f>VLOOKUP(A422,[1]Tabelle1!A$1:B$68,2,FALSE)</f>
        <v>Goslar</v>
      </c>
      <c r="E422" t="str">
        <f>VLOOKUP(A422,[2]Kreise!$A$2:$C$53,3,FALSE)</f>
        <v>K03153</v>
      </c>
      <c r="F422">
        <f>VLOOKUP(A422,'2020_1-2-8_Download'!$B$11:$T$62,12,FALSE)</f>
        <v>59</v>
      </c>
    </row>
    <row r="423" spans="1:6" x14ac:dyDescent="0.25">
      <c r="A423" s="64">
        <f>'2020_1-2-8_Download'!B16</f>
        <v>154</v>
      </c>
      <c r="B423">
        <f>'2020_1-2-8_Download'!$M$8</f>
        <v>2013</v>
      </c>
      <c r="C423" t="str">
        <f>'2020_1-2-8_Download'!$D$11</f>
        <v>Ausländerinnen und Ausländer</v>
      </c>
      <c r="D423" t="str">
        <f>VLOOKUP(A423,[1]Tabelle1!A$1:B$68,2,FALSE)</f>
        <v>Helmstedt</v>
      </c>
      <c r="E423" t="str">
        <f>VLOOKUP(A423,[2]Kreise!$A$2:$C$53,3,FALSE)</f>
        <v>K03154</v>
      </c>
      <c r="F423">
        <f>VLOOKUP(A423,'2020_1-2-8_Download'!$B$11:$T$62,12,FALSE)</f>
        <v>19</v>
      </c>
    </row>
    <row r="424" spans="1:6" x14ac:dyDescent="0.25">
      <c r="A424" s="64">
        <f>'2020_1-2-8_Download'!B17</f>
        <v>155</v>
      </c>
      <c r="B424">
        <f>'2020_1-2-8_Download'!$M$8</f>
        <v>2013</v>
      </c>
      <c r="C424" t="str">
        <f>'2020_1-2-8_Download'!$D$11</f>
        <v>Ausländerinnen und Ausländer</v>
      </c>
      <c r="D424" t="str">
        <f>VLOOKUP(A424,[1]Tabelle1!A$1:B$68,2,FALSE)</f>
        <v>Northeim</v>
      </c>
      <c r="E424" t="str">
        <f>VLOOKUP(A424,[2]Kreise!$A$2:$C$53,3,FALSE)</f>
        <v>K03155</v>
      </c>
      <c r="F424">
        <f>VLOOKUP(A424,'2020_1-2-8_Download'!$B$11:$T$62,12,FALSE)</f>
        <v>40</v>
      </c>
    </row>
    <row r="425" spans="1:6" x14ac:dyDescent="0.25">
      <c r="A425" s="64">
        <f>'2020_1-2-8_Download'!B18</f>
        <v>157</v>
      </c>
      <c r="B425">
        <f>'2020_1-2-8_Download'!$M$8</f>
        <v>2013</v>
      </c>
      <c r="C425" t="str">
        <f>'2020_1-2-8_Download'!$D$11</f>
        <v>Ausländerinnen und Ausländer</v>
      </c>
      <c r="D425" t="str">
        <f>VLOOKUP(A425,[1]Tabelle1!A$1:B$68,2,FALSE)</f>
        <v>Peine</v>
      </c>
      <c r="E425" t="str">
        <f>VLOOKUP(A425,[2]Kreise!$A$2:$C$53,3,FALSE)</f>
        <v>K03157</v>
      </c>
      <c r="F425">
        <f>VLOOKUP(A425,'2020_1-2-8_Download'!$B$11:$T$62,12,FALSE)</f>
        <v>28</v>
      </c>
    </row>
    <row r="426" spans="1:6" x14ac:dyDescent="0.25">
      <c r="A426" s="64">
        <f>'2020_1-2-8_Download'!B19</f>
        <v>158</v>
      </c>
      <c r="B426">
        <f>'2020_1-2-8_Download'!$M$8</f>
        <v>2013</v>
      </c>
      <c r="C426" t="str">
        <f>'2020_1-2-8_Download'!$D$11</f>
        <v>Ausländerinnen und Ausländer</v>
      </c>
      <c r="D426" t="str">
        <f>VLOOKUP(A426,[1]Tabelle1!A$1:B$68,2,FALSE)</f>
        <v>Wolfenbüttel</v>
      </c>
      <c r="E426" t="str">
        <f>VLOOKUP(A426,[2]Kreise!$A$2:$C$53,3,FALSE)</f>
        <v>K03158</v>
      </c>
      <c r="F426">
        <f>VLOOKUP(A426,'2020_1-2-8_Download'!$B$11:$T$62,12,FALSE)</f>
        <v>21</v>
      </c>
    </row>
    <row r="427" spans="1:6" x14ac:dyDescent="0.25">
      <c r="A427" s="64">
        <f>'2020_1-2-8_Download'!B20</f>
        <v>159</v>
      </c>
      <c r="B427">
        <f>'2020_1-2-8_Download'!$M$8</f>
        <v>2013</v>
      </c>
      <c r="C427" t="str">
        <f>'2020_1-2-8_Download'!$D$11</f>
        <v>Ausländerinnen und Ausländer</v>
      </c>
      <c r="D427" t="str">
        <f>VLOOKUP(A427,[1]Tabelle1!A$1:B$68,2,FALSE)</f>
        <v>Göttingen</v>
      </c>
      <c r="E427" t="str">
        <f>VLOOKUP(A427,[2]Kreise!$A$2:$C$53,3,FALSE)</f>
        <v>K03159</v>
      </c>
      <c r="F427">
        <f>VLOOKUP(A427,'2020_1-2-8_Download'!$B$11:$T$62,12,FALSE)</f>
        <v>158</v>
      </c>
    </row>
    <row r="428" spans="1:6" x14ac:dyDescent="0.25">
      <c r="A428" s="64">
        <f>'2020_1-2-8_Download'!B21</f>
        <v>1</v>
      </c>
      <c r="B428">
        <f>'2020_1-2-8_Download'!$M$8</f>
        <v>2013</v>
      </c>
      <c r="C428" t="str">
        <f>'2020_1-2-8_Download'!$D$11</f>
        <v>Ausländerinnen und Ausländer</v>
      </c>
      <c r="D428" t="str">
        <f>VLOOKUP(A428,[1]Tabelle1!A$1:B$68,2,FALSE)</f>
        <v>Stat. Region Braunschweig</v>
      </c>
      <c r="E428" t="str">
        <f>VLOOKUP(A428,[2]Kreise!$A$2:$C$53,3,FALSE)</f>
        <v>K031</v>
      </c>
      <c r="F428">
        <f>VLOOKUP(A428,'2020_1-2-8_Download'!$B$11:$T$62,12,FALSE)</f>
        <v>589</v>
      </c>
    </row>
    <row r="429" spans="1:6" x14ac:dyDescent="0.25">
      <c r="A429" s="64">
        <f>'2020_1-2-8_Download'!B22</f>
        <v>241</v>
      </c>
      <c r="B429">
        <f>'2020_1-2-8_Download'!$M$8</f>
        <v>2013</v>
      </c>
      <c r="C429" t="str">
        <f>'2020_1-2-8_Download'!$D$11</f>
        <v>Ausländerinnen und Ausländer</v>
      </c>
      <c r="D429" t="str">
        <f>VLOOKUP(A429,[1]Tabelle1!A$1:B$68,2,FALSE)</f>
        <v>Hannover  Region</v>
      </c>
      <c r="E429" t="str">
        <f>VLOOKUP(A429,[2]Kreise!$A$2:$C$53,3,FALSE)</f>
        <v>K03241</v>
      </c>
      <c r="F429">
        <f>VLOOKUP(A429,'2020_1-2-8_Download'!$B$11:$T$62,12,FALSE)</f>
        <v>531</v>
      </c>
    </row>
    <row r="430" spans="1:6" x14ac:dyDescent="0.25">
      <c r="A430" s="64">
        <f>'2020_1-2-8_Download'!B23</f>
        <v>241001</v>
      </c>
      <c r="B430">
        <f>'2020_1-2-8_Download'!$M$8</f>
        <v>2013</v>
      </c>
      <c r="C430" t="str">
        <f>'2020_1-2-8_Download'!$D$11</f>
        <v>Ausländerinnen und Ausländer</v>
      </c>
      <c r="D430" t="str">
        <f>VLOOKUP(A430,[1]Tabelle1!A$1:B$68,2,FALSE)</f>
        <v xml:space="preserve">   dav. Hannover  Lhst.</v>
      </c>
      <c r="E430" t="str">
        <f>VLOOKUP(A430,[2]Kreise!$A$2:$C$53,3,FALSE)</f>
        <v>K03241001</v>
      </c>
      <c r="F430">
        <f>VLOOKUP(A430,'2020_1-2-8_Download'!$B$11:$T$62,12,FALSE)</f>
        <v>351</v>
      </c>
    </row>
    <row r="431" spans="1:6" x14ac:dyDescent="0.25">
      <c r="A431" s="64">
        <f>'2020_1-2-8_Download'!B24</f>
        <v>241999</v>
      </c>
      <c r="B431">
        <f>'2020_1-2-8_Download'!$M$8</f>
        <v>2013</v>
      </c>
      <c r="C431" t="str">
        <f>'2020_1-2-8_Download'!$D$11</f>
        <v>Ausländerinnen und Ausländer</v>
      </c>
      <c r="D431" t="str">
        <f>VLOOKUP(A431,[1]Tabelle1!A$1:B$68,2,FALSE)</f>
        <v xml:space="preserve">   dav. Hannover  Umland</v>
      </c>
      <c r="E431" t="str">
        <f>VLOOKUP(A431,[2]Kreise!$A$2:$C$53,3,FALSE)</f>
        <v>K03241999</v>
      </c>
      <c r="F431">
        <f>VLOOKUP(A431,'2020_1-2-8_Download'!$B$11:$T$62,12,FALSE)</f>
        <v>180</v>
      </c>
    </row>
    <row r="432" spans="1:6" x14ac:dyDescent="0.25">
      <c r="A432" s="64">
        <f>'2020_1-2-8_Download'!B25</f>
        <v>251</v>
      </c>
      <c r="B432">
        <f>'2020_1-2-8_Download'!$M$8</f>
        <v>2013</v>
      </c>
      <c r="C432" t="str">
        <f>'2020_1-2-8_Download'!$D$11</f>
        <v>Ausländerinnen und Ausländer</v>
      </c>
      <c r="D432" t="str">
        <f>VLOOKUP(A432,[1]Tabelle1!A$1:B$68,2,FALSE)</f>
        <v>Diepholz</v>
      </c>
      <c r="E432" t="str">
        <f>VLOOKUP(A432,[2]Kreise!$A$2:$C$53,3,FALSE)</f>
        <v>K03251</v>
      </c>
      <c r="F432">
        <f>VLOOKUP(A432,'2020_1-2-8_Download'!$B$11:$T$62,12,FALSE)</f>
        <v>75</v>
      </c>
    </row>
    <row r="433" spans="1:6" x14ac:dyDescent="0.25">
      <c r="A433" s="64">
        <f>'2020_1-2-8_Download'!B26</f>
        <v>252</v>
      </c>
      <c r="B433">
        <f>'2020_1-2-8_Download'!$M$8</f>
        <v>2013</v>
      </c>
      <c r="C433" t="str">
        <f>'2020_1-2-8_Download'!$D$11</f>
        <v>Ausländerinnen und Ausländer</v>
      </c>
      <c r="D433" t="str">
        <f>VLOOKUP(A433,[1]Tabelle1!A$1:B$68,2,FALSE)</f>
        <v>Hameln-Pyrmont</v>
      </c>
      <c r="E433" t="str">
        <f>VLOOKUP(A433,[2]Kreise!$A$2:$C$53,3,FALSE)</f>
        <v>K03252</v>
      </c>
      <c r="F433">
        <f>VLOOKUP(A433,'2020_1-2-8_Download'!$B$11:$T$62,12,FALSE)</f>
        <v>73</v>
      </c>
    </row>
    <row r="434" spans="1:6" x14ac:dyDescent="0.25">
      <c r="A434" s="64">
        <f>'2020_1-2-8_Download'!B27</f>
        <v>254</v>
      </c>
      <c r="B434">
        <f>'2020_1-2-8_Download'!$M$8</f>
        <v>2013</v>
      </c>
      <c r="C434" t="str">
        <f>'2020_1-2-8_Download'!$D$11</f>
        <v>Ausländerinnen und Ausländer</v>
      </c>
      <c r="D434" t="str">
        <f>VLOOKUP(A434,[1]Tabelle1!A$1:B$68,2,FALSE)</f>
        <v>Hildesheim</v>
      </c>
      <c r="E434" t="str">
        <f>VLOOKUP(A434,[2]Kreise!$A$2:$C$53,3,FALSE)</f>
        <v>K03254</v>
      </c>
      <c r="F434">
        <f>VLOOKUP(A434,'2020_1-2-8_Download'!$B$11:$T$62,12,FALSE)</f>
        <v>120</v>
      </c>
    </row>
    <row r="435" spans="1:6" x14ac:dyDescent="0.25">
      <c r="A435" s="64">
        <f>'2020_1-2-8_Download'!B28</f>
        <v>255</v>
      </c>
      <c r="B435">
        <f>'2020_1-2-8_Download'!$M$8</f>
        <v>2013</v>
      </c>
      <c r="C435" t="str">
        <f>'2020_1-2-8_Download'!$D$11</f>
        <v>Ausländerinnen und Ausländer</v>
      </c>
      <c r="D435" t="str">
        <f>VLOOKUP(A435,[1]Tabelle1!A$1:B$68,2,FALSE)</f>
        <v>Holzminden</v>
      </c>
      <c r="E435" t="str">
        <f>VLOOKUP(A435,[2]Kreise!$A$2:$C$53,3,FALSE)</f>
        <v>K03255</v>
      </c>
      <c r="F435">
        <f>VLOOKUP(A435,'2020_1-2-8_Download'!$B$11:$T$62,12,FALSE)</f>
        <v>9</v>
      </c>
    </row>
    <row r="436" spans="1:6" x14ac:dyDescent="0.25">
      <c r="A436" s="64">
        <f>'2020_1-2-8_Download'!B29</f>
        <v>256</v>
      </c>
      <c r="B436">
        <f>'2020_1-2-8_Download'!$M$8</f>
        <v>2013</v>
      </c>
      <c r="C436" t="str">
        <f>'2020_1-2-8_Download'!$D$11</f>
        <v>Ausländerinnen und Ausländer</v>
      </c>
      <c r="D436" t="str">
        <f>VLOOKUP(A436,[1]Tabelle1!A$1:B$68,2,FALSE)</f>
        <v>Nienburg (Weser)</v>
      </c>
      <c r="E436" t="str">
        <f>VLOOKUP(A436,[2]Kreise!$A$2:$C$53,3,FALSE)</f>
        <v>K03256</v>
      </c>
      <c r="F436">
        <f>VLOOKUP(A436,'2020_1-2-8_Download'!$B$11:$T$62,12,FALSE)</f>
        <v>35</v>
      </c>
    </row>
    <row r="437" spans="1:6" x14ac:dyDescent="0.25">
      <c r="A437" s="64">
        <f>'2020_1-2-8_Download'!B30</f>
        <v>257</v>
      </c>
      <c r="B437">
        <f>'2020_1-2-8_Download'!$M$8</f>
        <v>2013</v>
      </c>
      <c r="C437" t="str">
        <f>'2020_1-2-8_Download'!$D$11</f>
        <v>Ausländerinnen und Ausländer</v>
      </c>
      <c r="D437" t="str">
        <f>VLOOKUP(A437,[1]Tabelle1!A$1:B$68,2,FALSE)</f>
        <v>Schaumburg</v>
      </c>
      <c r="E437" t="str">
        <f>VLOOKUP(A437,[2]Kreise!$A$2:$C$53,3,FALSE)</f>
        <v>K03257</v>
      </c>
      <c r="F437">
        <f>VLOOKUP(A437,'2020_1-2-8_Download'!$B$11:$T$62,12,FALSE)</f>
        <v>49</v>
      </c>
    </row>
    <row r="438" spans="1:6" x14ac:dyDescent="0.25">
      <c r="A438" s="64">
        <f>'2020_1-2-8_Download'!B31</f>
        <v>2</v>
      </c>
      <c r="B438">
        <f>'2020_1-2-8_Download'!$M$8</f>
        <v>2013</v>
      </c>
      <c r="C438" t="str">
        <f>'2020_1-2-8_Download'!$D$11</f>
        <v>Ausländerinnen und Ausländer</v>
      </c>
      <c r="D438" t="str">
        <f>VLOOKUP(A438,[1]Tabelle1!A$1:B$68,2,FALSE)</f>
        <v>Stat. Region Hannover</v>
      </c>
      <c r="E438" t="str">
        <f>VLOOKUP(A438,[2]Kreise!$A$2:$C$53,3,FALSE)</f>
        <v>K032</v>
      </c>
      <c r="F438">
        <f>VLOOKUP(A438,'2020_1-2-8_Download'!$B$11:$T$62,12,FALSE)</f>
        <v>892</v>
      </c>
    </row>
    <row r="439" spans="1:6" x14ac:dyDescent="0.25">
      <c r="A439" s="64">
        <f>'2020_1-2-8_Download'!B32</f>
        <v>351</v>
      </c>
      <c r="B439">
        <f>'2020_1-2-8_Download'!$M$8</f>
        <v>2013</v>
      </c>
      <c r="C439" t="str">
        <f>'2020_1-2-8_Download'!$D$11</f>
        <v>Ausländerinnen und Ausländer</v>
      </c>
      <c r="D439" t="str">
        <f>VLOOKUP(A439,[1]Tabelle1!A$1:B$68,2,FALSE)</f>
        <v>Celle</v>
      </c>
      <c r="E439" t="str">
        <f>VLOOKUP(A439,[2]Kreise!$A$2:$C$53,3,FALSE)</f>
        <v>K03351</v>
      </c>
      <c r="F439">
        <f>VLOOKUP(A439,'2020_1-2-8_Download'!$B$11:$T$62,12,FALSE)</f>
        <v>67</v>
      </c>
    </row>
    <row r="440" spans="1:6" x14ac:dyDescent="0.25">
      <c r="A440" s="64">
        <f>'2020_1-2-8_Download'!B33</f>
        <v>352</v>
      </c>
      <c r="B440">
        <f>'2020_1-2-8_Download'!$M$8</f>
        <v>2013</v>
      </c>
      <c r="C440" t="str">
        <f>'2020_1-2-8_Download'!$D$11</f>
        <v>Ausländerinnen und Ausländer</v>
      </c>
      <c r="D440" t="str">
        <f>VLOOKUP(A440,[1]Tabelle1!A$1:B$68,2,FALSE)</f>
        <v>Cuxhaven</v>
      </c>
      <c r="E440" t="str">
        <f>VLOOKUP(A440,[2]Kreise!$A$2:$C$53,3,FALSE)</f>
        <v>K03352</v>
      </c>
      <c r="F440">
        <f>VLOOKUP(A440,'2020_1-2-8_Download'!$B$11:$T$62,12,FALSE)</f>
        <v>48</v>
      </c>
    </row>
    <row r="441" spans="1:6" x14ac:dyDescent="0.25">
      <c r="A441" s="64">
        <f>'2020_1-2-8_Download'!B34</f>
        <v>353</v>
      </c>
      <c r="B441">
        <f>'2020_1-2-8_Download'!$M$8</f>
        <v>2013</v>
      </c>
      <c r="C441" t="str">
        <f>'2020_1-2-8_Download'!$D$11</f>
        <v>Ausländerinnen und Ausländer</v>
      </c>
      <c r="D441" t="str">
        <f>VLOOKUP(A441,[1]Tabelle1!A$1:B$68,2,FALSE)</f>
        <v>Harburg</v>
      </c>
      <c r="E441" t="str">
        <f>VLOOKUP(A441,[2]Kreise!$A$2:$C$53,3,FALSE)</f>
        <v>K03353</v>
      </c>
      <c r="F441">
        <f>VLOOKUP(A441,'2020_1-2-8_Download'!$B$11:$T$62,12,FALSE)</f>
        <v>67</v>
      </c>
    </row>
    <row r="442" spans="1:6" x14ac:dyDescent="0.25">
      <c r="A442" s="64">
        <f>'2020_1-2-8_Download'!B35</f>
        <v>354</v>
      </c>
      <c r="B442">
        <f>'2020_1-2-8_Download'!$M$8</f>
        <v>2013</v>
      </c>
      <c r="C442" t="str">
        <f>'2020_1-2-8_Download'!$D$11</f>
        <v>Ausländerinnen und Ausländer</v>
      </c>
      <c r="D442" t="str">
        <f>VLOOKUP(A442,[1]Tabelle1!A$1:B$68,2,FALSE)</f>
        <v>Lüchow-Dannenberg</v>
      </c>
      <c r="E442" t="str">
        <f>VLOOKUP(A442,[2]Kreise!$A$2:$C$53,3,FALSE)</f>
        <v>K03354</v>
      </c>
      <c r="F442">
        <f>VLOOKUP(A442,'2020_1-2-8_Download'!$B$11:$T$62,12,FALSE)</f>
        <v>15</v>
      </c>
    </row>
    <row r="443" spans="1:6" x14ac:dyDescent="0.25">
      <c r="A443" s="64">
        <f>'2020_1-2-8_Download'!B36</f>
        <v>355</v>
      </c>
      <c r="B443">
        <f>'2020_1-2-8_Download'!$M$8</f>
        <v>2013</v>
      </c>
      <c r="C443" t="str">
        <f>'2020_1-2-8_Download'!$D$11</f>
        <v>Ausländerinnen und Ausländer</v>
      </c>
      <c r="D443" t="str">
        <f>VLOOKUP(A443,[1]Tabelle1!A$1:B$68,2,FALSE)</f>
        <v>Lüneburg</v>
      </c>
      <c r="E443" t="str">
        <f>VLOOKUP(A443,[2]Kreise!$A$2:$C$53,3,FALSE)</f>
        <v>K03355</v>
      </c>
      <c r="F443">
        <f>VLOOKUP(A443,'2020_1-2-8_Download'!$B$11:$T$62,12,FALSE)</f>
        <v>39</v>
      </c>
    </row>
    <row r="444" spans="1:6" x14ac:dyDescent="0.25">
      <c r="A444" s="64">
        <f>'2020_1-2-8_Download'!B37</f>
        <v>356</v>
      </c>
      <c r="B444">
        <f>'2020_1-2-8_Download'!$M$8</f>
        <v>2013</v>
      </c>
      <c r="C444" t="str">
        <f>'2020_1-2-8_Download'!$D$11</f>
        <v>Ausländerinnen und Ausländer</v>
      </c>
      <c r="D444" t="str">
        <f>VLOOKUP(A444,[1]Tabelle1!A$1:B$68,2,FALSE)</f>
        <v>Osterholz</v>
      </c>
      <c r="E444" t="str">
        <f>VLOOKUP(A444,[2]Kreise!$A$2:$C$53,3,FALSE)</f>
        <v>K03356</v>
      </c>
      <c r="F444">
        <f>VLOOKUP(A444,'2020_1-2-8_Download'!$B$11:$T$62,12,FALSE)</f>
        <v>30</v>
      </c>
    </row>
    <row r="445" spans="1:6" x14ac:dyDescent="0.25">
      <c r="A445" s="64">
        <f>'2020_1-2-8_Download'!B38</f>
        <v>357</v>
      </c>
      <c r="B445">
        <f>'2020_1-2-8_Download'!$M$8</f>
        <v>2013</v>
      </c>
      <c r="C445" t="str">
        <f>'2020_1-2-8_Download'!$D$11</f>
        <v>Ausländerinnen und Ausländer</v>
      </c>
      <c r="D445" t="str">
        <f>VLOOKUP(A445,[1]Tabelle1!A$1:B$68,2,FALSE)</f>
        <v>Rotenburg (Wümme)</v>
      </c>
      <c r="E445" t="str">
        <f>VLOOKUP(A445,[2]Kreise!$A$2:$C$53,3,FALSE)</f>
        <v>K03357</v>
      </c>
      <c r="F445">
        <f>VLOOKUP(A445,'2020_1-2-8_Download'!$B$11:$T$62,12,FALSE)</f>
        <v>41</v>
      </c>
    </row>
    <row r="446" spans="1:6" x14ac:dyDescent="0.25">
      <c r="A446" s="64">
        <f>'2020_1-2-8_Download'!B39</f>
        <v>358</v>
      </c>
      <c r="B446">
        <f>'2020_1-2-8_Download'!$M$8</f>
        <v>2013</v>
      </c>
      <c r="C446" t="str">
        <f>'2020_1-2-8_Download'!$D$11</f>
        <v>Ausländerinnen und Ausländer</v>
      </c>
      <c r="D446" t="str">
        <f>VLOOKUP(A446,[1]Tabelle1!A$1:B$68,2,FALSE)</f>
        <v>Heidekreis</v>
      </c>
      <c r="E446" t="str">
        <f>VLOOKUP(A446,[2]Kreise!$A$2:$C$53,3,FALSE)</f>
        <v>K03358</v>
      </c>
      <c r="F446">
        <f>VLOOKUP(A446,'2020_1-2-8_Download'!$B$11:$T$62,12,FALSE)</f>
        <v>49</v>
      </c>
    </row>
    <row r="447" spans="1:6" x14ac:dyDescent="0.25">
      <c r="A447" s="64">
        <f>'2020_1-2-8_Download'!B40</f>
        <v>359</v>
      </c>
      <c r="B447">
        <f>'2020_1-2-8_Download'!$M$8</f>
        <v>2013</v>
      </c>
      <c r="C447" t="str">
        <f>'2020_1-2-8_Download'!$D$11</f>
        <v>Ausländerinnen und Ausländer</v>
      </c>
      <c r="D447" t="str">
        <f>VLOOKUP(A447,[1]Tabelle1!A$1:B$68,2,FALSE)</f>
        <v>Stade</v>
      </c>
      <c r="E447" t="str">
        <f>VLOOKUP(A447,[2]Kreise!$A$2:$C$53,3,FALSE)</f>
        <v>K03359</v>
      </c>
      <c r="F447">
        <f>VLOOKUP(A447,'2020_1-2-8_Download'!$B$11:$T$62,12,FALSE)</f>
        <v>53</v>
      </c>
    </row>
    <row r="448" spans="1:6" x14ac:dyDescent="0.25">
      <c r="A448" s="64">
        <f>'2020_1-2-8_Download'!B41</f>
        <v>360</v>
      </c>
      <c r="B448">
        <f>'2020_1-2-8_Download'!$M$8</f>
        <v>2013</v>
      </c>
      <c r="C448" t="str">
        <f>'2020_1-2-8_Download'!$D$11</f>
        <v>Ausländerinnen und Ausländer</v>
      </c>
      <c r="D448" t="str">
        <f>VLOOKUP(A448,[1]Tabelle1!A$1:B$68,2,FALSE)</f>
        <v>Uelzen</v>
      </c>
      <c r="E448" t="str">
        <f>VLOOKUP(A448,[2]Kreise!$A$2:$C$53,3,FALSE)</f>
        <v>K03360</v>
      </c>
      <c r="F448">
        <f>VLOOKUP(A448,'2020_1-2-8_Download'!$B$11:$T$62,12,FALSE)</f>
        <v>19</v>
      </c>
    </row>
    <row r="449" spans="1:6" x14ac:dyDescent="0.25">
      <c r="A449" s="64">
        <f>'2020_1-2-8_Download'!B42</f>
        <v>361</v>
      </c>
      <c r="B449">
        <f>'2020_1-2-8_Download'!$M$8</f>
        <v>2013</v>
      </c>
      <c r="C449" t="str">
        <f>'2020_1-2-8_Download'!$D$11</f>
        <v>Ausländerinnen und Ausländer</v>
      </c>
      <c r="D449" t="str">
        <f>VLOOKUP(A449,[1]Tabelle1!A$1:B$68,2,FALSE)</f>
        <v>Verden</v>
      </c>
      <c r="E449" t="str">
        <f>VLOOKUP(A449,[2]Kreise!$A$2:$C$53,3,FALSE)</f>
        <v>K03361</v>
      </c>
      <c r="F449">
        <f>VLOOKUP(A449,'2020_1-2-8_Download'!$B$11:$T$62,12,FALSE)</f>
        <v>35</v>
      </c>
    </row>
    <row r="450" spans="1:6" x14ac:dyDescent="0.25">
      <c r="A450" s="64">
        <f>'2020_1-2-8_Download'!B43</f>
        <v>3</v>
      </c>
      <c r="B450">
        <f>'2020_1-2-8_Download'!$M$8</f>
        <v>2013</v>
      </c>
      <c r="C450" t="str">
        <f>'2020_1-2-8_Download'!$D$11</f>
        <v>Ausländerinnen und Ausländer</v>
      </c>
      <c r="D450" t="str">
        <f>VLOOKUP(A450,[1]Tabelle1!A$1:B$68,2,FALSE)</f>
        <v>Stat. Region Lüneburg</v>
      </c>
      <c r="E450" t="str">
        <f>VLOOKUP(A450,[2]Kreise!$A$2:$C$53,3,FALSE)</f>
        <v>K033</v>
      </c>
      <c r="F450">
        <f>VLOOKUP(A450,'2020_1-2-8_Download'!$B$11:$T$62,12,FALSE)</f>
        <v>463</v>
      </c>
    </row>
    <row r="451" spans="1:6" x14ac:dyDescent="0.25">
      <c r="A451" s="64">
        <f>'2020_1-2-8_Download'!B44</f>
        <v>401</v>
      </c>
      <c r="B451">
        <f>'2020_1-2-8_Download'!$M$8</f>
        <v>2013</v>
      </c>
      <c r="C451" t="str">
        <f>'2020_1-2-8_Download'!$D$11</f>
        <v>Ausländerinnen und Ausländer</v>
      </c>
      <c r="D451" t="str">
        <f>VLOOKUP(A451,[1]Tabelle1!A$1:B$68,2,FALSE)</f>
        <v>Delmenhorst  Stadt</v>
      </c>
      <c r="E451" t="str">
        <f>VLOOKUP(A451,[2]Kreise!$A$2:$C$53,3,FALSE)</f>
        <v>K03401</v>
      </c>
      <c r="F451">
        <f>VLOOKUP(A451,'2020_1-2-8_Download'!$B$11:$T$62,12,FALSE)</f>
        <v>23</v>
      </c>
    </row>
    <row r="452" spans="1:6" x14ac:dyDescent="0.25">
      <c r="A452" s="64">
        <f>'2020_1-2-8_Download'!B45</f>
        <v>402</v>
      </c>
      <c r="B452">
        <f>'2020_1-2-8_Download'!$M$8</f>
        <v>2013</v>
      </c>
      <c r="C452" t="str">
        <f>'2020_1-2-8_Download'!$D$11</f>
        <v>Ausländerinnen und Ausländer</v>
      </c>
      <c r="D452" t="str">
        <f>VLOOKUP(A452,[1]Tabelle1!A$1:B$68,2,FALSE)</f>
        <v>Emden  Stadt</v>
      </c>
      <c r="E452" t="str">
        <f>VLOOKUP(A452,[2]Kreise!$A$2:$C$53,3,FALSE)</f>
        <v>K03402</v>
      </c>
      <c r="F452">
        <f>VLOOKUP(A452,'2020_1-2-8_Download'!$B$11:$T$62,12,FALSE)</f>
        <v>26</v>
      </c>
    </row>
    <row r="453" spans="1:6" x14ac:dyDescent="0.25">
      <c r="A453" s="64">
        <f>'2020_1-2-8_Download'!B46</f>
        <v>403</v>
      </c>
      <c r="B453">
        <f>'2020_1-2-8_Download'!$M$8</f>
        <v>2013</v>
      </c>
      <c r="C453" t="str">
        <f>'2020_1-2-8_Download'!$D$11</f>
        <v>Ausländerinnen und Ausländer</v>
      </c>
      <c r="D453" t="str">
        <f>VLOOKUP(A453,[1]Tabelle1!A$1:B$68,2,FALSE)</f>
        <v>Oldenburg(Oldb)  Stadt</v>
      </c>
      <c r="E453" t="str">
        <f>VLOOKUP(A453,[2]Kreise!$A$2:$C$53,3,FALSE)</f>
        <v>K03403</v>
      </c>
      <c r="F453">
        <f>VLOOKUP(A453,'2020_1-2-8_Download'!$B$11:$T$62,12,FALSE)</f>
        <v>105</v>
      </c>
    </row>
    <row r="454" spans="1:6" x14ac:dyDescent="0.25">
      <c r="A454" s="64">
        <f>'2020_1-2-8_Download'!B47</f>
        <v>404</v>
      </c>
      <c r="B454">
        <f>'2020_1-2-8_Download'!$M$8</f>
        <v>2013</v>
      </c>
      <c r="C454" t="str">
        <f>'2020_1-2-8_Download'!$D$11</f>
        <v>Ausländerinnen und Ausländer</v>
      </c>
      <c r="D454" t="str">
        <f>VLOOKUP(A454,[1]Tabelle1!A$1:B$68,2,FALSE)</f>
        <v>Osnabrück  Stadt</v>
      </c>
      <c r="E454" t="str">
        <f>VLOOKUP(A454,[2]Kreise!$A$2:$C$53,3,FALSE)</f>
        <v>K03404</v>
      </c>
      <c r="F454">
        <f>VLOOKUP(A454,'2020_1-2-8_Download'!$B$11:$T$62,12,FALSE)</f>
        <v>102</v>
      </c>
    </row>
    <row r="455" spans="1:6" x14ac:dyDescent="0.25">
      <c r="A455" s="64">
        <f>'2020_1-2-8_Download'!B48</f>
        <v>405</v>
      </c>
      <c r="B455">
        <f>'2020_1-2-8_Download'!$M$8</f>
        <v>2013</v>
      </c>
      <c r="C455" t="str">
        <f>'2020_1-2-8_Download'!$D$11</f>
        <v>Ausländerinnen und Ausländer</v>
      </c>
      <c r="D455" t="str">
        <f>VLOOKUP(A455,[1]Tabelle1!A$1:B$68,2,FALSE)</f>
        <v>Wilhelmshaven  Stadt</v>
      </c>
      <c r="E455" t="str">
        <f>VLOOKUP(A455,[2]Kreise!$A$2:$C$53,3,FALSE)</f>
        <v>K03405</v>
      </c>
      <c r="F455">
        <f>VLOOKUP(A455,'2020_1-2-8_Download'!$B$11:$T$62,12,FALSE)</f>
        <v>18</v>
      </c>
    </row>
    <row r="456" spans="1:6" x14ac:dyDescent="0.25">
      <c r="A456" s="64">
        <f>'2020_1-2-8_Download'!B49</f>
        <v>451</v>
      </c>
      <c r="B456">
        <f>'2020_1-2-8_Download'!$M$8</f>
        <v>2013</v>
      </c>
      <c r="C456" t="str">
        <f>'2020_1-2-8_Download'!$D$11</f>
        <v>Ausländerinnen und Ausländer</v>
      </c>
      <c r="D456" t="str">
        <f>VLOOKUP(A456,[1]Tabelle1!A$1:B$68,2,FALSE)</f>
        <v>Ammerland</v>
      </c>
      <c r="E456" t="str">
        <f>VLOOKUP(A456,[2]Kreise!$A$2:$C$53,3,FALSE)</f>
        <v>K03451</v>
      </c>
      <c r="F456">
        <f>VLOOKUP(A456,'2020_1-2-8_Download'!$B$11:$T$62,12,FALSE)</f>
        <v>25</v>
      </c>
    </row>
    <row r="457" spans="1:6" x14ac:dyDescent="0.25">
      <c r="A457" s="64">
        <f>'2020_1-2-8_Download'!B50</f>
        <v>452</v>
      </c>
      <c r="B457">
        <f>'2020_1-2-8_Download'!$M$8</f>
        <v>2013</v>
      </c>
      <c r="C457" t="str">
        <f>'2020_1-2-8_Download'!$D$11</f>
        <v>Ausländerinnen und Ausländer</v>
      </c>
      <c r="D457" t="str">
        <f>VLOOKUP(A457,[1]Tabelle1!A$1:B$68,2,FALSE)</f>
        <v>Aurich</v>
      </c>
      <c r="E457" t="str">
        <f>VLOOKUP(A457,[2]Kreise!$A$2:$C$53,3,FALSE)</f>
        <v>K03452</v>
      </c>
      <c r="F457">
        <f>VLOOKUP(A457,'2020_1-2-8_Download'!$B$11:$T$62,12,FALSE)</f>
        <v>43</v>
      </c>
    </row>
    <row r="458" spans="1:6" x14ac:dyDescent="0.25">
      <c r="A458" s="64">
        <f>'2020_1-2-8_Download'!B51</f>
        <v>453</v>
      </c>
      <c r="B458">
        <f>'2020_1-2-8_Download'!$M$8</f>
        <v>2013</v>
      </c>
      <c r="C458" t="str">
        <f>'2020_1-2-8_Download'!$D$11</f>
        <v>Ausländerinnen und Ausländer</v>
      </c>
      <c r="D458" t="str">
        <f>VLOOKUP(A458,[1]Tabelle1!A$1:B$68,2,FALSE)</f>
        <v>Cloppenburg</v>
      </c>
      <c r="E458" t="str">
        <f>VLOOKUP(A458,[2]Kreise!$A$2:$C$53,3,FALSE)</f>
        <v>K03453</v>
      </c>
      <c r="F458">
        <f>VLOOKUP(A458,'2020_1-2-8_Download'!$B$11:$T$62,12,FALSE)</f>
        <v>116</v>
      </c>
    </row>
    <row r="459" spans="1:6" x14ac:dyDescent="0.25">
      <c r="A459" s="64">
        <f>'2020_1-2-8_Download'!B52</f>
        <v>454</v>
      </c>
      <c r="B459">
        <f>'2020_1-2-8_Download'!$M$8</f>
        <v>2013</v>
      </c>
      <c r="C459" t="str">
        <f>'2020_1-2-8_Download'!$D$11</f>
        <v>Ausländerinnen und Ausländer</v>
      </c>
      <c r="D459" t="str">
        <f>VLOOKUP(A459,[1]Tabelle1!A$1:B$68,2,FALSE)</f>
        <v>Emsland</v>
      </c>
      <c r="E459" t="str">
        <f>VLOOKUP(A459,[2]Kreise!$A$2:$C$53,3,FALSE)</f>
        <v>K03454</v>
      </c>
      <c r="F459">
        <f>VLOOKUP(A459,'2020_1-2-8_Download'!$B$11:$T$62,12,FALSE)</f>
        <v>147</v>
      </c>
    </row>
    <row r="460" spans="1:6" x14ac:dyDescent="0.25">
      <c r="A460" s="64">
        <f>'2020_1-2-8_Download'!B53</f>
        <v>455</v>
      </c>
      <c r="B460">
        <f>'2020_1-2-8_Download'!$M$8</f>
        <v>2013</v>
      </c>
      <c r="C460" t="str">
        <f>'2020_1-2-8_Download'!$D$11</f>
        <v>Ausländerinnen und Ausländer</v>
      </c>
      <c r="D460" t="str">
        <f>VLOOKUP(A460,[1]Tabelle1!A$1:B$68,2,FALSE)</f>
        <v>Friesland</v>
      </c>
      <c r="E460" t="str">
        <f>VLOOKUP(A460,[2]Kreise!$A$2:$C$53,3,FALSE)</f>
        <v>K03455</v>
      </c>
      <c r="F460">
        <f>VLOOKUP(A460,'2020_1-2-8_Download'!$B$11:$T$62,12,FALSE)</f>
        <v>22</v>
      </c>
    </row>
    <row r="461" spans="1:6" x14ac:dyDescent="0.25">
      <c r="A461" s="64">
        <f>'2020_1-2-8_Download'!B54</f>
        <v>456</v>
      </c>
      <c r="B461">
        <f>'2020_1-2-8_Download'!$M$8</f>
        <v>2013</v>
      </c>
      <c r="C461" t="str">
        <f>'2020_1-2-8_Download'!$D$11</f>
        <v>Ausländerinnen und Ausländer</v>
      </c>
      <c r="D461" t="str">
        <f>VLOOKUP(A461,[1]Tabelle1!A$1:B$68,2,FALSE)</f>
        <v>Grafschaft Bentheim</v>
      </c>
      <c r="E461" t="str">
        <f>VLOOKUP(A461,[2]Kreise!$A$2:$C$53,3,FALSE)</f>
        <v>K03456</v>
      </c>
      <c r="F461">
        <f>VLOOKUP(A461,'2020_1-2-8_Download'!$B$11:$T$62,12,FALSE)</f>
        <v>79</v>
      </c>
    </row>
    <row r="462" spans="1:6" x14ac:dyDescent="0.25">
      <c r="A462" s="64">
        <f>'2020_1-2-8_Download'!B55</f>
        <v>457</v>
      </c>
      <c r="B462">
        <f>'2020_1-2-8_Download'!$M$8</f>
        <v>2013</v>
      </c>
      <c r="C462" t="str">
        <f>'2020_1-2-8_Download'!$D$11</f>
        <v>Ausländerinnen und Ausländer</v>
      </c>
      <c r="D462" t="str">
        <f>VLOOKUP(A462,[1]Tabelle1!A$1:B$68,2,FALSE)</f>
        <v>Leer</v>
      </c>
      <c r="E462" t="str">
        <f>VLOOKUP(A462,[2]Kreise!$A$2:$C$53,3,FALSE)</f>
        <v>K03457</v>
      </c>
      <c r="F462">
        <f>VLOOKUP(A462,'2020_1-2-8_Download'!$B$11:$T$62,12,FALSE)</f>
        <v>46</v>
      </c>
    </row>
    <row r="463" spans="1:6" x14ac:dyDescent="0.25">
      <c r="A463" s="64">
        <f>'2020_1-2-8_Download'!B56</f>
        <v>458</v>
      </c>
      <c r="B463">
        <f>'2020_1-2-8_Download'!$M$8</f>
        <v>2013</v>
      </c>
      <c r="C463" t="str">
        <f>'2020_1-2-8_Download'!$D$11</f>
        <v>Ausländerinnen und Ausländer</v>
      </c>
      <c r="D463" t="str">
        <f>VLOOKUP(A463,[1]Tabelle1!A$1:B$68,2,FALSE)</f>
        <v>Oldenburg</v>
      </c>
      <c r="E463" t="str">
        <f>VLOOKUP(A463,[2]Kreise!$A$2:$C$53,3,FALSE)</f>
        <v>K03458</v>
      </c>
      <c r="F463">
        <f>VLOOKUP(A463,'2020_1-2-8_Download'!$B$11:$T$62,12,FALSE)</f>
        <v>64</v>
      </c>
    </row>
    <row r="464" spans="1:6" x14ac:dyDescent="0.25">
      <c r="A464" s="64">
        <f>'2020_1-2-8_Download'!B57</f>
        <v>459</v>
      </c>
      <c r="B464">
        <f>'2020_1-2-8_Download'!$M$8</f>
        <v>2013</v>
      </c>
      <c r="C464" t="str">
        <f>'2020_1-2-8_Download'!$D$11</f>
        <v>Ausländerinnen und Ausländer</v>
      </c>
      <c r="D464" t="str">
        <f>VLOOKUP(A464,[1]Tabelle1!A$1:B$68,2,FALSE)</f>
        <v>Osnabrück</v>
      </c>
      <c r="E464" t="str">
        <f>VLOOKUP(A464,[2]Kreise!$A$2:$C$53,3,FALSE)</f>
        <v>K03459</v>
      </c>
      <c r="F464">
        <f>VLOOKUP(A464,'2020_1-2-8_Download'!$B$11:$T$62,12,FALSE)</f>
        <v>107</v>
      </c>
    </row>
    <row r="465" spans="1:6" x14ac:dyDescent="0.25">
      <c r="A465" s="64">
        <f>'2020_1-2-8_Download'!B58</f>
        <v>460</v>
      </c>
      <c r="B465">
        <f>'2020_1-2-8_Download'!$M$8</f>
        <v>2013</v>
      </c>
      <c r="C465" t="str">
        <f>'2020_1-2-8_Download'!$D$11</f>
        <v>Ausländerinnen und Ausländer</v>
      </c>
      <c r="D465" t="str">
        <f>VLOOKUP(A465,[1]Tabelle1!A$1:B$68,2,FALSE)</f>
        <v>Vechta</v>
      </c>
      <c r="E465" t="str">
        <f>VLOOKUP(A465,[2]Kreise!$A$2:$C$53,3,FALSE)</f>
        <v>K03460</v>
      </c>
      <c r="F465">
        <f>VLOOKUP(A465,'2020_1-2-8_Download'!$B$11:$T$62,12,FALSE)</f>
        <v>113</v>
      </c>
    </row>
    <row r="466" spans="1:6" x14ac:dyDescent="0.25">
      <c r="A466" s="64">
        <f>'2020_1-2-8_Download'!B59</f>
        <v>461</v>
      </c>
      <c r="B466">
        <f>'2020_1-2-8_Download'!$M$8</f>
        <v>2013</v>
      </c>
      <c r="C466" t="str">
        <f>'2020_1-2-8_Download'!$D$11</f>
        <v>Ausländerinnen und Ausländer</v>
      </c>
      <c r="D466" t="str">
        <f>VLOOKUP(A466,[1]Tabelle1!A$1:B$68,2,FALSE)</f>
        <v>Wesermarsch</v>
      </c>
      <c r="E466" t="str">
        <f>VLOOKUP(A466,[2]Kreise!$A$2:$C$53,3,FALSE)</f>
        <v>K03461</v>
      </c>
      <c r="F466">
        <f>VLOOKUP(A466,'2020_1-2-8_Download'!$B$11:$T$62,12,FALSE)</f>
        <v>27</v>
      </c>
    </row>
    <row r="467" spans="1:6" x14ac:dyDescent="0.25">
      <c r="A467" s="64">
        <f>'2020_1-2-8_Download'!B60</f>
        <v>462</v>
      </c>
      <c r="B467">
        <f>'2020_1-2-8_Download'!$M$8</f>
        <v>2013</v>
      </c>
      <c r="C467" t="str">
        <f>'2020_1-2-8_Download'!$D$11</f>
        <v>Ausländerinnen und Ausländer</v>
      </c>
      <c r="D467" t="str">
        <f>VLOOKUP(A467,[1]Tabelle1!A$1:B$68,2,FALSE)</f>
        <v>Wittmund</v>
      </c>
      <c r="E467" t="str">
        <f>VLOOKUP(A467,[2]Kreise!$A$2:$C$53,3,FALSE)</f>
        <v>K03462</v>
      </c>
      <c r="F467">
        <f>VLOOKUP(A467,'2020_1-2-8_Download'!$B$11:$T$62,12,FALSE)</f>
        <v>9</v>
      </c>
    </row>
    <row r="468" spans="1:6" x14ac:dyDescent="0.25">
      <c r="A468" s="64">
        <f>'2020_1-2-8_Download'!B61</f>
        <v>4</v>
      </c>
      <c r="B468">
        <f>'2020_1-2-8_Download'!$M$8</f>
        <v>2013</v>
      </c>
      <c r="C468" t="str">
        <f>'2020_1-2-8_Download'!$D$11</f>
        <v>Ausländerinnen und Ausländer</v>
      </c>
      <c r="D468" t="str">
        <f>VLOOKUP(A468,[1]Tabelle1!A$1:B$68,2,FALSE)</f>
        <v>Stat. Region Weser-Ems</v>
      </c>
      <c r="E468" t="str">
        <f>VLOOKUP(A468,[2]Kreise!$A$2:$C$53,3,FALSE)</f>
        <v>K034</v>
      </c>
      <c r="F468">
        <f>VLOOKUP(A468,'2020_1-2-8_Download'!$B$11:$T$62,12,FALSE)</f>
        <v>1072</v>
      </c>
    </row>
    <row r="469" spans="1:6" x14ac:dyDescent="0.25">
      <c r="A469" s="64">
        <f>'2020_1-2-8_Download'!B62</f>
        <v>0</v>
      </c>
      <c r="B469">
        <f>'2020_1-2-8_Download'!$M$8</f>
        <v>2013</v>
      </c>
      <c r="C469" t="str">
        <f>'2020_1-2-8_Download'!$D$11</f>
        <v>Ausländerinnen und Ausländer</v>
      </c>
      <c r="D469" t="str">
        <f>VLOOKUP(A469,[1]Tabelle1!A$1:B$68,2,FALSE)</f>
        <v>Niedersachsen</v>
      </c>
      <c r="E469" t="str">
        <f>VLOOKUP(A469,[2]Kreise!$A$2:$C$53,3,FALSE)</f>
        <v>K030</v>
      </c>
      <c r="F469">
        <f>VLOOKUP(A469,'2020_1-2-8_Download'!$B$11:$T$62,12,FALSE)</f>
        <v>3016</v>
      </c>
    </row>
    <row r="470" spans="1:6" x14ac:dyDescent="0.25">
      <c r="A470" s="64">
        <f>'2020_1-2-8_Download'!B11</f>
        <v>101</v>
      </c>
      <c r="B470">
        <f>'2020_1-2-8_Download'!$N$8</f>
        <v>2014</v>
      </c>
      <c r="C470" t="str">
        <f>'2020_1-2-8_Download'!$D$11</f>
        <v>Ausländerinnen und Ausländer</v>
      </c>
      <c r="D470" t="str">
        <f>VLOOKUP(A470,[1]Tabelle1!A$1:B$68,2,FALSE)</f>
        <v>Braunschweig  Stadt</v>
      </c>
      <c r="E470" t="str">
        <f>VLOOKUP(A470,[2]Kreise!$A$2:$C$53,3,FALSE)</f>
        <v>K03101</v>
      </c>
      <c r="F470">
        <f>VLOOKUP(A470,'2020_1-2-8_Download'!$B$11:$T$62,13,FALSE)</f>
        <v>138</v>
      </c>
    </row>
    <row r="471" spans="1:6" x14ac:dyDescent="0.25">
      <c r="A471" s="64">
        <f>'2020_1-2-8_Download'!B12</f>
        <v>102</v>
      </c>
      <c r="B471">
        <f>'2020_1-2-8_Download'!$N$8</f>
        <v>2014</v>
      </c>
      <c r="C471" t="str">
        <f>'2020_1-2-8_Download'!$D$11</f>
        <v>Ausländerinnen und Ausländer</v>
      </c>
      <c r="D471" t="str">
        <f>VLOOKUP(A471,[1]Tabelle1!A$1:B$68,2,FALSE)</f>
        <v>Salzgitter  Stadt</v>
      </c>
      <c r="E471" t="str">
        <f>VLOOKUP(A471,[2]Kreise!$A$2:$C$53,3,FALSE)</f>
        <v>K03102</v>
      </c>
      <c r="F471">
        <f>VLOOKUP(A471,'2020_1-2-8_Download'!$B$11:$T$62,13,FALSE)</f>
        <v>71</v>
      </c>
    </row>
    <row r="472" spans="1:6" x14ac:dyDescent="0.25">
      <c r="A472" s="64">
        <f>'2020_1-2-8_Download'!B13</f>
        <v>103</v>
      </c>
      <c r="B472">
        <f>'2020_1-2-8_Download'!$N$8</f>
        <v>2014</v>
      </c>
      <c r="C472" t="str">
        <f>'2020_1-2-8_Download'!$D$11</f>
        <v>Ausländerinnen und Ausländer</v>
      </c>
      <c r="D472" t="str">
        <f>VLOOKUP(A472,[1]Tabelle1!A$1:B$68,2,FALSE)</f>
        <v>Wolfsburg  Stadt</v>
      </c>
      <c r="E472" t="str">
        <f>VLOOKUP(A472,[2]Kreise!$A$2:$C$53,3,FALSE)</f>
        <v>K03103</v>
      </c>
      <c r="F472">
        <f>VLOOKUP(A472,'2020_1-2-8_Download'!$B$11:$T$62,13,FALSE)</f>
        <v>99</v>
      </c>
    </row>
    <row r="473" spans="1:6" x14ac:dyDescent="0.25">
      <c r="A473" s="64">
        <f>'2020_1-2-8_Download'!B14</f>
        <v>151</v>
      </c>
      <c r="B473">
        <f>'2020_1-2-8_Download'!$N$8</f>
        <v>2014</v>
      </c>
      <c r="C473" t="str">
        <f>'2020_1-2-8_Download'!$D$11</f>
        <v>Ausländerinnen und Ausländer</v>
      </c>
      <c r="D473" t="str">
        <f>VLOOKUP(A473,[1]Tabelle1!A$1:B$68,2,FALSE)</f>
        <v>Gifhorn</v>
      </c>
      <c r="E473" t="str">
        <f>VLOOKUP(A473,[2]Kreise!$A$2:$C$53,3,FALSE)</f>
        <v>K03151</v>
      </c>
      <c r="F473">
        <f>VLOOKUP(A473,'2020_1-2-8_Download'!$B$11:$T$62,13,FALSE)</f>
        <v>62</v>
      </c>
    </row>
    <row r="474" spans="1:6" x14ac:dyDescent="0.25">
      <c r="A474" s="64">
        <f>'2020_1-2-8_Download'!B15</f>
        <v>153</v>
      </c>
      <c r="B474">
        <f>'2020_1-2-8_Download'!$N$8</f>
        <v>2014</v>
      </c>
      <c r="C474" t="str">
        <f>'2020_1-2-8_Download'!$D$11</f>
        <v>Ausländerinnen und Ausländer</v>
      </c>
      <c r="D474" t="str">
        <f>VLOOKUP(A474,[1]Tabelle1!A$1:B$68,2,FALSE)</f>
        <v>Goslar</v>
      </c>
      <c r="E474" t="str">
        <f>VLOOKUP(A474,[2]Kreise!$A$2:$C$53,3,FALSE)</f>
        <v>K03153</v>
      </c>
      <c r="F474">
        <f>VLOOKUP(A474,'2020_1-2-8_Download'!$B$11:$T$62,13,FALSE)</f>
        <v>54</v>
      </c>
    </row>
    <row r="475" spans="1:6" x14ac:dyDescent="0.25">
      <c r="A475" s="64">
        <f>'2020_1-2-8_Download'!B16</f>
        <v>154</v>
      </c>
      <c r="B475">
        <f>'2020_1-2-8_Download'!$N$8</f>
        <v>2014</v>
      </c>
      <c r="C475" t="str">
        <f>'2020_1-2-8_Download'!$D$11</f>
        <v>Ausländerinnen und Ausländer</v>
      </c>
      <c r="D475" t="str">
        <f>VLOOKUP(A475,[1]Tabelle1!A$1:B$68,2,FALSE)</f>
        <v>Helmstedt</v>
      </c>
      <c r="E475" t="str">
        <f>VLOOKUP(A475,[2]Kreise!$A$2:$C$53,3,FALSE)</f>
        <v>K03154</v>
      </c>
      <c r="F475">
        <f>VLOOKUP(A475,'2020_1-2-8_Download'!$B$11:$T$62,13,FALSE)</f>
        <v>15</v>
      </c>
    </row>
    <row r="476" spans="1:6" x14ac:dyDescent="0.25">
      <c r="A476" s="64">
        <f>'2020_1-2-8_Download'!B17</f>
        <v>155</v>
      </c>
      <c r="B476">
        <f>'2020_1-2-8_Download'!$N$8</f>
        <v>2014</v>
      </c>
      <c r="C476" t="str">
        <f>'2020_1-2-8_Download'!$D$11</f>
        <v>Ausländerinnen und Ausländer</v>
      </c>
      <c r="D476" t="str">
        <f>VLOOKUP(A476,[1]Tabelle1!A$1:B$68,2,FALSE)</f>
        <v>Northeim</v>
      </c>
      <c r="E476" t="str">
        <f>VLOOKUP(A476,[2]Kreise!$A$2:$C$53,3,FALSE)</f>
        <v>K03155</v>
      </c>
      <c r="F476">
        <f>VLOOKUP(A476,'2020_1-2-8_Download'!$B$11:$T$62,13,FALSE)</f>
        <v>55</v>
      </c>
    </row>
    <row r="477" spans="1:6" x14ac:dyDescent="0.25">
      <c r="A477" s="64">
        <f>'2020_1-2-8_Download'!B18</f>
        <v>157</v>
      </c>
      <c r="B477">
        <f>'2020_1-2-8_Download'!$N$8</f>
        <v>2014</v>
      </c>
      <c r="C477" t="str">
        <f>'2020_1-2-8_Download'!$D$11</f>
        <v>Ausländerinnen und Ausländer</v>
      </c>
      <c r="D477" t="str">
        <f>VLOOKUP(A477,[1]Tabelle1!A$1:B$68,2,FALSE)</f>
        <v>Peine</v>
      </c>
      <c r="E477" t="str">
        <f>VLOOKUP(A477,[2]Kreise!$A$2:$C$53,3,FALSE)</f>
        <v>K03157</v>
      </c>
      <c r="F477">
        <f>VLOOKUP(A477,'2020_1-2-8_Download'!$B$11:$T$62,13,FALSE)</f>
        <v>43</v>
      </c>
    </row>
    <row r="478" spans="1:6" x14ac:dyDescent="0.25">
      <c r="A478" s="64">
        <f>'2020_1-2-8_Download'!B19</f>
        <v>158</v>
      </c>
      <c r="B478">
        <f>'2020_1-2-8_Download'!$N$8</f>
        <v>2014</v>
      </c>
      <c r="C478" t="str">
        <f>'2020_1-2-8_Download'!$D$11</f>
        <v>Ausländerinnen und Ausländer</v>
      </c>
      <c r="D478" t="str">
        <f>VLOOKUP(A478,[1]Tabelle1!A$1:B$68,2,FALSE)</f>
        <v>Wolfenbüttel</v>
      </c>
      <c r="E478" t="str">
        <f>VLOOKUP(A478,[2]Kreise!$A$2:$C$53,3,FALSE)</f>
        <v>K03158</v>
      </c>
      <c r="F478">
        <f>VLOOKUP(A478,'2020_1-2-8_Download'!$B$11:$T$62,13,FALSE)</f>
        <v>37</v>
      </c>
    </row>
    <row r="479" spans="1:6" x14ac:dyDescent="0.25">
      <c r="A479" s="64">
        <f>'2020_1-2-8_Download'!B20</f>
        <v>159</v>
      </c>
      <c r="B479">
        <f>'2020_1-2-8_Download'!$N$8</f>
        <v>2014</v>
      </c>
      <c r="C479" t="str">
        <f>'2020_1-2-8_Download'!$D$11</f>
        <v>Ausländerinnen und Ausländer</v>
      </c>
      <c r="D479" t="str">
        <f>VLOOKUP(A479,[1]Tabelle1!A$1:B$68,2,FALSE)</f>
        <v>Göttingen</v>
      </c>
      <c r="E479" t="str">
        <f>VLOOKUP(A479,[2]Kreise!$A$2:$C$53,3,FALSE)</f>
        <v>K03159</v>
      </c>
      <c r="F479">
        <f>VLOOKUP(A479,'2020_1-2-8_Download'!$B$11:$T$62,13,FALSE)</f>
        <v>185</v>
      </c>
    </row>
    <row r="480" spans="1:6" x14ac:dyDescent="0.25">
      <c r="A480" s="64">
        <f>'2020_1-2-8_Download'!B21</f>
        <v>1</v>
      </c>
      <c r="B480">
        <f>'2020_1-2-8_Download'!$N$8</f>
        <v>2014</v>
      </c>
      <c r="C480" t="str">
        <f>'2020_1-2-8_Download'!$D$11</f>
        <v>Ausländerinnen und Ausländer</v>
      </c>
      <c r="D480" t="str">
        <f>VLOOKUP(A480,[1]Tabelle1!A$1:B$68,2,FALSE)</f>
        <v>Stat. Region Braunschweig</v>
      </c>
      <c r="E480" t="str">
        <f>VLOOKUP(A480,[2]Kreise!$A$2:$C$53,3,FALSE)</f>
        <v>K031</v>
      </c>
      <c r="F480">
        <f>VLOOKUP(A480,'2020_1-2-8_Download'!$B$11:$T$62,13,FALSE)</f>
        <v>759</v>
      </c>
    </row>
    <row r="481" spans="1:6" x14ac:dyDescent="0.25">
      <c r="A481" s="64">
        <f>'2020_1-2-8_Download'!B22</f>
        <v>241</v>
      </c>
      <c r="B481">
        <f>'2020_1-2-8_Download'!$N$8</f>
        <v>2014</v>
      </c>
      <c r="C481" t="str">
        <f>'2020_1-2-8_Download'!$D$11</f>
        <v>Ausländerinnen und Ausländer</v>
      </c>
      <c r="D481" t="str">
        <f>VLOOKUP(A481,[1]Tabelle1!A$1:B$68,2,FALSE)</f>
        <v>Hannover  Region</v>
      </c>
      <c r="E481" t="str">
        <f>VLOOKUP(A481,[2]Kreise!$A$2:$C$53,3,FALSE)</f>
        <v>K03241</v>
      </c>
      <c r="F481">
        <f>VLOOKUP(A481,'2020_1-2-8_Download'!$B$11:$T$62,13,FALSE)</f>
        <v>770</v>
      </c>
    </row>
    <row r="482" spans="1:6" x14ac:dyDescent="0.25">
      <c r="A482" s="64">
        <f>'2020_1-2-8_Download'!B23</f>
        <v>241001</v>
      </c>
      <c r="B482">
        <f>'2020_1-2-8_Download'!$N$8</f>
        <v>2014</v>
      </c>
      <c r="C482" t="str">
        <f>'2020_1-2-8_Download'!$D$11</f>
        <v>Ausländerinnen und Ausländer</v>
      </c>
      <c r="D482" t="str">
        <f>VLOOKUP(A482,[1]Tabelle1!A$1:B$68,2,FALSE)</f>
        <v xml:space="preserve">   dav. Hannover  Lhst.</v>
      </c>
      <c r="E482" t="str">
        <f>VLOOKUP(A482,[2]Kreise!$A$2:$C$53,3,FALSE)</f>
        <v>K03241001</v>
      </c>
      <c r="F482">
        <f>VLOOKUP(A482,'2020_1-2-8_Download'!$B$11:$T$62,13,FALSE)</f>
        <v>493</v>
      </c>
    </row>
    <row r="483" spans="1:6" x14ac:dyDescent="0.25">
      <c r="A483" s="64">
        <f>'2020_1-2-8_Download'!B24</f>
        <v>241999</v>
      </c>
      <c r="B483">
        <f>'2020_1-2-8_Download'!$N$8</f>
        <v>2014</v>
      </c>
      <c r="C483" t="str">
        <f>'2020_1-2-8_Download'!$D$11</f>
        <v>Ausländerinnen und Ausländer</v>
      </c>
      <c r="D483" t="str">
        <f>VLOOKUP(A483,[1]Tabelle1!A$1:B$68,2,FALSE)</f>
        <v xml:space="preserve">   dav. Hannover  Umland</v>
      </c>
      <c r="E483" t="str">
        <f>VLOOKUP(A483,[2]Kreise!$A$2:$C$53,3,FALSE)</f>
        <v>K03241999</v>
      </c>
      <c r="F483">
        <f>VLOOKUP(A483,'2020_1-2-8_Download'!$B$11:$T$62,13,FALSE)</f>
        <v>277</v>
      </c>
    </row>
    <row r="484" spans="1:6" x14ac:dyDescent="0.25">
      <c r="A484" s="64">
        <f>'2020_1-2-8_Download'!B25</f>
        <v>251</v>
      </c>
      <c r="B484">
        <f>'2020_1-2-8_Download'!$N$8</f>
        <v>2014</v>
      </c>
      <c r="C484" t="str">
        <f>'2020_1-2-8_Download'!$D$11</f>
        <v>Ausländerinnen und Ausländer</v>
      </c>
      <c r="D484" t="str">
        <f>VLOOKUP(A484,[1]Tabelle1!A$1:B$68,2,FALSE)</f>
        <v>Diepholz</v>
      </c>
      <c r="E484" t="str">
        <f>VLOOKUP(A484,[2]Kreise!$A$2:$C$53,3,FALSE)</f>
        <v>K03251</v>
      </c>
      <c r="F484">
        <f>VLOOKUP(A484,'2020_1-2-8_Download'!$B$11:$T$62,13,FALSE)</f>
        <v>102</v>
      </c>
    </row>
    <row r="485" spans="1:6" x14ac:dyDescent="0.25">
      <c r="A485" s="64">
        <f>'2020_1-2-8_Download'!B26</f>
        <v>252</v>
      </c>
      <c r="B485">
        <f>'2020_1-2-8_Download'!$N$8</f>
        <v>2014</v>
      </c>
      <c r="C485" t="str">
        <f>'2020_1-2-8_Download'!$D$11</f>
        <v>Ausländerinnen und Ausländer</v>
      </c>
      <c r="D485" t="str">
        <f>VLOOKUP(A485,[1]Tabelle1!A$1:B$68,2,FALSE)</f>
        <v>Hameln-Pyrmont</v>
      </c>
      <c r="E485" t="str">
        <f>VLOOKUP(A485,[2]Kreise!$A$2:$C$53,3,FALSE)</f>
        <v>K03252</v>
      </c>
      <c r="F485">
        <f>VLOOKUP(A485,'2020_1-2-8_Download'!$B$11:$T$62,13,FALSE)</f>
        <v>101</v>
      </c>
    </row>
    <row r="486" spans="1:6" x14ac:dyDescent="0.25">
      <c r="A486" s="64">
        <f>'2020_1-2-8_Download'!B27</f>
        <v>254</v>
      </c>
      <c r="B486">
        <f>'2020_1-2-8_Download'!$N$8</f>
        <v>2014</v>
      </c>
      <c r="C486" t="str">
        <f>'2020_1-2-8_Download'!$D$11</f>
        <v>Ausländerinnen und Ausländer</v>
      </c>
      <c r="D486" t="str">
        <f>VLOOKUP(A486,[1]Tabelle1!A$1:B$68,2,FALSE)</f>
        <v>Hildesheim</v>
      </c>
      <c r="E486" t="str">
        <f>VLOOKUP(A486,[2]Kreise!$A$2:$C$53,3,FALSE)</f>
        <v>K03254</v>
      </c>
      <c r="F486">
        <f>VLOOKUP(A486,'2020_1-2-8_Download'!$B$11:$T$62,13,FALSE)</f>
        <v>124</v>
      </c>
    </row>
    <row r="487" spans="1:6" x14ac:dyDescent="0.25">
      <c r="A487" s="64">
        <f>'2020_1-2-8_Download'!B28</f>
        <v>255</v>
      </c>
      <c r="B487">
        <f>'2020_1-2-8_Download'!$N$8</f>
        <v>2014</v>
      </c>
      <c r="C487" t="str">
        <f>'2020_1-2-8_Download'!$D$11</f>
        <v>Ausländerinnen und Ausländer</v>
      </c>
      <c r="D487" t="str">
        <f>VLOOKUP(A487,[1]Tabelle1!A$1:B$68,2,FALSE)</f>
        <v>Holzminden</v>
      </c>
      <c r="E487" t="str">
        <f>VLOOKUP(A487,[2]Kreise!$A$2:$C$53,3,FALSE)</f>
        <v>K03255</v>
      </c>
      <c r="F487">
        <f>VLOOKUP(A487,'2020_1-2-8_Download'!$B$11:$T$62,13,FALSE)</f>
        <v>20</v>
      </c>
    </row>
    <row r="488" spans="1:6" x14ac:dyDescent="0.25">
      <c r="A488" s="64">
        <f>'2020_1-2-8_Download'!B29</f>
        <v>256</v>
      </c>
      <c r="B488">
        <f>'2020_1-2-8_Download'!$N$8</f>
        <v>2014</v>
      </c>
      <c r="C488" t="str">
        <f>'2020_1-2-8_Download'!$D$11</f>
        <v>Ausländerinnen und Ausländer</v>
      </c>
      <c r="D488" t="str">
        <f>VLOOKUP(A488,[1]Tabelle1!A$1:B$68,2,FALSE)</f>
        <v>Nienburg (Weser)</v>
      </c>
      <c r="E488" t="str">
        <f>VLOOKUP(A488,[2]Kreise!$A$2:$C$53,3,FALSE)</f>
        <v>K03256</v>
      </c>
      <c r="F488">
        <f>VLOOKUP(A488,'2020_1-2-8_Download'!$B$11:$T$62,13,FALSE)</f>
        <v>27</v>
      </c>
    </row>
    <row r="489" spans="1:6" x14ac:dyDescent="0.25">
      <c r="A489" s="64">
        <f>'2020_1-2-8_Download'!B30</f>
        <v>257</v>
      </c>
      <c r="B489">
        <f>'2020_1-2-8_Download'!$N$8</f>
        <v>2014</v>
      </c>
      <c r="C489" t="str">
        <f>'2020_1-2-8_Download'!$D$11</f>
        <v>Ausländerinnen und Ausländer</v>
      </c>
      <c r="D489" t="str">
        <f>VLOOKUP(A489,[1]Tabelle1!A$1:B$68,2,FALSE)</f>
        <v>Schaumburg</v>
      </c>
      <c r="E489" t="str">
        <f>VLOOKUP(A489,[2]Kreise!$A$2:$C$53,3,FALSE)</f>
        <v>K03257</v>
      </c>
      <c r="F489">
        <f>VLOOKUP(A489,'2020_1-2-8_Download'!$B$11:$T$62,13,FALSE)</f>
        <v>85</v>
      </c>
    </row>
    <row r="490" spans="1:6" x14ac:dyDescent="0.25">
      <c r="A490" s="64">
        <f>'2020_1-2-8_Download'!B31</f>
        <v>2</v>
      </c>
      <c r="B490">
        <f>'2020_1-2-8_Download'!$N$8</f>
        <v>2014</v>
      </c>
      <c r="C490" t="str">
        <f>'2020_1-2-8_Download'!$D$11</f>
        <v>Ausländerinnen und Ausländer</v>
      </c>
      <c r="D490" t="str">
        <f>VLOOKUP(A490,[1]Tabelle1!A$1:B$68,2,FALSE)</f>
        <v>Stat. Region Hannover</v>
      </c>
      <c r="E490" t="str">
        <f>VLOOKUP(A490,[2]Kreise!$A$2:$C$53,3,FALSE)</f>
        <v>K032</v>
      </c>
      <c r="F490">
        <f>VLOOKUP(A490,'2020_1-2-8_Download'!$B$11:$T$62,13,FALSE)</f>
        <v>1229</v>
      </c>
    </row>
    <row r="491" spans="1:6" x14ac:dyDescent="0.25">
      <c r="A491" s="64">
        <f>'2020_1-2-8_Download'!B32</f>
        <v>351</v>
      </c>
      <c r="B491">
        <f>'2020_1-2-8_Download'!$N$8</f>
        <v>2014</v>
      </c>
      <c r="C491" t="str">
        <f>'2020_1-2-8_Download'!$D$11</f>
        <v>Ausländerinnen und Ausländer</v>
      </c>
      <c r="D491" t="str">
        <f>VLOOKUP(A491,[1]Tabelle1!A$1:B$68,2,FALSE)</f>
        <v>Celle</v>
      </c>
      <c r="E491" t="str">
        <f>VLOOKUP(A491,[2]Kreise!$A$2:$C$53,3,FALSE)</f>
        <v>K03351</v>
      </c>
      <c r="F491">
        <f>VLOOKUP(A491,'2020_1-2-8_Download'!$B$11:$T$62,13,FALSE)</f>
        <v>97</v>
      </c>
    </row>
    <row r="492" spans="1:6" x14ac:dyDescent="0.25">
      <c r="A492" s="64">
        <f>'2020_1-2-8_Download'!B33</f>
        <v>352</v>
      </c>
      <c r="B492">
        <f>'2020_1-2-8_Download'!$N$8</f>
        <v>2014</v>
      </c>
      <c r="C492" t="str">
        <f>'2020_1-2-8_Download'!$D$11</f>
        <v>Ausländerinnen und Ausländer</v>
      </c>
      <c r="D492" t="str">
        <f>VLOOKUP(A492,[1]Tabelle1!A$1:B$68,2,FALSE)</f>
        <v>Cuxhaven</v>
      </c>
      <c r="E492" t="str">
        <f>VLOOKUP(A492,[2]Kreise!$A$2:$C$53,3,FALSE)</f>
        <v>K03352</v>
      </c>
      <c r="F492">
        <f>VLOOKUP(A492,'2020_1-2-8_Download'!$B$11:$T$62,13,FALSE)</f>
        <v>83</v>
      </c>
    </row>
    <row r="493" spans="1:6" x14ac:dyDescent="0.25">
      <c r="A493" s="64">
        <f>'2020_1-2-8_Download'!B34</f>
        <v>353</v>
      </c>
      <c r="B493">
        <f>'2020_1-2-8_Download'!$N$8</f>
        <v>2014</v>
      </c>
      <c r="C493" t="str">
        <f>'2020_1-2-8_Download'!$D$11</f>
        <v>Ausländerinnen und Ausländer</v>
      </c>
      <c r="D493" t="str">
        <f>VLOOKUP(A493,[1]Tabelle1!A$1:B$68,2,FALSE)</f>
        <v>Harburg</v>
      </c>
      <c r="E493" t="str">
        <f>VLOOKUP(A493,[2]Kreise!$A$2:$C$53,3,FALSE)</f>
        <v>K03353</v>
      </c>
      <c r="F493">
        <f>VLOOKUP(A493,'2020_1-2-8_Download'!$B$11:$T$62,13,FALSE)</f>
        <v>84</v>
      </c>
    </row>
    <row r="494" spans="1:6" x14ac:dyDescent="0.25">
      <c r="A494" s="64">
        <f>'2020_1-2-8_Download'!B35</f>
        <v>354</v>
      </c>
      <c r="B494">
        <f>'2020_1-2-8_Download'!$N$8</f>
        <v>2014</v>
      </c>
      <c r="C494" t="str">
        <f>'2020_1-2-8_Download'!$D$11</f>
        <v>Ausländerinnen und Ausländer</v>
      </c>
      <c r="D494" t="str">
        <f>VLOOKUP(A494,[1]Tabelle1!A$1:B$68,2,FALSE)</f>
        <v>Lüchow-Dannenberg</v>
      </c>
      <c r="E494" t="str">
        <f>VLOOKUP(A494,[2]Kreise!$A$2:$C$53,3,FALSE)</f>
        <v>K03354</v>
      </c>
      <c r="F494">
        <f>VLOOKUP(A494,'2020_1-2-8_Download'!$B$11:$T$62,13,FALSE)</f>
        <v>22</v>
      </c>
    </row>
    <row r="495" spans="1:6" x14ac:dyDescent="0.25">
      <c r="A495" s="64">
        <f>'2020_1-2-8_Download'!B36</f>
        <v>355</v>
      </c>
      <c r="B495">
        <f>'2020_1-2-8_Download'!$N$8</f>
        <v>2014</v>
      </c>
      <c r="C495" t="str">
        <f>'2020_1-2-8_Download'!$D$11</f>
        <v>Ausländerinnen und Ausländer</v>
      </c>
      <c r="D495" t="str">
        <f>VLOOKUP(A495,[1]Tabelle1!A$1:B$68,2,FALSE)</f>
        <v>Lüneburg</v>
      </c>
      <c r="E495" t="str">
        <f>VLOOKUP(A495,[2]Kreise!$A$2:$C$53,3,FALSE)</f>
        <v>K03355</v>
      </c>
      <c r="F495">
        <f>VLOOKUP(A495,'2020_1-2-8_Download'!$B$11:$T$62,13,FALSE)</f>
        <v>52</v>
      </c>
    </row>
    <row r="496" spans="1:6" x14ac:dyDescent="0.25">
      <c r="A496" s="64">
        <f>'2020_1-2-8_Download'!B37</f>
        <v>356</v>
      </c>
      <c r="B496">
        <f>'2020_1-2-8_Download'!$N$8</f>
        <v>2014</v>
      </c>
      <c r="C496" t="str">
        <f>'2020_1-2-8_Download'!$D$11</f>
        <v>Ausländerinnen und Ausländer</v>
      </c>
      <c r="D496" t="str">
        <f>VLOOKUP(A496,[1]Tabelle1!A$1:B$68,2,FALSE)</f>
        <v>Osterholz</v>
      </c>
      <c r="E496" t="str">
        <f>VLOOKUP(A496,[2]Kreise!$A$2:$C$53,3,FALSE)</f>
        <v>K03356</v>
      </c>
      <c r="F496">
        <f>VLOOKUP(A496,'2020_1-2-8_Download'!$B$11:$T$62,13,FALSE)</f>
        <v>42</v>
      </c>
    </row>
    <row r="497" spans="1:6" x14ac:dyDescent="0.25">
      <c r="A497" s="64">
        <f>'2020_1-2-8_Download'!B38</f>
        <v>357</v>
      </c>
      <c r="B497">
        <f>'2020_1-2-8_Download'!$N$8</f>
        <v>2014</v>
      </c>
      <c r="C497" t="str">
        <f>'2020_1-2-8_Download'!$D$11</f>
        <v>Ausländerinnen und Ausländer</v>
      </c>
      <c r="D497" t="str">
        <f>VLOOKUP(A497,[1]Tabelle1!A$1:B$68,2,FALSE)</f>
        <v>Rotenburg (Wümme)</v>
      </c>
      <c r="E497" t="str">
        <f>VLOOKUP(A497,[2]Kreise!$A$2:$C$53,3,FALSE)</f>
        <v>K03357</v>
      </c>
      <c r="F497">
        <f>VLOOKUP(A497,'2020_1-2-8_Download'!$B$11:$T$62,13,FALSE)</f>
        <v>58</v>
      </c>
    </row>
    <row r="498" spans="1:6" x14ac:dyDescent="0.25">
      <c r="A498" s="64">
        <f>'2020_1-2-8_Download'!B39</f>
        <v>358</v>
      </c>
      <c r="B498">
        <f>'2020_1-2-8_Download'!$N$8</f>
        <v>2014</v>
      </c>
      <c r="C498" t="str">
        <f>'2020_1-2-8_Download'!$D$11</f>
        <v>Ausländerinnen und Ausländer</v>
      </c>
      <c r="D498" t="str">
        <f>VLOOKUP(A498,[1]Tabelle1!A$1:B$68,2,FALSE)</f>
        <v>Heidekreis</v>
      </c>
      <c r="E498" t="str">
        <f>VLOOKUP(A498,[2]Kreise!$A$2:$C$53,3,FALSE)</f>
        <v>K03358</v>
      </c>
      <c r="F498">
        <f>VLOOKUP(A498,'2020_1-2-8_Download'!$B$11:$T$62,13,FALSE)</f>
        <v>67</v>
      </c>
    </row>
    <row r="499" spans="1:6" x14ac:dyDescent="0.25">
      <c r="A499" s="64">
        <f>'2020_1-2-8_Download'!B40</f>
        <v>359</v>
      </c>
      <c r="B499">
        <f>'2020_1-2-8_Download'!$N$8</f>
        <v>2014</v>
      </c>
      <c r="C499" t="str">
        <f>'2020_1-2-8_Download'!$D$11</f>
        <v>Ausländerinnen und Ausländer</v>
      </c>
      <c r="D499" t="str">
        <f>VLOOKUP(A499,[1]Tabelle1!A$1:B$68,2,FALSE)</f>
        <v>Stade</v>
      </c>
      <c r="E499" t="str">
        <f>VLOOKUP(A499,[2]Kreise!$A$2:$C$53,3,FALSE)</f>
        <v>K03359</v>
      </c>
      <c r="F499">
        <f>VLOOKUP(A499,'2020_1-2-8_Download'!$B$11:$T$62,13,FALSE)</f>
        <v>90</v>
      </c>
    </row>
    <row r="500" spans="1:6" x14ac:dyDescent="0.25">
      <c r="A500" s="64">
        <f>'2020_1-2-8_Download'!B41</f>
        <v>360</v>
      </c>
      <c r="B500">
        <f>'2020_1-2-8_Download'!$N$8</f>
        <v>2014</v>
      </c>
      <c r="C500" t="str">
        <f>'2020_1-2-8_Download'!$D$11</f>
        <v>Ausländerinnen und Ausländer</v>
      </c>
      <c r="D500" t="str">
        <f>VLOOKUP(A500,[1]Tabelle1!A$1:B$68,2,FALSE)</f>
        <v>Uelzen</v>
      </c>
      <c r="E500" t="str">
        <f>VLOOKUP(A500,[2]Kreise!$A$2:$C$53,3,FALSE)</f>
        <v>K03360</v>
      </c>
      <c r="F500">
        <f>VLOOKUP(A500,'2020_1-2-8_Download'!$B$11:$T$62,13,FALSE)</f>
        <v>44</v>
      </c>
    </row>
    <row r="501" spans="1:6" x14ac:dyDescent="0.25">
      <c r="A501" s="64">
        <f>'2020_1-2-8_Download'!B42</f>
        <v>361</v>
      </c>
      <c r="B501">
        <f>'2020_1-2-8_Download'!$N$8</f>
        <v>2014</v>
      </c>
      <c r="C501" t="str">
        <f>'2020_1-2-8_Download'!$D$11</f>
        <v>Ausländerinnen und Ausländer</v>
      </c>
      <c r="D501" t="str">
        <f>VLOOKUP(A501,[1]Tabelle1!A$1:B$68,2,FALSE)</f>
        <v>Verden</v>
      </c>
      <c r="E501" t="str">
        <f>VLOOKUP(A501,[2]Kreise!$A$2:$C$53,3,FALSE)</f>
        <v>K03361</v>
      </c>
      <c r="F501">
        <f>VLOOKUP(A501,'2020_1-2-8_Download'!$B$11:$T$62,13,FALSE)</f>
        <v>38</v>
      </c>
    </row>
    <row r="502" spans="1:6" x14ac:dyDescent="0.25">
      <c r="A502" s="64">
        <f>'2020_1-2-8_Download'!B43</f>
        <v>3</v>
      </c>
      <c r="B502">
        <f>'2020_1-2-8_Download'!$N$8</f>
        <v>2014</v>
      </c>
      <c r="C502" t="str">
        <f>'2020_1-2-8_Download'!$D$11</f>
        <v>Ausländerinnen und Ausländer</v>
      </c>
      <c r="D502" t="str">
        <f>VLOOKUP(A502,[1]Tabelle1!A$1:B$68,2,FALSE)</f>
        <v>Stat. Region Lüneburg</v>
      </c>
      <c r="E502" t="str">
        <f>VLOOKUP(A502,[2]Kreise!$A$2:$C$53,3,FALSE)</f>
        <v>K033</v>
      </c>
      <c r="F502">
        <f>VLOOKUP(A502,'2020_1-2-8_Download'!$B$11:$T$62,13,FALSE)</f>
        <v>677</v>
      </c>
    </row>
    <row r="503" spans="1:6" x14ac:dyDescent="0.25">
      <c r="A503" s="64">
        <f>'2020_1-2-8_Download'!B44</f>
        <v>401</v>
      </c>
      <c r="B503">
        <f>'2020_1-2-8_Download'!$N$8</f>
        <v>2014</v>
      </c>
      <c r="C503" t="str">
        <f>'2020_1-2-8_Download'!$D$11</f>
        <v>Ausländerinnen und Ausländer</v>
      </c>
      <c r="D503" t="str">
        <f>VLOOKUP(A503,[1]Tabelle1!A$1:B$68,2,FALSE)</f>
        <v>Delmenhorst  Stadt</v>
      </c>
      <c r="E503" t="str">
        <f>VLOOKUP(A503,[2]Kreise!$A$2:$C$53,3,FALSE)</f>
        <v>K03401</v>
      </c>
      <c r="F503">
        <f>VLOOKUP(A503,'2020_1-2-8_Download'!$B$11:$T$62,13,FALSE)</f>
        <v>50</v>
      </c>
    </row>
    <row r="504" spans="1:6" x14ac:dyDescent="0.25">
      <c r="A504" s="64">
        <f>'2020_1-2-8_Download'!B45</f>
        <v>402</v>
      </c>
      <c r="B504">
        <f>'2020_1-2-8_Download'!$N$8</f>
        <v>2014</v>
      </c>
      <c r="C504" t="str">
        <f>'2020_1-2-8_Download'!$D$11</f>
        <v>Ausländerinnen und Ausländer</v>
      </c>
      <c r="D504" t="str">
        <f>VLOOKUP(A504,[1]Tabelle1!A$1:B$68,2,FALSE)</f>
        <v>Emden  Stadt</v>
      </c>
      <c r="E504" t="str">
        <f>VLOOKUP(A504,[2]Kreise!$A$2:$C$53,3,FALSE)</f>
        <v>K03402</v>
      </c>
      <c r="F504">
        <f>VLOOKUP(A504,'2020_1-2-8_Download'!$B$11:$T$62,13,FALSE)</f>
        <v>29</v>
      </c>
    </row>
    <row r="505" spans="1:6" x14ac:dyDescent="0.25">
      <c r="A505" s="64">
        <f>'2020_1-2-8_Download'!B46</f>
        <v>403</v>
      </c>
      <c r="B505">
        <f>'2020_1-2-8_Download'!$N$8</f>
        <v>2014</v>
      </c>
      <c r="C505" t="str">
        <f>'2020_1-2-8_Download'!$D$11</f>
        <v>Ausländerinnen und Ausländer</v>
      </c>
      <c r="D505" t="str">
        <f>VLOOKUP(A505,[1]Tabelle1!A$1:B$68,2,FALSE)</f>
        <v>Oldenburg(Oldb)  Stadt</v>
      </c>
      <c r="E505" t="str">
        <f>VLOOKUP(A505,[2]Kreise!$A$2:$C$53,3,FALSE)</f>
        <v>K03403</v>
      </c>
      <c r="F505">
        <f>VLOOKUP(A505,'2020_1-2-8_Download'!$B$11:$T$62,13,FALSE)</f>
        <v>136</v>
      </c>
    </row>
    <row r="506" spans="1:6" x14ac:dyDescent="0.25">
      <c r="A506" s="64">
        <f>'2020_1-2-8_Download'!B47</f>
        <v>404</v>
      </c>
      <c r="B506">
        <f>'2020_1-2-8_Download'!$N$8</f>
        <v>2014</v>
      </c>
      <c r="C506" t="str">
        <f>'2020_1-2-8_Download'!$D$11</f>
        <v>Ausländerinnen und Ausländer</v>
      </c>
      <c r="D506" t="str">
        <f>VLOOKUP(A506,[1]Tabelle1!A$1:B$68,2,FALSE)</f>
        <v>Osnabrück  Stadt</v>
      </c>
      <c r="E506" t="str">
        <f>VLOOKUP(A506,[2]Kreise!$A$2:$C$53,3,FALSE)</f>
        <v>K03404</v>
      </c>
      <c r="F506">
        <f>VLOOKUP(A506,'2020_1-2-8_Download'!$B$11:$T$62,13,FALSE)</f>
        <v>137</v>
      </c>
    </row>
    <row r="507" spans="1:6" x14ac:dyDescent="0.25">
      <c r="A507" s="64">
        <f>'2020_1-2-8_Download'!B48</f>
        <v>405</v>
      </c>
      <c r="B507">
        <f>'2020_1-2-8_Download'!$N$8</f>
        <v>2014</v>
      </c>
      <c r="C507" t="str">
        <f>'2020_1-2-8_Download'!$D$11</f>
        <v>Ausländerinnen und Ausländer</v>
      </c>
      <c r="D507" t="str">
        <f>VLOOKUP(A507,[1]Tabelle1!A$1:B$68,2,FALSE)</f>
        <v>Wilhelmshaven  Stadt</v>
      </c>
      <c r="E507" t="str">
        <f>VLOOKUP(A507,[2]Kreise!$A$2:$C$53,3,FALSE)</f>
        <v>K03405</v>
      </c>
      <c r="F507">
        <f>VLOOKUP(A507,'2020_1-2-8_Download'!$B$11:$T$62,13,FALSE)</f>
        <v>35</v>
      </c>
    </row>
    <row r="508" spans="1:6" x14ac:dyDescent="0.25">
      <c r="A508" s="64">
        <f>'2020_1-2-8_Download'!B49</f>
        <v>451</v>
      </c>
      <c r="B508">
        <f>'2020_1-2-8_Download'!$N$8</f>
        <v>2014</v>
      </c>
      <c r="C508" t="str">
        <f>'2020_1-2-8_Download'!$D$11</f>
        <v>Ausländerinnen und Ausländer</v>
      </c>
      <c r="D508" t="str">
        <f>VLOOKUP(A508,[1]Tabelle1!A$1:B$68,2,FALSE)</f>
        <v>Ammerland</v>
      </c>
      <c r="E508" t="str">
        <f>VLOOKUP(A508,[2]Kreise!$A$2:$C$53,3,FALSE)</f>
        <v>K03451</v>
      </c>
      <c r="F508">
        <f>VLOOKUP(A508,'2020_1-2-8_Download'!$B$11:$T$62,13,FALSE)</f>
        <v>37</v>
      </c>
    </row>
    <row r="509" spans="1:6" x14ac:dyDescent="0.25">
      <c r="A509" s="64">
        <f>'2020_1-2-8_Download'!B50</f>
        <v>452</v>
      </c>
      <c r="B509">
        <f>'2020_1-2-8_Download'!$N$8</f>
        <v>2014</v>
      </c>
      <c r="C509" t="str">
        <f>'2020_1-2-8_Download'!$D$11</f>
        <v>Ausländerinnen und Ausländer</v>
      </c>
      <c r="D509" t="str">
        <f>VLOOKUP(A509,[1]Tabelle1!A$1:B$68,2,FALSE)</f>
        <v>Aurich</v>
      </c>
      <c r="E509" t="str">
        <f>VLOOKUP(A509,[2]Kreise!$A$2:$C$53,3,FALSE)</f>
        <v>K03452</v>
      </c>
      <c r="F509">
        <f>VLOOKUP(A509,'2020_1-2-8_Download'!$B$11:$T$62,13,FALSE)</f>
        <v>62</v>
      </c>
    </row>
    <row r="510" spans="1:6" x14ac:dyDescent="0.25">
      <c r="A510" s="64">
        <f>'2020_1-2-8_Download'!B51</f>
        <v>453</v>
      </c>
      <c r="B510">
        <f>'2020_1-2-8_Download'!$N$8</f>
        <v>2014</v>
      </c>
      <c r="C510" t="str">
        <f>'2020_1-2-8_Download'!$D$11</f>
        <v>Ausländerinnen und Ausländer</v>
      </c>
      <c r="D510" t="str">
        <f>VLOOKUP(A510,[1]Tabelle1!A$1:B$68,2,FALSE)</f>
        <v>Cloppenburg</v>
      </c>
      <c r="E510" t="str">
        <f>VLOOKUP(A510,[2]Kreise!$A$2:$C$53,3,FALSE)</f>
        <v>K03453</v>
      </c>
      <c r="F510">
        <f>VLOOKUP(A510,'2020_1-2-8_Download'!$B$11:$T$62,13,FALSE)</f>
        <v>159</v>
      </c>
    </row>
    <row r="511" spans="1:6" x14ac:dyDescent="0.25">
      <c r="A511" s="64">
        <f>'2020_1-2-8_Download'!B52</f>
        <v>454</v>
      </c>
      <c r="B511">
        <f>'2020_1-2-8_Download'!$N$8</f>
        <v>2014</v>
      </c>
      <c r="C511" t="str">
        <f>'2020_1-2-8_Download'!$D$11</f>
        <v>Ausländerinnen und Ausländer</v>
      </c>
      <c r="D511" t="str">
        <f>VLOOKUP(A511,[1]Tabelle1!A$1:B$68,2,FALSE)</f>
        <v>Emsland</v>
      </c>
      <c r="E511" t="str">
        <f>VLOOKUP(A511,[2]Kreise!$A$2:$C$53,3,FALSE)</f>
        <v>K03454</v>
      </c>
      <c r="F511">
        <f>VLOOKUP(A511,'2020_1-2-8_Download'!$B$11:$T$62,13,FALSE)</f>
        <v>236</v>
      </c>
    </row>
    <row r="512" spans="1:6" x14ac:dyDescent="0.25">
      <c r="A512" s="64">
        <f>'2020_1-2-8_Download'!B53</f>
        <v>455</v>
      </c>
      <c r="B512">
        <f>'2020_1-2-8_Download'!$N$8</f>
        <v>2014</v>
      </c>
      <c r="C512" t="str">
        <f>'2020_1-2-8_Download'!$D$11</f>
        <v>Ausländerinnen und Ausländer</v>
      </c>
      <c r="D512" t="str">
        <f>VLOOKUP(A512,[1]Tabelle1!A$1:B$68,2,FALSE)</f>
        <v>Friesland</v>
      </c>
      <c r="E512" t="str">
        <f>VLOOKUP(A512,[2]Kreise!$A$2:$C$53,3,FALSE)</f>
        <v>K03455</v>
      </c>
      <c r="F512">
        <f>VLOOKUP(A512,'2020_1-2-8_Download'!$B$11:$T$62,13,FALSE)</f>
        <v>29</v>
      </c>
    </row>
    <row r="513" spans="1:6" x14ac:dyDescent="0.25">
      <c r="A513" s="64">
        <f>'2020_1-2-8_Download'!B54</f>
        <v>456</v>
      </c>
      <c r="B513">
        <f>'2020_1-2-8_Download'!$N$8</f>
        <v>2014</v>
      </c>
      <c r="C513" t="str">
        <f>'2020_1-2-8_Download'!$D$11</f>
        <v>Ausländerinnen und Ausländer</v>
      </c>
      <c r="D513" t="str">
        <f>VLOOKUP(A513,[1]Tabelle1!A$1:B$68,2,FALSE)</f>
        <v>Grafschaft Bentheim</v>
      </c>
      <c r="E513" t="str">
        <f>VLOOKUP(A513,[2]Kreise!$A$2:$C$53,3,FALSE)</f>
        <v>K03456</v>
      </c>
      <c r="F513">
        <f>VLOOKUP(A513,'2020_1-2-8_Download'!$B$11:$T$62,13,FALSE)</f>
        <v>108</v>
      </c>
    </row>
    <row r="514" spans="1:6" x14ac:dyDescent="0.25">
      <c r="A514" s="64">
        <f>'2020_1-2-8_Download'!B55</f>
        <v>457</v>
      </c>
      <c r="B514">
        <f>'2020_1-2-8_Download'!$N$8</f>
        <v>2014</v>
      </c>
      <c r="C514" t="str">
        <f>'2020_1-2-8_Download'!$D$11</f>
        <v>Ausländerinnen und Ausländer</v>
      </c>
      <c r="D514" t="str">
        <f>VLOOKUP(A514,[1]Tabelle1!A$1:B$68,2,FALSE)</f>
        <v>Leer</v>
      </c>
      <c r="E514" t="str">
        <f>VLOOKUP(A514,[2]Kreise!$A$2:$C$53,3,FALSE)</f>
        <v>K03457</v>
      </c>
      <c r="F514">
        <f>VLOOKUP(A514,'2020_1-2-8_Download'!$B$11:$T$62,13,FALSE)</f>
        <v>78</v>
      </c>
    </row>
    <row r="515" spans="1:6" x14ac:dyDescent="0.25">
      <c r="A515" s="64">
        <f>'2020_1-2-8_Download'!B56</f>
        <v>458</v>
      </c>
      <c r="B515">
        <f>'2020_1-2-8_Download'!$N$8</f>
        <v>2014</v>
      </c>
      <c r="C515" t="str">
        <f>'2020_1-2-8_Download'!$D$11</f>
        <v>Ausländerinnen und Ausländer</v>
      </c>
      <c r="D515" t="str">
        <f>VLOOKUP(A515,[1]Tabelle1!A$1:B$68,2,FALSE)</f>
        <v>Oldenburg</v>
      </c>
      <c r="E515" t="str">
        <f>VLOOKUP(A515,[2]Kreise!$A$2:$C$53,3,FALSE)</f>
        <v>K03458</v>
      </c>
      <c r="F515">
        <f>VLOOKUP(A515,'2020_1-2-8_Download'!$B$11:$T$62,13,FALSE)</f>
        <v>80</v>
      </c>
    </row>
    <row r="516" spans="1:6" x14ac:dyDescent="0.25">
      <c r="A516" s="64">
        <f>'2020_1-2-8_Download'!B57</f>
        <v>459</v>
      </c>
      <c r="B516">
        <f>'2020_1-2-8_Download'!$N$8</f>
        <v>2014</v>
      </c>
      <c r="C516" t="str">
        <f>'2020_1-2-8_Download'!$D$11</f>
        <v>Ausländerinnen und Ausländer</v>
      </c>
      <c r="D516" t="str">
        <f>VLOOKUP(A516,[1]Tabelle1!A$1:B$68,2,FALSE)</f>
        <v>Osnabrück</v>
      </c>
      <c r="E516" t="str">
        <f>VLOOKUP(A516,[2]Kreise!$A$2:$C$53,3,FALSE)</f>
        <v>K03459</v>
      </c>
      <c r="F516">
        <f>VLOOKUP(A516,'2020_1-2-8_Download'!$B$11:$T$62,13,FALSE)</f>
        <v>185</v>
      </c>
    </row>
    <row r="517" spans="1:6" x14ac:dyDescent="0.25">
      <c r="A517" s="64">
        <f>'2020_1-2-8_Download'!B58</f>
        <v>460</v>
      </c>
      <c r="B517">
        <f>'2020_1-2-8_Download'!$N$8</f>
        <v>2014</v>
      </c>
      <c r="C517" t="str">
        <f>'2020_1-2-8_Download'!$D$11</f>
        <v>Ausländerinnen und Ausländer</v>
      </c>
      <c r="D517" t="str">
        <f>VLOOKUP(A517,[1]Tabelle1!A$1:B$68,2,FALSE)</f>
        <v>Vechta</v>
      </c>
      <c r="E517" t="str">
        <f>VLOOKUP(A517,[2]Kreise!$A$2:$C$53,3,FALSE)</f>
        <v>K03460</v>
      </c>
      <c r="F517">
        <f>VLOOKUP(A517,'2020_1-2-8_Download'!$B$11:$T$62,13,FALSE)</f>
        <v>171</v>
      </c>
    </row>
    <row r="518" spans="1:6" x14ac:dyDescent="0.25">
      <c r="A518" s="64">
        <f>'2020_1-2-8_Download'!B59</f>
        <v>461</v>
      </c>
      <c r="B518">
        <f>'2020_1-2-8_Download'!$N$8</f>
        <v>2014</v>
      </c>
      <c r="C518" t="str">
        <f>'2020_1-2-8_Download'!$D$11</f>
        <v>Ausländerinnen und Ausländer</v>
      </c>
      <c r="D518" t="str">
        <f>VLOOKUP(A518,[1]Tabelle1!A$1:B$68,2,FALSE)</f>
        <v>Wesermarsch</v>
      </c>
      <c r="E518" t="str">
        <f>VLOOKUP(A518,[2]Kreise!$A$2:$C$53,3,FALSE)</f>
        <v>K03461</v>
      </c>
      <c r="F518">
        <f>VLOOKUP(A518,'2020_1-2-8_Download'!$B$11:$T$62,13,FALSE)</f>
        <v>33</v>
      </c>
    </row>
    <row r="519" spans="1:6" x14ac:dyDescent="0.25">
      <c r="A519" s="64">
        <f>'2020_1-2-8_Download'!B60</f>
        <v>462</v>
      </c>
      <c r="B519">
        <f>'2020_1-2-8_Download'!$N$8</f>
        <v>2014</v>
      </c>
      <c r="C519" t="str">
        <f>'2020_1-2-8_Download'!$D$11</f>
        <v>Ausländerinnen und Ausländer</v>
      </c>
      <c r="D519" t="str">
        <f>VLOOKUP(A519,[1]Tabelle1!A$1:B$68,2,FALSE)</f>
        <v>Wittmund</v>
      </c>
      <c r="E519" t="str">
        <f>VLOOKUP(A519,[2]Kreise!$A$2:$C$53,3,FALSE)</f>
        <v>K03462</v>
      </c>
      <c r="F519">
        <f>VLOOKUP(A519,'2020_1-2-8_Download'!$B$11:$T$62,13,FALSE)</f>
        <v>18</v>
      </c>
    </row>
    <row r="520" spans="1:6" x14ac:dyDescent="0.25">
      <c r="A520" s="64">
        <f>'2020_1-2-8_Download'!B61</f>
        <v>4</v>
      </c>
      <c r="B520">
        <f>'2020_1-2-8_Download'!$N$8</f>
        <v>2014</v>
      </c>
      <c r="C520" t="str">
        <f>'2020_1-2-8_Download'!$D$11</f>
        <v>Ausländerinnen und Ausländer</v>
      </c>
      <c r="D520" t="str">
        <f>VLOOKUP(A520,[1]Tabelle1!A$1:B$68,2,FALSE)</f>
        <v>Stat. Region Weser-Ems</v>
      </c>
      <c r="E520" t="str">
        <f>VLOOKUP(A520,[2]Kreise!$A$2:$C$53,3,FALSE)</f>
        <v>K034</v>
      </c>
      <c r="F520">
        <f>VLOOKUP(A520,'2020_1-2-8_Download'!$B$11:$T$62,13,FALSE)</f>
        <v>1583</v>
      </c>
    </row>
    <row r="521" spans="1:6" x14ac:dyDescent="0.25">
      <c r="A521" s="64">
        <f>'2020_1-2-8_Download'!B62</f>
        <v>0</v>
      </c>
      <c r="B521">
        <f>'2020_1-2-8_Download'!$N$8</f>
        <v>2014</v>
      </c>
      <c r="C521" t="str">
        <f>'2020_1-2-8_Download'!$D$11</f>
        <v>Ausländerinnen und Ausländer</v>
      </c>
      <c r="D521" t="str">
        <f>VLOOKUP(A521,[1]Tabelle1!A$1:B$68,2,FALSE)</f>
        <v>Niedersachsen</v>
      </c>
      <c r="E521" t="str">
        <f>VLOOKUP(A521,[2]Kreise!$A$2:$C$53,3,FALSE)</f>
        <v>K030</v>
      </c>
      <c r="F521">
        <f>VLOOKUP(A521,'2020_1-2-8_Download'!$B$11:$T$62,13,FALSE)</f>
        <v>4248</v>
      </c>
    </row>
    <row r="522" spans="1:6" x14ac:dyDescent="0.25">
      <c r="A522" s="64">
        <f>'2020_1-2-8_Download'!B11</f>
        <v>101</v>
      </c>
      <c r="B522">
        <f>'2020_1-2-8_Download'!$O$8</f>
        <v>2015</v>
      </c>
      <c r="C522" t="str">
        <f>'2020_1-2-8_Download'!$D$11</f>
        <v>Ausländerinnen und Ausländer</v>
      </c>
      <c r="D522" t="str">
        <f>VLOOKUP(A522,[1]Tabelle1!A$1:B$68,2,FALSE)</f>
        <v>Braunschweig  Stadt</v>
      </c>
      <c r="E522" t="str">
        <f>VLOOKUP(A522,[2]Kreise!$A$2:$C$53,3,FALSE)</f>
        <v>K03101</v>
      </c>
      <c r="F522">
        <f>VLOOKUP(A522,'2020_1-2-8_Download'!$B$11:$T$62,14,FALSE)</f>
        <v>167</v>
      </c>
    </row>
    <row r="523" spans="1:6" x14ac:dyDescent="0.25">
      <c r="A523" s="64">
        <f>'2020_1-2-8_Download'!B12</f>
        <v>102</v>
      </c>
      <c r="B523">
        <f>'2020_1-2-8_Download'!$O$8</f>
        <v>2015</v>
      </c>
      <c r="C523" t="str">
        <f>'2020_1-2-8_Download'!$D$11</f>
        <v>Ausländerinnen und Ausländer</v>
      </c>
      <c r="D523" t="str">
        <f>VLOOKUP(A523,[1]Tabelle1!A$1:B$68,2,FALSE)</f>
        <v>Salzgitter  Stadt</v>
      </c>
      <c r="E523" t="str">
        <f>VLOOKUP(A523,[2]Kreise!$A$2:$C$53,3,FALSE)</f>
        <v>K03102</v>
      </c>
      <c r="F523">
        <f>VLOOKUP(A523,'2020_1-2-8_Download'!$B$11:$T$62,14,FALSE)</f>
        <v>90</v>
      </c>
    </row>
    <row r="524" spans="1:6" x14ac:dyDescent="0.25">
      <c r="A524" s="64">
        <f>'2020_1-2-8_Download'!B13</f>
        <v>103</v>
      </c>
      <c r="B524">
        <f>'2020_1-2-8_Download'!$O$8</f>
        <v>2015</v>
      </c>
      <c r="C524" t="str">
        <f>'2020_1-2-8_Download'!$D$11</f>
        <v>Ausländerinnen und Ausländer</v>
      </c>
      <c r="D524" t="str">
        <f>VLOOKUP(A524,[1]Tabelle1!A$1:B$68,2,FALSE)</f>
        <v>Wolfsburg  Stadt</v>
      </c>
      <c r="E524" t="str">
        <f>VLOOKUP(A524,[2]Kreise!$A$2:$C$53,3,FALSE)</f>
        <v>K03103</v>
      </c>
      <c r="F524">
        <f>VLOOKUP(A524,'2020_1-2-8_Download'!$B$11:$T$62,14,FALSE)</f>
        <v>143</v>
      </c>
    </row>
    <row r="525" spans="1:6" x14ac:dyDescent="0.25">
      <c r="A525" s="64">
        <f>'2020_1-2-8_Download'!B14</f>
        <v>151</v>
      </c>
      <c r="B525">
        <f>'2020_1-2-8_Download'!$O$8</f>
        <v>2015</v>
      </c>
      <c r="C525" t="str">
        <f>'2020_1-2-8_Download'!$D$11</f>
        <v>Ausländerinnen und Ausländer</v>
      </c>
      <c r="D525" t="str">
        <f>VLOOKUP(A525,[1]Tabelle1!A$1:B$68,2,FALSE)</f>
        <v>Gifhorn</v>
      </c>
      <c r="E525" t="str">
        <f>VLOOKUP(A525,[2]Kreise!$A$2:$C$53,3,FALSE)</f>
        <v>K03151</v>
      </c>
      <c r="F525">
        <f>VLOOKUP(A525,'2020_1-2-8_Download'!$B$11:$T$62,14,FALSE)</f>
        <v>86</v>
      </c>
    </row>
    <row r="526" spans="1:6" x14ac:dyDescent="0.25">
      <c r="A526" s="64">
        <f>'2020_1-2-8_Download'!B15</f>
        <v>153</v>
      </c>
      <c r="B526">
        <f>'2020_1-2-8_Download'!$O$8</f>
        <v>2015</v>
      </c>
      <c r="C526" t="str">
        <f>'2020_1-2-8_Download'!$D$11</f>
        <v>Ausländerinnen und Ausländer</v>
      </c>
      <c r="D526" t="str">
        <f>VLOOKUP(A526,[1]Tabelle1!A$1:B$68,2,FALSE)</f>
        <v>Goslar</v>
      </c>
      <c r="E526" t="str">
        <f>VLOOKUP(A526,[2]Kreise!$A$2:$C$53,3,FALSE)</f>
        <v>K03153</v>
      </c>
      <c r="F526">
        <f>VLOOKUP(A526,'2020_1-2-8_Download'!$B$11:$T$62,14,FALSE)</f>
        <v>105</v>
      </c>
    </row>
    <row r="527" spans="1:6" x14ac:dyDescent="0.25">
      <c r="A527" s="64">
        <f>'2020_1-2-8_Download'!B16</f>
        <v>154</v>
      </c>
      <c r="B527">
        <f>'2020_1-2-8_Download'!$O$8</f>
        <v>2015</v>
      </c>
      <c r="C527" t="str">
        <f>'2020_1-2-8_Download'!$D$11</f>
        <v>Ausländerinnen und Ausländer</v>
      </c>
      <c r="D527" t="str">
        <f>VLOOKUP(A527,[1]Tabelle1!A$1:B$68,2,FALSE)</f>
        <v>Helmstedt</v>
      </c>
      <c r="E527" t="str">
        <f>VLOOKUP(A527,[2]Kreise!$A$2:$C$53,3,FALSE)</f>
        <v>K03154</v>
      </c>
      <c r="F527">
        <f>VLOOKUP(A527,'2020_1-2-8_Download'!$B$11:$T$62,14,FALSE)</f>
        <v>33</v>
      </c>
    </row>
    <row r="528" spans="1:6" x14ac:dyDescent="0.25">
      <c r="A528" s="64">
        <f>'2020_1-2-8_Download'!B17</f>
        <v>155</v>
      </c>
      <c r="B528">
        <f>'2020_1-2-8_Download'!$O$8</f>
        <v>2015</v>
      </c>
      <c r="C528" t="str">
        <f>'2020_1-2-8_Download'!$D$11</f>
        <v>Ausländerinnen und Ausländer</v>
      </c>
      <c r="D528" t="str">
        <f>VLOOKUP(A528,[1]Tabelle1!A$1:B$68,2,FALSE)</f>
        <v>Northeim</v>
      </c>
      <c r="E528" t="str">
        <f>VLOOKUP(A528,[2]Kreise!$A$2:$C$53,3,FALSE)</f>
        <v>K03155</v>
      </c>
      <c r="F528">
        <f>VLOOKUP(A528,'2020_1-2-8_Download'!$B$11:$T$62,14,FALSE)</f>
        <v>79</v>
      </c>
    </row>
    <row r="529" spans="1:6" x14ac:dyDescent="0.25">
      <c r="A529" s="64">
        <f>'2020_1-2-8_Download'!B18</f>
        <v>157</v>
      </c>
      <c r="B529">
        <f>'2020_1-2-8_Download'!$O$8</f>
        <v>2015</v>
      </c>
      <c r="C529" t="str">
        <f>'2020_1-2-8_Download'!$D$11</f>
        <v>Ausländerinnen und Ausländer</v>
      </c>
      <c r="D529" t="str">
        <f>VLOOKUP(A529,[1]Tabelle1!A$1:B$68,2,FALSE)</f>
        <v>Peine</v>
      </c>
      <c r="E529" t="str">
        <f>VLOOKUP(A529,[2]Kreise!$A$2:$C$53,3,FALSE)</f>
        <v>K03157</v>
      </c>
      <c r="F529">
        <f>VLOOKUP(A529,'2020_1-2-8_Download'!$B$11:$T$62,14,FALSE)</f>
        <v>70</v>
      </c>
    </row>
    <row r="530" spans="1:6" x14ac:dyDescent="0.25">
      <c r="A530" s="64">
        <f>'2020_1-2-8_Download'!B19</f>
        <v>158</v>
      </c>
      <c r="B530">
        <f>'2020_1-2-8_Download'!$O$8</f>
        <v>2015</v>
      </c>
      <c r="C530" t="str">
        <f>'2020_1-2-8_Download'!$D$11</f>
        <v>Ausländerinnen und Ausländer</v>
      </c>
      <c r="D530" t="str">
        <f>VLOOKUP(A530,[1]Tabelle1!A$1:B$68,2,FALSE)</f>
        <v>Wolfenbüttel</v>
      </c>
      <c r="E530" t="str">
        <f>VLOOKUP(A530,[2]Kreise!$A$2:$C$53,3,FALSE)</f>
        <v>K03158</v>
      </c>
      <c r="F530">
        <f>VLOOKUP(A530,'2020_1-2-8_Download'!$B$11:$T$62,14,FALSE)</f>
        <v>38</v>
      </c>
    </row>
    <row r="531" spans="1:6" x14ac:dyDescent="0.25">
      <c r="A531" s="64">
        <f>'2020_1-2-8_Download'!B20</f>
        <v>159</v>
      </c>
      <c r="B531">
        <f>'2020_1-2-8_Download'!$O$8</f>
        <v>2015</v>
      </c>
      <c r="C531" t="str">
        <f>'2020_1-2-8_Download'!$D$11</f>
        <v>Ausländerinnen und Ausländer</v>
      </c>
      <c r="D531" t="str">
        <f>VLOOKUP(A531,[1]Tabelle1!A$1:B$68,2,FALSE)</f>
        <v>Göttingen</v>
      </c>
      <c r="E531" t="str">
        <f>VLOOKUP(A531,[2]Kreise!$A$2:$C$53,3,FALSE)</f>
        <v>K03159</v>
      </c>
      <c r="F531">
        <f>VLOOKUP(A531,'2020_1-2-8_Download'!$B$11:$T$62,14,FALSE)</f>
        <v>202</v>
      </c>
    </row>
    <row r="532" spans="1:6" x14ac:dyDescent="0.25">
      <c r="A532" s="64">
        <f>'2020_1-2-8_Download'!B21</f>
        <v>1</v>
      </c>
      <c r="B532">
        <f>'2020_1-2-8_Download'!$O$8</f>
        <v>2015</v>
      </c>
      <c r="C532" t="str">
        <f>'2020_1-2-8_Download'!$D$11</f>
        <v>Ausländerinnen und Ausländer</v>
      </c>
      <c r="D532" t="str">
        <f>VLOOKUP(A532,[1]Tabelle1!A$1:B$68,2,FALSE)</f>
        <v>Stat. Region Braunschweig</v>
      </c>
      <c r="E532" t="str">
        <f>VLOOKUP(A532,[2]Kreise!$A$2:$C$53,3,FALSE)</f>
        <v>K031</v>
      </c>
      <c r="F532">
        <f>VLOOKUP(A532,'2020_1-2-8_Download'!$B$11:$T$62,14,FALSE)</f>
        <v>1013</v>
      </c>
    </row>
    <row r="533" spans="1:6" x14ac:dyDescent="0.25">
      <c r="A533" s="64">
        <f>'2020_1-2-8_Download'!B22</f>
        <v>241</v>
      </c>
      <c r="B533">
        <f>'2020_1-2-8_Download'!$O$8</f>
        <v>2015</v>
      </c>
      <c r="C533" t="str">
        <f>'2020_1-2-8_Download'!$D$11</f>
        <v>Ausländerinnen und Ausländer</v>
      </c>
      <c r="D533" t="str">
        <f>VLOOKUP(A533,[1]Tabelle1!A$1:B$68,2,FALSE)</f>
        <v>Hannover  Region</v>
      </c>
      <c r="E533" t="str">
        <f>VLOOKUP(A533,[2]Kreise!$A$2:$C$53,3,FALSE)</f>
        <v>K03241</v>
      </c>
      <c r="F533">
        <f>VLOOKUP(A533,'2020_1-2-8_Download'!$B$11:$T$62,14,FALSE)</f>
        <v>933</v>
      </c>
    </row>
    <row r="534" spans="1:6" x14ac:dyDescent="0.25">
      <c r="A534" s="64">
        <f>'2020_1-2-8_Download'!B23</f>
        <v>241001</v>
      </c>
      <c r="B534">
        <f>'2020_1-2-8_Download'!$O$8</f>
        <v>2015</v>
      </c>
      <c r="C534" t="str">
        <f>'2020_1-2-8_Download'!$D$11</f>
        <v>Ausländerinnen und Ausländer</v>
      </c>
      <c r="D534" t="str">
        <f>VLOOKUP(A534,[1]Tabelle1!A$1:B$68,2,FALSE)</f>
        <v xml:space="preserve">   dav. Hannover  Lhst.</v>
      </c>
      <c r="E534" t="str">
        <f>VLOOKUP(A534,[2]Kreise!$A$2:$C$53,3,FALSE)</f>
        <v>K03241001</v>
      </c>
      <c r="F534">
        <f>VLOOKUP(A534,'2020_1-2-8_Download'!$B$11:$T$62,14,FALSE)</f>
        <v>569</v>
      </c>
    </row>
    <row r="535" spans="1:6" x14ac:dyDescent="0.25">
      <c r="A535" s="64">
        <f>'2020_1-2-8_Download'!B24</f>
        <v>241999</v>
      </c>
      <c r="B535">
        <f>'2020_1-2-8_Download'!$O$8</f>
        <v>2015</v>
      </c>
      <c r="C535" t="str">
        <f>'2020_1-2-8_Download'!$D$11</f>
        <v>Ausländerinnen und Ausländer</v>
      </c>
      <c r="D535" t="str">
        <f>VLOOKUP(A535,[1]Tabelle1!A$1:B$68,2,FALSE)</f>
        <v xml:space="preserve">   dav. Hannover  Umland</v>
      </c>
      <c r="E535" t="str">
        <f>VLOOKUP(A535,[2]Kreise!$A$2:$C$53,3,FALSE)</f>
        <v>K03241999</v>
      </c>
      <c r="F535">
        <f>VLOOKUP(A535,'2020_1-2-8_Download'!$B$11:$T$62,14,FALSE)</f>
        <v>364</v>
      </c>
    </row>
    <row r="536" spans="1:6" x14ac:dyDescent="0.25">
      <c r="A536" s="64">
        <f>'2020_1-2-8_Download'!B25</f>
        <v>251</v>
      </c>
      <c r="B536">
        <f>'2020_1-2-8_Download'!$O$8</f>
        <v>2015</v>
      </c>
      <c r="C536" t="str">
        <f>'2020_1-2-8_Download'!$D$11</f>
        <v>Ausländerinnen und Ausländer</v>
      </c>
      <c r="D536" t="str">
        <f>VLOOKUP(A536,[1]Tabelle1!A$1:B$68,2,FALSE)</f>
        <v>Diepholz</v>
      </c>
      <c r="E536" t="str">
        <f>VLOOKUP(A536,[2]Kreise!$A$2:$C$53,3,FALSE)</f>
        <v>K03251</v>
      </c>
      <c r="F536">
        <f>VLOOKUP(A536,'2020_1-2-8_Download'!$B$11:$T$62,14,FALSE)</f>
        <v>127</v>
      </c>
    </row>
    <row r="537" spans="1:6" x14ac:dyDescent="0.25">
      <c r="A537" s="64">
        <f>'2020_1-2-8_Download'!B26</f>
        <v>252</v>
      </c>
      <c r="B537">
        <f>'2020_1-2-8_Download'!$O$8</f>
        <v>2015</v>
      </c>
      <c r="C537" t="str">
        <f>'2020_1-2-8_Download'!$D$11</f>
        <v>Ausländerinnen und Ausländer</v>
      </c>
      <c r="D537" t="str">
        <f>VLOOKUP(A537,[1]Tabelle1!A$1:B$68,2,FALSE)</f>
        <v>Hameln-Pyrmont</v>
      </c>
      <c r="E537" t="str">
        <f>VLOOKUP(A537,[2]Kreise!$A$2:$C$53,3,FALSE)</f>
        <v>K03252</v>
      </c>
      <c r="F537">
        <f>VLOOKUP(A537,'2020_1-2-8_Download'!$B$11:$T$62,14,FALSE)</f>
        <v>109</v>
      </c>
    </row>
    <row r="538" spans="1:6" x14ac:dyDescent="0.25">
      <c r="A538" s="64">
        <f>'2020_1-2-8_Download'!B27</f>
        <v>254</v>
      </c>
      <c r="B538">
        <f>'2020_1-2-8_Download'!$O$8</f>
        <v>2015</v>
      </c>
      <c r="C538" t="str">
        <f>'2020_1-2-8_Download'!$D$11</f>
        <v>Ausländerinnen und Ausländer</v>
      </c>
      <c r="D538" t="str">
        <f>VLOOKUP(A538,[1]Tabelle1!A$1:B$68,2,FALSE)</f>
        <v>Hildesheim</v>
      </c>
      <c r="E538" t="str">
        <f>VLOOKUP(A538,[2]Kreise!$A$2:$C$53,3,FALSE)</f>
        <v>K03254</v>
      </c>
      <c r="F538">
        <f>VLOOKUP(A538,'2020_1-2-8_Download'!$B$11:$T$62,14,FALSE)</f>
        <v>163</v>
      </c>
    </row>
    <row r="539" spans="1:6" x14ac:dyDescent="0.25">
      <c r="A539" s="64">
        <f>'2020_1-2-8_Download'!B28</f>
        <v>255</v>
      </c>
      <c r="B539">
        <f>'2020_1-2-8_Download'!$O$8</f>
        <v>2015</v>
      </c>
      <c r="C539" t="str">
        <f>'2020_1-2-8_Download'!$D$11</f>
        <v>Ausländerinnen und Ausländer</v>
      </c>
      <c r="D539" t="str">
        <f>VLOOKUP(A539,[1]Tabelle1!A$1:B$68,2,FALSE)</f>
        <v>Holzminden</v>
      </c>
      <c r="E539" t="str">
        <f>VLOOKUP(A539,[2]Kreise!$A$2:$C$53,3,FALSE)</f>
        <v>K03255</v>
      </c>
      <c r="F539">
        <f>VLOOKUP(A539,'2020_1-2-8_Download'!$B$11:$T$62,14,FALSE)</f>
        <v>38</v>
      </c>
    </row>
    <row r="540" spans="1:6" x14ac:dyDescent="0.25">
      <c r="A540" s="64">
        <f>'2020_1-2-8_Download'!B29</f>
        <v>256</v>
      </c>
      <c r="B540">
        <f>'2020_1-2-8_Download'!$O$8</f>
        <v>2015</v>
      </c>
      <c r="C540" t="str">
        <f>'2020_1-2-8_Download'!$D$11</f>
        <v>Ausländerinnen und Ausländer</v>
      </c>
      <c r="D540" t="str">
        <f>VLOOKUP(A540,[1]Tabelle1!A$1:B$68,2,FALSE)</f>
        <v>Nienburg (Weser)</v>
      </c>
      <c r="E540" t="str">
        <f>VLOOKUP(A540,[2]Kreise!$A$2:$C$53,3,FALSE)</f>
        <v>K03256</v>
      </c>
      <c r="F540">
        <f>VLOOKUP(A540,'2020_1-2-8_Download'!$B$11:$T$62,14,FALSE)</f>
        <v>58</v>
      </c>
    </row>
    <row r="541" spans="1:6" x14ac:dyDescent="0.25">
      <c r="A541" s="64">
        <f>'2020_1-2-8_Download'!B30</f>
        <v>257</v>
      </c>
      <c r="B541">
        <f>'2020_1-2-8_Download'!$O$8</f>
        <v>2015</v>
      </c>
      <c r="C541" t="str">
        <f>'2020_1-2-8_Download'!$D$11</f>
        <v>Ausländerinnen und Ausländer</v>
      </c>
      <c r="D541" t="str">
        <f>VLOOKUP(A541,[1]Tabelle1!A$1:B$68,2,FALSE)</f>
        <v>Schaumburg</v>
      </c>
      <c r="E541" t="str">
        <f>VLOOKUP(A541,[2]Kreise!$A$2:$C$53,3,FALSE)</f>
        <v>K03257</v>
      </c>
      <c r="F541">
        <f>VLOOKUP(A541,'2020_1-2-8_Download'!$B$11:$T$62,14,FALSE)</f>
        <v>83</v>
      </c>
    </row>
    <row r="542" spans="1:6" x14ac:dyDescent="0.25">
      <c r="A542" s="64">
        <f>'2020_1-2-8_Download'!B31</f>
        <v>2</v>
      </c>
      <c r="B542">
        <f>'2020_1-2-8_Download'!$O$8</f>
        <v>2015</v>
      </c>
      <c r="C542" t="str">
        <f>'2020_1-2-8_Download'!$D$11</f>
        <v>Ausländerinnen und Ausländer</v>
      </c>
      <c r="D542" t="str">
        <f>VLOOKUP(A542,[1]Tabelle1!A$1:B$68,2,FALSE)</f>
        <v>Stat. Region Hannover</v>
      </c>
      <c r="E542" t="str">
        <f>VLOOKUP(A542,[2]Kreise!$A$2:$C$53,3,FALSE)</f>
        <v>K032</v>
      </c>
      <c r="F542">
        <f>VLOOKUP(A542,'2020_1-2-8_Download'!$B$11:$T$62,14,FALSE)</f>
        <v>1511</v>
      </c>
    </row>
    <row r="543" spans="1:6" x14ac:dyDescent="0.25">
      <c r="A543" s="64">
        <f>'2020_1-2-8_Download'!B32</f>
        <v>351</v>
      </c>
      <c r="B543">
        <f>'2020_1-2-8_Download'!$O$8</f>
        <v>2015</v>
      </c>
      <c r="C543" t="str">
        <f>'2020_1-2-8_Download'!$D$11</f>
        <v>Ausländerinnen und Ausländer</v>
      </c>
      <c r="D543" t="str">
        <f>VLOOKUP(A543,[1]Tabelle1!A$1:B$68,2,FALSE)</f>
        <v>Celle</v>
      </c>
      <c r="E543" t="str">
        <f>VLOOKUP(A543,[2]Kreise!$A$2:$C$53,3,FALSE)</f>
        <v>K03351</v>
      </c>
      <c r="F543">
        <f>VLOOKUP(A543,'2020_1-2-8_Download'!$B$11:$T$62,14,FALSE)</f>
        <v>87</v>
      </c>
    </row>
    <row r="544" spans="1:6" x14ac:dyDescent="0.25">
      <c r="A544" s="64">
        <f>'2020_1-2-8_Download'!B33</f>
        <v>352</v>
      </c>
      <c r="B544">
        <f>'2020_1-2-8_Download'!$O$8</f>
        <v>2015</v>
      </c>
      <c r="C544" t="str">
        <f>'2020_1-2-8_Download'!$D$11</f>
        <v>Ausländerinnen und Ausländer</v>
      </c>
      <c r="D544" t="str">
        <f>VLOOKUP(A544,[1]Tabelle1!A$1:B$68,2,FALSE)</f>
        <v>Cuxhaven</v>
      </c>
      <c r="E544" t="str">
        <f>VLOOKUP(A544,[2]Kreise!$A$2:$C$53,3,FALSE)</f>
        <v>K03352</v>
      </c>
      <c r="F544">
        <f>VLOOKUP(A544,'2020_1-2-8_Download'!$B$11:$T$62,14,FALSE)</f>
        <v>84</v>
      </c>
    </row>
    <row r="545" spans="1:6" x14ac:dyDescent="0.25">
      <c r="A545" s="64">
        <f>'2020_1-2-8_Download'!B34</f>
        <v>353</v>
      </c>
      <c r="B545">
        <f>'2020_1-2-8_Download'!$O$8</f>
        <v>2015</v>
      </c>
      <c r="C545" t="str">
        <f>'2020_1-2-8_Download'!$D$11</f>
        <v>Ausländerinnen und Ausländer</v>
      </c>
      <c r="D545" t="str">
        <f>VLOOKUP(A545,[1]Tabelle1!A$1:B$68,2,FALSE)</f>
        <v>Harburg</v>
      </c>
      <c r="E545" t="str">
        <f>VLOOKUP(A545,[2]Kreise!$A$2:$C$53,3,FALSE)</f>
        <v>K03353</v>
      </c>
      <c r="F545">
        <f>VLOOKUP(A545,'2020_1-2-8_Download'!$B$11:$T$62,14,FALSE)</f>
        <v>90</v>
      </c>
    </row>
    <row r="546" spans="1:6" x14ac:dyDescent="0.25">
      <c r="A546" s="64">
        <f>'2020_1-2-8_Download'!B35</f>
        <v>354</v>
      </c>
      <c r="B546">
        <f>'2020_1-2-8_Download'!$O$8</f>
        <v>2015</v>
      </c>
      <c r="C546" t="str">
        <f>'2020_1-2-8_Download'!$D$11</f>
        <v>Ausländerinnen und Ausländer</v>
      </c>
      <c r="D546" t="str">
        <f>VLOOKUP(A546,[1]Tabelle1!A$1:B$68,2,FALSE)</f>
        <v>Lüchow-Dannenberg</v>
      </c>
      <c r="E546" t="str">
        <f>VLOOKUP(A546,[2]Kreise!$A$2:$C$53,3,FALSE)</f>
        <v>K03354</v>
      </c>
      <c r="F546">
        <f>VLOOKUP(A546,'2020_1-2-8_Download'!$B$11:$T$62,14,FALSE)</f>
        <v>35</v>
      </c>
    </row>
    <row r="547" spans="1:6" x14ac:dyDescent="0.25">
      <c r="A547" s="64">
        <f>'2020_1-2-8_Download'!B36</f>
        <v>355</v>
      </c>
      <c r="B547">
        <f>'2020_1-2-8_Download'!$O$8</f>
        <v>2015</v>
      </c>
      <c r="C547" t="str">
        <f>'2020_1-2-8_Download'!$D$11</f>
        <v>Ausländerinnen und Ausländer</v>
      </c>
      <c r="D547" t="str">
        <f>VLOOKUP(A547,[1]Tabelle1!A$1:B$68,2,FALSE)</f>
        <v>Lüneburg</v>
      </c>
      <c r="E547" t="str">
        <f>VLOOKUP(A547,[2]Kreise!$A$2:$C$53,3,FALSE)</f>
        <v>K03355</v>
      </c>
      <c r="F547">
        <f>VLOOKUP(A547,'2020_1-2-8_Download'!$B$11:$T$62,14,FALSE)</f>
        <v>62</v>
      </c>
    </row>
    <row r="548" spans="1:6" x14ac:dyDescent="0.25">
      <c r="A548" s="64">
        <f>'2020_1-2-8_Download'!B37</f>
        <v>356</v>
      </c>
      <c r="B548">
        <f>'2020_1-2-8_Download'!$O$8</f>
        <v>2015</v>
      </c>
      <c r="C548" t="str">
        <f>'2020_1-2-8_Download'!$D$11</f>
        <v>Ausländerinnen und Ausländer</v>
      </c>
      <c r="D548" t="str">
        <f>VLOOKUP(A548,[1]Tabelle1!A$1:B$68,2,FALSE)</f>
        <v>Osterholz</v>
      </c>
      <c r="E548" t="str">
        <f>VLOOKUP(A548,[2]Kreise!$A$2:$C$53,3,FALSE)</f>
        <v>K03356</v>
      </c>
      <c r="F548">
        <f>VLOOKUP(A548,'2020_1-2-8_Download'!$B$11:$T$62,14,FALSE)</f>
        <v>60</v>
      </c>
    </row>
    <row r="549" spans="1:6" x14ac:dyDescent="0.25">
      <c r="A549" s="64">
        <f>'2020_1-2-8_Download'!B38</f>
        <v>357</v>
      </c>
      <c r="B549">
        <f>'2020_1-2-8_Download'!$O$8</f>
        <v>2015</v>
      </c>
      <c r="C549" t="str">
        <f>'2020_1-2-8_Download'!$D$11</f>
        <v>Ausländerinnen und Ausländer</v>
      </c>
      <c r="D549" t="str">
        <f>VLOOKUP(A549,[1]Tabelle1!A$1:B$68,2,FALSE)</f>
        <v>Rotenburg (Wümme)</v>
      </c>
      <c r="E549" t="str">
        <f>VLOOKUP(A549,[2]Kreise!$A$2:$C$53,3,FALSE)</f>
        <v>K03357</v>
      </c>
      <c r="F549">
        <f>VLOOKUP(A549,'2020_1-2-8_Download'!$B$11:$T$62,14,FALSE)</f>
        <v>62</v>
      </c>
    </row>
    <row r="550" spans="1:6" x14ac:dyDescent="0.25">
      <c r="A550" s="64">
        <f>'2020_1-2-8_Download'!B39</f>
        <v>358</v>
      </c>
      <c r="B550">
        <f>'2020_1-2-8_Download'!$O$8</f>
        <v>2015</v>
      </c>
      <c r="C550" t="str">
        <f>'2020_1-2-8_Download'!$D$11</f>
        <v>Ausländerinnen und Ausländer</v>
      </c>
      <c r="D550" t="str">
        <f>VLOOKUP(A550,[1]Tabelle1!A$1:B$68,2,FALSE)</f>
        <v>Heidekreis</v>
      </c>
      <c r="E550" t="str">
        <f>VLOOKUP(A550,[2]Kreise!$A$2:$C$53,3,FALSE)</f>
        <v>K03358</v>
      </c>
      <c r="F550">
        <f>VLOOKUP(A550,'2020_1-2-8_Download'!$B$11:$T$62,14,FALSE)</f>
        <v>95</v>
      </c>
    </row>
    <row r="551" spans="1:6" x14ac:dyDescent="0.25">
      <c r="A551" s="64">
        <f>'2020_1-2-8_Download'!B40</f>
        <v>359</v>
      </c>
      <c r="B551">
        <f>'2020_1-2-8_Download'!$O$8</f>
        <v>2015</v>
      </c>
      <c r="C551" t="str">
        <f>'2020_1-2-8_Download'!$D$11</f>
        <v>Ausländerinnen und Ausländer</v>
      </c>
      <c r="D551" t="str">
        <f>VLOOKUP(A551,[1]Tabelle1!A$1:B$68,2,FALSE)</f>
        <v>Stade</v>
      </c>
      <c r="E551" t="str">
        <f>VLOOKUP(A551,[2]Kreise!$A$2:$C$53,3,FALSE)</f>
        <v>K03359</v>
      </c>
      <c r="F551">
        <f>VLOOKUP(A551,'2020_1-2-8_Download'!$B$11:$T$62,14,FALSE)</f>
        <v>127</v>
      </c>
    </row>
    <row r="552" spans="1:6" x14ac:dyDescent="0.25">
      <c r="A552" s="64">
        <f>'2020_1-2-8_Download'!B41</f>
        <v>360</v>
      </c>
      <c r="B552">
        <f>'2020_1-2-8_Download'!$O$8</f>
        <v>2015</v>
      </c>
      <c r="C552" t="str">
        <f>'2020_1-2-8_Download'!$D$11</f>
        <v>Ausländerinnen und Ausländer</v>
      </c>
      <c r="D552" t="str">
        <f>VLOOKUP(A552,[1]Tabelle1!A$1:B$68,2,FALSE)</f>
        <v>Uelzen</v>
      </c>
      <c r="E552" t="str">
        <f>VLOOKUP(A552,[2]Kreise!$A$2:$C$53,3,FALSE)</f>
        <v>K03360</v>
      </c>
      <c r="F552">
        <f>VLOOKUP(A552,'2020_1-2-8_Download'!$B$11:$T$62,14,FALSE)</f>
        <v>53</v>
      </c>
    </row>
    <row r="553" spans="1:6" x14ac:dyDescent="0.25">
      <c r="A553" s="64">
        <f>'2020_1-2-8_Download'!B42</f>
        <v>361</v>
      </c>
      <c r="B553">
        <f>'2020_1-2-8_Download'!$O$8</f>
        <v>2015</v>
      </c>
      <c r="C553" t="str">
        <f>'2020_1-2-8_Download'!$D$11</f>
        <v>Ausländerinnen und Ausländer</v>
      </c>
      <c r="D553" t="str">
        <f>VLOOKUP(A553,[1]Tabelle1!A$1:B$68,2,FALSE)</f>
        <v>Verden</v>
      </c>
      <c r="E553" t="str">
        <f>VLOOKUP(A553,[2]Kreise!$A$2:$C$53,3,FALSE)</f>
        <v>K03361</v>
      </c>
      <c r="F553">
        <f>VLOOKUP(A553,'2020_1-2-8_Download'!$B$11:$T$62,14,FALSE)</f>
        <v>58</v>
      </c>
    </row>
    <row r="554" spans="1:6" x14ac:dyDescent="0.25">
      <c r="A554" s="64">
        <f>'2020_1-2-8_Download'!B43</f>
        <v>3</v>
      </c>
      <c r="B554">
        <f>'2020_1-2-8_Download'!$O$8</f>
        <v>2015</v>
      </c>
      <c r="C554" t="str">
        <f>'2020_1-2-8_Download'!$D$11</f>
        <v>Ausländerinnen und Ausländer</v>
      </c>
      <c r="D554" t="str">
        <f>VLOOKUP(A554,[1]Tabelle1!A$1:B$68,2,FALSE)</f>
        <v>Stat. Region Lüneburg</v>
      </c>
      <c r="E554" t="str">
        <f>VLOOKUP(A554,[2]Kreise!$A$2:$C$53,3,FALSE)</f>
        <v>K033</v>
      </c>
      <c r="F554">
        <f>VLOOKUP(A554,'2020_1-2-8_Download'!$B$11:$T$62,14,FALSE)</f>
        <v>813</v>
      </c>
    </row>
    <row r="555" spans="1:6" x14ac:dyDescent="0.25">
      <c r="A555" s="64">
        <f>'2020_1-2-8_Download'!B44</f>
        <v>401</v>
      </c>
      <c r="B555">
        <f>'2020_1-2-8_Download'!$O$8</f>
        <v>2015</v>
      </c>
      <c r="C555" t="str">
        <f>'2020_1-2-8_Download'!$D$11</f>
        <v>Ausländerinnen und Ausländer</v>
      </c>
      <c r="D555" t="str">
        <f>VLOOKUP(A555,[1]Tabelle1!A$1:B$68,2,FALSE)</f>
        <v>Delmenhorst  Stadt</v>
      </c>
      <c r="E555" t="str">
        <f>VLOOKUP(A555,[2]Kreise!$A$2:$C$53,3,FALSE)</f>
        <v>K03401</v>
      </c>
      <c r="F555">
        <f>VLOOKUP(A555,'2020_1-2-8_Download'!$B$11:$T$62,14,FALSE)</f>
        <v>83</v>
      </c>
    </row>
    <row r="556" spans="1:6" x14ac:dyDescent="0.25">
      <c r="A556" s="64">
        <f>'2020_1-2-8_Download'!B45</f>
        <v>402</v>
      </c>
      <c r="B556">
        <f>'2020_1-2-8_Download'!$O$8</f>
        <v>2015</v>
      </c>
      <c r="C556" t="str">
        <f>'2020_1-2-8_Download'!$D$11</f>
        <v>Ausländerinnen und Ausländer</v>
      </c>
      <c r="D556" t="str">
        <f>VLOOKUP(A556,[1]Tabelle1!A$1:B$68,2,FALSE)</f>
        <v>Emden  Stadt</v>
      </c>
      <c r="E556" t="str">
        <f>VLOOKUP(A556,[2]Kreise!$A$2:$C$53,3,FALSE)</f>
        <v>K03402</v>
      </c>
      <c r="F556">
        <f>VLOOKUP(A556,'2020_1-2-8_Download'!$B$11:$T$62,14,FALSE)</f>
        <v>40</v>
      </c>
    </row>
    <row r="557" spans="1:6" x14ac:dyDescent="0.25">
      <c r="A557" s="64">
        <f>'2020_1-2-8_Download'!B46</f>
        <v>403</v>
      </c>
      <c r="B557">
        <f>'2020_1-2-8_Download'!$O$8</f>
        <v>2015</v>
      </c>
      <c r="C557" t="str">
        <f>'2020_1-2-8_Download'!$D$11</f>
        <v>Ausländerinnen und Ausländer</v>
      </c>
      <c r="D557" t="str">
        <f>VLOOKUP(A557,[1]Tabelle1!A$1:B$68,2,FALSE)</f>
        <v>Oldenburg(Oldb)  Stadt</v>
      </c>
      <c r="E557" t="str">
        <f>VLOOKUP(A557,[2]Kreise!$A$2:$C$53,3,FALSE)</f>
        <v>K03403</v>
      </c>
      <c r="F557">
        <f>VLOOKUP(A557,'2020_1-2-8_Download'!$B$11:$T$62,14,FALSE)</f>
        <v>140</v>
      </c>
    </row>
    <row r="558" spans="1:6" x14ac:dyDescent="0.25">
      <c r="A558" s="64">
        <f>'2020_1-2-8_Download'!B47</f>
        <v>404</v>
      </c>
      <c r="B558">
        <f>'2020_1-2-8_Download'!$O$8</f>
        <v>2015</v>
      </c>
      <c r="C558" t="str">
        <f>'2020_1-2-8_Download'!$D$11</f>
        <v>Ausländerinnen und Ausländer</v>
      </c>
      <c r="D558" t="str">
        <f>VLOOKUP(A558,[1]Tabelle1!A$1:B$68,2,FALSE)</f>
        <v>Osnabrück  Stadt</v>
      </c>
      <c r="E558" t="str">
        <f>VLOOKUP(A558,[2]Kreise!$A$2:$C$53,3,FALSE)</f>
        <v>K03404</v>
      </c>
      <c r="F558">
        <f>VLOOKUP(A558,'2020_1-2-8_Download'!$B$11:$T$62,14,FALSE)</f>
        <v>151</v>
      </c>
    </row>
    <row r="559" spans="1:6" x14ac:dyDescent="0.25">
      <c r="A559" s="64">
        <f>'2020_1-2-8_Download'!B48</f>
        <v>405</v>
      </c>
      <c r="B559">
        <f>'2020_1-2-8_Download'!$O$8</f>
        <v>2015</v>
      </c>
      <c r="C559" t="str">
        <f>'2020_1-2-8_Download'!$D$11</f>
        <v>Ausländerinnen und Ausländer</v>
      </c>
      <c r="D559" t="str">
        <f>VLOOKUP(A559,[1]Tabelle1!A$1:B$68,2,FALSE)</f>
        <v>Wilhelmshaven  Stadt</v>
      </c>
      <c r="E559" t="str">
        <f>VLOOKUP(A559,[2]Kreise!$A$2:$C$53,3,FALSE)</f>
        <v>K03405</v>
      </c>
      <c r="F559">
        <f>VLOOKUP(A559,'2020_1-2-8_Download'!$B$11:$T$62,14,FALSE)</f>
        <v>84</v>
      </c>
    </row>
    <row r="560" spans="1:6" x14ac:dyDescent="0.25">
      <c r="A560" s="64">
        <f>'2020_1-2-8_Download'!B49</f>
        <v>451</v>
      </c>
      <c r="B560">
        <f>'2020_1-2-8_Download'!$O$8</f>
        <v>2015</v>
      </c>
      <c r="C560" t="str">
        <f>'2020_1-2-8_Download'!$D$11</f>
        <v>Ausländerinnen und Ausländer</v>
      </c>
      <c r="D560" t="str">
        <f>VLOOKUP(A560,[1]Tabelle1!A$1:B$68,2,FALSE)</f>
        <v>Ammerland</v>
      </c>
      <c r="E560" t="str">
        <f>VLOOKUP(A560,[2]Kreise!$A$2:$C$53,3,FALSE)</f>
        <v>K03451</v>
      </c>
      <c r="F560">
        <f>VLOOKUP(A560,'2020_1-2-8_Download'!$B$11:$T$62,14,FALSE)</f>
        <v>63</v>
      </c>
    </row>
    <row r="561" spans="1:6" x14ac:dyDescent="0.25">
      <c r="A561" s="64">
        <f>'2020_1-2-8_Download'!B50</f>
        <v>452</v>
      </c>
      <c r="B561">
        <f>'2020_1-2-8_Download'!$O$8</f>
        <v>2015</v>
      </c>
      <c r="C561" t="str">
        <f>'2020_1-2-8_Download'!$D$11</f>
        <v>Ausländerinnen und Ausländer</v>
      </c>
      <c r="D561" t="str">
        <f>VLOOKUP(A561,[1]Tabelle1!A$1:B$68,2,FALSE)</f>
        <v>Aurich</v>
      </c>
      <c r="E561" t="str">
        <f>VLOOKUP(A561,[2]Kreise!$A$2:$C$53,3,FALSE)</f>
        <v>K03452</v>
      </c>
      <c r="F561">
        <f>VLOOKUP(A561,'2020_1-2-8_Download'!$B$11:$T$62,14,FALSE)</f>
        <v>97</v>
      </c>
    </row>
    <row r="562" spans="1:6" x14ac:dyDescent="0.25">
      <c r="A562" s="64">
        <f>'2020_1-2-8_Download'!B51</f>
        <v>453</v>
      </c>
      <c r="B562">
        <f>'2020_1-2-8_Download'!$O$8</f>
        <v>2015</v>
      </c>
      <c r="C562" t="str">
        <f>'2020_1-2-8_Download'!$D$11</f>
        <v>Ausländerinnen und Ausländer</v>
      </c>
      <c r="D562" t="str">
        <f>VLOOKUP(A562,[1]Tabelle1!A$1:B$68,2,FALSE)</f>
        <v>Cloppenburg</v>
      </c>
      <c r="E562" t="str">
        <f>VLOOKUP(A562,[2]Kreise!$A$2:$C$53,3,FALSE)</f>
        <v>K03453</v>
      </c>
      <c r="F562">
        <f>VLOOKUP(A562,'2020_1-2-8_Download'!$B$11:$T$62,14,FALSE)</f>
        <v>180</v>
      </c>
    </row>
    <row r="563" spans="1:6" x14ac:dyDescent="0.25">
      <c r="A563" s="64">
        <f>'2020_1-2-8_Download'!B52</f>
        <v>454</v>
      </c>
      <c r="B563">
        <f>'2020_1-2-8_Download'!$O$8</f>
        <v>2015</v>
      </c>
      <c r="C563" t="str">
        <f>'2020_1-2-8_Download'!$D$11</f>
        <v>Ausländerinnen und Ausländer</v>
      </c>
      <c r="D563" t="str">
        <f>VLOOKUP(A563,[1]Tabelle1!A$1:B$68,2,FALSE)</f>
        <v>Emsland</v>
      </c>
      <c r="E563" t="str">
        <f>VLOOKUP(A563,[2]Kreise!$A$2:$C$53,3,FALSE)</f>
        <v>K03454</v>
      </c>
      <c r="F563">
        <f>VLOOKUP(A563,'2020_1-2-8_Download'!$B$11:$T$62,14,FALSE)</f>
        <v>291</v>
      </c>
    </row>
    <row r="564" spans="1:6" x14ac:dyDescent="0.25">
      <c r="A564" s="64">
        <f>'2020_1-2-8_Download'!B53</f>
        <v>455</v>
      </c>
      <c r="B564">
        <f>'2020_1-2-8_Download'!$O$8</f>
        <v>2015</v>
      </c>
      <c r="C564" t="str">
        <f>'2020_1-2-8_Download'!$D$11</f>
        <v>Ausländerinnen und Ausländer</v>
      </c>
      <c r="D564" t="str">
        <f>VLOOKUP(A564,[1]Tabelle1!A$1:B$68,2,FALSE)</f>
        <v>Friesland</v>
      </c>
      <c r="E564" t="str">
        <f>VLOOKUP(A564,[2]Kreise!$A$2:$C$53,3,FALSE)</f>
        <v>K03455</v>
      </c>
      <c r="F564">
        <f>VLOOKUP(A564,'2020_1-2-8_Download'!$B$11:$T$62,14,FALSE)</f>
        <v>62</v>
      </c>
    </row>
    <row r="565" spans="1:6" x14ac:dyDescent="0.25">
      <c r="A565" s="64">
        <f>'2020_1-2-8_Download'!B54</f>
        <v>456</v>
      </c>
      <c r="B565">
        <f>'2020_1-2-8_Download'!$O$8</f>
        <v>2015</v>
      </c>
      <c r="C565" t="str">
        <f>'2020_1-2-8_Download'!$D$11</f>
        <v>Ausländerinnen und Ausländer</v>
      </c>
      <c r="D565" t="str">
        <f>VLOOKUP(A565,[1]Tabelle1!A$1:B$68,2,FALSE)</f>
        <v>Grafschaft Bentheim</v>
      </c>
      <c r="E565" t="str">
        <f>VLOOKUP(A565,[2]Kreise!$A$2:$C$53,3,FALSE)</f>
        <v>K03456</v>
      </c>
      <c r="F565">
        <f>VLOOKUP(A565,'2020_1-2-8_Download'!$B$11:$T$62,14,FALSE)</f>
        <v>132</v>
      </c>
    </row>
    <row r="566" spans="1:6" x14ac:dyDescent="0.25">
      <c r="A566" s="64">
        <f>'2020_1-2-8_Download'!B55</f>
        <v>457</v>
      </c>
      <c r="B566">
        <f>'2020_1-2-8_Download'!$O$8</f>
        <v>2015</v>
      </c>
      <c r="C566" t="str">
        <f>'2020_1-2-8_Download'!$D$11</f>
        <v>Ausländerinnen und Ausländer</v>
      </c>
      <c r="D566" t="str">
        <f>VLOOKUP(A566,[1]Tabelle1!A$1:B$68,2,FALSE)</f>
        <v>Leer</v>
      </c>
      <c r="E566" t="str">
        <f>VLOOKUP(A566,[2]Kreise!$A$2:$C$53,3,FALSE)</f>
        <v>K03457</v>
      </c>
      <c r="F566">
        <f>VLOOKUP(A566,'2020_1-2-8_Download'!$B$11:$T$62,14,FALSE)</f>
        <v>93</v>
      </c>
    </row>
    <row r="567" spans="1:6" x14ac:dyDescent="0.25">
      <c r="A567" s="64">
        <f>'2020_1-2-8_Download'!B56</f>
        <v>458</v>
      </c>
      <c r="B567">
        <f>'2020_1-2-8_Download'!$O$8</f>
        <v>2015</v>
      </c>
      <c r="C567" t="str">
        <f>'2020_1-2-8_Download'!$D$11</f>
        <v>Ausländerinnen und Ausländer</v>
      </c>
      <c r="D567" t="str">
        <f>VLOOKUP(A567,[1]Tabelle1!A$1:B$68,2,FALSE)</f>
        <v>Oldenburg</v>
      </c>
      <c r="E567" t="str">
        <f>VLOOKUP(A567,[2]Kreise!$A$2:$C$53,3,FALSE)</f>
        <v>K03458</v>
      </c>
      <c r="F567">
        <f>VLOOKUP(A567,'2020_1-2-8_Download'!$B$11:$T$62,14,FALSE)</f>
        <v>83</v>
      </c>
    </row>
    <row r="568" spans="1:6" x14ac:dyDescent="0.25">
      <c r="A568" s="64">
        <f>'2020_1-2-8_Download'!B57</f>
        <v>459</v>
      </c>
      <c r="B568">
        <f>'2020_1-2-8_Download'!$O$8</f>
        <v>2015</v>
      </c>
      <c r="C568" t="str">
        <f>'2020_1-2-8_Download'!$D$11</f>
        <v>Ausländerinnen und Ausländer</v>
      </c>
      <c r="D568" t="str">
        <f>VLOOKUP(A568,[1]Tabelle1!A$1:B$68,2,FALSE)</f>
        <v>Osnabrück</v>
      </c>
      <c r="E568" t="str">
        <f>VLOOKUP(A568,[2]Kreise!$A$2:$C$53,3,FALSE)</f>
        <v>K03459</v>
      </c>
      <c r="F568">
        <f>VLOOKUP(A568,'2020_1-2-8_Download'!$B$11:$T$62,14,FALSE)</f>
        <v>199</v>
      </c>
    </row>
    <row r="569" spans="1:6" x14ac:dyDescent="0.25">
      <c r="A569" s="64">
        <f>'2020_1-2-8_Download'!B58</f>
        <v>460</v>
      </c>
      <c r="B569">
        <f>'2020_1-2-8_Download'!$O$8</f>
        <v>2015</v>
      </c>
      <c r="C569" t="str">
        <f>'2020_1-2-8_Download'!$D$11</f>
        <v>Ausländerinnen und Ausländer</v>
      </c>
      <c r="D569" t="str">
        <f>VLOOKUP(A569,[1]Tabelle1!A$1:B$68,2,FALSE)</f>
        <v>Vechta</v>
      </c>
      <c r="E569" t="str">
        <f>VLOOKUP(A569,[2]Kreise!$A$2:$C$53,3,FALSE)</f>
        <v>K03460</v>
      </c>
      <c r="F569">
        <f>VLOOKUP(A569,'2020_1-2-8_Download'!$B$11:$T$62,14,FALSE)</f>
        <v>212</v>
      </c>
    </row>
    <row r="570" spans="1:6" x14ac:dyDescent="0.25">
      <c r="A570" s="64">
        <f>'2020_1-2-8_Download'!B59</f>
        <v>461</v>
      </c>
      <c r="B570">
        <f>'2020_1-2-8_Download'!$O$8</f>
        <v>2015</v>
      </c>
      <c r="C570" t="str">
        <f>'2020_1-2-8_Download'!$D$11</f>
        <v>Ausländerinnen und Ausländer</v>
      </c>
      <c r="D570" t="str">
        <f>VLOOKUP(A570,[1]Tabelle1!A$1:B$68,2,FALSE)</f>
        <v>Wesermarsch</v>
      </c>
      <c r="E570" t="str">
        <f>VLOOKUP(A570,[2]Kreise!$A$2:$C$53,3,FALSE)</f>
        <v>K03461</v>
      </c>
      <c r="F570">
        <f>VLOOKUP(A570,'2020_1-2-8_Download'!$B$11:$T$62,14,FALSE)</f>
        <v>50</v>
      </c>
    </row>
    <row r="571" spans="1:6" x14ac:dyDescent="0.25">
      <c r="A571" s="64">
        <f>'2020_1-2-8_Download'!B60</f>
        <v>462</v>
      </c>
      <c r="B571">
        <f>'2020_1-2-8_Download'!$O$8</f>
        <v>2015</v>
      </c>
      <c r="C571" t="str">
        <f>'2020_1-2-8_Download'!$D$11</f>
        <v>Ausländerinnen und Ausländer</v>
      </c>
      <c r="D571" t="str">
        <f>VLOOKUP(A571,[1]Tabelle1!A$1:B$68,2,FALSE)</f>
        <v>Wittmund</v>
      </c>
      <c r="E571" t="str">
        <f>VLOOKUP(A571,[2]Kreise!$A$2:$C$53,3,FALSE)</f>
        <v>K03462</v>
      </c>
      <c r="F571">
        <f>VLOOKUP(A571,'2020_1-2-8_Download'!$B$11:$T$62,14,FALSE)</f>
        <v>25</v>
      </c>
    </row>
    <row r="572" spans="1:6" x14ac:dyDescent="0.25">
      <c r="A572" s="64">
        <f>'2020_1-2-8_Download'!B61</f>
        <v>4</v>
      </c>
      <c r="B572">
        <f>'2020_1-2-8_Download'!$O$8</f>
        <v>2015</v>
      </c>
      <c r="C572" t="str">
        <f>'2020_1-2-8_Download'!$D$11</f>
        <v>Ausländerinnen und Ausländer</v>
      </c>
      <c r="D572" t="str">
        <f>VLOOKUP(A572,[1]Tabelle1!A$1:B$68,2,FALSE)</f>
        <v>Stat. Region Weser-Ems</v>
      </c>
      <c r="E572" t="str">
        <f>VLOOKUP(A572,[2]Kreise!$A$2:$C$53,3,FALSE)</f>
        <v>K034</v>
      </c>
      <c r="F572">
        <f>VLOOKUP(A572,'2020_1-2-8_Download'!$B$11:$T$62,14,FALSE)</f>
        <v>1985</v>
      </c>
    </row>
    <row r="573" spans="1:6" x14ac:dyDescent="0.25">
      <c r="A573" s="64">
        <f>'2020_1-2-8_Download'!B62</f>
        <v>0</v>
      </c>
      <c r="B573">
        <f>'2020_1-2-8_Download'!$O$8</f>
        <v>2015</v>
      </c>
      <c r="C573" t="str">
        <f>'2020_1-2-8_Download'!$D$11</f>
        <v>Ausländerinnen und Ausländer</v>
      </c>
      <c r="D573" t="str">
        <f>VLOOKUP(A573,[1]Tabelle1!A$1:B$68,2,FALSE)</f>
        <v>Niedersachsen</v>
      </c>
      <c r="E573" t="str">
        <f>VLOOKUP(A573,[2]Kreise!$A$2:$C$53,3,FALSE)</f>
        <v>K030</v>
      </c>
      <c r="F573">
        <f>VLOOKUP(A573,'2020_1-2-8_Download'!$B$11:$T$62,14,FALSE)</f>
        <v>5322</v>
      </c>
    </row>
    <row r="574" spans="1:6" x14ac:dyDescent="0.25">
      <c r="A574" s="64">
        <f>'2020_1-2-8_Download'!B11</f>
        <v>101</v>
      </c>
      <c r="B574">
        <f>'2020_1-2-8_Download'!$P$8</f>
        <v>2016</v>
      </c>
      <c r="C574" t="str">
        <f>'2020_1-2-8_Download'!$D$11</f>
        <v>Ausländerinnen und Ausländer</v>
      </c>
      <c r="D574" t="str">
        <f>VLOOKUP(A574,[1]Tabelle1!A$1:B$68,2,FALSE)</f>
        <v>Braunschweig  Stadt</v>
      </c>
      <c r="E574" t="str">
        <f>VLOOKUP(A574,[2]Kreise!$A$2:$C$53,3,FALSE)</f>
        <v>K03101</v>
      </c>
      <c r="F574">
        <f>VLOOKUP(A574,'2020_1-2-8_Download'!$B$11:$T$62,15,FALSE)</f>
        <v>222</v>
      </c>
    </row>
    <row r="575" spans="1:6" x14ac:dyDescent="0.25">
      <c r="A575" s="64">
        <f>'2020_1-2-8_Download'!B12</f>
        <v>102</v>
      </c>
      <c r="B575">
        <f>'2020_1-2-8_Download'!$P$8</f>
        <v>2016</v>
      </c>
      <c r="C575" t="str">
        <f>'2020_1-2-8_Download'!$D$11</f>
        <v>Ausländerinnen und Ausländer</v>
      </c>
      <c r="D575" t="str">
        <f>VLOOKUP(A575,[1]Tabelle1!A$1:B$68,2,FALSE)</f>
        <v>Salzgitter  Stadt</v>
      </c>
      <c r="E575" t="str">
        <f>VLOOKUP(A575,[2]Kreise!$A$2:$C$53,3,FALSE)</f>
        <v>K03102</v>
      </c>
      <c r="F575">
        <f>VLOOKUP(A575,'2020_1-2-8_Download'!$B$11:$T$62,15,FALSE)</f>
        <v>210</v>
      </c>
    </row>
    <row r="576" spans="1:6" x14ac:dyDescent="0.25">
      <c r="A576" s="64">
        <f>'2020_1-2-8_Download'!B13</f>
        <v>103</v>
      </c>
      <c r="B576">
        <f>'2020_1-2-8_Download'!$P$8</f>
        <v>2016</v>
      </c>
      <c r="C576" t="str">
        <f>'2020_1-2-8_Download'!$D$11</f>
        <v>Ausländerinnen und Ausländer</v>
      </c>
      <c r="D576" t="str">
        <f>VLOOKUP(A576,[1]Tabelle1!A$1:B$68,2,FALSE)</f>
        <v>Wolfsburg  Stadt</v>
      </c>
      <c r="E576" t="str">
        <f>VLOOKUP(A576,[2]Kreise!$A$2:$C$53,3,FALSE)</f>
        <v>K03103</v>
      </c>
      <c r="F576">
        <f>VLOOKUP(A576,'2020_1-2-8_Download'!$B$11:$T$62,15,FALSE)</f>
        <v>208</v>
      </c>
    </row>
    <row r="577" spans="1:6" x14ac:dyDescent="0.25">
      <c r="A577" s="64">
        <f>'2020_1-2-8_Download'!B14</f>
        <v>151</v>
      </c>
      <c r="B577">
        <f>'2020_1-2-8_Download'!$P$8</f>
        <v>2016</v>
      </c>
      <c r="C577" t="str">
        <f>'2020_1-2-8_Download'!$D$11</f>
        <v>Ausländerinnen und Ausländer</v>
      </c>
      <c r="D577" t="str">
        <f>VLOOKUP(A577,[1]Tabelle1!A$1:B$68,2,FALSE)</f>
        <v>Gifhorn</v>
      </c>
      <c r="E577" t="str">
        <f>VLOOKUP(A577,[2]Kreise!$A$2:$C$53,3,FALSE)</f>
        <v>K03151</v>
      </c>
      <c r="F577">
        <f>VLOOKUP(A577,'2020_1-2-8_Download'!$B$11:$T$62,15,FALSE)</f>
        <v>106</v>
      </c>
    </row>
    <row r="578" spans="1:6" x14ac:dyDescent="0.25">
      <c r="A578" s="64">
        <f>'2020_1-2-8_Download'!B15</f>
        <v>153</v>
      </c>
      <c r="B578">
        <f>'2020_1-2-8_Download'!$P$8</f>
        <v>2016</v>
      </c>
      <c r="C578" t="str">
        <f>'2020_1-2-8_Download'!$D$11</f>
        <v>Ausländerinnen und Ausländer</v>
      </c>
      <c r="D578" t="str">
        <f>VLOOKUP(A578,[1]Tabelle1!A$1:B$68,2,FALSE)</f>
        <v>Goslar</v>
      </c>
      <c r="E578" t="str">
        <f>VLOOKUP(A578,[2]Kreise!$A$2:$C$53,3,FALSE)</f>
        <v>K03153</v>
      </c>
      <c r="F578">
        <f>VLOOKUP(A578,'2020_1-2-8_Download'!$B$11:$T$62,15,FALSE)</f>
        <v>164</v>
      </c>
    </row>
    <row r="579" spans="1:6" x14ac:dyDescent="0.25">
      <c r="A579" s="64">
        <f>'2020_1-2-8_Download'!B16</f>
        <v>154</v>
      </c>
      <c r="B579">
        <f>'2020_1-2-8_Download'!$P$8</f>
        <v>2016</v>
      </c>
      <c r="C579" t="str">
        <f>'2020_1-2-8_Download'!$D$11</f>
        <v>Ausländerinnen und Ausländer</v>
      </c>
      <c r="D579" t="str">
        <f>VLOOKUP(A579,[1]Tabelle1!A$1:B$68,2,FALSE)</f>
        <v>Helmstedt</v>
      </c>
      <c r="E579" t="str">
        <f>VLOOKUP(A579,[2]Kreise!$A$2:$C$53,3,FALSE)</f>
        <v>K03154</v>
      </c>
      <c r="F579">
        <f>VLOOKUP(A579,'2020_1-2-8_Download'!$B$11:$T$62,15,FALSE)</f>
        <v>75</v>
      </c>
    </row>
    <row r="580" spans="1:6" x14ac:dyDescent="0.25">
      <c r="A580" s="64">
        <f>'2020_1-2-8_Download'!B17</f>
        <v>155</v>
      </c>
      <c r="B580">
        <f>'2020_1-2-8_Download'!$P$8</f>
        <v>2016</v>
      </c>
      <c r="C580" t="str">
        <f>'2020_1-2-8_Download'!$D$11</f>
        <v>Ausländerinnen und Ausländer</v>
      </c>
      <c r="D580" t="str">
        <f>VLOOKUP(A580,[1]Tabelle1!A$1:B$68,2,FALSE)</f>
        <v>Northeim</v>
      </c>
      <c r="E580" t="str">
        <f>VLOOKUP(A580,[2]Kreise!$A$2:$C$53,3,FALSE)</f>
        <v>K03155</v>
      </c>
      <c r="F580">
        <f>VLOOKUP(A580,'2020_1-2-8_Download'!$B$11:$T$62,15,FALSE)</f>
        <v>141</v>
      </c>
    </row>
    <row r="581" spans="1:6" x14ac:dyDescent="0.25">
      <c r="A581" s="64">
        <f>'2020_1-2-8_Download'!B18</f>
        <v>157</v>
      </c>
      <c r="B581">
        <f>'2020_1-2-8_Download'!$P$8</f>
        <v>2016</v>
      </c>
      <c r="C581" t="str">
        <f>'2020_1-2-8_Download'!$D$11</f>
        <v>Ausländerinnen und Ausländer</v>
      </c>
      <c r="D581" t="str">
        <f>VLOOKUP(A581,[1]Tabelle1!A$1:B$68,2,FALSE)</f>
        <v>Peine</v>
      </c>
      <c r="E581" t="str">
        <f>VLOOKUP(A581,[2]Kreise!$A$2:$C$53,3,FALSE)</f>
        <v>K03157</v>
      </c>
      <c r="F581">
        <f>VLOOKUP(A581,'2020_1-2-8_Download'!$B$11:$T$62,15,FALSE)</f>
        <v>121</v>
      </c>
    </row>
    <row r="582" spans="1:6" x14ac:dyDescent="0.25">
      <c r="A582" s="64">
        <f>'2020_1-2-8_Download'!B19</f>
        <v>158</v>
      </c>
      <c r="B582">
        <f>'2020_1-2-8_Download'!$P$8</f>
        <v>2016</v>
      </c>
      <c r="C582" t="str">
        <f>'2020_1-2-8_Download'!$D$11</f>
        <v>Ausländerinnen und Ausländer</v>
      </c>
      <c r="D582" t="str">
        <f>VLOOKUP(A582,[1]Tabelle1!A$1:B$68,2,FALSE)</f>
        <v>Wolfenbüttel</v>
      </c>
      <c r="E582" t="str">
        <f>VLOOKUP(A582,[2]Kreise!$A$2:$C$53,3,FALSE)</f>
        <v>K03158</v>
      </c>
      <c r="F582">
        <f>VLOOKUP(A582,'2020_1-2-8_Download'!$B$11:$T$62,15,FALSE)</f>
        <v>125</v>
      </c>
    </row>
    <row r="583" spans="1:6" x14ac:dyDescent="0.25">
      <c r="A583" s="64">
        <f>'2020_1-2-8_Download'!B20</f>
        <v>159</v>
      </c>
      <c r="B583">
        <f>'2020_1-2-8_Download'!$P$8</f>
        <v>2016</v>
      </c>
      <c r="C583" t="str">
        <f>'2020_1-2-8_Download'!$D$11</f>
        <v>Ausländerinnen und Ausländer</v>
      </c>
      <c r="D583" t="str">
        <f>VLOOKUP(A583,[1]Tabelle1!A$1:B$68,2,FALSE)</f>
        <v>Göttingen</v>
      </c>
      <c r="E583" t="str">
        <f>VLOOKUP(A583,[2]Kreise!$A$2:$C$53,3,FALSE)</f>
        <v>K03159</v>
      </c>
      <c r="F583">
        <f>VLOOKUP(A583,'2020_1-2-8_Download'!$B$11:$T$62,15,FALSE)</f>
        <v>337</v>
      </c>
    </row>
    <row r="584" spans="1:6" x14ac:dyDescent="0.25">
      <c r="A584" s="64">
        <f>'2020_1-2-8_Download'!B21</f>
        <v>1</v>
      </c>
      <c r="B584">
        <f>'2020_1-2-8_Download'!$P$8</f>
        <v>2016</v>
      </c>
      <c r="C584" t="str">
        <f>'2020_1-2-8_Download'!$D$11</f>
        <v>Ausländerinnen und Ausländer</v>
      </c>
      <c r="D584" t="str">
        <f>VLOOKUP(A584,[1]Tabelle1!A$1:B$68,2,FALSE)</f>
        <v>Stat. Region Braunschweig</v>
      </c>
      <c r="E584" t="str">
        <f>VLOOKUP(A584,[2]Kreise!$A$2:$C$53,3,FALSE)</f>
        <v>K031</v>
      </c>
      <c r="F584">
        <f>VLOOKUP(A584,'2020_1-2-8_Download'!$B$11:$T$62,15,FALSE)</f>
        <v>1709</v>
      </c>
    </row>
    <row r="585" spans="1:6" x14ac:dyDescent="0.25">
      <c r="A585" s="64">
        <f>'2020_1-2-8_Download'!B22</f>
        <v>241</v>
      </c>
      <c r="B585">
        <f>'2020_1-2-8_Download'!$P$8</f>
        <v>2016</v>
      </c>
      <c r="C585" t="str">
        <f>'2020_1-2-8_Download'!$D$11</f>
        <v>Ausländerinnen und Ausländer</v>
      </c>
      <c r="D585" t="str">
        <f>VLOOKUP(A585,[1]Tabelle1!A$1:B$68,2,FALSE)</f>
        <v>Hannover  Region</v>
      </c>
      <c r="E585" t="str">
        <f>VLOOKUP(A585,[2]Kreise!$A$2:$C$53,3,FALSE)</f>
        <v>K03241</v>
      </c>
      <c r="F585">
        <f>VLOOKUP(A585,'2020_1-2-8_Download'!$B$11:$T$62,15,FALSE)</f>
        <v>1603</v>
      </c>
    </row>
    <row r="586" spans="1:6" x14ac:dyDescent="0.25">
      <c r="A586" s="64">
        <f>'2020_1-2-8_Download'!B23</f>
        <v>241001</v>
      </c>
      <c r="B586">
        <f>'2020_1-2-8_Download'!$P$8</f>
        <v>2016</v>
      </c>
      <c r="C586" t="str">
        <f>'2020_1-2-8_Download'!$D$11</f>
        <v>Ausländerinnen und Ausländer</v>
      </c>
      <c r="D586" t="str">
        <f>VLOOKUP(A586,[1]Tabelle1!A$1:B$68,2,FALSE)</f>
        <v xml:space="preserve">   dav. Hannover  Lhst.</v>
      </c>
      <c r="E586" t="str">
        <f>VLOOKUP(A586,[2]Kreise!$A$2:$C$53,3,FALSE)</f>
        <v>K03241001</v>
      </c>
      <c r="F586">
        <f>VLOOKUP(A586,'2020_1-2-8_Download'!$B$11:$T$62,15,FALSE)</f>
        <v>831</v>
      </c>
    </row>
    <row r="587" spans="1:6" x14ac:dyDescent="0.25">
      <c r="A587" s="64">
        <f>'2020_1-2-8_Download'!B24</f>
        <v>241999</v>
      </c>
      <c r="B587">
        <f>'2020_1-2-8_Download'!$P$8</f>
        <v>2016</v>
      </c>
      <c r="C587" t="str">
        <f>'2020_1-2-8_Download'!$D$11</f>
        <v>Ausländerinnen und Ausländer</v>
      </c>
      <c r="D587" t="str">
        <f>VLOOKUP(A587,[1]Tabelle1!A$1:B$68,2,FALSE)</f>
        <v xml:space="preserve">   dav. Hannover  Umland</v>
      </c>
      <c r="E587" t="str">
        <f>VLOOKUP(A587,[2]Kreise!$A$2:$C$53,3,FALSE)</f>
        <v>K03241999</v>
      </c>
      <c r="F587">
        <f>VLOOKUP(A587,'2020_1-2-8_Download'!$B$11:$T$62,15,FALSE)</f>
        <v>772</v>
      </c>
    </row>
    <row r="588" spans="1:6" x14ac:dyDescent="0.25">
      <c r="A588" s="64">
        <f>'2020_1-2-8_Download'!B25</f>
        <v>251</v>
      </c>
      <c r="B588">
        <f>'2020_1-2-8_Download'!$P$8</f>
        <v>2016</v>
      </c>
      <c r="C588" t="str">
        <f>'2020_1-2-8_Download'!$D$11</f>
        <v>Ausländerinnen und Ausländer</v>
      </c>
      <c r="D588" t="str">
        <f>VLOOKUP(A588,[1]Tabelle1!A$1:B$68,2,FALSE)</f>
        <v>Diepholz</v>
      </c>
      <c r="E588" t="str">
        <f>VLOOKUP(A588,[2]Kreise!$A$2:$C$53,3,FALSE)</f>
        <v>K03251</v>
      </c>
      <c r="F588">
        <f>VLOOKUP(A588,'2020_1-2-8_Download'!$B$11:$T$62,15,FALSE)</f>
        <v>232</v>
      </c>
    </row>
    <row r="589" spans="1:6" x14ac:dyDescent="0.25">
      <c r="A589" s="64">
        <f>'2020_1-2-8_Download'!B26</f>
        <v>252</v>
      </c>
      <c r="B589">
        <f>'2020_1-2-8_Download'!$P$8</f>
        <v>2016</v>
      </c>
      <c r="C589" t="str">
        <f>'2020_1-2-8_Download'!$D$11</f>
        <v>Ausländerinnen und Ausländer</v>
      </c>
      <c r="D589" t="str">
        <f>VLOOKUP(A589,[1]Tabelle1!A$1:B$68,2,FALSE)</f>
        <v>Hameln-Pyrmont</v>
      </c>
      <c r="E589" t="str">
        <f>VLOOKUP(A589,[2]Kreise!$A$2:$C$53,3,FALSE)</f>
        <v>K03252</v>
      </c>
      <c r="F589">
        <f>VLOOKUP(A589,'2020_1-2-8_Download'!$B$11:$T$62,15,FALSE)</f>
        <v>197</v>
      </c>
    </row>
    <row r="590" spans="1:6" x14ac:dyDescent="0.25">
      <c r="A590" s="64">
        <f>'2020_1-2-8_Download'!B27</f>
        <v>254</v>
      </c>
      <c r="B590">
        <f>'2020_1-2-8_Download'!$P$8</f>
        <v>2016</v>
      </c>
      <c r="C590" t="str">
        <f>'2020_1-2-8_Download'!$D$11</f>
        <v>Ausländerinnen und Ausländer</v>
      </c>
      <c r="D590" t="str">
        <f>VLOOKUP(A590,[1]Tabelle1!A$1:B$68,2,FALSE)</f>
        <v>Hildesheim</v>
      </c>
      <c r="E590" t="str">
        <f>VLOOKUP(A590,[2]Kreise!$A$2:$C$53,3,FALSE)</f>
        <v>K03254</v>
      </c>
      <c r="F590">
        <f>VLOOKUP(A590,'2020_1-2-8_Download'!$B$11:$T$62,15,FALSE)</f>
        <v>284</v>
      </c>
    </row>
    <row r="591" spans="1:6" x14ac:dyDescent="0.25">
      <c r="A591" s="64">
        <f>'2020_1-2-8_Download'!B28</f>
        <v>255</v>
      </c>
      <c r="B591">
        <f>'2020_1-2-8_Download'!$P$8</f>
        <v>2016</v>
      </c>
      <c r="C591" t="str">
        <f>'2020_1-2-8_Download'!$D$11</f>
        <v>Ausländerinnen und Ausländer</v>
      </c>
      <c r="D591" t="str">
        <f>VLOOKUP(A591,[1]Tabelle1!A$1:B$68,2,FALSE)</f>
        <v>Holzminden</v>
      </c>
      <c r="E591" t="str">
        <f>VLOOKUP(A591,[2]Kreise!$A$2:$C$53,3,FALSE)</f>
        <v>K03255</v>
      </c>
      <c r="F591">
        <f>VLOOKUP(A591,'2020_1-2-8_Download'!$B$11:$T$62,15,FALSE)</f>
        <v>71</v>
      </c>
    </row>
    <row r="592" spans="1:6" x14ac:dyDescent="0.25">
      <c r="A592" s="64">
        <f>'2020_1-2-8_Download'!B29</f>
        <v>256</v>
      </c>
      <c r="B592">
        <f>'2020_1-2-8_Download'!$P$8</f>
        <v>2016</v>
      </c>
      <c r="C592" t="str">
        <f>'2020_1-2-8_Download'!$D$11</f>
        <v>Ausländerinnen und Ausländer</v>
      </c>
      <c r="D592" t="str">
        <f>VLOOKUP(A592,[1]Tabelle1!A$1:B$68,2,FALSE)</f>
        <v>Nienburg (Weser)</v>
      </c>
      <c r="E592" t="str">
        <f>VLOOKUP(A592,[2]Kreise!$A$2:$C$53,3,FALSE)</f>
        <v>K03256</v>
      </c>
      <c r="F592">
        <f>VLOOKUP(A592,'2020_1-2-8_Download'!$B$11:$T$62,15,FALSE)</f>
        <v>154</v>
      </c>
    </row>
    <row r="593" spans="1:6" x14ac:dyDescent="0.25">
      <c r="A593" s="64">
        <f>'2020_1-2-8_Download'!B30</f>
        <v>257</v>
      </c>
      <c r="B593">
        <f>'2020_1-2-8_Download'!$P$8</f>
        <v>2016</v>
      </c>
      <c r="C593" t="str">
        <f>'2020_1-2-8_Download'!$D$11</f>
        <v>Ausländerinnen und Ausländer</v>
      </c>
      <c r="D593" t="str">
        <f>VLOOKUP(A593,[1]Tabelle1!A$1:B$68,2,FALSE)</f>
        <v>Schaumburg</v>
      </c>
      <c r="E593" t="str">
        <f>VLOOKUP(A593,[2]Kreise!$A$2:$C$53,3,FALSE)</f>
        <v>K03257</v>
      </c>
      <c r="F593">
        <f>VLOOKUP(A593,'2020_1-2-8_Download'!$B$11:$T$62,15,FALSE)</f>
        <v>166</v>
      </c>
    </row>
    <row r="594" spans="1:6" x14ac:dyDescent="0.25">
      <c r="A594" s="64">
        <f>'2020_1-2-8_Download'!B31</f>
        <v>2</v>
      </c>
      <c r="B594">
        <f>'2020_1-2-8_Download'!$P$8</f>
        <v>2016</v>
      </c>
      <c r="C594" t="str">
        <f>'2020_1-2-8_Download'!$D$11</f>
        <v>Ausländerinnen und Ausländer</v>
      </c>
      <c r="D594" t="str">
        <f>VLOOKUP(A594,[1]Tabelle1!A$1:B$68,2,FALSE)</f>
        <v>Stat. Region Hannover</v>
      </c>
      <c r="E594" t="str">
        <f>VLOOKUP(A594,[2]Kreise!$A$2:$C$53,3,FALSE)</f>
        <v>K032</v>
      </c>
      <c r="F594">
        <f>VLOOKUP(A594,'2020_1-2-8_Download'!$B$11:$T$62,15,FALSE)</f>
        <v>2707</v>
      </c>
    </row>
    <row r="595" spans="1:6" x14ac:dyDescent="0.25">
      <c r="A595" s="64">
        <f>'2020_1-2-8_Download'!B32</f>
        <v>351</v>
      </c>
      <c r="B595">
        <f>'2020_1-2-8_Download'!$P$8</f>
        <v>2016</v>
      </c>
      <c r="C595" t="str">
        <f>'2020_1-2-8_Download'!$D$11</f>
        <v>Ausländerinnen und Ausländer</v>
      </c>
      <c r="D595" t="str">
        <f>VLOOKUP(A595,[1]Tabelle1!A$1:B$68,2,FALSE)</f>
        <v>Celle</v>
      </c>
      <c r="E595" t="str">
        <f>VLOOKUP(A595,[2]Kreise!$A$2:$C$53,3,FALSE)</f>
        <v>K03351</v>
      </c>
      <c r="F595">
        <f>VLOOKUP(A595,'2020_1-2-8_Download'!$B$11:$T$62,15,FALSE)</f>
        <v>182</v>
      </c>
    </row>
    <row r="596" spans="1:6" x14ac:dyDescent="0.25">
      <c r="A596" s="64">
        <f>'2020_1-2-8_Download'!B33</f>
        <v>352</v>
      </c>
      <c r="B596">
        <f>'2020_1-2-8_Download'!$P$8</f>
        <v>2016</v>
      </c>
      <c r="C596" t="str">
        <f>'2020_1-2-8_Download'!$D$11</f>
        <v>Ausländerinnen und Ausländer</v>
      </c>
      <c r="D596" t="str">
        <f>VLOOKUP(A596,[1]Tabelle1!A$1:B$68,2,FALSE)</f>
        <v>Cuxhaven</v>
      </c>
      <c r="E596" t="str">
        <f>VLOOKUP(A596,[2]Kreise!$A$2:$C$53,3,FALSE)</f>
        <v>K03352</v>
      </c>
      <c r="F596">
        <f>VLOOKUP(A596,'2020_1-2-8_Download'!$B$11:$T$62,15,FALSE)</f>
        <v>168</v>
      </c>
    </row>
    <row r="597" spans="1:6" x14ac:dyDescent="0.25">
      <c r="A597" s="64">
        <f>'2020_1-2-8_Download'!B34</f>
        <v>353</v>
      </c>
      <c r="B597">
        <f>'2020_1-2-8_Download'!$P$8</f>
        <v>2016</v>
      </c>
      <c r="C597" t="str">
        <f>'2020_1-2-8_Download'!$D$11</f>
        <v>Ausländerinnen und Ausländer</v>
      </c>
      <c r="D597" t="str">
        <f>VLOOKUP(A597,[1]Tabelle1!A$1:B$68,2,FALSE)</f>
        <v>Harburg</v>
      </c>
      <c r="E597" t="str">
        <f>VLOOKUP(A597,[2]Kreise!$A$2:$C$53,3,FALSE)</f>
        <v>K03353</v>
      </c>
      <c r="F597">
        <f>VLOOKUP(A597,'2020_1-2-8_Download'!$B$11:$T$62,15,FALSE)</f>
        <v>128</v>
      </c>
    </row>
    <row r="598" spans="1:6" x14ac:dyDescent="0.25">
      <c r="A598" s="64">
        <f>'2020_1-2-8_Download'!B35</f>
        <v>354</v>
      </c>
      <c r="B598">
        <f>'2020_1-2-8_Download'!$P$8</f>
        <v>2016</v>
      </c>
      <c r="C598" t="str">
        <f>'2020_1-2-8_Download'!$D$11</f>
        <v>Ausländerinnen und Ausländer</v>
      </c>
      <c r="D598" t="str">
        <f>VLOOKUP(A598,[1]Tabelle1!A$1:B$68,2,FALSE)</f>
        <v>Lüchow-Dannenberg</v>
      </c>
      <c r="E598" t="str">
        <f>VLOOKUP(A598,[2]Kreise!$A$2:$C$53,3,FALSE)</f>
        <v>K03354</v>
      </c>
      <c r="F598">
        <f>VLOOKUP(A598,'2020_1-2-8_Download'!$B$11:$T$62,15,FALSE)</f>
        <v>52</v>
      </c>
    </row>
    <row r="599" spans="1:6" x14ac:dyDescent="0.25">
      <c r="A599" s="64">
        <f>'2020_1-2-8_Download'!B36</f>
        <v>355</v>
      </c>
      <c r="B599">
        <f>'2020_1-2-8_Download'!$P$8</f>
        <v>2016</v>
      </c>
      <c r="C599" t="str">
        <f>'2020_1-2-8_Download'!$D$11</f>
        <v>Ausländerinnen und Ausländer</v>
      </c>
      <c r="D599" t="str">
        <f>VLOOKUP(A599,[1]Tabelle1!A$1:B$68,2,FALSE)</f>
        <v>Lüneburg</v>
      </c>
      <c r="E599" t="str">
        <f>VLOOKUP(A599,[2]Kreise!$A$2:$C$53,3,FALSE)</f>
        <v>K03355</v>
      </c>
      <c r="F599">
        <f>VLOOKUP(A599,'2020_1-2-8_Download'!$B$11:$T$62,15,FALSE)</f>
        <v>168</v>
      </c>
    </row>
    <row r="600" spans="1:6" x14ac:dyDescent="0.25">
      <c r="A600" s="64">
        <f>'2020_1-2-8_Download'!B37</f>
        <v>356</v>
      </c>
      <c r="B600">
        <f>'2020_1-2-8_Download'!$P$8</f>
        <v>2016</v>
      </c>
      <c r="C600" t="str">
        <f>'2020_1-2-8_Download'!$D$11</f>
        <v>Ausländerinnen und Ausländer</v>
      </c>
      <c r="D600" t="str">
        <f>VLOOKUP(A600,[1]Tabelle1!A$1:B$68,2,FALSE)</f>
        <v>Osterholz</v>
      </c>
      <c r="E600" t="str">
        <f>VLOOKUP(A600,[2]Kreise!$A$2:$C$53,3,FALSE)</f>
        <v>K03356</v>
      </c>
      <c r="F600">
        <f>VLOOKUP(A600,'2020_1-2-8_Download'!$B$11:$T$62,15,FALSE)</f>
        <v>106</v>
      </c>
    </row>
    <row r="601" spans="1:6" x14ac:dyDescent="0.25">
      <c r="A601" s="64">
        <f>'2020_1-2-8_Download'!B38</f>
        <v>357</v>
      </c>
      <c r="B601">
        <f>'2020_1-2-8_Download'!$P$8</f>
        <v>2016</v>
      </c>
      <c r="C601" t="str">
        <f>'2020_1-2-8_Download'!$D$11</f>
        <v>Ausländerinnen und Ausländer</v>
      </c>
      <c r="D601" t="str">
        <f>VLOOKUP(A601,[1]Tabelle1!A$1:B$68,2,FALSE)</f>
        <v>Rotenburg (Wümme)</v>
      </c>
      <c r="E601" t="str">
        <f>VLOOKUP(A601,[2]Kreise!$A$2:$C$53,3,FALSE)</f>
        <v>K03357</v>
      </c>
      <c r="F601">
        <f>VLOOKUP(A601,'2020_1-2-8_Download'!$B$11:$T$62,15,FALSE)</f>
        <v>125</v>
      </c>
    </row>
    <row r="602" spans="1:6" x14ac:dyDescent="0.25">
      <c r="A602" s="64">
        <f>'2020_1-2-8_Download'!B39</f>
        <v>358</v>
      </c>
      <c r="B602">
        <f>'2020_1-2-8_Download'!$P$8</f>
        <v>2016</v>
      </c>
      <c r="C602" t="str">
        <f>'2020_1-2-8_Download'!$D$11</f>
        <v>Ausländerinnen und Ausländer</v>
      </c>
      <c r="D602" t="str">
        <f>VLOOKUP(A602,[1]Tabelle1!A$1:B$68,2,FALSE)</f>
        <v>Heidekreis</v>
      </c>
      <c r="E602" t="str">
        <f>VLOOKUP(A602,[2]Kreise!$A$2:$C$53,3,FALSE)</f>
        <v>K03358</v>
      </c>
      <c r="F602">
        <f>VLOOKUP(A602,'2020_1-2-8_Download'!$B$11:$T$62,15,FALSE)</f>
        <v>160</v>
      </c>
    </row>
    <row r="603" spans="1:6" x14ac:dyDescent="0.25">
      <c r="A603" s="64">
        <f>'2020_1-2-8_Download'!B40</f>
        <v>359</v>
      </c>
      <c r="B603">
        <f>'2020_1-2-8_Download'!$P$8</f>
        <v>2016</v>
      </c>
      <c r="C603" t="str">
        <f>'2020_1-2-8_Download'!$D$11</f>
        <v>Ausländerinnen und Ausländer</v>
      </c>
      <c r="D603" t="str">
        <f>VLOOKUP(A603,[1]Tabelle1!A$1:B$68,2,FALSE)</f>
        <v>Stade</v>
      </c>
      <c r="E603" t="str">
        <f>VLOOKUP(A603,[2]Kreise!$A$2:$C$53,3,FALSE)</f>
        <v>K03359</v>
      </c>
      <c r="F603">
        <f>VLOOKUP(A603,'2020_1-2-8_Download'!$B$11:$T$62,15,FALSE)</f>
        <v>243</v>
      </c>
    </row>
    <row r="604" spans="1:6" x14ac:dyDescent="0.25">
      <c r="A604" s="64">
        <f>'2020_1-2-8_Download'!B41</f>
        <v>360</v>
      </c>
      <c r="B604">
        <f>'2020_1-2-8_Download'!$P$8</f>
        <v>2016</v>
      </c>
      <c r="C604" t="str">
        <f>'2020_1-2-8_Download'!$D$11</f>
        <v>Ausländerinnen und Ausländer</v>
      </c>
      <c r="D604" t="str">
        <f>VLOOKUP(A604,[1]Tabelle1!A$1:B$68,2,FALSE)</f>
        <v>Uelzen</v>
      </c>
      <c r="E604" t="str">
        <f>VLOOKUP(A604,[2]Kreise!$A$2:$C$53,3,FALSE)</f>
        <v>K03360</v>
      </c>
      <c r="F604">
        <f>VLOOKUP(A604,'2020_1-2-8_Download'!$B$11:$T$62,15,FALSE)</f>
        <v>71</v>
      </c>
    </row>
    <row r="605" spans="1:6" x14ac:dyDescent="0.25">
      <c r="A605" s="64">
        <f>'2020_1-2-8_Download'!B42</f>
        <v>361</v>
      </c>
      <c r="B605">
        <f>'2020_1-2-8_Download'!$P$8</f>
        <v>2016</v>
      </c>
      <c r="C605" t="str">
        <f>'2020_1-2-8_Download'!$D$11</f>
        <v>Ausländerinnen und Ausländer</v>
      </c>
      <c r="D605" t="str">
        <f>VLOOKUP(A605,[1]Tabelle1!A$1:B$68,2,FALSE)</f>
        <v>Verden</v>
      </c>
      <c r="E605" t="str">
        <f>VLOOKUP(A605,[2]Kreise!$A$2:$C$53,3,FALSE)</f>
        <v>K03361</v>
      </c>
      <c r="F605">
        <f>VLOOKUP(A605,'2020_1-2-8_Download'!$B$11:$T$62,15,FALSE)</f>
        <v>132</v>
      </c>
    </row>
    <row r="606" spans="1:6" x14ac:dyDescent="0.25">
      <c r="A606" s="64">
        <f>'2020_1-2-8_Download'!B43</f>
        <v>3</v>
      </c>
      <c r="B606">
        <f>'2020_1-2-8_Download'!$P$8</f>
        <v>2016</v>
      </c>
      <c r="C606" t="str">
        <f>'2020_1-2-8_Download'!$D$11</f>
        <v>Ausländerinnen und Ausländer</v>
      </c>
      <c r="D606" t="str">
        <f>VLOOKUP(A606,[1]Tabelle1!A$1:B$68,2,FALSE)</f>
        <v>Stat. Region Lüneburg</v>
      </c>
      <c r="E606" t="str">
        <f>VLOOKUP(A606,[2]Kreise!$A$2:$C$53,3,FALSE)</f>
        <v>K033</v>
      </c>
      <c r="F606">
        <f>VLOOKUP(A606,'2020_1-2-8_Download'!$B$11:$T$62,15,FALSE)</f>
        <v>1535</v>
      </c>
    </row>
    <row r="607" spans="1:6" x14ac:dyDescent="0.25">
      <c r="A607" s="64">
        <f>'2020_1-2-8_Download'!B44</f>
        <v>401</v>
      </c>
      <c r="B607">
        <f>'2020_1-2-8_Download'!$P$8</f>
        <v>2016</v>
      </c>
      <c r="C607" t="str">
        <f>'2020_1-2-8_Download'!$D$11</f>
        <v>Ausländerinnen und Ausländer</v>
      </c>
      <c r="D607" t="str">
        <f>VLOOKUP(A607,[1]Tabelle1!A$1:B$68,2,FALSE)</f>
        <v>Delmenhorst  Stadt</v>
      </c>
      <c r="E607" t="str">
        <f>VLOOKUP(A607,[2]Kreise!$A$2:$C$53,3,FALSE)</f>
        <v>K03401</v>
      </c>
      <c r="F607">
        <f>VLOOKUP(A607,'2020_1-2-8_Download'!$B$11:$T$62,15,FALSE)</f>
        <v>180</v>
      </c>
    </row>
    <row r="608" spans="1:6" x14ac:dyDescent="0.25">
      <c r="A608" s="64">
        <f>'2020_1-2-8_Download'!B45</f>
        <v>402</v>
      </c>
      <c r="B608">
        <f>'2020_1-2-8_Download'!$P$8</f>
        <v>2016</v>
      </c>
      <c r="C608" t="str">
        <f>'2020_1-2-8_Download'!$D$11</f>
        <v>Ausländerinnen und Ausländer</v>
      </c>
      <c r="D608" t="str">
        <f>VLOOKUP(A608,[1]Tabelle1!A$1:B$68,2,FALSE)</f>
        <v>Emden  Stadt</v>
      </c>
      <c r="E608" t="str">
        <f>VLOOKUP(A608,[2]Kreise!$A$2:$C$53,3,FALSE)</f>
        <v>K03402</v>
      </c>
      <c r="F608">
        <f>VLOOKUP(A608,'2020_1-2-8_Download'!$B$11:$T$62,15,FALSE)</f>
        <v>80</v>
      </c>
    </row>
    <row r="609" spans="1:6" x14ac:dyDescent="0.25">
      <c r="A609" s="64">
        <f>'2020_1-2-8_Download'!B46</f>
        <v>403</v>
      </c>
      <c r="B609">
        <f>'2020_1-2-8_Download'!$P$8</f>
        <v>2016</v>
      </c>
      <c r="C609" t="str">
        <f>'2020_1-2-8_Download'!$D$11</f>
        <v>Ausländerinnen und Ausländer</v>
      </c>
      <c r="D609" t="str">
        <f>VLOOKUP(A609,[1]Tabelle1!A$1:B$68,2,FALSE)</f>
        <v>Oldenburg(Oldb)  Stadt</v>
      </c>
      <c r="E609" t="str">
        <f>VLOOKUP(A609,[2]Kreise!$A$2:$C$53,3,FALSE)</f>
        <v>K03403</v>
      </c>
      <c r="F609">
        <f>VLOOKUP(A609,'2020_1-2-8_Download'!$B$11:$T$62,15,FALSE)</f>
        <v>211</v>
      </c>
    </row>
    <row r="610" spans="1:6" x14ac:dyDescent="0.25">
      <c r="A610" s="64">
        <f>'2020_1-2-8_Download'!B47</f>
        <v>404</v>
      </c>
      <c r="B610">
        <f>'2020_1-2-8_Download'!$P$8</f>
        <v>2016</v>
      </c>
      <c r="C610" t="str">
        <f>'2020_1-2-8_Download'!$D$11</f>
        <v>Ausländerinnen und Ausländer</v>
      </c>
      <c r="D610" t="str">
        <f>VLOOKUP(A610,[1]Tabelle1!A$1:B$68,2,FALSE)</f>
        <v>Osnabrück  Stadt</v>
      </c>
      <c r="E610" t="str">
        <f>VLOOKUP(A610,[2]Kreise!$A$2:$C$53,3,FALSE)</f>
        <v>K03404</v>
      </c>
      <c r="F610">
        <f>VLOOKUP(A610,'2020_1-2-8_Download'!$B$11:$T$62,15,FALSE)</f>
        <v>220</v>
      </c>
    </row>
    <row r="611" spans="1:6" x14ac:dyDescent="0.25">
      <c r="A611" s="64">
        <f>'2020_1-2-8_Download'!B48</f>
        <v>405</v>
      </c>
      <c r="B611">
        <f>'2020_1-2-8_Download'!$P$8</f>
        <v>2016</v>
      </c>
      <c r="C611" t="str">
        <f>'2020_1-2-8_Download'!$D$11</f>
        <v>Ausländerinnen und Ausländer</v>
      </c>
      <c r="D611" t="str">
        <f>VLOOKUP(A611,[1]Tabelle1!A$1:B$68,2,FALSE)</f>
        <v>Wilhelmshaven  Stadt</v>
      </c>
      <c r="E611" t="str">
        <f>VLOOKUP(A611,[2]Kreise!$A$2:$C$53,3,FALSE)</f>
        <v>K03405</v>
      </c>
      <c r="F611">
        <f>VLOOKUP(A611,'2020_1-2-8_Download'!$B$11:$T$62,15,FALSE)</f>
        <v>106</v>
      </c>
    </row>
    <row r="612" spans="1:6" x14ac:dyDescent="0.25">
      <c r="A612" s="64">
        <f>'2020_1-2-8_Download'!B49</f>
        <v>451</v>
      </c>
      <c r="B612">
        <f>'2020_1-2-8_Download'!$P$8</f>
        <v>2016</v>
      </c>
      <c r="C612" t="str">
        <f>'2020_1-2-8_Download'!$D$11</f>
        <v>Ausländerinnen und Ausländer</v>
      </c>
      <c r="D612" t="str">
        <f>VLOOKUP(A612,[1]Tabelle1!A$1:B$68,2,FALSE)</f>
        <v>Ammerland</v>
      </c>
      <c r="E612" t="str">
        <f>VLOOKUP(A612,[2]Kreise!$A$2:$C$53,3,FALSE)</f>
        <v>K03451</v>
      </c>
      <c r="F612">
        <f>VLOOKUP(A612,'2020_1-2-8_Download'!$B$11:$T$62,15,FALSE)</f>
        <v>119</v>
      </c>
    </row>
    <row r="613" spans="1:6" x14ac:dyDescent="0.25">
      <c r="A613" s="64">
        <f>'2020_1-2-8_Download'!B50</f>
        <v>452</v>
      </c>
      <c r="B613">
        <f>'2020_1-2-8_Download'!$P$8</f>
        <v>2016</v>
      </c>
      <c r="C613" t="str">
        <f>'2020_1-2-8_Download'!$D$11</f>
        <v>Ausländerinnen und Ausländer</v>
      </c>
      <c r="D613" t="str">
        <f>VLOOKUP(A613,[1]Tabelle1!A$1:B$68,2,FALSE)</f>
        <v>Aurich</v>
      </c>
      <c r="E613" t="str">
        <f>VLOOKUP(A613,[2]Kreise!$A$2:$C$53,3,FALSE)</f>
        <v>K03452</v>
      </c>
      <c r="F613">
        <f>VLOOKUP(A613,'2020_1-2-8_Download'!$B$11:$T$62,15,FALSE)</f>
        <v>162</v>
      </c>
    </row>
    <row r="614" spans="1:6" x14ac:dyDescent="0.25">
      <c r="A614" s="64">
        <f>'2020_1-2-8_Download'!B51</f>
        <v>453</v>
      </c>
      <c r="B614">
        <f>'2020_1-2-8_Download'!$P$8</f>
        <v>2016</v>
      </c>
      <c r="C614" t="str">
        <f>'2020_1-2-8_Download'!$D$11</f>
        <v>Ausländerinnen und Ausländer</v>
      </c>
      <c r="D614" t="str">
        <f>VLOOKUP(A614,[1]Tabelle1!A$1:B$68,2,FALSE)</f>
        <v>Cloppenburg</v>
      </c>
      <c r="E614" t="str">
        <f>VLOOKUP(A614,[2]Kreise!$A$2:$C$53,3,FALSE)</f>
        <v>K03453</v>
      </c>
      <c r="F614">
        <f>VLOOKUP(A614,'2020_1-2-8_Download'!$B$11:$T$62,15,FALSE)</f>
        <v>260</v>
      </c>
    </row>
    <row r="615" spans="1:6" x14ac:dyDescent="0.25">
      <c r="A615" s="64">
        <f>'2020_1-2-8_Download'!B52</f>
        <v>454</v>
      </c>
      <c r="B615">
        <f>'2020_1-2-8_Download'!$P$8</f>
        <v>2016</v>
      </c>
      <c r="C615" t="str">
        <f>'2020_1-2-8_Download'!$D$11</f>
        <v>Ausländerinnen und Ausländer</v>
      </c>
      <c r="D615" t="str">
        <f>VLOOKUP(A615,[1]Tabelle1!A$1:B$68,2,FALSE)</f>
        <v>Emsland</v>
      </c>
      <c r="E615" t="str">
        <f>VLOOKUP(A615,[2]Kreise!$A$2:$C$53,3,FALSE)</f>
        <v>K03454</v>
      </c>
      <c r="F615">
        <f>VLOOKUP(A615,'2020_1-2-8_Download'!$B$11:$T$62,15,FALSE)</f>
        <v>419</v>
      </c>
    </row>
    <row r="616" spans="1:6" x14ac:dyDescent="0.25">
      <c r="A616" s="64">
        <f>'2020_1-2-8_Download'!B53</f>
        <v>455</v>
      </c>
      <c r="B616">
        <f>'2020_1-2-8_Download'!$P$8</f>
        <v>2016</v>
      </c>
      <c r="C616" t="str">
        <f>'2020_1-2-8_Download'!$D$11</f>
        <v>Ausländerinnen und Ausländer</v>
      </c>
      <c r="D616" t="str">
        <f>VLOOKUP(A616,[1]Tabelle1!A$1:B$68,2,FALSE)</f>
        <v>Friesland</v>
      </c>
      <c r="E616" t="str">
        <f>VLOOKUP(A616,[2]Kreise!$A$2:$C$53,3,FALSE)</f>
        <v>K03455</v>
      </c>
      <c r="F616">
        <f>VLOOKUP(A616,'2020_1-2-8_Download'!$B$11:$T$62,15,FALSE)</f>
        <v>126</v>
      </c>
    </row>
    <row r="617" spans="1:6" x14ac:dyDescent="0.25">
      <c r="A617" s="64">
        <f>'2020_1-2-8_Download'!B54</f>
        <v>456</v>
      </c>
      <c r="B617">
        <f>'2020_1-2-8_Download'!$P$8</f>
        <v>2016</v>
      </c>
      <c r="C617" t="str">
        <f>'2020_1-2-8_Download'!$D$11</f>
        <v>Ausländerinnen und Ausländer</v>
      </c>
      <c r="D617" t="str">
        <f>VLOOKUP(A617,[1]Tabelle1!A$1:B$68,2,FALSE)</f>
        <v>Grafschaft Bentheim</v>
      </c>
      <c r="E617" t="str">
        <f>VLOOKUP(A617,[2]Kreise!$A$2:$C$53,3,FALSE)</f>
        <v>K03456</v>
      </c>
      <c r="F617">
        <f>VLOOKUP(A617,'2020_1-2-8_Download'!$B$11:$T$62,15,FALSE)</f>
        <v>185</v>
      </c>
    </row>
    <row r="618" spans="1:6" x14ac:dyDescent="0.25">
      <c r="A618" s="64">
        <f>'2020_1-2-8_Download'!B55</f>
        <v>457</v>
      </c>
      <c r="B618">
        <f>'2020_1-2-8_Download'!$P$8</f>
        <v>2016</v>
      </c>
      <c r="C618" t="str">
        <f>'2020_1-2-8_Download'!$D$11</f>
        <v>Ausländerinnen und Ausländer</v>
      </c>
      <c r="D618" t="str">
        <f>VLOOKUP(A618,[1]Tabelle1!A$1:B$68,2,FALSE)</f>
        <v>Leer</v>
      </c>
      <c r="E618" t="str">
        <f>VLOOKUP(A618,[2]Kreise!$A$2:$C$53,3,FALSE)</f>
        <v>K03457</v>
      </c>
      <c r="F618">
        <f>VLOOKUP(A618,'2020_1-2-8_Download'!$B$11:$T$62,15,FALSE)</f>
        <v>170</v>
      </c>
    </row>
    <row r="619" spans="1:6" x14ac:dyDescent="0.25">
      <c r="A619" s="64">
        <f>'2020_1-2-8_Download'!B56</f>
        <v>458</v>
      </c>
      <c r="B619">
        <f>'2020_1-2-8_Download'!$P$8</f>
        <v>2016</v>
      </c>
      <c r="C619" t="str">
        <f>'2020_1-2-8_Download'!$D$11</f>
        <v>Ausländerinnen und Ausländer</v>
      </c>
      <c r="D619" t="str">
        <f>VLOOKUP(A619,[1]Tabelle1!A$1:B$68,2,FALSE)</f>
        <v>Oldenburg</v>
      </c>
      <c r="E619" t="str">
        <f>VLOOKUP(A619,[2]Kreise!$A$2:$C$53,3,FALSE)</f>
        <v>K03458</v>
      </c>
      <c r="F619">
        <f>VLOOKUP(A619,'2020_1-2-8_Download'!$B$11:$T$62,15,FALSE)</f>
        <v>155</v>
      </c>
    </row>
    <row r="620" spans="1:6" x14ac:dyDescent="0.25">
      <c r="A620" s="64">
        <f>'2020_1-2-8_Download'!B57</f>
        <v>459</v>
      </c>
      <c r="B620">
        <f>'2020_1-2-8_Download'!$P$8</f>
        <v>2016</v>
      </c>
      <c r="C620" t="str">
        <f>'2020_1-2-8_Download'!$D$11</f>
        <v>Ausländerinnen und Ausländer</v>
      </c>
      <c r="D620" t="str">
        <f>VLOOKUP(A620,[1]Tabelle1!A$1:B$68,2,FALSE)</f>
        <v>Osnabrück</v>
      </c>
      <c r="E620" t="str">
        <f>VLOOKUP(A620,[2]Kreise!$A$2:$C$53,3,FALSE)</f>
        <v>K03459</v>
      </c>
      <c r="F620">
        <f>VLOOKUP(A620,'2020_1-2-8_Download'!$B$11:$T$62,15,FALSE)</f>
        <v>335</v>
      </c>
    </row>
    <row r="621" spans="1:6" x14ac:dyDescent="0.25">
      <c r="A621" s="64">
        <f>'2020_1-2-8_Download'!B58</f>
        <v>460</v>
      </c>
      <c r="B621">
        <f>'2020_1-2-8_Download'!$P$8</f>
        <v>2016</v>
      </c>
      <c r="C621" t="str">
        <f>'2020_1-2-8_Download'!$D$11</f>
        <v>Ausländerinnen und Ausländer</v>
      </c>
      <c r="D621" t="str">
        <f>VLOOKUP(A621,[1]Tabelle1!A$1:B$68,2,FALSE)</f>
        <v>Vechta</v>
      </c>
      <c r="E621" t="str">
        <f>VLOOKUP(A621,[2]Kreise!$A$2:$C$53,3,FALSE)</f>
        <v>K03460</v>
      </c>
      <c r="F621">
        <f>VLOOKUP(A621,'2020_1-2-8_Download'!$B$11:$T$62,15,FALSE)</f>
        <v>279</v>
      </c>
    </row>
    <row r="622" spans="1:6" x14ac:dyDescent="0.25">
      <c r="A622" s="64">
        <f>'2020_1-2-8_Download'!B59</f>
        <v>461</v>
      </c>
      <c r="B622">
        <f>'2020_1-2-8_Download'!$P$8</f>
        <v>2016</v>
      </c>
      <c r="C622" t="str">
        <f>'2020_1-2-8_Download'!$D$11</f>
        <v>Ausländerinnen und Ausländer</v>
      </c>
      <c r="D622" t="str">
        <f>VLOOKUP(A622,[1]Tabelle1!A$1:B$68,2,FALSE)</f>
        <v>Wesermarsch</v>
      </c>
      <c r="E622" t="str">
        <f>VLOOKUP(A622,[2]Kreise!$A$2:$C$53,3,FALSE)</f>
        <v>K03461</v>
      </c>
      <c r="F622">
        <f>VLOOKUP(A622,'2020_1-2-8_Download'!$B$11:$T$62,15,FALSE)</f>
        <v>94</v>
      </c>
    </row>
    <row r="623" spans="1:6" x14ac:dyDescent="0.25">
      <c r="A623" s="64">
        <f>'2020_1-2-8_Download'!B60</f>
        <v>462</v>
      </c>
      <c r="B623">
        <f>'2020_1-2-8_Download'!$P$8</f>
        <v>2016</v>
      </c>
      <c r="C623" t="str">
        <f>'2020_1-2-8_Download'!$D$11</f>
        <v>Ausländerinnen und Ausländer</v>
      </c>
      <c r="D623" t="str">
        <f>VLOOKUP(A623,[1]Tabelle1!A$1:B$68,2,FALSE)</f>
        <v>Wittmund</v>
      </c>
      <c r="E623" t="str">
        <f>VLOOKUP(A623,[2]Kreise!$A$2:$C$53,3,FALSE)</f>
        <v>K03462</v>
      </c>
      <c r="F623">
        <f>VLOOKUP(A623,'2020_1-2-8_Download'!$B$11:$T$62,15,FALSE)</f>
        <v>41</v>
      </c>
    </row>
    <row r="624" spans="1:6" x14ac:dyDescent="0.25">
      <c r="A624" s="64">
        <f>'2020_1-2-8_Download'!B61</f>
        <v>4</v>
      </c>
      <c r="B624">
        <f>'2020_1-2-8_Download'!$P$8</f>
        <v>2016</v>
      </c>
      <c r="C624" t="str">
        <f>'2020_1-2-8_Download'!$D$11</f>
        <v>Ausländerinnen und Ausländer</v>
      </c>
      <c r="D624" t="str">
        <f>VLOOKUP(A624,[1]Tabelle1!A$1:B$68,2,FALSE)</f>
        <v>Stat. Region Weser-Ems</v>
      </c>
      <c r="E624" t="str">
        <f>VLOOKUP(A624,[2]Kreise!$A$2:$C$53,3,FALSE)</f>
        <v>K034</v>
      </c>
      <c r="F624">
        <f>VLOOKUP(A624,'2020_1-2-8_Download'!$B$11:$T$62,15,FALSE)</f>
        <v>3142</v>
      </c>
    </row>
    <row r="625" spans="1:6" x14ac:dyDescent="0.25">
      <c r="A625" s="64">
        <f>'2020_1-2-8_Download'!B62</f>
        <v>0</v>
      </c>
      <c r="B625">
        <f>'2020_1-2-8_Download'!$P$8</f>
        <v>2016</v>
      </c>
      <c r="C625" t="str">
        <f>'2020_1-2-8_Download'!$D$11</f>
        <v>Ausländerinnen und Ausländer</v>
      </c>
      <c r="D625" t="str">
        <f>VLOOKUP(A625,[1]Tabelle1!A$1:B$68,2,FALSE)</f>
        <v>Niedersachsen</v>
      </c>
      <c r="E625" t="str">
        <f>VLOOKUP(A625,[2]Kreise!$A$2:$C$53,3,FALSE)</f>
        <v>K030</v>
      </c>
      <c r="F625">
        <f>VLOOKUP(A625,'2020_1-2-8_Download'!$B$11:$T$62,15,FALSE)</f>
        <v>9093</v>
      </c>
    </row>
    <row r="626" spans="1:6" x14ac:dyDescent="0.25">
      <c r="A626" s="64">
        <f>'2020_1-2-8_Download'!B11</f>
        <v>101</v>
      </c>
      <c r="B626">
        <f>'2020_1-2-8_Download'!$Q$8</f>
        <v>2017</v>
      </c>
      <c r="C626" t="str">
        <f>'2020_1-2-8_Download'!$D$11</f>
        <v>Ausländerinnen und Ausländer</v>
      </c>
      <c r="D626" t="str">
        <f>VLOOKUP(A626,[1]Tabelle1!A$1:B$68,2,FALSE)</f>
        <v>Braunschweig  Stadt</v>
      </c>
      <c r="E626" t="str">
        <f>VLOOKUP(A626,[2]Kreise!$A$2:$C$53,3,FALSE)</f>
        <v>K03101</v>
      </c>
      <c r="F626">
        <f>VLOOKUP(A626,'2020_1-2-8_Download'!$B$11:$T$62,16,FALSE)</f>
        <v>185</v>
      </c>
    </row>
    <row r="627" spans="1:6" x14ac:dyDescent="0.25">
      <c r="A627" s="64">
        <f>'2020_1-2-8_Download'!B12</f>
        <v>102</v>
      </c>
      <c r="B627">
        <f>'2020_1-2-8_Download'!$Q$8</f>
        <v>2017</v>
      </c>
      <c r="C627" t="str">
        <f>'2020_1-2-8_Download'!$D$11</f>
        <v>Ausländerinnen und Ausländer</v>
      </c>
      <c r="D627" t="str">
        <f>VLOOKUP(A627,[1]Tabelle1!A$1:B$68,2,FALSE)</f>
        <v>Salzgitter  Stadt</v>
      </c>
      <c r="E627" t="str">
        <f>VLOOKUP(A627,[2]Kreise!$A$2:$C$53,3,FALSE)</f>
        <v>K03102</v>
      </c>
      <c r="F627">
        <f>VLOOKUP(A627,'2020_1-2-8_Download'!$B$11:$T$62,16,FALSE)</f>
        <v>266</v>
      </c>
    </row>
    <row r="628" spans="1:6" x14ac:dyDescent="0.25">
      <c r="A628" s="64">
        <f>'2020_1-2-8_Download'!B13</f>
        <v>103</v>
      </c>
      <c r="B628">
        <f>'2020_1-2-8_Download'!$Q$8</f>
        <v>2017</v>
      </c>
      <c r="C628" t="str">
        <f>'2020_1-2-8_Download'!$D$11</f>
        <v>Ausländerinnen und Ausländer</v>
      </c>
      <c r="D628" t="str">
        <f>VLOOKUP(A628,[1]Tabelle1!A$1:B$68,2,FALSE)</f>
        <v>Wolfsburg  Stadt</v>
      </c>
      <c r="E628" t="str">
        <f>VLOOKUP(A628,[2]Kreise!$A$2:$C$53,3,FALSE)</f>
        <v>K03103</v>
      </c>
      <c r="F628">
        <f>VLOOKUP(A628,'2020_1-2-8_Download'!$B$11:$T$62,16,FALSE)</f>
        <v>158</v>
      </c>
    </row>
    <row r="629" spans="1:6" x14ac:dyDescent="0.25">
      <c r="A629" s="64">
        <f>'2020_1-2-8_Download'!B14</f>
        <v>151</v>
      </c>
      <c r="B629">
        <f>'2020_1-2-8_Download'!$Q$8</f>
        <v>2017</v>
      </c>
      <c r="C629" t="str">
        <f>'2020_1-2-8_Download'!$D$11</f>
        <v>Ausländerinnen und Ausländer</v>
      </c>
      <c r="D629" t="str">
        <f>VLOOKUP(A629,[1]Tabelle1!A$1:B$68,2,FALSE)</f>
        <v>Gifhorn</v>
      </c>
      <c r="E629" t="str">
        <f>VLOOKUP(A629,[2]Kreise!$A$2:$C$53,3,FALSE)</f>
        <v>K03151</v>
      </c>
      <c r="F629">
        <f>VLOOKUP(A629,'2020_1-2-8_Download'!$B$11:$T$62,16,FALSE)</f>
        <v>115</v>
      </c>
    </row>
    <row r="630" spans="1:6" x14ac:dyDescent="0.25">
      <c r="A630" s="64">
        <f>'2020_1-2-8_Download'!B15</f>
        <v>153</v>
      </c>
      <c r="B630">
        <f>'2020_1-2-8_Download'!$Q$8</f>
        <v>2017</v>
      </c>
      <c r="C630" t="str">
        <f>'2020_1-2-8_Download'!$D$11</f>
        <v>Ausländerinnen und Ausländer</v>
      </c>
      <c r="D630" t="str">
        <f>VLOOKUP(A630,[1]Tabelle1!A$1:B$68,2,FALSE)</f>
        <v>Goslar</v>
      </c>
      <c r="E630" t="str">
        <f>VLOOKUP(A630,[2]Kreise!$A$2:$C$53,3,FALSE)</f>
        <v>K03153</v>
      </c>
      <c r="F630">
        <f>VLOOKUP(A630,'2020_1-2-8_Download'!$B$11:$T$62,16,FALSE)</f>
        <v>149</v>
      </c>
    </row>
    <row r="631" spans="1:6" x14ac:dyDescent="0.25">
      <c r="A631" s="64">
        <f>'2020_1-2-8_Download'!B16</f>
        <v>154</v>
      </c>
      <c r="B631">
        <f>'2020_1-2-8_Download'!$Q$8</f>
        <v>2017</v>
      </c>
      <c r="C631" t="str">
        <f>'2020_1-2-8_Download'!$D$11</f>
        <v>Ausländerinnen und Ausländer</v>
      </c>
      <c r="D631" t="str">
        <f>VLOOKUP(A631,[1]Tabelle1!A$1:B$68,2,FALSE)</f>
        <v>Helmstedt</v>
      </c>
      <c r="E631" t="str">
        <f>VLOOKUP(A631,[2]Kreise!$A$2:$C$53,3,FALSE)</f>
        <v>K03154</v>
      </c>
      <c r="F631">
        <f>VLOOKUP(A631,'2020_1-2-8_Download'!$B$11:$T$62,16,FALSE)</f>
        <v>86</v>
      </c>
    </row>
    <row r="632" spans="1:6" x14ac:dyDescent="0.25">
      <c r="A632" s="64">
        <f>'2020_1-2-8_Download'!B17</f>
        <v>155</v>
      </c>
      <c r="B632">
        <f>'2020_1-2-8_Download'!$Q$8</f>
        <v>2017</v>
      </c>
      <c r="C632" t="str">
        <f>'2020_1-2-8_Download'!$D$11</f>
        <v>Ausländerinnen und Ausländer</v>
      </c>
      <c r="D632" t="str">
        <f>VLOOKUP(A632,[1]Tabelle1!A$1:B$68,2,FALSE)</f>
        <v>Northeim</v>
      </c>
      <c r="E632" t="str">
        <f>VLOOKUP(A632,[2]Kreise!$A$2:$C$53,3,FALSE)</f>
        <v>K03155</v>
      </c>
      <c r="F632">
        <f>VLOOKUP(A632,'2020_1-2-8_Download'!$B$11:$T$62,16,FALSE)</f>
        <v>129</v>
      </c>
    </row>
    <row r="633" spans="1:6" x14ac:dyDescent="0.25">
      <c r="A633" s="64">
        <f>'2020_1-2-8_Download'!B18</f>
        <v>157</v>
      </c>
      <c r="B633">
        <f>'2020_1-2-8_Download'!$Q$8</f>
        <v>2017</v>
      </c>
      <c r="C633" t="str">
        <f>'2020_1-2-8_Download'!$D$11</f>
        <v>Ausländerinnen und Ausländer</v>
      </c>
      <c r="D633" t="str">
        <f>VLOOKUP(A633,[1]Tabelle1!A$1:B$68,2,FALSE)</f>
        <v>Peine</v>
      </c>
      <c r="E633" t="str">
        <f>VLOOKUP(A633,[2]Kreise!$A$2:$C$53,3,FALSE)</f>
        <v>K03157</v>
      </c>
      <c r="F633">
        <f>VLOOKUP(A633,'2020_1-2-8_Download'!$B$11:$T$62,16,FALSE)</f>
        <v>112</v>
      </c>
    </row>
    <row r="634" spans="1:6" x14ac:dyDescent="0.25">
      <c r="A634" s="64">
        <f>'2020_1-2-8_Download'!B19</f>
        <v>158</v>
      </c>
      <c r="B634">
        <f>'2020_1-2-8_Download'!$Q$8</f>
        <v>2017</v>
      </c>
      <c r="C634" t="str">
        <f>'2020_1-2-8_Download'!$D$11</f>
        <v>Ausländerinnen und Ausländer</v>
      </c>
      <c r="D634" t="str">
        <f>VLOOKUP(A634,[1]Tabelle1!A$1:B$68,2,FALSE)</f>
        <v>Wolfenbüttel</v>
      </c>
      <c r="E634" t="str">
        <f>VLOOKUP(A634,[2]Kreise!$A$2:$C$53,3,FALSE)</f>
        <v>K03158</v>
      </c>
      <c r="F634">
        <f>VLOOKUP(A634,'2020_1-2-8_Download'!$B$11:$T$62,16,FALSE)</f>
        <v>78</v>
      </c>
    </row>
    <row r="635" spans="1:6" x14ac:dyDescent="0.25">
      <c r="A635" s="64">
        <f>'2020_1-2-8_Download'!B20</f>
        <v>159</v>
      </c>
      <c r="B635">
        <f>'2020_1-2-8_Download'!$Q$8</f>
        <v>2017</v>
      </c>
      <c r="C635" t="str">
        <f>'2020_1-2-8_Download'!$D$11</f>
        <v>Ausländerinnen und Ausländer</v>
      </c>
      <c r="D635" t="str">
        <f>VLOOKUP(A635,[1]Tabelle1!A$1:B$68,2,FALSE)</f>
        <v>Göttingen</v>
      </c>
      <c r="E635" t="str">
        <f>VLOOKUP(A635,[2]Kreise!$A$2:$C$53,3,FALSE)</f>
        <v>K03159</v>
      </c>
      <c r="F635">
        <f>VLOOKUP(A635,'2020_1-2-8_Download'!$B$11:$T$62,16,FALSE)</f>
        <v>310</v>
      </c>
    </row>
    <row r="636" spans="1:6" x14ac:dyDescent="0.25">
      <c r="A636" s="64">
        <f>'2020_1-2-8_Download'!B21</f>
        <v>1</v>
      </c>
      <c r="B636">
        <f>'2020_1-2-8_Download'!$Q$8</f>
        <v>2017</v>
      </c>
      <c r="C636" t="str">
        <f>'2020_1-2-8_Download'!$D$11</f>
        <v>Ausländerinnen und Ausländer</v>
      </c>
      <c r="D636" t="str">
        <f>VLOOKUP(A636,[1]Tabelle1!A$1:B$68,2,FALSE)</f>
        <v>Stat. Region Braunschweig</v>
      </c>
      <c r="E636" t="str">
        <f>VLOOKUP(A636,[2]Kreise!$A$2:$C$53,3,FALSE)</f>
        <v>K031</v>
      </c>
      <c r="F636">
        <f>VLOOKUP(A636,'2020_1-2-8_Download'!$B$11:$T$62,16,FALSE)</f>
        <v>1588</v>
      </c>
    </row>
    <row r="637" spans="1:6" x14ac:dyDescent="0.25">
      <c r="A637" s="64">
        <f>'2020_1-2-8_Download'!B22</f>
        <v>241</v>
      </c>
      <c r="B637">
        <f>'2020_1-2-8_Download'!$Q$8</f>
        <v>2017</v>
      </c>
      <c r="C637" t="str">
        <f>'2020_1-2-8_Download'!$D$11</f>
        <v>Ausländerinnen und Ausländer</v>
      </c>
      <c r="D637" t="str">
        <f>VLOOKUP(A637,[1]Tabelle1!A$1:B$68,2,FALSE)</f>
        <v>Hannover  Region</v>
      </c>
      <c r="E637" t="str">
        <f>VLOOKUP(A637,[2]Kreise!$A$2:$C$53,3,FALSE)</f>
        <v>K03241</v>
      </c>
      <c r="F637">
        <f>VLOOKUP(A637,'2020_1-2-8_Download'!$B$11:$T$62,16,FALSE)</f>
        <v>1490</v>
      </c>
    </row>
    <row r="638" spans="1:6" x14ac:dyDescent="0.25">
      <c r="A638" s="64">
        <f>'2020_1-2-8_Download'!B23</f>
        <v>241001</v>
      </c>
      <c r="B638">
        <f>'2020_1-2-8_Download'!$Q$8</f>
        <v>2017</v>
      </c>
      <c r="C638" t="str">
        <f>'2020_1-2-8_Download'!$D$11</f>
        <v>Ausländerinnen und Ausländer</v>
      </c>
      <c r="D638" t="str">
        <f>VLOOKUP(A638,[1]Tabelle1!A$1:B$68,2,FALSE)</f>
        <v xml:space="preserve">   dav. Hannover  Lhst.</v>
      </c>
      <c r="E638" t="str">
        <f>VLOOKUP(A638,[2]Kreise!$A$2:$C$53,3,FALSE)</f>
        <v>K03241001</v>
      </c>
      <c r="F638">
        <f>VLOOKUP(A638,'2020_1-2-8_Download'!$B$11:$T$62,16,FALSE)</f>
        <v>779</v>
      </c>
    </row>
    <row r="639" spans="1:6" x14ac:dyDescent="0.25">
      <c r="A639" s="64">
        <f>'2020_1-2-8_Download'!B24</f>
        <v>241999</v>
      </c>
      <c r="B639">
        <f>'2020_1-2-8_Download'!$Q$8</f>
        <v>2017</v>
      </c>
      <c r="C639" t="str">
        <f>'2020_1-2-8_Download'!$D$11</f>
        <v>Ausländerinnen und Ausländer</v>
      </c>
      <c r="D639" t="str">
        <f>VLOOKUP(A639,[1]Tabelle1!A$1:B$68,2,FALSE)</f>
        <v xml:space="preserve">   dav. Hannover  Umland</v>
      </c>
      <c r="E639" t="str">
        <f>VLOOKUP(A639,[2]Kreise!$A$2:$C$53,3,FALSE)</f>
        <v>K03241999</v>
      </c>
      <c r="F639">
        <f>VLOOKUP(A639,'2020_1-2-8_Download'!$B$11:$T$62,16,FALSE)</f>
        <v>711</v>
      </c>
    </row>
    <row r="640" spans="1:6" x14ac:dyDescent="0.25">
      <c r="A640" s="64">
        <f>'2020_1-2-8_Download'!B25</f>
        <v>251</v>
      </c>
      <c r="B640">
        <f>'2020_1-2-8_Download'!$Q$8</f>
        <v>2017</v>
      </c>
      <c r="C640" t="str">
        <f>'2020_1-2-8_Download'!$D$11</f>
        <v>Ausländerinnen und Ausländer</v>
      </c>
      <c r="D640" t="str">
        <f>VLOOKUP(A640,[1]Tabelle1!A$1:B$68,2,FALSE)</f>
        <v>Diepholz</v>
      </c>
      <c r="E640" t="str">
        <f>VLOOKUP(A640,[2]Kreise!$A$2:$C$53,3,FALSE)</f>
        <v>K03251</v>
      </c>
      <c r="F640">
        <f>VLOOKUP(A640,'2020_1-2-8_Download'!$B$11:$T$62,16,FALSE)</f>
        <v>240</v>
      </c>
    </row>
    <row r="641" spans="1:6" x14ac:dyDescent="0.25">
      <c r="A641" s="64">
        <f>'2020_1-2-8_Download'!B26</f>
        <v>252</v>
      </c>
      <c r="B641">
        <f>'2020_1-2-8_Download'!$Q$8</f>
        <v>2017</v>
      </c>
      <c r="C641" t="str">
        <f>'2020_1-2-8_Download'!$D$11</f>
        <v>Ausländerinnen und Ausländer</v>
      </c>
      <c r="D641" t="str">
        <f>VLOOKUP(A641,[1]Tabelle1!A$1:B$68,2,FALSE)</f>
        <v>Hameln-Pyrmont</v>
      </c>
      <c r="E641" t="str">
        <f>VLOOKUP(A641,[2]Kreise!$A$2:$C$53,3,FALSE)</f>
        <v>K03252</v>
      </c>
      <c r="F641">
        <f>VLOOKUP(A641,'2020_1-2-8_Download'!$B$11:$T$62,16,FALSE)</f>
        <v>174</v>
      </c>
    </row>
    <row r="642" spans="1:6" x14ac:dyDescent="0.25">
      <c r="A642" s="64">
        <f>'2020_1-2-8_Download'!B27</f>
        <v>254</v>
      </c>
      <c r="B642">
        <f>'2020_1-2-8_Download'!$Q$8</f>
        <v>2017</v>
      </c>
      <c r="C642" t="str">
        <f>'2020_1-2-8_Download'!$D$11</f>
        <v>Ausländerinnen und Ausländer</v>
      </c>
      <c r="D642" t="str">
        <f>VLOOKUP(A642,[1]Tabelle1!A$1:B$68,2,FALSE)</f>
        <v>Hildesheim</v>
      </c>
      <c r="E642" t="str">
        <f>VLOOKUP(A642,[2]Kreise!$A$2:$C$53,3,FALSE)</f>
        <v>K03254</v>
      </c>
      <c r="F642">
        <f>VLOOKUP(A642,'2020_1-2-8_Download'!$B$11:$T$62,16,FALSE)</f>
        <v>226</v>
      </c>
    </row>
    <row r="643" spans="1:6" x14ac:dyDescent="0.25">
      <c r="A643" s="64">
        <f>'2020_1-2-8_Download'!B28</f>
        <v>255</v>
      </c>
      <c r="B643">
        <f>'2020_1-2-8_Download'!$Q$8</f>
        <v>2017</v>
      </c>
      <c r="C643" t="str">
        <f>'2020_1-2-8_Download'!$D$11</f>
        <v>Ausländerinnen und Ausländer</v>
      </c>
      <c r="D643" t="str">
        <f>VLOOKUP(A643,[1]Tabelle1!A$1:B$68,2,FALSE)</f>
        <v>Holzminden</v>
      </c>
      <c r="E643" t="str">
        <f>VLOOKUP(A643,[2]Kreise!$A$2:$C$53,3,FALSE)</f>
        <v>K03255</v>
      </c>
      <c r="F643">
        <f>VLOOKUP(A643,'2020_1-2-8_Download'!$B$11:$T$62,16,FALSE)</f>
        <v>61</v>
      </c>
    </row>
    <row r="644" spans="1:6" x14ac:dyDescent="0.25">
      <c r="A644" s="64">
        <f>'2020_1-2-8_Download'!B29</f>
        <v>256</v>
      </c>
      <c r="B644">
        <f>'2020_1-2-8_Download'!$Q$8</f>
        <v>2017</v>
      </c>
      <c r="C644" t="str">
        <f>'2020_1-2-8_Download'!$D$11</f>
        <v>Ausländerinnen und Ausländer</v>
      </c>
      <c r="D644" t="str">
        <f>VLOOKUP(A644,[1]Tabelle1!A$1:B$68,2,FALSE)</f>
        <v>Nienburg (Weser)</v>
      </c>
      <c r="E644" t="str">
        <f>VLOOKUP(A644,[2]Kreise!$A$2:$C$53,3,FALSE)</f>
        <v>K03256</v>
      </c>
      <c r="F644">
        <f>VLOOKUP(A644,'2020_1-2-8_Download'!$B$11:$T$62,16,FALSE)</f>
        <v>116</v>
      </c>
    </row>
    <row r="645" spans="1:6" x14ac:dyDescent="0.25">
      <c r="A645" s="64">
        <f>'2020_1-2-8_Download'!B30</f>
        <v>257</v>
      </c>
      <c r="B645">
        <f>'2020_1-2-8_Download'!$Q$8</f>
        <v>2017</v>
      </c>
      <c r="C645" t="str">
        <f>'2020_1-2-8_Download'!$D$11</f>
        <v>Ausländerinnen und Ausländer</v>
      </c>
      <c r="D645" t="str">
        <f>VLOOKUP(A645,[1]Tabelle1!A$1:B$68,2,FALSE)</f>
        <v>Schaumburg</v>
      </c>
      <c r="E645" t="str">
        <f>VLOOKUP(A645,[2]Kreise!$A$2:$C$53,3,FALSE)</f>
        <v>K03257</v>
      </c>
      <c r="F645">
        <f>VLOOKUP(A645,'2020_1-2-8_Download'!$B$11:$T$62,16,FALSE)</f>
        <v>155</v>
      </c>
    </row>
    <row r="646" spans="1:6" x14ac:dyDescent="0.25">
      <c r="A646" s="64">
        <f>'2020_1-2-8_Download'!B31</f>
        <v>2</v>
      </c>
      <c r="B646">
        <f>'2020_1-2-8_Download'!$Q$8</f>
        <v>2017</v>
      </c>
      <c r="C646" t="str">
        <f>'2020_1-2-8_Download'!$D$11</f>
        <v>Ausländerinnen und Ausländer</v>
      </c>
      <c r="D646" t="str">
        <f>VLOOKUP(A646,[1]Tabelle1!A$1:B$68,2,FALSE)</f>
        <v>Stat. Region Hannover</v>
      </c>
      <c r="E646" t="str">
        <f>VLOOKUP(A646,[2]Kreise!$A$2:$C$53,3,FALSE)</f>
        <v>K032</v>
      </c>
      <c r="F646">
        <f>VLOOKUP(A646,'2020_1-2-8_Download'!$B$11:$T$62,16,FALSE)</f>
        <v>2462</v>
      </c>
    </row>
    <row r="647" spans="1:6" x14ac:dyDescent="0.25">
      <c r="A647" s="64">
        <f>'2020_1-2-8_Download'!B32</f>
        <v>351</v>
      </c>
      <c r="B647">
        <f>'2020_1-2-8_Download'!$Q$8</f>
        <v>2017</v>
      </c>
      <c r="C647" t="str">
        <f>'2020_1-2-8_Download'!$D$11</f>
        <v>Ausländerinnen und Ausländer</v>
      </c>
      <c r="D647" t="str">
        <f>VLOOKUP(A647,[1]Tabelle1!A$1:B$68,2,FALSE)</f>
        <v>Celle</v>
      </c>
      <c r="E647" t="str">
        <f>VLOOKUP(A647,[2]Kreise!$A$2:$C$53,3,FALSE)</f>
        <v>K03351</v>
      </c>
      <c r="F647">
        <f>VLOOKUP(A647,'2020_1-2-8_Download'!$B$11:$T$62,16,FALSE)</f>
        <v>168</v>
      </c>
    </row>
    <row r="648" spans="1:6" x14ac:dyDescent="0.25">
      <c r="A648" s="64">
        <f>'2020_1-2-8_Download'!B33</f>
        <v>352</v>
      </c>
      <c r="B648">
        <f>'2020_1-2-8_Download'!$Q$8</f>
        <v>2017</v>
      </c>
      <c r="C648" t="str">
        <f>'2020_1-2-8_Download'!$D$11</f>
        <v>Ausländerinnen und Ausländer</v>
      </c>
      <c r="D648" t="str">
        <f>VLOOKUP(A648,[1]Tabelle1!A$1:B$68,2,FALSE)</f>
        <v>Cuxhaven</v>
      </c>
      <c r="E648" t="str">
        <f>VLOOKUP(A648,[2]Kreise!$A$2:$C$53,3,FALSE)</f>
        <v>K03352</v>
      </c>
      <c r="F648">
        <f>VLOOKUP(A648,'2020_1-2-8_Download'!$B$11:$T$62,16,FALSE)</f>
        <v>165</v>
      </c>
    </row>
    <row r="649" spans="1:6" x14ac:dyDescent="0.25">
      <c r="A649" s="64">
        <f>'2020_1-2-8_Download'!B34</f>
        <v>353</v>
      </c>
      <c r="B649">
        <f>'2020_1-2-8_Download'!$Q$8</f>
        <v>2017</v>
      </c>
      <c r="C649" t="str">
        <f>'2020_1-2-8_Download'!$D$11</f>
        <v>Ausländerinnen und Ausländer</v>
      </c>
      <c r="D649" t="str">
        <f>VLOOKUP(A649,[1]Tabelle1!A$1:B$68,2,FALSE)</f>
        <v>Harburg</v>
      </c>
      <c r="E649" t="str">
        <f>VLOOKUP(A649,[2]Kreise!$A$2:$C$53,3,FALSE)</f>
        <v>K03353</v>
      </c>
      <c r="F649">
        <f>VLOOKUP(A649,'2020_1-2-8_Download'!$B$11:$T$62,16,FALSE)</f>
        <v>157</v>
      </c>
    </row>
    <row r="650" spans="1:6" x14ac:dyDescent="0.25">
      <c r="A650" s="64">
        <f>'2020_1-2-8_Download'!B35</f>
        <v>354</v>
      </c>
      <c r="B650">
        <f>'2020_1-2-8_Download'!$Q$8</f>
        <v>2017</v>
      </c>
      <c r="C650" t="str">
        <f>'2020_1-2-8_Download'!$D$11</f>
        <v>Ausländerinnen und Ausländer</v>
      </c>
      <c r="D650" t="str">
        <f>VLOOKUP(A650,[1]Tabelle1!A$1:B$68,2,FALSE)</f>
        <v>Lüchow-Dannenberg</v>
      </c>
      <c r="E650" t="str">
        <f>VLOOKUP(A650,[2]Kreise!$A$2:$C$53,3,FALSE)</f>
        <v>K03354</v>
      </c>
      <c r="F650">
        <f>VLOOKUP(A650,'2020_1-2-8_Download'!$B$11:$T$62,16,FALSE)</f>
        <v>30</v>
      </c>
    </row>
    <row r="651" spans="1:6" x14ac:dyDescent="0.25">
      <c r="A651" s="64">
        <f>'2020_1-2-8_Download'!B36</f>
        <v>355</v>
      </c>
      <c r="B651">
        <f>'2020_1-2-8_Download'!$Q$8</f>
        <v>2017</v>
      </c>
      <c r="C651" t="str">
        <f>'2020_1-2-8_Download'!$D$11</f>
        <v>Ausländerinnen und Ausländer</v>
      </c>
      <c r="D651" t="str">
        <f>VLOOKUP(A651,[1]Tabelle1!A$1:B$68,2,FALSE)</f>
        <v>Lüneburg</v>
      </c>
      <c r="E651" t="str">
        <f>VLOOKUP(A651,[2]Kreise!$A$2:$C$53,3,FALSE)</f>
        <v>K03355</v>
      </c>
      <c r="F651">
        <f>VLOOKUP(A651,'2020_1-2-8_Download'!$B$11:$T$62,16,FALSE)</f>
        <v>126</v>
      </c>
    </row>
    <row r="652" spans="1:6" x14ac:dyDescent="0.25">
      <c r="A652" s="64">
        <f>'2020_1-2-8_Download'!B37</f>
        <v>356</v>
      </c>
      <c r="B652">
        <f>'2020_1-2-8_Download'!$Q$8</f>
        <v>2017</v>
      </c>
      <c r="C652" t="str">
        <f>'2020_1-2-8_Download'!$D$11</f>
        <v>Ausländerinnen und Ausländer</v>
      </c>
      <c r="D652" t="str">
        <f>VLOOKUP(A652,[1]Tabelle1!A$1:B$68,2,FALSE)</f>
        <v>Osterholz</v>
      </c>
      <c r="E652" t="str">
        <f>VLOOKUP(A652,[2]Kreise!$A$2:$C$53,3,FALSE)</f>
        <v>K03356</v>
      </c>
      <c r="F652">
        <f>VLOOKUP(A652,'2020_1-2-8_Download'!$B$11:$T$62,16,FALSE)</f>
        <v>72</v>
      </c>
    </row>
    <row r="653" spans="1:6" x14ac:dyDescent="0.25">
      <c r="A653" s="64">
        <f>'2020_1-2-8_Download'!B38</f>
        <v>357</v>
      </c>
      <c r="B653">
        <f>'2020_1-2-8_Download'!$Q$8</f>
        <v>2017</v>
      </c>
      <c r="C653" t="str">
        <f>'2020_1-2-8_Download'!$D$11</f>
        <v>Ausländerinnen und Ausländer</v>
      </c>
      <c r="D653" t="str">
        <f>VLOOKUP(A653,[1]Tabelle1!A$1:B$68,2,FALSE)</f>
        <v>Rotenburg (Wümme)</v>
      </c>
      <c r="E653" t="str">
        <f>VLOOKUP(A653,[2]Kreise!$A$2:$C$53,3,FALSE)</f>
        <v>K03357</v>
      </c>
      <c r="F653">
        <f>VLOOKUP(A653,'2020_1-2-8_Download'!$B$11:$T$62,16,FALSE)</f>
        <v>122</v>
      </c>
    </row>
    <row r="654" spans="1:6" x14ac:dyDescent="0.25">
      <c r="A654" s="64">
        <f>'2020_1-2-8_Download'!B39</f>
        <v>358</v>
      </c>
      <c r="B654">
        <f>'2020_1-2-8_Download'!$Q$8</f>
        <v>2017</v>
      </c>
      <c r="C654" t="str">
        <f>'2020_1-2-8_Download'!$D$11</f>
        <v>Ausländerinnen und Ausländer</v>
      </c>
      <c r="D654" t="str">
        <f>VLOOKUP(A654,[1]Tabelle1!A$1:B$68,2,FALSE)</f>
        <v>Heidekreis</v>
      </c>
      <c r="E654" t="str">
        <f>VLOOKUP(A654,[2]Kreise!$A$2:$C$53,3,FALSE)</f>
        <v>K03358</v>
      </c>
      <c r="F654">
        <f>VLOOKUP(A654,'2020_1-2-8_Download'!$B$11:$T$62,16,FALSE)</f>
        <v>124</v>
      </c>
    </row>
    <row r="655" spans="1:6" x14ac:dyDescent="0.25">
      <c r="A655" s="64">
        <f>'2020_1-2-8_Download'!B40</f>
        <v>359</v>
      </c>
      <c r="B655">
        <f>'2020_1-2-8_Download'!$Q$8</f>
        <v>2017</v>
      </c>
      <c r="C655" t="str">
        <f>'2020_1-2-8_Download'!$D$11</f>
        <v>Ausländerinnen und Ausländer</v>
      </c>
      <c r="D655" t="str">
        <f>VLOOKUP(A655,[1]Tabelle1!A$1:B$68,2,FALSE)</f>
        <v>Stade</v>
      </c>
      <c r="E655" t="str">
        <f>VLOOKUP(A655,[2]Kreise!$A$2:$C$53,3,FALSE)</f>
        <v>K03359</v>
      </c>
      <c r="F655">
        <f>VLOOKUP(A655,'2020_1-2-8_Download'!$B$11:$T$62,16,FALSE)</f>
        <v>222</v>
      </c>
    </row>
    <row r="656" spans="1:6" x14ac:dyDescent="0.25">
      <c r="A656" s="64">
        <f>'2020_1-2-8_Download'!B41</f>
        <v>360</v>
      </c>
      <c r="B656">
        <f>'2020_1-2-8_Download'!$Q$8</f>
        <v>2017</v>
      </c>
      <c r="C656" t="str">
        <f>'2020_1-2-8_Download'!$D$11</f>
        <v>Ausländerinnen und Ausländer</v>
      </c>
      <c r="D656" t="str">
        <f>VLOOKUP(A656,[1]Tabelle1!A$1:B$68,2,FALSE)</f>
        <v>Uelzen</v>
      </c>
      <c r="E656" t="str">
        <f>VLOOKUP(A656,[2]Kreise!$A$2:$C$53,3,FALSE)</f>
        <v>K03360</v>
      </c>
      <c r="F656">
        <f>VLOOKUP(A656,'2020_1-2-8_Download'!$B$11:$T$62,16,FALSE)</f>
        <v>52</v>
      </c>
    </row>
    <row r="657" spans="1:6" x14ac:dyDescent="0.25">
      <c r="A657" s="64">
        <f>'2020_1-2-8_Download'!B42</f>
        <v>361</v>
      </c>
      <c r="B657">
        <f>'2020_1-2-8_Download'!$Q$8</f>
        <v>2017</v>
      </c>
      <c r="C657" t="str">
        <f>'2020_1-2-8_Download'!$D$11</f>
        <v>Ausländerinnen und Ausländer</v>
      </c>
      <c r="D657" t="str">
        <f>VLOOKUP(A657,[1]Tabelle1!A$1:B$68,2,FALSE)</f>
        <v>Verden</v>
      </c>
      <c r="E657" t="str">
        <f>VLOOKUP(A657,[2]Kreise!$A$2:$C$53,3,FALSE)</f>
        <v>K03361</v>
      </c>
      <c r="F657">
        <f>VLOOKUP(A657,'2020_1-2-8_Download'!$B$11:$T$62,16,FALSE)</f>
        <v>110</v>
      </c>
    </row>
    <row r="658" spans="1:6" x14ac:dyDescent="0.25">
      <c r="A658" s="64">
        <f>'2020_1-2-8_Download'!B43</f>
        <v>3</v>
      </c>
      <c r="B658">
        <f>'2020_1-2-8_Download'!$Q$8</f>
        <v>2017</v>
      </c>
      <c r="C658" t="str">
        <f>'2020_1-2-8_Download'!$D$11</f>
        <v>Ausländerinnen und Ausländer</v>
      </c>
      <c r="D658" t="str">
        <f>VLOOKUP(A658,[1]Tabelle1!A$1:B$68,2,FALSE)</f>
        <v>Stat. Region Lüneburg</v>
      </c>
      <c r="E658" t="str">
        <f>VLOOKUP(A658,[2]Kreise!$A$2:$C$53,3,FALSE)</f>
        <v>K033</v>
      </c>
      <c r="F658">
        <f>VLOOKUP(A658,'2020_1-2-8_Download'!$B$11:$T$62,16,FALSE)</f>
        <v>1348</v>
      </c>
    </row>
    <row r="659" spans="1:6" x14ac:dyDescent="0.25">
      <c r="A659" s="64">
        <f>'2020_1-2-8_Download'!B44</f>
        <v>401</v>
      </c>
      <c r="B659">
        <f>'2020_1-2-8_Download'!$Q$8</f>
        <v>2017</v>
      </c>
      <c r="C659" t="str">
        <f>'2020_1-2-8_Download'!$D$11</f>
        <v>Ausländerinnen und Ausländer</v>
      </c>
      <c r="D659" t="str">
        <f>VLOOKUP(A659,[1]Tabelle1!A$1:B$68,2,FALSE)</f>
        <v>Delmenhorst  Stadt</v>
      </c>
      <c r="E659" t="str">
        <f>VLOOKUP(A659,[2]Kreise!$A$2:$C$53,3,FALSE)</f>
        <v>K03401</v>
      </c>
      <c r="F659">
        <f>VLOOKUP(A659,'2020_1-2-8_Download'!$B$11:$T$62,16,FALSE)</f>
        <v>202</v>
      </c>
    </row>
    <row r="660" spans="1:6" x14ac:dyDescent="0.25">
      <c r="A660" s="64">
        <f>'2020_1-2-8_Download'!B45</f>
        <v>402</v>
      </c>
      <c r="B660">
        <f>'2020_1-2-8_Download'!$Q$8</f>
        <v>2017</v>
      </c>
      <c r="C660" t="str">
        <f>'2020_1-2-8_Download'!$D$11</f>
        <v>Ausländerinnen und Ausländer</v>
      </c>
      <c r="D660" t="str">
        <f>VLOOKUP(A660,[1]Tabelle1!A$1:B$68,2,FALSE)</f>
        <v>Emden  Stadt</v>
      </c>
      <c r="E660" t="str">
        <f>VLOOKUP(A660,[2]Kreise!$A$2:$C$53,3,FALSE)</f>
        <v>K03402</v>
      </c>
      <c r="F660">
        <f>VLOOKUP(A660,'2020_1-2-8_Download'!$B$11:$T$62,16,FALSE)</f>
        <v>68</v>
      </c>
    </row>
    <row r="661" spans="1:6" x14ac:dyDescent="0.25">
      <c r="A661" s="64">
        <f>'2020_1-2-8_Download'!B46</f>
        <v>403</v>
      </c>
      <c r="B661">
        <f>'2020_1-2-8_Download'!$Q$8</f>
        <v>2017</v>
      </c>
      <c r="C661" t="str">
        <f>'2020_1-2-8_Download'!$D$11</f>
        <v>Ausländerinnen und Ausländer</v>
      </c>
      <c r="D661" t="str">
        <f>VLOOKUP(A661,[1]Tabelle1!A$1:B$68,2,FALSE)</f>
        <v>Oldenburg(Oldb)  Stadt</v>
      </c>
      <c r="E661" t="str">
        <f>VLOOKUP(A661,[2]Kreise!$A$2:$C$53,3,FALSE)</f>
        <v>K03403</v>
      </c>
      <c r="F661">
        <f>VLOOKUP(A661,'2020_1-2-8_Download'!$B$11:$T$62,16,FALSE)</f>
        <v>221</v>
      </c>
    </row>
    <row r="662" spans="1:6" x14ac:dyDescent="0.25">
      <c r="A662" s="64">
        <f>'2020_1-2-8_Download'!B47</f>
        <v>404</v>
      </c>
      <c r="B662">
        <f>'2020_1-2-8_Download'!$Q$8</f>
        <v>2017</v>
      </c>
      <c r="C662" t="str">
        <f>'2020_1-2-8_Download'!$D$11</f>
        <v>Ausländerinnen und Ausländer</v>
      </c>
      <c r="D662" t="str">
        <f>VLOOKUP(A662,[1]Tabelle1!A$1:B$68,2,FALSE)</f>
        <v>Osnabrück  Stadt</v>
      </c>
      <c r="E662" t="str">
        <f>VLOOKUP(A662,[2]Kreise!$A$2:$C$53,3,FALSE)</f>
        <v>K03404</v>
      </c>
      <c r="F662">
        <f>VLOOKUP(A662,'2020_1-2-8_Download'!$B$11:$T$62,16,FALSE)</f>
        <v>241</v>
      </c>
    </row>
    <row r="663" spans="1:6" x14ac:dyDescent="0.25">
      <c r="A663" s="64">
        <f>'2020_1-2-8_Download'!B48</f>
        <v>405</v>
      </c>
      <c r="B663">
        <f>'2020_1-2-8_Download'!$Q$8</f>
        <v>2017</v>
      </c>
      <c r="C663" t="str">
        <f>'2020_1-2-8_Download'!$D$11</f>
        <v>Ausländerinnen und Ausländer</v>
      </c>
      <c r="D663" t="str">
        <f>VLOOKUP(A663,[1]Tabelle1!A$1:B$68,2,FALSE)</f>
        <v>Wilhelmshaven  Stadt</v>
      </c>
      <c r="E663" t="str">
        <f>VLOOKUP(A663,[2]Kreise!$A$2:$C$53,3,FALSE)</f>
        <v>K03405</v>
      </c>
      <c r="F663">
        <f>VLOOKUP(A663,'2020_1-2-8_Download'!$B$11:$T$62,16,FALSE)</f>
        <v>137</v>
      </c>
    </row>
    <row r="664" spans="1:6" x14ac:dyDescent="0.25">
      <c r="A664" s="64">
        <f>'2020_1-2-8_Download'!B49</f>
        <v>451</v>
      </c>
      <c r="B664">
        <f>'2020_1-2-8_Download'!$Q$8</f>
        <v>2017</v>
      </c>
      <c r="C664" t="str">
        <f>'2020_1-2-8_Download'!$D$11</f>
        <v>Ausländerinnen und Ausländer</v>
      </c>
      <c r="D664" t="str">
        <f>VLOOKUP(A664,[1]Tabelle1!A$1:B$68,2,FALSE)</f>
        <v>Ammerland</v>
      </c>
      <c r="E664" t="str">
        <f>VLOOKUP(A664,[2]Kreise!$A$2:$C$53,3,FALSE)</f>
        <v>K03451</v>
      </c>
      <c r="F664">
        <f>VLOOKUP(A664,'2020_1-2-8_Download'!$B$11:$T$62,16,FALSE)</f>
        <v>94</v>
      </c>
    </row>
    <row r="665" spans="1:6" x14ac:dyDescent="0.25">
      <c r="A665" s="64">
        <f>'2020_1-2-8_Download'!B50</f>
        <v>452</v>
      </c>
      <c r="B665">
        <f>'2020_1-2-8_Download'!$Q$8</f>
        <v>2017</v>
      </c>
      <c r="C665" t="str">
        <f>'2020_1-2-8_Download'!$D$11</f>
        <v>Ausländerinnen und Ausländer</v>
      </c>
      <c r="D665" t="str">
        <f>VLOOKUP(A665,[1]Tabelle1!A$1:B$68,2,FALSE)</f>
        <v>Aurich</v>
      </c>
      <c r="E665" t="str">
        <f>VLOOKUP(A665,[2]Kreise!$A$2:$C$53,3,FALSE)</f>
        <v>K03452</v>
      </c>
      <c r="F665">
        <f>VLOOKUP(A665,'2020_1-2-8_Download'!$B$11:$T$62,16,FALSE)</f>
        <v>153</v>
      </c>
    </row>
    <row r="666" spans="1:6" x14ac:dyDescent="0.25">
      <c r="A666" s="64">
        <f>'2020_1-2-8_Download'!B51</f>
        <v>453</v>
      </c>
      <c r="B666">
        <f>'2020_1-2-8_Download'!$Q$8</f>
        <v>2017</v>
      </c>
      <c r="C666" t="str">
        <f>'2020_1-2-8_Download'!$D$11</f>
        <v>Ausländerinnen und Ausländer</v>
      </c>
      <c r="D666" t="str">
        <f>VLOOKUP(A666,[1]Tabelle1!A$1:B$68,2,FALSE)</f>
        <v>Cloppenburg</v>
      </c>
      <c r="E666" t="str">
        <f>VLOOKUP(A666,[2]Kreise!$A$2:$C$53,3,FALSE)</f>
        <v>K03453</v>
      </c>
      <c r="F666">
        <f>VLOOKUP(A666,'2020_1-2-8_Download'!$B$11:$T$62,16,FALSE)</f>
        <v>242</v>
      </c>
    </row>
    <row r="667" spans="1:6" x14ac:dyDescent="0.25">
      <c r="A667" s="64">
        <f>'2020_1-2-8_Download'!B52</f>
        <v>454</v>
      </c>
      <c r="B667">
        <f>'2020_1-2-8_Download'!$Q$8</f>
        <v>2017</v>
      </c>
      <c r="C667" t="str">
        <f>'2020_1-2-8_Download'!$D$11</f>
        <v>Ausländerinnen und Ausländer</v>
      </c>
      <c r="D667" t="str">
        <f>VLOOKUP(A667,[1]Tabelle1!A$1:B$68,2,FALSE)</f>
        <v>Emsland</v>
      </c>
      <c r="E667" t="str">
        <f>VLOOKUP(A667,[2]Kreise!$A$2:$C$53,3,FALSE)</f>
        <v>K03454</v>
      </c>
      <c r="F667">
        <f>VLOOKUP(A667,'2020_1-2-8_Download'!$B$11:$T$62,16,FALSE)</f>
        <v>420</v>
      </c>
    </row>
    <row r="668" spans="1:6" x14ac:dyDescent="0.25">
      <c r="A668" s="64">
        <f>'2020_1-2-8_Download'!B53</f>
        <v>455</v>
      </c>
      <c r="B668">
        <f>'2020_1-2-8_Download'!$Q$8</f>
        <v>2017</v>
      </c>
      <c r="C668" t="str">
        <f>'2020_1-2-8_Download'!$D$11</f>
        <v>Ausländerinnen und Ausländer</v>
      </c>
      <c r="D668" t="str">
        <f>VLOOKUP(A668,[1]Tabelle1!A$1:B$68,2,FALSE)</f>
        <v>Friesland</v>
      </c>
      <c r="E668" t="str">
        <f>VLOOKUP(A668,[2]Kreise!$A$2:$C$53,3,FALSE)</f>
        <v>K03455</v>
      </c>
      <c r="F668">
        <f>VLOOKUP(A668,'2020_1-2-8_Download'!$B$11:$T$62,16,FALSE)</f>
        <v>85</v>
      </c>
    </row>
    <row r="669" spans="1:6" x14ac:dyDescent="0.25">
      <c r="A669" s="64">
        <f>'2020_1-2-8_Download'!B54</f>
        <v>456</v>
      </c>
      <c r="B669">
        <f>'2020_1-2-8_Download'!$Q$8</f>
        <v>2017</v>
      </c>
      <c r="C669" t="str">
        <f>'2020_1-2-8_Download'!$D$11</f>
        <v>Ausländerinnen und Ausländer</v>
      </c>
      <c r="D669" t="str">
        <f>VLOOKUP(A669,[1]Tabelle1!A$1:B$68,2,FALSE)</f>
        <v>Grafschaft Bentheim</v>
      </c>
      <c r="E669" t="str">
        <f>VLOOKUP(A669,[2]Kreise!$A$2:$C$53,3,FALSE)</f>
        <v>K03456</v>
      </c>
      <c r="F669">
        <f>VLOOKUP(A669,'2020_1-2-8_Download'!$B$11:$T$62,16,FALSE)</f>
        <v>156</v>
      </c>
    </row>
    <row r="670" spans="1:6" x14ac:dyDescent="0.25">
      <c r="A670" s="64">
        <f>'2020_1-2-8_Download'!B55</f>
        <v>457</v>
      </c>
      <c r="B670">
        <f>'2020_1-2-8_Download'!$Q$8</f>
        <v>2017</v>
      </c>
      <c r="C670" t="str">
        <f>'2020_1-2-8_Download'!$D$11</f>
        <v>Ausländerinnen und Ausländer</v>
      </c>
      <c r="D670" t="str">
        <f>VLOOKUP(A670,[1]Tabelle1!A$1:B$68,2,FALSE)</f>
        <v>Leer</v>
      </c>
      <c r="E670" t="str">
        <f>VLOOKUP(A670,[2]Kreise!$A$2:$C$53,3,FALSE)</f>
        <v>K03457</v>
      </c>
      <c r="F670">
        <f>VLOOKUP(A670,'2020_1-2-8_Download'!$B$11:$T$62,16,FALSE)</f>
        <v>160</v>
      </c>
    </row>
    <row r="671" spans="1:6" x14ac:dyDescent="0.25">
      <c r="A671" s="64">
        <f>'2020_1-2-8_Download'!B56</f>
        <v>458</v>
      </c>
      <c r="B671">
        <f>'2020_1-2-8_Download'!$Q$8</f>
        <v>2017</v>
      </c>
      <c r="C671" t="str">
        <f>'2020_1-2-8_Download'!$D$11</f>
        <v>Ausländerinnen und Ausländer</v>
      </c>
      <c r="D671" t="str">
        <f>VLOOKUP(A671,[1]Tabelle1!A$1:B$68,2,FALSE)</f>
        <v>Oldenburg</v>
      </c>
      <c r="E671" t="str">
        <f>VLOOKUP(A671,[2]Kreise!$A$2:$C$53,3,FALSE)</f>
        <v>K03458</v>
      </c>
      <c r="F671">
        <f>VLOOKUP(A671,'2020_1-2-8_Download'!$B$11:$T$62,16,FALSE)</f>
        <v>132</v>
      </c>
    </row>
    <row r="672" spans="1:6" x14ac:dyDescent="0.25">
      <c r="A672" s="64">
        <f>'2020_1-2-8_Download'!B57</f>
        <v>459</v>
      </c>
      <c r="B672">
        <f>'2020_1-2-8_Download'!$Q$8</f>
        <v>2017</v>
      </c>
      <c r="C672" t="str">
        <f>'2020_1-2-8_Download'!$D$11</f>
        <v>Ausländerinnen und Ausländer</v>
      </c>
      <c r="D672" t="str">
        <f>VLOOKUP(A672,[1]Tabelle1!A$1:B$68,2,FALSE)</f>
        <v>Osnabrück</v>
      </c>
      <c r="E672" t="str">
        <f>VLOOKUP(A672,[2]Kreise!$A$2:$C$53,3,FALSE)</f>
        <v>K03459</v>
      </c>
      <c r="F672">
        <f>VLOOKUP(A672,'2020_1-2-8_Download'!$B$11:$T$62,16,FALSE)</f>
        <v>341</v>
      </c>
    </row>
    <row r="673" spans="1:6" x14ac:dyDescent="0.25">
      <c r="A673" s="64">
        <f>'2020_1-2-8_Download'!B58</f>
        <v>460</v>
      </c>
      <c r="B673">
        <f>'2020_1-2-8_Download'!$Q$8</f>
        <v>2017</v>
      </c>
      <c r="C673" t="str">
        <f>'2020_1-2-8_Download'!$D$11</f>
        <v>Ausländerinnen und Ausländer</v>
      </c>
      <c r="D673" t="str">
        <f>VLOOKUP(A673,[1]Tabelle1!A$1:B$68,2,FALSE)</f>
        <v>Vechta</v>
      </c>
      <c r="E673" t="str">
        <f>VLOOKUP(A673,[2]Kreise!$A$2:$C$53,3,FALSE)</f>
        <v>K03460</v>
      </c>
      <c r="F673">
        <f>VLOOKUP(A673,'2020_1-2-8_Download'!$B$11:$T$62,16,FALSE)</f>
        <v>239</v>
      </c>
    </row>
    <row r="674" spans="1:6" x14ac:dyDescent="0.25">
      <c r="A674" s="64">
        <f>'2020_1-2-8_Download'!B59</f>
        <v>461</v>
      </c>
      <c r="B674">
        <f>'2020_1-2-8_Download'!$Q$8</f>
        <v>2017</v>
      </c>
      <c r="C674" t="str">
        <f>'2020_1-2-8_Download'!$D$11</f>
        <v>Ausländerinnen und Ausländer</v>
      </c>
      <c r="D674" t="str">
        <f>VLOOKUP(A674,[1]Tabelle1!A$1:B$68,2,FALSE)</f>
        <v>Wesermarsch</v>
      </c>
      <c r="E674" t="str">
        <f>VLOOKUP(A674,[2]Kreise!$A$2:$C$53,3,FALSE)</f>
        <v>K03461</v>
      </c>
      <c r="F674">
        <f>VLOOKUP(A674,'2020_1-2-8_Download'!$B$11:$T$62,16,FALSE)</f>
        <v>79</v>
      </c>
    </row>
    <row r="675" spans="1:6" x14ac:dyDescent="0.25">
      <c r="A675" s="64">
        <f>'2020_1-2-8_Download'!B60</f>
        <v>462</v>
      </c>
      <c r="B675">
        <f>'2020_1-2-8_Download'!$Q$8</f>
        <v>2017</v>
      </c>
      <c r="C675" t="str">
        <f>'2020_1-2-8_Download'!$D$11</f>
        <v>Ausländerinnen und Ausländer</v>
      </c>
      <c r="D675" t="str">
        <f>VLOOKUP(A675,[1]Tabelle1!A$1:B$68,2,FALSE)</f>
        <v>Wittmund</v>
      </c>
      <c r="E675" t="str">
        <f>VLOOKUP(A675,[2]Kreise!$A$2:$C$53,3,FALSE)</f>
        <v>K03462</v>
      </c>
      <c r="F675">
        <f>VLOOKUP(A675,'2020_1-2-8_Download'!$B$11:$T$62,16,FALSE)</f>
        <v>36</v>
      </c>
    </row>
    <row r="676" spans="1:6" x14ac:dyDescent="0.25">
      <c r="A676" s="64">
        <f>'2020_1-2-8_Download'!B61</f>
        <v>4</v>
      </c>
      <c r="B676">
        <f>'2020_1-2-8_Download'!$Q$8</f>
        <v>2017</v>
      </c>
      <c r="C676" t="str">
        <f>'2020_1-2-8_Download'!$D$11</f>
        <v>Ausländerinnen und Ausländer</v>
      </c>
      <c r="D676" t="str">
        <f>VLOOKUP(A676,[1]Tabelle1!A$1:B$68,2,FALSE)</f>
        <v>Stat. Region Weser-Ems</v>
      </c>
      <c r="E676" t="str">
        <f>VLOOKUP(A676,[2]Kreise!$A$2:$C$53,3,FALSE)</f>
        <v>K034</v>
      </c>
      <c r="F676">
        <f>VLOOKUP(A676,'2020_1-2-8_Download'!$B$11:$T$62,16,FALSE)</f>
        <v>3006</v>
      </c>
    </row>
    <row r="677" spans="1:6" x14ac:dyDescent="0.25">
      <c r="A677" s="64">
        <f>'2020_1-2-8_Download'!B62</f>
        <v>0</v>
      </c>
      <c r="B677">
        <f>'2020_1-2-8_Download'!$Q$8</f>
        <v>2017</v>
      </c>
      <c r="C677" t="str">
        <f>'2020_1-2-8_Download'!$D$11</f>
        <v>Ausländerinnen und Ausländer</v>
      </c>
      <c r="D677" t="str">
        <f>VLOOKUP(A677,[1]Tabelle1!A$1:B$68,2,FALSE)</f>
        <v>Niedersachsen</v>
      </c>
      <c r="E677" t="str">
        <f>VLOOKUP(A677,[2]Kreise!$A$2:$C$53,3,FALSE)</f>
        <v>K030</v>
      </c>
      <c r="F677">
        <f>VLOOKUP(A677,'2020_1-2-8_Download'!$B$11:$T$62,16,FALSE)</f>
        <v>8404</v>
      </c>
    </row>
    <row r="678" spans="1:6" x14ac:dyDescent="0.25">
      <c r="A678" s="64">
        <f>'2020_1-2-8_Download'!B11</f>
        <v>101</v>
      </c>
      <c r="B678">
        <f>'2020_1-2-8_Download'!$R$8</f>
        <v>2018</v>
      </c>
      <c r="C678" t="str">
        <f>'2020_1-2-8_Download'!$D$11</f>
        <v>Ausländerinnen und Ausländer</v>
      </c>
      <c r="D678" t="str">
        <f>VLOOKUP(A678,[1]Tabelle1!A$1:B$68,2,FALSE)</f>
        <v>Braunschweig  Stadt</v>
      </c>
      <c r="E678" t="str">
        <f>VLOOKUP(A678,[2]Kreise!$A$2:$C$53,3,FALSE)</f>
        <v>K03101</v>
      </c>
      <c r="F678">
        <f>VLOOKUP(A678,'2020_1-2-8_Download'!$B$11:$T$62,17,FALSE)</f>
        <v>232</v>
      </c>
    </row>
    <row r="679" spans="1:6" x14ac:dyDescent="0.25">
      <c r="A679" s="64">
        <f>'2020_1-2-8_Download'!B12</f>
        <v>102</v>
      </c>
      <c r="B679">
        <f>'2020_1-2-8_Download'!$R$8</f>
        <v>2018</v>
      </c>
      <c r="C679" t="str">
        <f>'2020_1-2-8_Download'!$D$11</f>
        <v>Ausländerinnen und Ausländer</v>
      </c>
      <c r="D679" t="str">
        <f>VLOOKUP(A679,[1]Tabelle1!A$1:B$68,2,FALSE)</f>
        <v>Salzgitter  Stadt</v>
      </c>
      <c r="E679" t="str">
        <f>VLOOKUP(A679,[2]Kreise!$A$2:$C$53,3,FALSE)</f>
        <v>K03102</v>
      </c>
      <c r="F679">
        <f>VLOOKUP(A679,'2020_1-2-8_Download'!$B$11:$T$62,17,FALSE)</f>
        <v>336</v>
      </c>
    </row>
    <row r="680" spans="1:6" x14ac:dyDescent="0.25">
      <c r="A680" s="64">
        <f>'2020_1-2-8_Download'!B13</f>
        <v>103</v>
      </c>
      <c r="B680">
        <f>'2020_1-2-8_Download'!$R$8</f>
        <v>2018</v>
      </c>
      <c r="C680" t="str">
        <f>'2020_1-2-8_Download'!$D$11</f>
        <v>Ausländerinnen und Ausländer</v>
      </c>
      <c r="D680" t="str">
        <f>VLOOKUP(A680,[1]Tabelle1!A$1:B$68,2,FALSE)</f>
        <v>Wolfsburg  Stadt</v>
      </c>
      <c r="E680" t="str">
        <f>VLOOKUP(A680,[2]Kreise!$A$2:$C$53,3,FALSE)</f>
        <v>K03103</v>
      </c>
      <c r="F680">
        <f>VLOOKUP(A680,'2020_1-2-8_Download'!$B$11:$T$62,17,FALSE)</f>
        <v>184</v>
      </c>
    </row>
    <row r="681" spans="1:6" x14ac:dyDescent="0.25">
      <c r="A681" s="64">
        <f>'2020_1-2-8_Download'!B14</f>
        <v>151</v>
      </c>
      <c r="B681">
        <f>'2020_1-2-8_Download'!$R$8</f>
        <v>2018</v>
      </c>
      <c r="C681" t="str">
        <f>'2020_1-2-8_Download'!$D$11</f>
        <v>Ausländerinnen und Ausländer</v>
      </c>
      <c r="D681" t="str">
        <f>VLOOKUP(A681,[1]Tabelle1!A$1:B$68,2,FALSE)</f>
        <v>Gifhorn</v>
      </c>
      <c r="E681" t="str">
        <f>VLOOKUP(A681,[2]Kreise!$A$2:$C$53,3,FALSE)</f>
        <v>K03151</v>
      </c>
      <c r="F681">
        <f>VLOOKUP(A681,'2020_1-2-8_Download'!$B$11:$T$62,17,FALSE)</f>
        <v>129</v>
      </c>
    </row>
    <row r="682" spans="1:6" x14ac:dyDescent="0.25">
      <c r="A682" s="64">
        <f>'2020_1-2-8_Download'!B15</f>
        <v>153</v>
      </c>
      <c r="B682">
        <f>'2020_1-2-8_Download'!$R$8</f>
        <v>2018</v>
      </c>
      <c r="C682" t="str">
        <f>'2020_1-2-8_Download'!$D$11</f>
        <v>Ausländerinnen und Ausländer</v>
      </c>
      <c r="D682" t="str">
        <f>VLOOKUP(A682,[1]Tabelle1!A$1:B$68,2,FALSE)</f>
        <v>Goslar</v>
      </c>
      <c r="E682" t="str">
        <f>VLOOKUP(A682,[2]Kreise!$A$2:$C$53,3,FALSE)</f>
        <v>K03153</v>
      </c>
      <c r="F682">
        <f>VLOOKUP(A682,'2020_1-2-8_Download'!$B$11:$T$62,17,FALSE)</f>
        <v>159</v>
      </c>
    </row>
    <row r="683" spans="1:6" x14ac:dyDescent="0.25">
      <c r="A683" s="64">
        <f>'2020_1-2-8_Download'!B16</f>
        <v>154</v>
      </c>
      <c r="B683">
        <f>'2020_1-2-8_Download'!$R$8</f>
        <v>2018</v>
      </c>
      <c r="C683" t="str">
        <f>'2020_1-2-8_Download'!$D$11</f>
        <v>Ausländerinnen und Ausländer</v>
      </c>
      <c r="D683" t="str">
        <f>VLOOKUP(A683,[1]Tabelle1!A$1:B$68,2,FALSE)</f>
        <v>Helmstedt</v>
      </c>
      <c r="E683" t="str">
        <f>VLOOKUP(A683,[2]Kreise!$A$2:$C$53,3,FALSE)</f>
        <v>K03154</v>
      </c>
      <c r="F683">
        <f>VLOOKUP(A683,'2020_1-2-8_Download'!$B$11:$T$62,17,FALSE)</f>
        <v>53</v>
      </c>
    </row>
    <row r="684" spans="1:6" x14ac:dyDescent="0.25">
      <c r="A684" s="64">
        <f>'2020_1-2-8_Download'!B17</f>
        <v>155</v>
      </c>
      <c r="B684">
        <f>'2020_1-2-8_Download'!$R$8</f>
        <v>2018</v>
      </c>
      <c r="C684" t="str">
        <f>'2020_1-2-8_Download'!$D$11</f>
        <v>Ausländerinnen und Ausländer</v>
      </c>
      <c r="D684" t="str">
        <f>VLOOKUP(A684,[1]Tabelle1!A$1:B$68,2,FALSE)</f>
        <v>Northeim</v>
      </c>
      <c r="E684" t="str">
        <f>VLOOKUP(A684,[2]Kreise!$A$2:$C$53,3,FALSE)</f>
        <v>K03155</v>
      </c>
      <c r="F684">
        <f>VLOOKUP(A684,'2020_1-2-8_Download'!$B$11:$T$62,17,FALSE)</f>
        <v>109</v>
      </c>
    </row>
    <row r="685" spans="1:6" x14ac:dyDescent="0.25">
      <c r="A685" s="64">
        <f>'2020_1-2-8_Download'!B18</f>
        <v>157</v>
      </c>
      <c r="B685">
        <f>'2020_1-2-8_Download'!$R$8</f>
        <v>2018</v>
      </c>
      <c r="C685" t="str">
        <f>'2020_1-2-8_Download'!$D$11</f>
        <v>Ausländerinnen und Ausländer</v>
      </c>
      <c r="D685" t="str">
        <f>VLOOKUP(A685,[1]Tabelle1!A$1:B$68,2,FALSE)</f>
        <v>Peine</v>
      </c>
      <c r="E685" t="str">
        <f>VLOOKUP(A685,[2]Kreise!$A$2:$C$53,3,FALSE)</f>
        <v>K03157</v>
      </c>
      <c r="F685">
        <f>VLOOKUP(A685,'2020_1-2-8_Download'!$B$11:$T$62,17,FALSE)</f>
        <v>109</v>
      </c>
    </row>
    <row r="686" spans="1:6" x14ac:dyDescent="0.25">
      <c r="A686" s="64">
        <f>'2020_1-2-8_Download'!B19</f>
        <v>158</v>
      </c>
      <c r="B686">
        <f>'2020_1-2-8_Download'!$R$8</f>
        <v>2018</v>
      </c>
      <c r="C686" t="str">
        <f>'2020_1-2-8_Download'!$D$11</f>
        <v>Ausländerinnen und Ausländer</v>
      </c>
      <c r="D686" t="str">
        <f>VLOOKUP(A686,[1]Tabelle1!A$1:B$68,2,FALSE)</f>
        <v>Wolfenbüttel</v>
      </c>
      <c r="E686" t="str">
        <f>VLOOKUP(A686,[2]Kreise!$A$2:$C$53,3,FALSE)</f>
        <v>K03158</v>
      </c>
      <c r="F686">
        <f>VLOOKUP(A686,'2020_1-2-8_Download'!$B$11:$T$62,17,FALSE)</f>
        <v>91</v>
      </c>
    </row>
    <row r="687" spans="1:6" x14ac:dyDescent="0.25">
      <c r="A687" s="64">
        <f>'2020_1-2-8_Download'!B20</f>
        <v>159</v>
      </c>
      <c r="B687">
        <f>'2020_1-2-8_Download'!$R$8</f>
        <v>2018</v>
      </c>
      <c r="C687" t="str">
        <f>'2020_1-2-8_Download'!$D$11</f>
        <v>Ausländerinnen und Ausländer</v>
      </c>
      <c r="D687" t="str">
        <f>VLOOKUP(A687,[1]Tabelle1!A$1:B$68,2,FALSE)</f>
        <v>Göttingen</v>
      </c>
      <c r="E687" t="str">
        <f>VLOOKUP(A687,[2]Kreise!$A$2:$C$53,3,FALSE)</f>
        <v>K03159</v>
      </c>
      <c r="F687">
        <f>VLOOKUP(A687,'2020_1-2-8_Download'!$B$11:$T$62,17,FALSE)</f>
        <v>346</v>
      </c>
    </row>
    <row r="688" spans="1:6" x14ac:dyDescent="0.25">
      <c r="A688" s="64">
        <f>'2020_1-2-8_Download'!B21</f>
        <v>1</v>
      </c>
      <c r="B688">
        <f>'2020_1-2-8_Download'!$R$8</f>
        <v>2018</v>
      </c>
      <c r="C688" t="str">
        <f>'2020_1-2-8_Download'!$D$11</f>
        <v>Ausländerinnen und Ausländer</v>
      </c>
      <c r="D688" t="str">
        <f>VLOOKUP(A688,[1]Tabelle1!A$1:B$68,2,FALSE)</f>
        <v>Stat. Region Braunschweig</v>
      </c>
      <c r="E688" t="str">
        <f>VLOOKUP(A688,[2]Kreise!$A$2:$C$53,3,FALSE)</f>
        <v>K031</v>
      </c>
      <c r="F688">
        <f>VLOOKUP(A688,'2020_1-2-8_Download'!$B$11:$T$62,17,FALSE)</f>
        <v>1748</v>
      </c>
    </row>
    <row r="689" spans="1:6" x14ac:dyDescent="0.25">
      <c r="A689" s="64">
        <f>'2020_1-2-8_Download'!B22</f>
        <v>241</v>
      </c>
      <c r="B689">
        <f>'2020_1-2-8_Download'!$R$8</f>
        <v>2018</v>
      </c>
      <c r="C689" t="str">
        <f>'2020_1-2-8_Download'!$D$11</f>
        <v>Ausländerinnen und Ausländer</v>
      </c>
      <c r="D689" t="str">
        <f>VLOOKUP(A689,[1]Tabelle1!A$1:B$68,2,FALSE)</f>
        <v>Hannover  Region</v>
      </c>
      <c r="E689" t="str">
        <f>VLOOKUP(A689,[2]Kreise!$A$2:$C$53,3,FALSE)</f>
        <v>K03241</v>
      </c>
      <c r="F689">
        <f>VLOOKUP(A689,'2020_1-2-8_Download'!$B$11:$T$62,17,FALSE)</f>
        <v>1596</v>
      </c>
    </row>
    <row r="690" spans="1:6" x14ac:dyDescent="0.25">
      <c r="A690" s="64">
        <f>'2020_1-2-8_Download'!B23</f>
        <v>241001</v>
      </c>
      <c r="B690">
        <f>'2020_1-2-8_Download'!$R$8</f>
        <v>2018</v>
      </c>
      <c r="C690" t="str">
        <f>'2020_1-2-8_Download'!$D$11</f>
        <v>Ausländerinnen und Ausländer</v>
      </c>
      <c r="D690" t="str">
        <f>VLOOKUP(A690,[1]Tabelle1!A$1:B$68,2,FALSE)</f>
        <v xml:space="preserve">   dav. Hannover  Lhst.</v>
      </c>
      <c r="E690" t="str">
        <f>VLOOKUP(A690,[2]Kreise!$A$2:$C$53,3,FALSE)</f>
        <v>K03241001</v>
      </c>
      <c r="F690">
        <f>VLOOKUP(A690,'2020_1-2-8_Download'!$B$11:$T$62,17,FALSE)</f>
        <v>870</v>
      </c>
    </row>
    <row r="691" spans="1:6" x14ac:dyDescent="0.25">
      <c r="A691" s="64">
        <f>'2020_1-2-8_Download'!B24</f>
        <v>241999</v>
      </c>
      <c r="B691">
        <f>'2020_1-2-8_Download'!$R$8</f>
        <v>2018</v>
      </c>
      <c r="C691" t="str">
        <f>'2020_1-2-8_Download'!$D$11</f>
        <v>Ausländerinnen und Ausländer</v>
      </c>
      <c r="D691" t="str">
        <f>VLOOKUP(A691,[1]Tabelle1!A$1:B$68,2,FALSE)</f>
        <v xml:space="preserve">   dav. Hannover  Umland</v>
      </c>
      <c r="E691" t="str">
        <f>VLOOKUP(A691,[2]Kreise!$A$2:$C$53,3,FALSE)</f>
        <v>K03241999</v>
      </c>
      <c r="F691">
        <f>VLOOKUP(A691,'2020_1-2-8_Download'!$B$11:$T$62,17,FALSE)</f>
        <v>726</v>
      </c>
    </row>
    <row r="692" spans="1:6" x14ac:dyDescent="0.25">
      <c r="A692" s="64">
        <f>'2020_1-2-8_Download'!B25</f>
        <v>251</v>
      </c>
      <c r="B692">
        <f>'2020_1-2-8_Download'!$R$8</f>
        <v>2018</v>
      </c>
      <c r="C692" t="str">
        <f>'2020_1-2-8_Download'!$D$11</f>
        <v>Ausländerinnen und Ausländer</v>
      </c>
      <c r="D692" t="str">
        <f>VLOOKUP(A692,[1]Tabelle1!A$1:B$68,2,FALSE)</f>
        <v>Diepholz</v>
      </c>
      <c r="E692" t="str">
        <f>VLOOKUP(A692,[2]Kreise!$A$2:$C$53,3,FALSE)</f>
        <v>K03251</v>
      </c>
      <c r="F692">
        <f>VLOOKUP(A692,'2020_1-2-8_Download'!$B$11:$T$62,17,FALSE)</f>
        <v>233</v>
      </c>
    </row>
    <row r="693" spans="1:6" x14ac:dyDescent="0.25">
      <c r="A693" s="64">
        <f>'2020_1-2-8_Download'!B26</f>
        <v>252</v>
      </c>
      <c r="B693">
        <f>'2020_1-2-8_Download'!$R$8</f>
        <v>2018</v>
      </c>
      <c r="C693" t="str">
        <f>'2020_1-2-8_Download'!$D$11</f>
        <v>Ausländerinnen und Ausländer</v>
      </c>
      <c r="D693" t="str">
        <f>VLOOKUP(A693,[1]Tabelle1!A$1:B$68,2,FALSE)</f>
        <v>Hameln-Pyrmont</v>
      </c>
      <c r="E693" t="str">
        <f>VLOOKUP(A693,[2]Kreise!$A$2:$C$53,3,FALSE)</f>
        <v>K03252</v>
      </c>
      <c r="F693">
        <f>VLOOKUP(A693,'2020_1-2-8_Download'!$B$11:$T$62,17,FALSE)</f>
        <v>200</v>
      </c>
    </row>
    <row r="694" spans="1:6" x14ac:dyDescent="0.25">
      <c r="A694" s="64">
        <f>'2020_1-2-8_Download'!B27</f>
        <v>254</v>
      </c>
      <c r="B694">
        <f>'2020_1-2-8_Download'!$R$8</f>
        <v>2018</v>
      </c>
      <c r="C694" t="str">
        <f>'2020_1-2-8_Download'!$D$11</f>
        <v>Ausländerinnen und Ausländer</v>
      </c>
      <c r="D694" t="str">
        <f>VLOOKUP(A694,[1]Tabelle1!A$1:B$68,2,FALSE)</f>
        <v>Hildesheim</v>
      </c>
      <c r="E694" t="str">
        <f>VLOOKUP(A694,[2]Kreise!$A$2:$C$53,3,FALSE)</f>
        <v>K03254</v>
      </c>
      <c r="F694">
        <f>VLOOKUP(A694,'2020_1-2-8_Download'!$B$11:$T$62,17,FALSE)</f>
        <v>270</v>
      </c>
    </row>
    <row r="695" spans="1:6" x14ac:dyDescent="0.25">
      <c r="A695" s="64">
        <f>'2020_1-2-8_Download'!B28</f>
        <v>255</v>
      </c>
      <c r="B695">
        <f>'2020_1-2-8_Download'!$R$8</f>
        <v>2018</v>
      </c>
      <c r="C695" t="str">
        <f>'2020_1-2-8_Download'!$D$11</f>
        <v>Ausländerinnen und Ausländer</v>
      </c>
      <c r="D695" t="str">
        <f>VLOOKUP(A695,[1]Tabelle1!A$1:B$68,2,FALSE)</f>
        <v>Holzminden</v>
      </c>
      <c r="E695" t="str">
        <f>VLOOKUP(A695,[2]Kreise!$A$2:$C$53,3,FALSE)</f>
        <v>K03255</v>
      </c>
      <c r="F695">
        <f>VLOOKUP(A695,'2020_1-2-8_Download'!$B$11:$T$62,17,FALSE)</f>
        <v>52</v>
      </c>
    </row>
    <row r="696" spans="1:6" x14ac:dyDescent="0.25">
      <c r="A696" s="64">
        <f>'2020_1-2-8_Download'!B29</f>
        <v>256</v>
      </c>
      <c r="B696">
        <f>'2020_1-2-8_Download'!$R$8</f>
        <v>2018</v>
      </c>
      <c r="C696" t="str">
        <f>'2020_1-2-8_Download'!$D$11</f>
        <v>Ausländerinnen und Ausländer</v>
      </c>
      <c r="D696" t="str">
        <f>VLOOKUP(A696,[1]Tabelle1!A$1:B$68,2,FALSE)</f>
        <v>Nienburg (Weser)</v>
      </c>
      <c r="E696" t="str">
        <f>VLOOKUP(A696,[2]Kreise!$A$2:$C$53,3,FALSE)</f>
        <v>K03256</v>
      </c>
      <c r="F696">
        <f>VLOOKUP(A696,'2020_1-2-8_Download'!$B$11:$T$62,17,FALSE)</f>
        <v>109</v>
      </c>
    </row>
    <row r="697" spans="1:6" x14ac:dyDescent="0.25">
      <c r="A697" s="64">
        <f>'2020_1-2-8_Download'!B30</f>
        <v>257</v>
      </c>
      <c r="B697">
        <f>'2020_1-2-8_Download'!$R$8</f>
        <v>2018</v>
      </c>
      <c r="C697" t="str">
        <f>'2020_1-2-8_Download'!$D$11</f>
        <v>Ausländerinnen und Ausländer</v>
      </c>
      <c r="D697" t="str">
        <f>VLOOKUP(A697,[1]Tabelle1!A$1:B$68,2,FALSE)</f>
        <v>Schaumburg</v>
      </c>
      <c r="E697" t="str">
        <f>VLOOKUP(A697,[2]Kreise!$A$2:$C$53,3,FALSE)</f>
        <v>K03257</v>
      </c>
      <c r="F697">
        <f>VLOOKUP(A697,'2020_1-2-8_Download'!$B$11:$T$62,17,FALSE)</f>
        <v>195</v>
      </c>
    </row>
    <row r="698" spans="1:6" x14ac:dyDescent="0.25">
      <c r="A698" s="64">
        <f>'2020_1-2-8_Download'!B31</f>
        <v>2</v>
      </c>
      <c r="B698">
        <f>'2020_1-2-8_Download'!$R$8</f>
        <v>2018</v>
      </c>
      <c r="C698" t="str">
        <f>'2020_1-2-8_Download'!$D$11</f>
        <v>Ausländerinnen und Ausländer</v>
      </c>
      <c r="D698" t="str">
        <f>VLOOKUP(A698,[1]Tabelle1!A$1:B$68,2,FALSE)</f>
        <v>Stat. Region Hannover</v>
      </c>
      <c r="E698" t="str">
        <f>VLOOKUP(A698,[2]Kreise!$A$2:$C$53,3,FALSE)</f>
        <v>K032</v>
      </c>
      <c r="F698">
        <f>VLOOKUP(A698,'2020_1-2-8_Download'!$B$11:$T$62,17,FALSE)</f>
        <v>2655</v>
      </c>
    </row>
    <row r="699" spans="1:6" x14ac:dyDescent="0.25">
      <c r="A699" s="64">
        <f>'2020_1-2-8_Download'!B32</f>
        <v>351</v>
      </c>
      <c r="B699">
        <f>'2020_1-2-8_Download'!$R$8</f>
        <v>2018</v>
      </c>
      <c r="C699" t="str">
        <f>'2020_1-2-8_Download'!$D$11</f>
        <v>Ausländerinnen und Ausländer</v>
      </c>
      <c r="D699" t="str">
        <f>VLOOKUP(A699,[1]Tabelle1!A$1:B$68,2,FALSE)</f>
        <v>Celle</v>
      </c>
      <c r="E699" t="str">
        <f>VLOOKUP(A699,[2]Kreise!$A$2:$C$53,3,FALSE)</f>
        <v>K03351</v>
      </c>
      <c r="F699">
        <f>VLOOKUP(A699,'2020_1-2-8_Download'!$B$11:$T$62,17,FALSE)</f>
        <v>176</v>
      </c>
    </row>
    <row r="700" spans="1:6" x14ac:dyDescent="0.25">
      <c r="A700" s="64">
        <f>'2020_1-2-8_Download'!B33</f>
        <v>352</v>
      </c>
      <c r="B700">
        <f>'2020_1-2-8_Download'!$R$8</f>
        <v>2018</v>
      </c>
      <c r="C700" t="str">
        <f>'2020_1-2-8_Download'!$D$11</f>
        <v>Ausländerinnen und Ausländer</v>
      </c>
      <c r="D700" t="str">
        <f>VLOOKUP(A700,[1]Tabelle1!A$1:B$68,2,FALSE)</f>
        <v>Cuxhaven</v>
      </c>
      <c r="E700" t="str">
        <f>VLOOKUP(A700,[2]Kreise!$A$2:$C$53,3,FALSE)</f>
        <v>K03352</v>
      </c>
      <c r="F700">
        <f>VLOOKUP(A700,'2020_1-2-8_Download'!$B$11:$T$62,17,FALSE)</f>
        <v>143</v>
      </c>
    </row>
    <row r="701" spans="1:6" x14ac:dyDescent="0.25">
      <c r="A701" s="64">
        <f>'2020_1-2-8_Download'!B34</f>
        <v>353</v>
      </c>
      <c r="B701">
        <f>'2020_1-2-8_Download'!$R$8</f>
        <v>2018</v>
      </c>
      <c r="C701" t="str">
        <f>'2020_1-2-8_Download'!$D$11</f>
        <v>Ausländerinnen und Ausländer</v>
      </c>
      <c r="D701" t="str">
        <f>VLOOKUP(A701,[1]Tabelle1!A$1:B$68,2,FALSE)</f>
        <v>Harburg</v>
      </c>
      <c r="E701" t="str">
        <f>VLOOKUP(A701,[2]Kreise!$A$2:$C$53,3,FALSE)</f>
        <v>K03353</v>
      </c>
      <c r="F701">
        <f>VLOOKUP(A701,'2020_1-2-8_Download'!$B$11:$T$62,17,FALSE)</f>
        <v>149</v>
      </c>
    </row>
    <row r="702" spans="1:6" x14ac:dyDescent="0.25">
      <c r="A702" s="64">
        <f>'2020_1-2-8_Download'!B35</f>
        <v>354</v>
      </c>
      <c r="B702">
        <f>'2020_1-2-8_Download'!$R$8</f>
        <v>2018</v>
      </c>
      <c r="C702" t="str">
        <f>'2020_1-2-8_Download'!$D$11</f>
        <v>Ausländerinnen und Ausländer</v>
      </c>
      <c r="D702" t="str">
        <f>VLOOKUP(A702,[1]Tabelle1!A$1:B$68,2,FALSE)</f>
        <v>Lüchow-Dannenberg</v>
      </c>
      <c r="E702" t="str">
        <f>VLOOKUP(A702,[2]Kreise!$A$2:$C$53,3,FALSE)</f>
        <v>K03354</v>
      </c>
      <c r="F702">
        <f>VLOOKUP(A702,'2020_1-2-8_Download'!$B$11:$T$62,17,FALSE)</f>
        <v>41</v>
      </c>
    </row>
    <row r="703" spans="1:6" x14ac:dyDescent="0.25">
      <c r="A703" s="64">
        <f>'2020_1-2-8_Download'!B36</f>
        <v>355</v>
      </c>
      <c r="B703">
        <f>'2020_1-2-8_Download'!$R$8</f>
        <v>2018</v>
      </c>
      <c r="C703" t="str">
        <f>'2020_1-2-8_Download'!$D$11</f>
        <v>Ausländerinnen und Ausländer</v>
      </c>
      <c r="D703" t="str">
        <f>VLOOKUP(A703,[1]Tabelle1!A$1:B$68,2,FALSE)</f>
        <v>Lüneburg</v>
      </c>
      <c r="E703" t="str">
        <f>VLOOKUP(A703,[2]Kreise!$A$2:$C$53,3,FALSE)</f>
        <v>K03355</v>
      </c>
      <c r="F703">
        <f>VLOOKUP(A703,'2020_1-2-8_Download'!$B$11:$T$62,17,FALSE)</f>
        <v>111</v>
      </c>
    </row>
    <row r="704" spans="1:6" x14ac:dyDescent="0.25">
      <c r="A704" s="64">
        <f>'2020_1-2-8_Download'!B37</f>
        <v>356</v>
      </c>
      <c r="B704">
        <f>'2020_1-2-8_Download'!$R$8</f>
        <v>2018</v>
      </c>
      <c r="C704" t="str">
        <f>'2020_1-2-8_Download'!$D$11</f>
        <v>Ausländerinnen und Ausländer</v>
      </c>
      <c r="D704" t="str">
        <f>VLOOKUP(A704,[1]Tabelle1!A$1:B$68,2,FALSE)</f>
        <v>Osterholz</v>
      </c>
      <c r="E704" t="str">
        <f>VLOOKUP(A704,[2]Kreise!$A$2:$C$53,3,FALSE)</f>
        <v>K03356</v>
      </c>
      <c r="F704">
        <f>VLOOKUP(A704,'2020_1-2-8_Download'!$B$11:$T$62,17,FALSE)</f>
        <v>62</v>
      </c>
    </row>
    <row r="705" spans="1:6" x14ac:dyDescent="0.25">
      <c r="A705" s="64">
        <f>'2020_1-2-8_Download'!B38</f>
        <v>357</v>
      </c>
      <c r="B705">
        <f>'2020_1-2-8_Download'!$R$8</f>
        <v>2018</v>
      </c>
      <c r="C705" t="str">
        <f>'2020_1-2-8_Download'!$D$11</f>
        <v>Ausländerinnen und Ausländer</v>
      </c>
      <c r="D705" t="str">
        <f>VLOOKUP(A705,[1]Tabelle1!A$1:B$68,2,FALSE)</f>
        <v>Rotenburg (Wümme)</v>
      </c>
      <c r="E705" t="str">
        <f>VLOOKUP(A705,[2]Kreise!$A$2:$C$53,3,FALSE)</f>
        <v>K03357</v>
      </c>
      <c r="F705">
        <f>VLOOKUP(A705,'2020_1-2-8_Download'!$B$11:$T$62,17,FALSE)</f>
        <v>100</v>
      </c>
    </row>
    <row r="706" spans="1:6" x14ac:dyDescent="0.25">
      <c r="A706" s="64">
        <f>'2020_1-2-8_Download'!B39</f>
        <v>358</v>
      </c>
      <c r="B706">
        <f>'2020_1-2-8_Download'!$R$8</f>
        <v>2018</v>
      </c>
      <c r="C706" t="str">
        <f>'2020_1-2-8_Download'!$D$11</f>
        <v>Ausländerinnen und Ausländer</v>
      </c>
      <c r="D706" t="str">
        <f>VLOOKUP(A706,[1]Tabelle1!A$1:B$68,2,FALSE)</f>
        <v>Heidekreis</v>
      </c>
      <c r="E706" t="str">
        <f>VLOOKUP(A706,[2]Kreise!$A$2:$C$53,3,FALSE)</f>
        <v>K03358</v>
      </c>
      <c r="F706">
        <f>VLOOKUP(A706,'2020_1-2-8_Download'!$B$11:$T$62,17,FALSE)</f>
        <v>160</v>
      </c>
    </row>
    <row r="707" spans="1:6" x14ac:dyDescent="0.25">
      <c r="A707" s="64">
        <f>'2020_1-2-8_Download'!B40</f>
        <v>359</v>
      </c>
      <c r="B707">
        <f>'2020_1-2-8_Download'!$R$8</f>
        <v>2018</v>
      </c>
      <c r="C707" t="str">
        <f>'2020_1-2-8_Download'!$D$11</f>
        <v>Ausländerinnen und Ausländer</v>
      </c>
      <c r="D707" t="str">
        <f>VLOOKUP(A707,[1]Tabelle1!A$1:B$68,2,FALSE)</f>
        <v>Stade</v>
      </c>
      <c r="E707" t="str">
        <f>VLOOKUP(A707,[2]Kreise!$A$2:$C$53,3,FALSE)</f>
        <v>K03359</v>
      </c>
      <c r="F707">
        <f>VLOOKUP(A707,'2020_1-2-8_Download'!$B$11:$T$62,17,FALSE)</f>
        <v>251</v>
      </c>
    </row>
    <row r="708" spans="1:6" x14ac:dyDescent="0.25">
      <c r="A708" s="64">
        <f>'2020_1-2-8_Download'!B41</f>
        <v>360</v>
      </c>
      <c r="B708">
        <f>'2020_1-2-8_Download'!$R$8</f>
        <v>2018</v>
      </c>
      <c r="C708" t="str">
        <f>'2020_1-2-8_Download'!$D$11</f>
        <v>Ausländerinnen und Ausländer</v>
      </c>
      <c r="D708" t="str">
        <f>VLOOKUP(A708,[1]Tabelle1!A$1:B$68,2,FALSE)</f>
        <v>Uelzen</v>
      </c>
      <c r="E708" t="str">
        <f>VLOOKUP(A708,[2]Kreise!$A$2:$C$53,3,FALSE)</f>
        <v>K03360</v>
      </c>
      <c r="F708">
        <f>VLOOKUP(A708,'2020_1-2-8_Download'!$B$11:$T$62,17,FALSE)</f>
        <v>67</v>
      </c>
    </row>
    <row r="709" spans="1:6" x14ac:dyDescent="0.25">
      <c r="A709" s="64">
        <f>'2020_1-2-8_Download'!B42</f>
        <v>361</v>
      </c>
      <c r="B709">
        <f>'2020_1-2-8_Download'!$R$8</f>
        <v>2018</v>
      </c>
      <c r="C709" t="str">
        <f>'2020_1-2-8_Download'!$D$11</f>
        <v>Ausländerinnen und Ausländer</v>
      </c>
      <c r="D709" t="str">
        <f>VLOOKUP(A709,[1]Tabelle1!A$1:B$68,2,FALSE)</f>
        <v>Verden</v>
      </c>
      <c r="E709" t="str">
        <f>VLOOKUP(A709,[2]Kreise!$A$2:$C$53,3,FALSE)</f>
        <v>K03361</v>
      </c>
      <c r="F709">
        <f>VLOOKUP(A709,'2020_1-2-8_Download'!$B$11:$T$62,17,FALSE)</f>
        <v>127</v>
      </c>
    </row>
    <row r="710" spans="1:6" x14ac:dyDescent="0.25">
      <c r="A710" s="64">
        <f>'2020_1-2-8_Download'!B43</f>
        <v>3</v>
      </c>
      <c r="B710">
        <f>'2020_1-2-8_Download'!$R$8</f>
        <v>2018</v>
      </c>
      <c r="C710" t="str">
        <f>'2020_1-2-8_Download'!$D$11</f>
        <v>Ausländerinnen und Ausländer</v>
      </c>
      <c r="D710" t="str">
        <f>VLOOKUP(A710,[1]Tabelle1!A$1:B$68,2,FALSE)</f>
        <v>Stat. Region Lüneburg</v>
      </c>
      <c r="E710" t="str">
        <f>VLOOKUP(A710,[2]Kreise!$A$2:$C$53,3,FALSE)</f>
        <v>K033</v>
      </c>
      <c r="F710">
        <f>VLOOKUP(A710,'2020_1-2-8_Download'!$B$11:$T$62,17,FALSE)</f>
        <v>1387</v>
      </c>
    </row>
    <row r="711" spans="1:6" x14ac:dyDescent="0.25">
      <c r="A711" s="64">
        <f>'2020_1-2-8_Download'!B44</f>
        <v>401</v>
      </c>
      <c r="B711">
        <f>'2020_1-2-8_Download'!$R$8</f>
        <v>2018</v>
      </c>
      <c r="C711" t="str">
        <f>'2020_1-2-8_Download'!$D$11</f>
        <v>Ausländerinnen und Ausländer</v>
      </c>
      <c r="D711" t="str">
        <f>VLOOKUP(A711,[1]Tabelle1!A$1:B$68,2,FALSE)</f>
        <v>Delmenhorst  Stadt</v>
      </c>
      <c r="E711" t="str">
        <f>VLOOKUP(A711,[2]Kreise!$A$2:$C$53,3,FALSE)</f>
        <v>K03401</v>
      </c>
      <c r="F711">
        <f>VLOOKUP(A711,'2020_1-2-8_Download'!$B$11:$T$62,17,FALSE)</f>
        <v>184</v>
      </c>
    </row>
    <row r="712" spans="1:6" x14ac:dyDescent="0.25">
      <c r="A712" s="64">
        <f>'2020_1-2-8_Download'!B45</f>
        <v>402</v>
      </c>
      <c r="B712">
        <f>'2020_1-2-8_Download'!$R$8</f>
        <v>2018</v>
      </c>
      <c r="C712" t="str">
        <f>'2020_1-2-8_Download'!$D$11</f>
        <v>Ausländerinnen und Ausländer</v>
      </c>
      <c r="D712" t="str">
        <f>VLOOKUP(A712,[1]Tabelle1!A$1:B$68,2,FALSE)</f>
        <v>Emden  Stadt</v>
      </c>
      <c r="E712" t="str">
        <f>VLOOKUP(A712,[2]Kreise!$A$2:$C$53,3,FALSE)</f>
        <v>K03402</v>
      </c>
      <c r="F712">
        <f>VLOOKUP(A712,'2020_1-2-8_Download'!$B$11:$T$62,17,FALSE)</f>
        <v>79</v>
      </c>
    </row>
    <row r="713" spans="1:6" x14ac:dyDescent="0.25">
      <c r="A713" s="64">
        <f>'2020_1-2-8_Download'!B46</f>
        <v>403</v>
      </c>
      <c r="B713">
        <f>'2020_1-2-8_Download'!$R$8</f>
        <v>2018</v>
      </c>
      <c r="C713" t="str">
        <f>'2020_1-2-8_Download'!$D$11</f>
        <v>Ausländerinnen und Ausländer</v>
      </c>
      <c r="D713" t="str">
        <f>VLOOKUP(A713,[1]Tabelle1!A$1:B$68,2,FALSE)</f>
        <v>Oldenburg(Oldb)  Stadt</v>
      </c>
      <c r="E713" t="str">
        <f>VLOOKUP(A713,[2]Kreise!$A$2:$C$53,3,FALSE)</f>
        <v>K03403</v>
      </c>
      <c r="F713">
        <f>VLOOKUP(A713,'2020_1-2-8_Download'!$B$11:$T$62,17,FALSE)</f>
        <v>223</v>
      </c>
    </row>
    <row r="714" spans="1:6" x14ac:dyDescent="0.25">
      <c r="A714" s="64">
        <f>'2020_1-2-8_Download'!B47</f>
        <v>404</v>
      </c>
      <c r="B714">
        <f>'2020_1-2-8_Download'!$R$8</f>
        <v>2018</v>
      </c>
      <c r="C714" t="str">
        <f>'2020_1-2-8_Download'!$D$11</f>
        <v>Ausländerinnen und Ausländer</v>
      </c>
      <c r="D714" t="str">
        <f>VLOOKUP(A714,[1]Tabelle1!A$1:B$68,2,FALSE)</f>
        <v>Osnabrück  Stadt</v>
      </c>
      <c r="E714" t="str">
        <f>VLOOKUP(A714,[2]Kreise!$A$2:$C$53,3,FALSE)</f>
        <v>K03404</v>
      </c>
      <c r="F714">
        <f>VLOOKUP(A714,'2020_1-2-8_Download'!$B$11:$T$62,17,FALSE)</f>
        <v>234</v>
      </c>
    </row>
    <row r="715" spans="1:6" x14ac:dyDescent="0.25">
      <c r="A715" s="64">
        <f>'2020_1-2-8_Download'!B48</f>
        <v>405</v>
      </c>
      <c r="B715">
        <f>'2020_1-2-8_Download'!$R$8</f>
        <v>2018</v>
      </c>
      <c r="C715" t="str">
        <f>'2020_1-2-8_Download'!$D$11</f>
        <v>Ausländerinnen und Ausländer</v>
      </c>
      <c r="D715" t="str">
        <f>VLOOKUP(A715,[1]Tabelle1!A$1:B$68,2,FALSE)</f>
        <v>Wilhelmshaven  Stadt</v>
      </c>
      <c r="E715" t="str">
        <f>VLOOKUP(A715,[2]Kreise!$A$2:$C$53,3,FALSE)</f>
        <v>K03405</v>
      </c>
      <c r="F715">
        <f>VLOOKUP(A715,'2020_1-2-8_Download'!$B$11:$T$62,17,FALSE)</f>
        <v>133</v>
      </c>
    </row>
    <row r="716" spans="1:6" x14ac:dyDescent="0.25">
      <c r="A716" s="64">
        <f>'2020_1-2-8_Download'!B49</f>
        <v>451</v>
      </c>
      <c r="B716">
        <f>'2020_1-2-8_Download'!$R$8</f>
        <v>2018</v>
      </c>
      <c r="C716" t="str">
        <f>'2020_1-2-8_Download'!$D$11</f>
        <v>Ausländerinnen und Ausländer</v>
      </c>
      <c r="D716" t="str">
        <f>VLOOKUP(A716,[1]Tabelle1!A$1:B$68,2,FALSE)</f>
        <v>Ammerland</v>
      </c>
      <c r="E716" t="str">
        <f>VLOOKUP(A716,[2]Kreise!$A$2:$C$53,3,FALSE)</f>
        <v>K03451</v>
      </c>
      <c r="F716">
        <f>VLOOKUP(A716,'2020_1-2-8_Download'!$B$11:$T$62,17,FALSE)</f>
        <v>104</v>
      </c>
    </row>
    <row r="717" spans="1:6" x14ac:dyDescent="0.25">
      <c r="A717" s="64">
        <f>'2020_1-2-8_Download'!B50</f>
        <v>452</v>
      </c>
      <c r="B717">
        <f>'2020_1-2-8_Download'!$R$8</f>
        <v>2018</v>
      </c>
      <c r="C717" t="str">
        <f>'2020_1-2-8_Download'!$D$11</f>
        <v>Ausländerinnen und Ausländer</v>
      </c>
      <c r="D717" t="str">
        <f>VLOOKUP(A717,[1]Tabelle1!A$1:B$68,2,FALSE)</f>
        <v>Aurich</v>
      </c>
      <c r="E717" t="str">
        <f>VLOOKUP(A717,[2]Kreise!$A$2:$C$53,3,FALSE)</f>
        <v>K03452</v>
      </c>
      <c r="F717">
        <f>VLOOKUP(A717,'2020_1-2-8_Download'!$B$11:$T$62,17,FALSE)</f>
        <v>138</v>
      </c>
    </row>
    <row r="718" spans="1:6" x14ac:dyDescent="0.25">
      <c r="A718" s="64">
        <f>'2020_1-2-8_Download'!B51</f>
        <v>453</v>
      </c>
      <c r="B718">
        <f>'2020_1-2-8_Download'!$R$8</f>
        <v>2018</v>
      </c>
      <c r="C718" t="str">
        <f>'2020_1-2-8_Download'!$D$11</f>
        <v>Ausländerinnen und Ausländer</v>
      </c>
      <c r="D718" t="str">
        <f>VLOOKUP(A718,[1]Tabelle1!A$1:B$68,2,FALSE)</f>
        <v>Cloppenburg</v>
      </c>
      <c r="E718" t="str">
        <f>VLOOKUP(A718,[2]Kreise!$A$2:$C$53,3,FALSE)</f>
        <v>K03453</v>
      </c>
      <c r="F718">
        <f>VLOOKUP(A718,'2020_1-2-8_Download'!$B$11:$T$62,17,FALSE)</f>
        <v>299</v>
      </c>
    </row>
    <row r="719" spans="1:6" x14ac:dyDescent="0.25">
      <c r="A719" s="64">
        <f>'2020_1-2-8_Download'!B52</f>
        <v>454</v>
      </c>
      <c r="B719">
        <f>'2020_1-2-8_Download'!$R$8</f>
        <v>2018</v>
      </c>
      <c r="C719" t="str">
        <f>'2020_1-2-8_Download'!$D$11</f>
        <v>Ausländerinnen und Ausländer</v>
      </c>
      <c r="D719" t="str">
        <f>VLOOKUP(A719,[1]Tabelle1!A$1:B$68,2,FALSE)</f>
        <v>Emsland</v>
      </c>
      <c r="E719" t="str">
        <f>VLOOKUP(A719,[2]Kreise!$A$2:$C$53,3,FALSE)</f>
        <v>K03454</v>
      </c>
      <c r="F719">
        <f>VLOOKUP(A719,'2020_1-2-8_Download'!$B$11:$T$62,17,FALSE)</f>
        <v>421</v>
      </c>
    </row>
    <row r="720" spans="1:6" x14ac:dyDescent="0.25">
      <c r="A720" s="64">
        <f>'2020_1-2-8_Download'!B53</f>
        <v>455</v>
      </c>
      <c r="B720">
        <f>'2020_1-2-8_Download'!$R$8</f>
        <v>2018</v>
      </c>
      <c r="C720" t="str">
        <f>'2020_1-2-8_Download'!$D$11</f>
        <v>Ausländerinnen und Ausländer</v>
      </c>
      <c r="D720" t="str">
        <f>VLOOKUP(A720,[1]Tabelle1!A$1:B$68,2,FALSE)</f>
        <v>Friesland</v>
      </c>
      <c r="E720" t="str">
        <f>VLOOKUP(A720,[2]Kreise!$A$2:$C$53,3,FALSE)</f>
        <v>K03455</v>
      </c>
      <c r="F720">
        <f>VLOOKUP(A720,'2020_1-2-8_Download'!$B$11:$T$62,17,FALSE)</f>
        <v>63</v>
      </c>
    </row>
    <row r="721" spans="1:6" x14ac:dyDescent="0.25">
      <c r="A721" s="64">
        <f>'2020_1-2-8_Download'!B54</f>
        <v>456</v>
      </c>
      <c r="B721">
        <f>'2020_1-2-8_Download'!$R$8</f>
        <v>2018</v>
      </c>
      <c r="C721" t="str">
        <f>'2020_1-2-8_Download'!$D$11</f>
        <v>Ausländerinnen und Ausländer</v>
      </c>
      <c r="D721" t="str">
        <f>VLOOKUP(A721,[1]Tabelle1!A$1:B$68,2,FALSE)</f>
        <v>Grafschaft Bentheim</v>
      </c>
      <c r="E721" t="str">
        <f>VLOOKUP(A721,[2]Kreise!$A$2:$C$53,3,FALSE)</f>
        <v>K03456</v>
      </c>
      <c r="F721">
        <f>VLOOKUP(A721,'2020_1-2-8_Download'!$B$11:$T$62,17,FALSE)</f>
        <v>160</v>
      </c>
    </row>
    <row r="722" spans="1:6" x14ac:dyDescent="0.25">
      <c r="A722" s="64">
        <f>'2020_1-2-8_Download'!B55</f>
        <v>457</v>
      </c>
      <c r="B722">
        <f>'2020_1-2-8_Download'!$R$8</f>
        <v>2018</v>
      </c>
      <c r="C722" t="str">
        <f>'2020_1-2-8_Download'!$D$11</f>
        <v>Ausländerinnen und Ausländer</v>
      </c>
      <c r="D722" t="str">
        <f>VLOOKUP(A722,[1]Tabelle1!A$1:B$68,2,FALSE)</f>
        <v>Leer</v>
      </c>
      <c r="E722" t="str">
        <f>VLOOKUP(A722,[2]Kreise!$A$2:$C$53,3,FALSE)</f>
        <v>K03457</v>
      </c>
      <c r="F722">
        <f>VLOOKUP(A722,'2020_1-2-8_Download'!$B$11:$T$62,17,FALSE)</f>
        <v>183</v>
      </c>
    </row>
    <row r="723" spans="1:6" x14ac:dyDescent="0.25">
      <c r="A723" s="64">
        <f>'2020_1-2-8_Download'!B56</f>
        <v>458</v>
      </c>
      <c r="B723">
        <f>'2020_1-2-8_Download'!$R$8</f>
        <v>2018</v>
      </c>
      <c r="C723" t="str">
        <f>'2020_1-2-8_Download'!$D$11</f>
        <v>Ausländerinnen und Ausländer</v>
      </c>
      <c r="D723" t="str">
        <f>VLOOKUP(A723,[1]Tabelle1!A$1:B$68,2,FALSE)</f>
        <v>Oldenburg</v>
      </c>
      <c r="E723" t="str">
        <f>VLOOKUP(A723,[2]Kreise!$A$2:$C$53,3,FALSE)</f>
        <v>K03458</v>
      </c>
      <c r="F723">
        <f>VLOOKUP(A723,'2020_1-2-8_Download'!$B$11:$T$62,17,FALSE)</f>
        <v>136</v>
      </c>
    </row>
    <row r="724" spans="1:6" x14ac:dyDescent="0.25">
      <c r="A724" s="64">
        <f>'2020_1-2-8_Download'!B57</f>
        <v>459</v>
      </c>
      <c r="B724">
        <f>'2020_1-2-8_Download'!$R$8</f>
        <v>2018</v>
      </c>
      <c r="C724" t="str">
        <f>'2020_1-2-8_Download'!$D$11</f>
        <v>Ausländerinnen und Ausländer</v>
      </c>
      <c r="D724" t="str">
        <f>VLOOKUP(A724,[1]Tabelle1!A$1:B$68,2,FALSE)</f>
        <v>Osnabrück</v>
      </c>
      <c r="E724" t="str">
        <f>VLOOKUP(A724,[2]Kreise!$A$2:$C$53,3,FALSE)</f>
        <v>K03459</v>
      </c>
      <c r="F724">
        <f>VLOOKUP(A724,'2020_1-2-8_Download'!$B$11:$T$62,17,FALSE)</f>
        <v>350</v>
      </c>
    </row>
    <row r="725" spans="1:6" x14ac:dyDescent="0.25">
      <c r="A725" s="64">
        <f>'2020_1-2-8_Download'!B58</f>
        <v>460</v>
      </c>
      <c r="B725">
        <f>'2020_1-2-8_Download'!$R$8</f>
        <v>2018</v>
      </c>
      <c r="C725" t="str">
        <f>'2020_1-2-8_Download'!$D$11</f>
        <v>Ausländerinnen und Ausländer</v>
      </c>
      <c r="D725" t="str">
        <f>VLOOKUP(A725,[1]Tabelle1!A$1:B$68,2,FALSE)</f>
        <v>Vechta</v>
      </c>
      <c r="E725" t="str">
        <f>VLOOKUP(A725,[2]Kreise!$A$2:$C$53,3,FALSE)</f>
        <v>K03460</v>
      </c>
      <c r="F725">
        <f>VLOOKUP(A725,'2020_1-2-8_Download'!$B$11:$T$62,17,FALSE)</f>
        <v>235</v>
      </c>
    </row>
    <row r="726" spans="1:6" x14ac:dyDescent="0.25">
      <c r="A726" s="64">
        <f>'2020_1-2-8_Download'!B59</f>
        <v>461</v>
      </c>
      <c r="B726">
        <f>'2020_1-2-8_Download'!$R$8</f>
        <v>2018</v>
      </c>
      <c r="C726" t="str">
        <f>'2020_1-2-8_Download'!$D$11</f>
        <v>Ausländerinnen und Ausländer</v>
      </c>
      <c r="D726" t="str">
        <f>VLOOKUP(A726,[1]Tabelle1!A$1:B$68,2,FALSE)</f>
        <v>Wesermarsch</v>
      </c>
      <c r="E726" t="str">
        <f>VLOOKUP(A726,[2]Kreise!$A$2:$C$53,3,FALSE)</f>
        <v>K03461</v>
      </c>
      <c r="F726">
        <f>VLOOKUP(A726,'2020_1-2-8_Download'!$B$11:$T$62,17,FALSE)</f>
        <v>84</v>
      </c>
    </row>
    <row r="727" spans="1:6" x14ac:dyDescent="0.25">
      <c r="A727" s="64">
        <f>'2020_1-2-8_Download'!B60</f>
        <v>462</v>
      </c>
      <c r="B727">
        <f>'2020_1-2-8_Download'!$R$8</f>
        <v>2018</v>
      </c>
      <c r="C727" t="str">
        <f>'2020_1-2-8_Download'!$D$11</f>
        <v>Ausländerinnen und Ausländer</v>
      </c>
      <c r="D727" t="str">
        <f>VLOOKUP(A727,[1]Tabelle1!A$1:B$68,2,FALSE)</f>
        <v>Wittmund</v>
      </c>
      <c r="E727" t="str">
        <f>VLOOKUP(A727,[2]Kreise!$A$2:$C$53,3,FALSE)</f>
        <v>K03462</v>
      </c>
      <c r="F727">
        <f>VLOOKUP(A727,'2020_1-2-8_Download'!$B$11:$T$62,17,FALSE)</f>
        <v>23</v>
      </c>
    </row>
    <row r="728" spans="1:6" x14ac:dyDescent="0.25">
      <c r="A728" s="64">
        <f>'2020_1-2-8_Download'!B61</f>
        <v>4</v>
      </c>
      <c r="B728">
        <f>'2020_1-2-8_Download'!$R$8</f>
        <v>2018</v>
      </c>
      <c r="C728" t="str">
        <f>'2020_1-2-8_Download'!$D$11</f>
        <v>Ausländerinnen und Ausländer</v>
      </c>
      <c r="D728" t="str">
        <f>VLOOKUP(A728,[1]Tabelle1!A$1:B$68,2,FALSE)</f>
        <v>Stat. Region Weser-Ems</v>
      </c>
      <c r="E728" t="str">
        <f>VLOOKUP(A728,[2]Kreise!$A$2:$C$53,3,FALSE)</f>
        <v>K034</v>
      </c>
      <c r="F728">
        <f>VLOOKUP(A728,'2020_1-2-8_Download'!$B$11:$T$62,17,FALSE)</f>
        <v>3049</v>
      </c>
    </row>
    <row r="729" spans="1:6" x14ac:dyDescent="0.25">
      <c r="A729" s="64">
        <f>'2020_1-2-8_Download'!B62</f>
        <v>0</v>
      </c>
      <c r="B729">
        <f>'2020_1-2-8_Download'!$R$8</f>
        <v>2018</v>
      </c>
      <c r="C729" t="str">
        <f>'2020_1-2-8_Download'!$D$11</f>
        <v>Ausländerinnen und Ausländer</v>
      </c>
      <c r="D729" t="str">
        <f>VLOOKUP(A729,[1]Tabelle1!A$1:B$68,2,FALSE)</f>
        <v>Niedersachsen</v>
      </c>
      <c r="E729" t="str">
        <f>VLOOKUP(A729,[2]Kreise!$A$2:$C$53,3,FALSE)</f>
        <v>K030</v>
      </c>
      <c r="F729">
        <f>VLOOKUP(A729,'2020_1-2-8_Download'!$B$11:$T$62,17,FALSE)</f>
        <v>8839</v>
      </c>
    </row>
    <row r="730" spans="1:6" x14ac:dyDescent="0.25">
      <c r="A730" s="64">
        <f>'2020_1-2-8_Download'!B11</f>
        <v>101</v>
      </c>
      <c r="B730">
        <f>'2020_1-2-8_Download'!$S$8</f>
        <v>2019</v>
      </c>
      <c r="C730" t="str">
        <f>'2020_1-2-8_Download'!$D$11</f>
        <v>Ausländerinnen und Ausländer</v>
      </c>
      <c r="D730" t="str">
        <f>VLOOKUP(A730,[1]Tabelle1!A$1:B$68,2,FALSE)</f>
        <v>Braunschweig  Stadt</v>
      </c>
      <c r="E730" t="str">
        <f>VLOOKUP(A730,[2]Kreise!$A$2:$C$53,3,FALSE)</f>
        <v>K03101</v>
      </c>
      <c r="F730">
        <f>VLOOKUP(A730,'2020_1-2-8_Download'!$B$11:$T$62,18,FALSE)</f>
        <v>239</v>
      </c>
    </row>
    <row r="731" spans="1:6" x14ac:dyDescent="0.25">
      <c r="A731" s="64">
        <f>'2020_1-2-8_Download'!B12</f>
        <v>102</v>
      </c>
      <c r="B731">
        <f>'2020_1-2-8_Download'!$S$8</f>
        <v>2019</v>
      </c>
      <c r="C731" t="str">
        <f>'2020_1-2-8_Download'!$D$11</f>
        <v>Ausländerinnen und Ausländer</v>
      </c>
      <c r="D731" t="str">
        <f>VLOOKUP(A731,[1]Tabelle1!A$1:B$68,2,FALSE)</f>
        <v>Salzgitter  Stadt</v>
      </c>
      <c r="E731" t="str">
        <f>VLOOKUP(A731,[2]Kreise!$A$2:$C$53,3,FALSE)</f>
        <v>K03102</v>
      </c>
      <c r="F731">
        <f>VLOOKUP(A731,'2020_1-2-8_Download'!$B$11:$T$62,18,FALSE)</f>
        <v>292</v>
      </c>
    </row>
    <row r="732" spans="1:6" x14ac:dyDescent="0.25">
      <c r="A732" s="64">
        <f>'2020_1-2-8_Download'!B13</f>
        <v>103</v>
      </c>
      <c r="B732">
        <f>'2020_1-2-8_Download'!$S$8</f>
        <v>2019</v>
      </c>
      <c r="C732" t="str">
        <f>'2020_1-2-8_Download'!$D$11</f>
        <v>Ausländerinnen und Ausländer</v>
      </c>
      <c r="D732" t="str">
        <f>VLOOKUP(A732,[1]Tabelle1!A$1:B$68,2,FALSE)</f>
        <v>Wolfsburg  Stadt</v>
      </c>
      <c r="E732" t="str">
        <f>VLOOKUP(A732,[2]Kreise!$A$2:$C$53,3,FALSE)</f>
        <v>K03103</v>
      </c>
      <c r="F732">
        <f>VLOOKUP(A732,'2020_1-2-8_Download'!$B$11:$T$62,18,FALSE)</f>
        <v>187</v>
      </c>
    </row>
    <row r="733" spans="1:6" x14ac:dyDescent="0.25">
      <c r="A733" s="64">
        <f>'2020_1-2-8_Download'!B14</f>
        <v>151</v>
      </c>
      <c r="B733">
        <f>'2020_1-2-8_Download'!$S$8</f>
        <v>2019</v>
      </c>
      <c r="C733" t="str">
        <f>'2020_1-2-8_Download'!$D$11</f>
        <v>Ausländerinnen und Ausländer</v>
      </c>
      <c r="D733" t="str">
        <f>VLOOKUP(A733,[1]Tabelle1!A$1:B$68,2,FALSE)</f>
        <v>Gifhorn</v>
      </c>
      <c r="E733" t="str">
        <f>VLOOKUP(A733,[2]Kreise!$A$2:$C$53,3,FALSE)</f>
        <v>K03151</v>
      </c>
      <c r="F733">
        <f>VLOOKUP(A733,'2020_1-2-8_Download'!$B$11:$T$62,18,FALSE)</f>
        <v>128</v>
      </c>
    </row>
    <row r="734" spans="1:6" x14ac:dyDescent="0.25">
      <c r="A734" s="64">
        <f>'2020_1-2-8_Download'!B15</f>
        <v>153</v>
      </c>
      <c r="B734">
        <f>'2020_1-2-8_Download'!$S$8</f>
        <v>2019</v>
      </c>
      <c r="C734" t="str">
        <f>'2020_1-2-8_Download'!$D$11</f>
        <v>Ausländerinnen und Ausländer</v>
      </c>
      <c r="D734" t="str">
        <f>VLOOKUP(A734,[1]Tabelle1!A$1:B$68,2,FALSE)</f>
        <v>Goslar</v>
      </c>
      <c r="E734" t="str">
        <f>VLOOKUP(A734,[2]Kreise!$A$2:$C$53,3,FALSE)</f>
        <v>K03153</v>
      </c>
      <c r="F734">
        <f>VLOOKUP(A734,'2020_1-2-8_Download'!$B$11:$T$62,18,FALSE)</f>
        <v>133</v>
      </c>
    </row>
    <row r="735" spans="1:6" x14ac:dyDescent="0.25">
      <c r="A735" s="64">
        <f>'2020_1-2-8_Download'!B16</f>
        <v>154</v>
      </c>
      <c r="B735">
        <f>'2020_1-2-8_Download'!$S$8</f>
        <v>2019</v>
      </c>
      <c r="C735" t="str">
        <f>'2020_1-2-8_Download'!$D$11</f>
        <v>Ausländerinnen und Ausländer</v>
      </c>
      <c r="D735" t="str">
        <f>VLOOKUP(A735,[1]Tabelle1!A$1:B$68,2,FALSE)</f>
        <v>Helmstedt</v>
      </c>
      <c r="E735" t="str">
        <f>VLOOKUP(A735,[2]Kreise!$A$2:$C$53,3,FALSE)</f>
        <v>K03154</v>
      </c>
      <c r="F735">
        <f>VLOOKUP(A735,'2020_1-2-8_Download'!$B$11:$T$62,18,FALSE)</f>
        <v>75</v>
      </c>
    </row>
    <row r="736" spans="1:6" x14ac:dyDescent="0.25">
      <c r="A736" s="64">
        <f>'2020_1-2-8_Download'!B17</f>
        <v>155</v>
      </c>
      <c r="B736">
        <f>'2020_1-2-8_Download'!$S$8</f>
        <v>2019</v>
      </c>
      <c r="C736" t="str">
        <f>'2020_1-2-8_Download'!$D$11</f>
        <v>Ausländerinnen und Ausländer</v>
      </c>
      <c r="D736" t="str">
        <f>VLOOKUP(A736,[1]Tabelle1!A$1:B$68,2,FALSE)</f>
        <v>Northeim</v>
      </c>
      <c r="E736" t="str">
        <f>VLOOKUP(A736,[2]Kreise!$A$2:$C$53,3,FALSE)</f>
        <v>K03155</v>
      </c>
      <c r="F736">
        <f>VLOOKUP(A736,'2020_1-2-8_Download'!$B$11:$T$62,18,FALSE)</f>
        <v>111</v>
      </c>
    </row>
    <row r="737" spans="1:6" x14ac:dyDescent="0.25">
      <c r="A737" s="64">
        <f>'2020_1-2-8_Download'!B18</f>
        <v>157</v>
      </c>
      <c r="B737">
        <f>'2020_1-2-8_Download'!$S$8</f>
        <v>2019</v>
      </c>
      <c r="C737" t="str">
        <f>'2020_1-2-8_Download'!$D$11</f>
        <v>Ausländerinnen und Ausländer</v>
      </c>
      <c r="D737" t="str">
        <f>VLOOKUP(A737,[1]Tabelle1!A$1:B$68,2,FALSE)</f>
        <v>Peine</v>
      </c>
      <c r="E737" t="str">
        <f>VLOOKUP(A737,[2]Kreise!$A$2:$C$53,3,FALSE)</f>
        <v>K03157</v>
      </c>
      <c r="F737">
        <f>VLOOKUP(A737,'2020_1-2-8_Download'!$B$11:$T$62,18,FALSE)</f>
        <v>128</v>
      </c>
    </row>
    <row r="738" spans="1:6" x14ac:dyDescent="0.25">
      <c r="A738" s="64">
        <f>'2020_1-2-8_Download'!B19</f>
        <v>158</v>
      </c>
      <c r="B738">
        <f>'2020_1-2-8_Download'!$S$8</f>
        <v>2019</v>
      </c>
      <c r="C738" t="str">
        <f>'2020_1-2-8_Download'!$D$11</f>
        <v>Ausländerinnen und Ausländer</v>
      </c>
      <c r="D738" t="str">
        <f>VLOOKUP(A738,[1]Tabelle1!A$1:B$68,2,FALSE)</f>
        <v>Wolfenbüttel</v>
      </c>
      <c r="E738" t="str">
        <f>VLOOKUP(A738,[2]Kreise!$A$2:$C$53,3,FALSE)</f>
        <v>K03158</v>
      </c>
      <c r="F738">
        <f>VLOOKUP(A738,'2020_1-2-8_Download'!$B$11:$T$62,18,FALSE)</f>
        <v>79</v>
      </c>
    </row>
    <row r="739" spans="1:6" x14ac:dyDescent="0.25">
      <c r="A739" s="64">
        <f>'2020_1-2-8_Download'!B20</f>
        <v>159</v>
      </c>
      <c r="B739">
        <f>'2020_1-2-8_Download'!$S$8</f>
        <v>2019</v>
      </c>
      <c r="C739" t="str">
        <f>'2020_1-2-8_Download'!$D$11</f>
        <v>Ausländerinnen und Ausländer</v>
      </c>
      <c r="D739" t="str">
        <f>VLOOKUP(A739,[1]Tabelle1!A$1:B$68,2,FALSE)</f>
        <v>Göttingen</v>
      </c>
      <c r="E739" t="str">
        <f>VLOOKUP(A739,[2]Kreise!$A$2:$C$53,3,FALSE)</f>
        <v>K03159</v>
      </c>
      <c r="F739">
        <f>VLOOKUP(A739,'2020_1-2-8_Download'!$B$11:$T$62,18,FALSE)</f>
        <v>287</v>
      </c>
    </row>
    <row r="740" spans="1:6" x14ac:dyDescent="0.25">
      <c r="A740" s="64">
        <f>'2020_1-2-8_Download'!B21</f>
        <v>1</v>
      </c>
      <c r="B740">
        <f>'2020_1-2-8_Download'!$S$8</f>
        <v>2019</v>
      </c>
      <c r="C740" t="str">
        <f>'2020_1-2-8_Download'!$D$11</f>
        <v>Ausländerinnen und Ausländer</v>
      </c>
      <c r="D740" t="str">
        <f>VLOOKUP(A740,[1]Tabelle1!A$1:B$68,2,FALSE)</f>
        <v>Stat. Region Braunschweig</v>
      </c>
      <c r="E740" t="str">
        <f>VLOOKUP(A740,[2]Kreise!$A$2:$C$53,3,FALSE)</f>
        <v>K031</v>
      </c>
      <c r="F740">
        <f>VLOOKUP(A740,'2020_1-2-8_Download'!$B$11:$T$62,18,FALSE)</f>
        <v>1659</v>
      </c>
    </row>
    <row r="741" spans="1:6" x14ac:dyDescent="0.25">
      <c r="A741" s="64">
        <f>'2020_1-2-8_Download'!B22</f>
        <v>241</v>
      </c>
      <c r="B741">
        <f>'2020_1-2-8_Download'!$S$8</f>
        <v>2019</v>
      </c>
      <c r="C741" t="str">
        <f>'2020_1-2-8_Download'!$D$11</f>
        <v>Ausländerinnen und Ausländer</v>
      </c>
      <c r="D741" t="str">
        <f>VLOOKUP(A741,[1]Tabelle1!A$1:B$68,2,FALSE)</f>
        <v>Hannover  Region</v>
      </c>
      <c r="E741" t="str">
        <f>VLOOKUP(A741,[2]Kreise!$A$2:$C$53,3,FALSE)</f>
        <v>K03241</v>
      </c>
      <c r="F741">
        <f>VLOOKUP(A741,'2020_1-2-8_Download'!$B$11:$T$62,18,FALSE)</f>
        <v>1360</v>
      </c>
    </row>
    <row r="742" spans="1:6" x14ac:dyDescent="0.25">
      <c r="A742" s="64">
        <f>'2020_1-2-8_Download'!B23</f>
        <v>241001</v>
      </c>
      <c r="B742">
        <f>'2020_1-2-8_Download'!$S$8</f>
        <v>2019</v>
      </c>
      <c r="C742" t="str">
        <f>'2020_1-2-8_Download'!$D$11</f>
        <v>Ausländerinnen und Ausländer</v>
      </c>
      <c r="D742" t="str">
        <f>VLOOKUP(A742,[1]Tabelle1!A$1:B$68,2,FALSE)</f>
        <v xml:space="preserve">   dav. Hannover  Lhst.</v>
      </c>
      <c r="E742" t="str">
        <f>VLOOKUP(A742,[2]Kreise!$A$2:$C$53,3,FALSE)</f>
        <v>K03241001</v>
      </c>
      <c r="F742">
        <f>VLOOKUP(A742,'2020_1-2-8_Download'!$B$11:$T$62,18,FALSE)</f>
        <v>798</v>
      </c>
    </row>
    <row r="743" spans="1:6" x14ac:dyDescent="0.25">
      <c r="A743" s="64">
        <f>'2020_1-2-8_Download'!B24</f>
        <v>241999</v>
      </c>
      <c r="B743">
        <f>'2020_1-2-8_Download'!$S$8</f>
        <v>2019</v>
      </c>
      <c r="C743" t="str">
        <f>'2020_1-2-8_Download'!$D$11</f>
        <v>Ausländerinnen und Ausländer</v>
      </c>
      <c r="D743" t="str">
        <f>VLOOKUP(A743,[1]Tabelle1!A$1:B$68,2,FALSE)</f>
        <v xml:space="preserve">   dav. Hannover  Umland</v>
      </c>
      <c r="E743" t="str">
        <f>VLOOKUP(A743,[2]Kreise!$A$2:$C$53,3,FALSE)</f>
        <v>K03241999</v>
      </c>
      <c r="F743">
        <f>VLOOKUP(A743,'2020_1-2-8_Download'!$B$11:$T$62,18,FALSE)</f>
        <v>562</v>
      </c>
    </row>
    <row r="744" spans="1:6" x14ac:dyDescent="0.25">
      <c r="A744" s="64">
        <f>'2020_1-2-8_Download'!B25</f>
        <v>251</v>
      </c>
      <c r="B744">
        <f>'2020_1-2-8_Download'!$S$8</f>
        <v>2019</v>
      </c>
      <c r="C744" t="str">
        <f>'2020_1-2-8_Download'!$D$11</f>
        <v>Ausländerinnen und Ausländer</v>
      </c>
      <c r="D744" t="str">
        <f>VLOOKUP(A744,[1]Tabelle1!A$1:B$68,2,FALSE)</f>
        <v>Diepholz</v>
      </c>
      <c r="E744" t="str">
        <f>VLOOKUP(A744,[2]Kreise!$A$2:$C$53,3,FALSE)</f>
        <v>K03251</v>
      </c>
      <c r="F744">
        <f>VLOOKUP(A744,'2020_1-2-8_Download'!$B$11:$T$62,18,FALSE)</f>
        <v>218</v>
      </c>
    </row>
    <row r="745" spans="1:6" x14ac:dyDescent="0.25">
      <c r="A745" s="64">
        <f>'2020_1-2-8_Download'!B26</f>
        <v>252</v>
      </c>
      <c r="B745">
        <f>'2020_1-2-8_Download'!$S$8</f>
        <v>2019</v>
      </c>
      <c r="C745" t="str">
        <f>'2020_1-2-8_Download'!$D$11</f>
        <v>Ausländerinnen und Ausländer</v>
      </c>
      <c r="D745" t="str">
        <f>VLOOKUP(A745,[1]Tabelle1!A$1:B$68,2,FALSE)</f>
        <v>Hameln-Pyrmont</v>
      </c>
      <c r="E745" t="str">
        <f>VLOOKUP(A745,[2]Kreise!$A$2:$C$53,3,FALSE)</f>
        <v>K03252</v>
      </c>
      <c r="F745">
        <f>VLOOKUP(A745,'2020_1-2-8_Download'!$B$11:$T$62,18,FALSE)</f>
        <v>198</v>
      </c>
    </row>
    <row r="746" spans="1:6" x14ac:dyDescent="0.25">
      <c r="A746" s="64">
        <f>'2020_1-2-8_Download'!B27</f>
        <v>254</v>
      </c>
      <c r="B746">
        <f>'2020_1-2-8_Download'!$S$8</f>
        <v>2019</v>
      </c>
      <c r="C746" t="str">
        <f>'2020_1-2-8_Download'!$D$11</f>
        <v>Ausländerinnen und Ausländer</v>
      </c>
      <c r="D746" t="str">
        <f>VLOOKUP(A746,[1]Tabelle1!A$1:B$68,2,FALSE)</f>
        <v>Hildesheim</v>
      </c>
      <c r="E746" t="str">
        <f>VLOOKUP(A746,[2]Kreise!$A$2:$C$53,3,FALSE)</f>
        <v>K03254</v>
      </c>
      <c r="F746">
        <f>VLOOKUP(A746,'2020_1-2-8_Download'!$B$11:$T$62,18,FALSE)</f>
        <v>262</v>
      </c>
    </row>
    <row r="747" spans="1:6" x14ac:dyDescent="0.25">
      <c r="A747" s="64">
        <f>'2020_1-2-8_Download'!B28</f>
        <v>255</v>
      </c>
      <c r="B747">
        <f>'2020_1-2-8_Download'!$S$8</f>
        <v>2019</v>
      </c>
      <c r="C747" t="str">
        <f>'2020_1-2-8_Download'!$D$11</f>
        <v>Ausländerinnen und Ausländer</v>
      </c>
      <c r="D747" t="str">
        <f>VLOOKUP(A747,[1]Tabelle1!A$1:B$68,2,FALSE)</f>
        <v>Holzminden</v>
      </c>
      <c r="E747" t="str">
        <f>VLOOKUP(A747,[2]Kreise!$A$2:$C$53,3,FALSE)</f>
        <v>K03255</v>
      </c>
      <c r="F747">
        <f>VLOOKUP(A747,'2020_1-2-8_Download'!$B$11:$T$62,18,FALSE)</f>
        <v>50</v>
      </c>
    </row>
    <row r="748" spans="1:6" x14ac:dyDescent="0.25">
      <c r="A748" s="64">
        <f>'2020_1-2-8_Download'!B29</f>
        <v>256</v>
      </c>
      <c r="B748">
        <f>'2020_1-2-8_Download'!$S$8</f>
        <v>2019</v>
      </c>
      <c r="C748" t="str">
        <f>'2020_1-2-8_Download'!$D$11</f>
        <v>Ausländerinnen und Ausländer</v>
      </c>
      <c r="D748" t="str">
        <f>VLOOKUP(A748,[1]Tabelle1!A$1:B$68,2,FALSE)</f>
        <v>Nienburg (Weser)</v>
      </c>
      <c r="E748" t="str">
        <f>VLOOKUP(A748,[2]Kreise!$A$2:$C$53,3,FALSE)</f>
        <v>K03256</v>
      </c>
      <c r="F748">
        <f>VLOOKUP(A748,'2020_1-2-8_Download'!$B$11:$T$62,18,FALSE)</f>
        <v>142</v>
      </c>
    </row>
    <row r="749" spans="1:6" x14ac:dyDescent="0.25">
      <c r="A749" s="64">
        <f>'2020_1-2-8_Download'!B30</f>
        <v>257</v>
      </c>
      <c r="B749">
        <f>'2020_1-2-8_Download'!$S$8</f>
        <v>2019</v>
      </c>
      <c r="C749" t="str">
        <f>'2020_1-2-8_Download'!$D$11</f>
        <v>Ausländerinnen und Ausländer</v>
      </c>
      <c r="D749" t="str">
        <f>VLOOKUP(A749,[1]Tabelle1!A$1:B$68,2,FALSE)</f>
        <v>Schaumburg</v>
      </c>
      <c r="E749" t="str">
        <f>VLOOKUP(A749,[2]Kreise!$A$2:$C$53,3,FALSE)</f>
        <v>K03257</v>
      </c>
      <c r="F749">
        <f>VLOOKUP(A749,'2020_1-2-8_Download'!$B$11:$T$62,18,FALSE)</f>
        <v>139</v>
      </c>
    </row>
    <row r="750" spans="1:6" x14ac:dyDescent="0.25">
      <c r="A750" s="64">
        <f>'2020_1-2-8_Download'!B31</f>
        <v>2</v>
      </c>
      <c r="B750">
        <f>'2020_1-2-8_Download'!$S$8</f>
        <v>2019</v>
      </c>
      <c r="C750" t="str">
        <f>'2020_1-2-8_Download'!$D$11</f>
        <v>Ausländerinnen und Ausländer</v>
      </c>
      <c r="D750" t="str">
        <f>VLOOKUP(A750,[1]Tabelle1!A$1:B$68,2,FALSE)</f>
        <v>Stat. Region Hannover</v>
      </c>
      <c r="E750" t="str">
        <f>VLOOKUP(A750,[2]Kreise!$A$2:$C$53,3,FALSE)</f>
        <v>K032</v>
      </c>
      <c r="F750">
        <f>VLOOKUP(A750,'2020_1-2-8_Download'!$B$11:$T$62,18,FALSE)</f>
        <v>2369</v>
      </c>
    </row>
    <row r="751" spans="1:6" x14ac:dyDescent="0.25">
      <c r="A751" s="64">
        <f>'2020_1-2-8_Download'!B32</f>
        <v>351</v>
      </c>
      <c r="B751">
        <f>'2020_1-2-8_Download'!$S$8</f>
        <v>2019</v>
      </c>
      <c r="C751" t="str">
        <f>'2020_1-2-8_Download'!$D$11</f>
        <v>Ausländerinnen und Ausländer</v>
      </c>
      <c r="D751" t="str">
        <f>VLOOKUP(A751,[1]Tabelle1!A$1:B$68,2,FALSE)</f>
        <v>Celle</v>
      </c>
      <c r="E751" t="str">
        <f>VLOOKUP(A751,[2]Kreise!$A$2:$C$53,3,FALSE)</f>
        <v>K03351</v>
      </c>
      <c r="F751">
        <f>VLOOKUP(A751,'2020_1-2-8_Download'!$B$11:$T$62,18,FALSE)</f>
        <v>160</v>
      </c>
    </row>
    <row r="752" spans="1:6" x14ac:dyDescent="0.25">
      <c r="A752" s="64">
        <f>'2020_1-2-8_Download'!B33</f>
        <v>352</v>
      </c>
      <c r="B752">
        <f>'2020_1-2-8_Download'!$S$8</f>
        <v>2019</v>
      </c>
      <c r="C752" t="str">
        <f>'2020_1-2-8_Download'!$D$11</f>
        <v>Ausländerinnen und Ausländer</v>
      </c>
      <c r="D752" t="str">
        <f>VLOOKUP(A752,[1]Tabelle1!A$1:B$68,2,FALSE)</f>
        <v>Cuxhaven</v>
      </c>
      <c r="E752" t="str">
        <f>VLOOKUP(A752,[2]Kreise!$A$2:$C$53,3,FALSE)</f>
        <v>K03352</v>
      </c>
      <c r="F752">
        <f>VLOOKUP(A752,'2020_1-2-8_Download'!$B$11:$T$62,18,FALSE)</f>
        <v>131</v>
      </c>
    </row>
    <row r="753" spans="1:6" x14ac:dyDescent="0.25">
      <c r="A753" s="64">
        <f>'2020_1-2-8_Download'!B34</f>
        <v>353</v>
      </c>
      <c r="B753">
        <f>'2020_1-2-8_Download'!$S$8</f>
        <v>2019</v>
      </c>
      <c r="C753" t="str">
        <f>'2020_1-2-8_Download'!$D$11</f>
        <v>Ausländerinnen und Ausländer</v>
      </c>
      <c r="D753" t="str">
        <f>VLOOKUP(A753,[1]Tabelle1!A$1:B$68,2,FALSE)</f>
        <v>Harburg</v>
      </c>
      <c r="E753" t="str">
        <f>VLOOKUP(A753,[2]Kreise!$A$2:$C$53,3,FALSE)</f>
        <v>K03353</v>
      </c>
      <c r="F753">
        <f>VLOOKUP(A753,'2020_1-2-8_Download'!$B$11:$T$62,18,FALSE)</f>
        <v>185</v>
      </c>
    </row>
    <row r="754" spans="1:6" x14ac:dyDescent="0.25">
      <c r="A754" s="64">
        <f>'2020_1-2-8_Download'!B35</f>
        <v>354</v>
      </c>
      <c r="B754">
        <f>'2020_1-2-8_Download'!$S$8</f>
        <v>2019</v>
      </c>
      <c r="C754" t="str">
        <f>'2020_1-2-8_Download'!$D$11</f>
        <v>Ausländerinnen und Ausländer</v>
      </c>
      <c r="D754" t="str">
        <f>VLOOKUP(A754,[1]Tabelle1!A$1:B$68,2,FALSE)</f>
        <v>Lüchow-Dannenberg</v>
      </c>
      <c r="E754" t="str">
        <f>VLOOKUP(A754,[2]Kreise!$A$2:$C$53,3,FALSE)</f>
        <v>K03354</v>
      </c>
      <c r="F754">
        <f>VLOOKUP(A754,'2020_1-2-8_Download'!$B$11:$T$62,18,FALSE)</f>
        <v>30</v>
      </c>
    </row>
    <row r="755" spans="1:6" x14ac:dyDescent="0.25">
      <c r="A755" s="64">
        <f>'2020_1-2-8_Download'!B36</f>
        <v>355</v>
      </c>
      <c r="B755">
        <f>'2020_1-2-8_Download'!$S$8</f>
        <v>2019</v>
      </c>
      <c r="C755" t="str">
        <f>'2020_1-2-8_Download'!$D$11</f>
        <v>Ausländerinnen und Ausländer</v>
      </c>
      <c r="D755" t="str">
        <f>VLOOKUP(A755,[1]Tabelle1!A$1:B$68,2,FALSE)</f>
        <v>Lüneburg</v>
      </c>
      <c r="E755" t="str">
        <f>VLOOKUP(A755,[2]Kreise!$A$2:$C$53,3,FALSE)</f>
        <v>K03355</v>
      </c>
      <c r="F755">
        <f>VLOOKUP(A755,'2020_1-2-8_Download'!$B$11:$T$62,18,FALSE)</f>
        <v>146</v>
      </c>
    </row>
    <row r="756" spans="1:6" x14ac:dyDescent="0.25">
      <c r="A756" s="64">
        <f>'2020_1-2-8_Download'!B37</f>
        <v>356</v>
      </c>
      <c r="B756">
        <f>'2020_1-2-8_Download'!$S$8</f>
        <v>2019</v>
      </c>
      <c r="C756" t="str">
        <f>'2020_1-2-8_Download'!$D$11</f>
        <v>Ausländerinnen und Ausländer</v>
      </c>
      <c r="D756" t="str">
        <f>VLOOKUP(A756,[1]Tabelle1!A$1:B$68,2,FALSE)</f>
        <v>Osterholz</v>
      </c>
      <c r="E756" t="str">
        <f>VLOOKUP(A756,[2]Kreise!$A$2:$C$53,3,FALSE)</f>
        <v>K03356</v>
      </c>
      <c r="F756">
        <f>VLOOKUP(A756,'2020_1-2-8_Download'!$B$11:$T$62,18,FALSE)</f>
        <v>82</v>
      </c>
    </row>
    <row r="757" spans="1:6" x14ac:dyDescent="0.25">
      <c r="A757" s="64">
        <f>'2020_1-2-8_Download'!B38</f>
        <v>357</v>
      </c>
      <c r="B757">
        <f>'2020_1-2-8_Download'!$S$8</f>
        <v>2019</v>
      </c>
      <c r="C757" t="str">
        <f>'2020_1-2-8_Download'!$D$11</f>
        <v>Ausländerinnen und Ausländer</v>
      </c>
      <c r="D757" t="str">
        <f>VLOOKUP(A757,[1]Tabelle1!A$1:B$68,2,FALSE)</f>
        <v>Rotenburg (Wümme)</v>
      </c>
      <c r="E757" t="str">
        <f>VLOOKUP(A757,[2]Kreise!$A$2:$C$53,3,FALSE)</f>
        <v>K03357</v>
      </c>
      <c r="F757">
        <f>VLOOKUP(A757,'2020_1-2-8_Download'!$B$11:$T$62,18,FALSE)</f>
        <v>105</v>
      </c>
    </row>
    <row r="758" spans="1:6" x14ac:dyDescent="0.25">
      <c r="A758" s="64">
        <f>'2020_1-2-8_Download'!B39</f>
        <v>358</v>
      </c>
      <c r="B758">
        <f>'2020_1-2-8_Download'!$S$8</f>
        <v>2019</v>
      </c>
      <c r="C758" t="str">
        <f>'2020_1-2-8_Download'!$D$11</f>
        <v>Ausländerinnen und Ausländer</v>
      </c>
      <c r="D758" t="str">
        <f>VLOOKUP(A758,[1]Tabelle1!A$1:B$68,2,FALSE)</f>
        <v>Heidekreis</v>
      </c>
      <c r="E758" t="str">
        <f>VLOOKUP(A758,[2]Kreise!$A$2:$C$53,3,FALSE)</f>
        <v>K03358</v>
      </c>
      <c r="F758">
        <f>VLOOKUP(A758,'2020_1-2-8_Download'!$B$11:$T$62,18,FALSE)</f>
        <v>185</v>
      </c>
    </row>
    <row r="759" spans="1:6" x14ac:dyDescent="0.25">
      <c r="A759" s="64">
        <f>'2020_1-2-8_Download'!B40</f>
        <v>359</v>
      </c>
      <c r="B759">
        <f>'2020_1-2-8_Download'!$S$8</f>
        <v>2019</v>
      </c>
      <c r="C759" t="str">
        <f>'2020_1-2-8_Download'!$D$11</f>
        <v>Ausländerinnen und Ausländer</v>
      </c>
      <c r="D759" t="str">
        <f>VLOOKUP(A759,[1]Tabelle1!A$1:B$68,2,FALSE)</f>
        <v>Stade</v>
      </c>
      <c r="E759" t="str">
        <f>VLOOKUP(A759,[2]Kreise!$A$2:$C$53,3,FALSE)</f>
        <v>K03359</v>
      </c>
      <c r="F759">
        <f>VLOOKUP(A759,'2020_1-2-8_Download'!$B$11:$T$62,18,FALSE)</f>
        <v>218</v>
      </c>
    </row>
    <row r="760" spans="1:6" x14ac:dyDescent="0.25">
      <c r="A760" s="64">
        <f>'2020_1-2-8_Download'!B41</f>
        <v>360</v>
      </c>
      <c r="B760">
        <f>'2020_1-2-8_Download'!$S$8</f>
        <v>2019</v>
      </c>
      <c r="C760" t="str">
        <f>'2020_1-2-8_Download'!$D$11</f>
        <v>Ausländerinnen und Ausländer</v>
      </c>
      <c r="D760" t="str">
        <f>VLOOKUP(A760,[1]Tabelle1!A$1:B$68,2,FALSE)</f>
        <v>Uelzen</v>
      </c>
      <c r="E760" t="str">
        <f>VLOOKUP(A760,[2]Kreise!$A$2:$C$53,3,FALSE)</f>
        <v>K03360</v>
      </c>
      <c r="F760">
        <f>VLOOKUP(A760,'2020_1-2-8_Download'!$B$11:$T$62,18,FALSE)</f>
        <v>57</v>
      </c>
    </row>
    <row r="761" spans="1:6" x14ac:dyDescent="0.25">
      <c r="A761" s="64">
        <f>'2020_1-2-8_Download'!B42</f>
        <v>361</v>
      </c>
      <c r="B761">
        <f>'2020_1-2-8_Download'!$S$8</f>
        <v>2019</v>
      </c>
      <c r="C761" t="str">
        <f>'2020_1-2-8_Download'!$D$11</f>
        <v>Ausländerinnen und Ausländer</v>
      </c>
      <c r="D761" t="str">
        <f>VLOOKUP(A761,[1]Tabelle1!A$1:B$68,2,FALSE)</f>
        <v>Verden</v>
      </c>
      <c r="E761" t="str">
        <f>VLOOKUP(A761,[2]Kreise!$A$2:$C$53,3,FALSE)</f>
        <v>K03361</v>
      </c>
      <c r="F761">
        <f>VLOOKUP(A761,'2020_1-2-8_Download'!$B$11:$T$62,18,FALSE)</f>
        <v>113</v>
      </c>
    </row>
    <row r="762" spans="1:6" x14ac:dyDescent="0.25">
      <c r="A762" s="64">
        <f>'2020_1-2-8_Download'!B43</f>
        <v>3</v>
      </c>
      <c r="B762">
        <f>'2020_1-2-8_Download'!$S$8</f>
        <v>2019</v>
      </c>
      <c r="C762" t="str">
        <f>'2020_1-2-8_Download'!$D$11</f>
        <v>Ausländerinnen und Ausländer</v>
      </c>
      <c r="D762" t="str">
        <f>VLOOKUP(A762,[1]Tabelle1!A$1:B$68,2,FALSE)</f>
        <v>Stat. Region Lüneburg</v>
      </c>
      <c r="E762" t="str">
        <f>VLOOKUP(A762,[2]Kreise!$A$2:$C$53,3,FALSE)</f>
        <v>K033</v>
      </c>
      <c r="F762">
        <f>VLOOKUP(A762,'2020_1-2-8_Download'!$B$11:$T$62,18,FALSE)</f>
        <v>1412</v>
      </c>
    </row>
    <row r="763" spans="1:6" x14ac:dyDescent="0.25">
      <c r="A763" s="64">
        <f>'2020_1-2-8_Download'!B44</f>
        <v>401</v>
      </c>
      <c r="B763">
        <f>'2020_1-2-8_Download'!$S$8</f>
        <v>2019</v>
      </c>
      <c r="C763" t="str">
        <f>'2020_1-2-8_Download'!$D$11</f>
        <v>Ausländerinnen und Ausländer</v>
      </c>
      <c r="D763" t="str">
        <f>VLOOKUP(A763,[1]Tabelle1!A$1:B$68,2,FALSE)</f>
        <v>Delmenhorst  Stadt</v>
      </c>
      <c r="E763" t="str">
        <f>VLOOKUP(A763,[2]Kreise!$A$2:$C$53,3,FALSE)</f>
        <v>K03401</v>
      </c>
      <c r="F763">
        <f>VLOOKUP(A763,'2020_1-2-8_Download'!$B$11:$T$62,18,FALSE)</f>
        <v>186</v>
      </c>
    </row>
    <row r="764" spans="1:6" x14ac:dyDescent="0.25">
      <c r="A764" s="64">
        <f>'2020_1-2-8_Download'!B45</f>
        <v>402</v>
      </c>
      <c r="B764">
        <f>'2020_1-2-8_Download'!$S$8</f>
        <v>2019</v>
      </c>
      <c r="C764" t="str">
        <f>'2020_1-2-8_Download'!$D$11</f>
        <v>Ausländerinnen und Ausländer</v>
      </c>
      <c r="D764" t="str">
        <f>VLOOKUP(A764,[1]Tabelle1!A$1:B$68,2,FALSE)</f>
        <v>Emden  Stadt</v>
      </c>
      <c r="E764" t="str">
        <f>VLOOKUP(A764,[2]Kreise!$A$2:$C$53,3,FALSE)</f>
        <v>K03402</v>
      </c>
      <c r="F764">
        <f>VLOOKUP(A764,'2020_1-2-8_Download'!$B$11:$T$62,18,FALSE)</f>
        <v>77</v>
      </c>
    </row>
    <row r="765" spans="1:6" x14ac:dyDescent="0.25">
      <c r="A765" s="64">
        <f>'2020_1-2-8_Download'!B46</f>
        <v>403</v>
      </c>
      <c r="B765">
        <f>'2020_1-2-8_Download'!$S$8</f>
        <v>2019</v>
      </c>
      <c r="C765" t="str">
        <f>'2020_1-2-8_Download'!$D$11</f>
        <v>Ausländerinnen und Ausländer</v>
      </c>
      <c r="D765" t="str">
        <f>VLOOKUP(A765,[1]Tabelle1!A$1:B$68,2,FALSE)</f>
        <v>Oldenburg(Oldb)  Stadt</v>
      </c>
      <c r="E765" t="str">
        <f>VLOOKUP(A765,[2]Kreise!$A$2:$C$53,3,FALSE)</f>
        <v>K03403</v>
      </c>
      <c r="F765">
        <f>VLOOKUP(A765,'2020_1-2-8_Download'!$B$11:$T$62,18,FALSE)</f>
        <v>214</v>
      </c>
    </row>
    <row r="766" spans="1:6" x14ac:dyDescent="0.25">
      <c r="A766" s="64">
        <f>'2020_1-2-8_Download'!B47</f>
        <v>404</v>
      </c>
      <c r="B766">
        <f>'2020_1-2-8_Download'!$S$8</f>
        <v>2019</v>
      </c>
      <c r="C766" t="str">
        <f>'2020_1-2-8_Download'!$D$11</f>
        <v>Ausländerinnen und Ausländer</v>
      </c>
      <c r="D766" t="str">
        <f>VLOOKUP(A766,[1]Tabelle1!A$1:B$68,2,FALSE)</f>
        <v>Osnabrück  Stadt</v>
      </c>
      <c r="E766" t="str">
        <f>VLOOKUP(A766,[2]Kreise!$A$2:$C$53,3,FALSE)</f>
        <v>K03404</v>
      </c>
      <c r="F766">
        <f>VLOOKUP(A766,'2020_1-2-8_Download'!$B$11:$T$62,18,FALSE)</f>
        <v>253</v>
      </c>
    </row>
    <row r="767" spans="1:6" x14ac:dyDescent="0.25">
      <c r="A767" s="64">
        <f>'2020_1-2-8_Download'!B48</f>
        <v>405</v>
      </c>
      <c r="B767">
        <f>'2020_1-2-8_Download'!$S$8</f>
        <v>2019</v>
      </c>
      <c r="C767" t="str">
        <f>'2020_1-2-8_Download'!$D$11</f>
        <v>Ausländerinnen und Ausländer</v>
      </c>
      <c r="D767" t="str">
        <f>VLOOKUP(A767,[1]Tabelle1!A$1:B$68,2,FALSE)</f>
        <v>Wilhelmshaven  Stadt</v>
      </c>
      <c r="E767" t="str">
        <f>VLOOKUP(A767,[2]Kreise!$A$2:$C$53,3,FALSE)</f>
        <v>K03405</v>
      </c>
      <c r="F767">
        <f>VLOOKUP(A767,'2020_1-2-8_Download'!$B$11:$T$62,18,FALSE)</f>
        <v>136</v>
      </c>
    </row>
    <row r="768" spans="1:6" x14ac:dyDescent="0.25">
      <c r="A768" s="64">
        <f>'2020_1-2-8_Download'!B49</f>
        <v>451</v>
      </c>
      <c r="B768">
        <f>'2020_1-2-8_Download'!$S$8</f>
        <v>2019</v>
      </c>
      <c r="C768" t="str">
        <f>'2020_1-2-8_Download'!$D$11</f>
        <v>Ausländerinnen und Ausländer</v>
      </c>
      <c r="D768" t="str">
        <f>VLOOKUP(A768,[1]Tabelle1!A$1:B$68,2,FALSE)</f>
        <v>Ammerland</v>
      </c>
      <c r="E768" t="str">
        <f>VLOOKUP(A768,[2]Kreise!$A$2:$C$53,3,FALSE)</f>
        <v>K03451</v>
      </c>
      <c r="F768">
        <f>VLOOKUP(A768,'2020_1-2-8_Download'!$B$11:$T$62,18,FALSE)</f>
        <v>95</v>
      </c>
    </row>
    <row r="769" spans="1:6" x14ac:dyDescent="0.25">
      <c r="A769" s="64">
        <f>'2020_1-2-8_Download'!B50</f>
        <v>452</v>
      </c>
      <c r="B769">
        <f>'2020_1-2-8_Download'!$S$8</f>
        <v>2019</v>
      </c>
      <c r="C769" t="str">
        <f>'2020_1-2-8_Download'!$D$11</f>
        <v>Ausländerinnen und Ausländer</v>
      </c>
      <c r="D769" t="str">
        <f>VLOOKUP(A769,[1]Tabelle1!A$1:B$68,2,FALSE)</f>
        <v>Aurich</v>
      </c>
      <c r="E769" t="str">
        <f>VLOOKUP(A769,[2]Kreise!$A$2:$C$53,3,FALSE)</f>
        <v>K03452</v>
      </c>
      <c r="F769">
        <f>VLOOKUP(A769,'2020_1-2-8_Download'!$B$11:$T$62,18,FALSE)</f>
        <v>132</v>
      </c>
    </row>
    <row r="770" spans="1:6" x14ac:dyDescent="0.25">
      <c r="A770" s="64">
        <f>'2020_1-2-8_Download'!B51</f>
        <v>453</v>
      </c>
      <c r="B770">
        <f>'2020_1-2-8_Download'!$S$8</f>
        <v>2019</v>
      </c>
      <c r="C770" t="str">
        <f>'2020_1-2-8_Download'!$D$11</f>
        <v>Ausländerinnen und Ausländer</v>
      </c>
      <c r="D770" t="str">
        <f>VLOOKUP(A770,[1]Tabelle1!A$1:B$68,2,FALSE)</f>
        <v>Cloppenburg</v>
      </c>
      <c r="E770" t="str">
        <f>VLOOKUP(A770,[2]Kreise!$A$2:$C$53,3,FALSE)</f>
        <v>K03453</v>
      </c>
      <c r="F770">
        <f>VLOOKUP(A770,'2020_1-2-8_Download'!$B$11:$T$62,18,FALSE)</f>
        <v>299</v>
      </c>
    </row>
    <row r="771" spans="1:6" x14ac:dyDescent="0.25">
      <c r="A771" s="64">
        <f>'2020_1-2-8_Download'!B52</f>
        <v>454</v>
      </c>
      <c r="B771">
        <f>'2020_1-2-8_Download'!$S$8</f>
        <v>2019</v>
      </c>
      <c r="C771" t="str">
        <f>'2020_1-2-8_Download'!$D$11</f>
        <v>Ausländerinnen und Ausländer</v>
      </c>
      <c r="D771" t="str">
        <f>VLOOKUP(A771,[1]Tabelle1!A$1:B$68,2,FALSE)</f>
        <v>Emsland</v>
      </c>
      <c r="E771" t="str">
        <f>VLOOKUP(A771,[2]Kreise!$A$2:$C$53,3,FALSE)</f>
        <v>K03454</v>
      </c>
      <c r="F771">
        <f>VLOOKUP(A771,'2020_1-2-8_Download'!$B$11:$T$62,18,FALSE)</f>
        <v>434</v>
      </c>
    </row>
    <row r="772" spans="1:6" x14ac:dyDescent="0.25">
      <c r="A772" s="64">
        <f>'2020_1-2-8_Download'!B53</f>
        <v>455</v>
      </c>
      <c r="B772">
        <f>'2020_1-2-8_Download'!$S$8</f>
        <v>2019</v>
      </c>
      <c r="C772" t="str">
        <f>'2020_1-2-8_Download'!$D$11</f>
        <v>Ausländerinnen und Ausländer</v>
      </c>
      <c r="D772" t="str">
        <f>VLOOKUP(A772,[1]Tabelle1!A$1:B$68,2,FALSE)</f>
        <v>Friesland</v>
      </c>
      <c r="E772" t="str">
        <f>VLOOKUP(A772,[2]Kreise!$A$2:$C$53,3,FALSE)</f>
        <v>K03455</v>
      </c>
      <c r="F772">
        <f>VLOOKUP(A772,'2020_1-2-8_Download'!$B$11:$T$62,18,FALSE)</f>
        <v>50</v>
      </c>
    </row>
    <row r="773" spans="1:6" x14ac:dyDescent="0.25">
      <c r="A773" s="64">
        <f>'2020_1-2-8_Download'!B54</f>
        <v>456</v>
      </c>
      <c r="B773">
        <f>'2020_1-2-8_Download'!$S$8</f>
        <v>2019</v>
      </c>
      <c r="C773" t="str">
        <f>'2020_1-2-8_Download'!$D$11</f>
        <v>Ausländerinnen und Ausländer</v>
      </c>
      <c r="D773" t="str">
        <f>VLOOKUP(A773,[1]Tabelle1!A$1:B$68,2,FALSE)</f>
        <v>Grafschaft Bentheim</v>
      </c>
      <c r="E773" t="str">
        <f>VLOOKUP(A773,[2]Kreise!$A$2:$C$53,3,FALSE)</f>
        <v>K03456</v>
      </c>
      <c r="F773">
        <f>VLOOKUP(A773,'2020_1-2-8_Download'!$B$11:$T$62,18,FALSE)</f>
        <v>148</v>
      </c>
    </row>
    <row r="774" spans="1:6" x14ac:dyDescent="0.25">
      <c r="A774" s="64">
        <f>'2020_1-2-8_Download'!B55</f>
        <v>457</v>
      </c>
      <c r="B774">
        <f>'2020_1-2-8_Download'!$S$8</f>
        <v>2019</v>
      </c>
      <c r="C774" t="str">
        <f>'2020_1-2-8_Download'!$D$11</f>
        <v>Ausländerinnen und Ausländer</v>
      </c>
      <c r="D774" t="str">
        <f>VLOOKUP(A774,[1]Tabelle1!A$1:B$68,2,FALSE)</f>
        <v>Leer</v>
      </c>
      <c r="E774" t="str">
        <f>VLOOKUP(A774,[2]Kreise!$A$2:$C$53,3,FALSE)</f>
        <v>K03457</v>
      </c>
      <c r="F774">
        <f>VLOOKUP(A774,'2020_1-2-8_Download'!$B$11:$T$62,18,FALSE)</f>
        <v>196</v>
      </c>
    </row>
    <row r="775" spans="1:6" x14ac:dyDescent="0.25">
      <c r="A775" s="64">
        <f>'2020_1-2-8_Download'!B56</f>
        <v>458</v>
      </c>
      <c r="B775">
        <f>'2020_1-2-8_Download'!$S$8</f>
        <v>2019</v>
      </c>
      <c r="C775" t="str">
        <f>'2020_1-2-8_Download'!$D$11</f>
        <v>Ausländerinnen und Ausländer</v>
      </c>
      <c r="D775" t="str">
        <f>VLOOKUP(A775,[1]Tabelle1!A$1:B$68,2,FALSE)</f>
        <v>Oldenburg</v>
      </c>
      <c r="E775" t="str">
        <f>VLOOKUP(A775,[2]Kreise!$A$2:$C$53,3,FALSE)</f>
        <v>K03458</v>
      </c>
      <c r="F775">
        <f>VLOOKUP(A775,'2020_1-2-8_Download'!$B$11:$T$62,18,FALSE)</f>
        <v>138</v>
      </c>
    </row>
    <row r="776" spans="1:6" x14ac:dyDescent="0.25">
      <c r="A776" s="64">
        <f>'2020_1-2-8_Download'!B57</f>
        <v>459</v>
      </c>
      <c r="B776">
        <f>'2020_1-2-8_Download'!$S$8</f>
        <v>2019</v>
      </c>
      <c r="C776" t="str">
        <f>'2020_1-2-8_Download'!$D$11</f>
        <v>Ausländerinnen und Ausländer</v>
      </c>
      <c r="D776" t="str">
        <f>VLOOKUP(A776,[1]Tabelle1!A$1:B$68,2,FALSE)</f>
        <v>Osnabrück</v>
      </c>
      <c r="E776" t="str">
        <f>VLOOKUP(A776,[2]Kreise!$A$2:$C$53,3,FALSE)</f>
        <v>K03459</v>
      </c>
      <c r="F776">
        <f>VLOOKUP(A776,'2020_1-2-8_Download'!$B$11:$T$62,18,FALSE)</f>
        <v>385</v>
      </c>
    </row>
    <row r="777" spans="1:6" x14ac:dyDescent="0.25">
      <c r="A777" s="64">
        <f>'2020_1-2-8_Download'!B58</f>
        <v>460</v>
      </c>
      <c r="B777">
        <f>'2020_1-2-8_Download'!$S$8</f>
        <v>2019</v>
      </c>
      <c r="C777" t="str">
        <f>'2020_1-2-8_Download'!$D$11</f>
        <v>Ausländerinnen und Ausländer</v>
      </c>
      <c r="D777" t="str">
        <f>VLOOKUP(A777,[1]Tabelle1!A$1:B$68,2,FALSE)</f>
        <v>Vechta</v>
      </c>
      <c r="E777" t="str">
        <f>VLOOKUP(A777,[2]Kreise!$A$2:$C$53,3,FALSE)</f>
        <v>K03460</v>
      </c>
      <c r="F777">
        <f>VLOOKUP(A777,'2020_1-2-8_Download'!$B$11:$T$62,18,FALSE)</f>
        <v>263</v>
      </c>
    </row>
    <row r="778" spans="1:6" x14ac:dyDescent="0.25">
      <c r="A778" s="64">
        <f>'2020_1-2-8_Download'!B59</f>
        <v>461</v>
      </c>
      <c r="B778">
        <f>'2020_1-2-8_Download'!$S$8</f>
        <v>2019</v>
      </c>
      <c r="C778" t="str">
        <f>'2020_1-2-8_Download'!$D$11</f>
        <v>Ausländerinnen und Ausländer</v>
      </c>
      <c r="D778" t="str">
        <f>VLOOKUP(A778,[1]Tabelle1!A$1:B$68,2,FALSE)</f>
        <v>Wesermarsch</v>
      </c>
      <c r="E778" t="str">
        <f>VLOOKUP(A778,[2]Kreise!$A$2:$C$53,3,FALSE)</f>
        <v>K03461</v>
      </c>
      <c r="F778">
        <f>VLOOKUP(A778,'2020_1-2-8_Download'!$B$11:$T$62,18,FALSE)</f>
        <v>72</v>
      </c>
    </row>
    <row r="779" spans="1:6" x14ac:dyDescent="0.25">
      <c r="A779" s="64">
        <f>'2020_1-2-8_Download'!B60</f>
        <v>462</v>
      </c>
      <c r="B779">
        <f>'2020_1-2-8_Download'!$S$8</f>
        <v>2019</v>
      </c>
      <c r="C779" t="str">
        <f>'2020_1-2-8_Download'!$D$11</f>
        <v>Ausländerinnen und Ausländer</v>
      </c>
      <c r="D779" t="str">
        <f>VLOOKUP(A779,[1]Tabelle1!A$1:B$68,2,FALSE)</f>
        <v>Wittmund</v>
      </c>
      <c r="E779" t="str">
        <f>VLOOKUP(A779,[2]Kreise!$A$2:$C$53,3,FALSE)</f>
        <v>K03462</v>
      </c>
      <c r="F779">
        <f>VLOOKUP(A779,'2020_1-2-8_Download'!$B$11:$T$62,18,FALSE)</f>
        <v>29</v>
      </c>
    </row>
    <row r="780" spans="1:6" x14ac:dyDescent="0.25">
      <c r="A780" s="64">
        <f>'2020_1-2-8_Download'!B61</f>
        <v>4</v>
      </c>
      <c r="B780">
        <f>'2020_1-2-8_Download'!$S$8</f>
        <v>2019</v>
      </c>
      <c r="C780" t="str">
        <f>'2020_1-2-8_Download'!$D$11</f>
        <v>Ausländerinnen und Ausländer</v>
      </c>
      <c r="D780" t="str">
        <f>VLOOKUP(A780,[1]Tabelle1!A$1:B$68,2,FALSE)</f>
        <v>Stat. Region Weser-Ems</v>
      </c>
      <c r="E780" t="str">
        <f>VLOOKUP(A780,[2]Kreise!$A$2:$C$53,3,FALSE)</f>
        <v>K034</v>
      </c>
      <c r="F780">
        <f>VLOOKUP(A780,'2020_1-2-8_Download'!$B$11:$T$62,18,FALSE)</f>
        <v>3107</v>
      </c>
    </row>
    <row r="781" spans="1:6" x14ac:dyDescent="0.25">
      <c r="A781" s="64">
        <f>'2020_1-2-8_Download'!B62</f>
        <v>0</v>
      </c>
      <c r="B781">
        <f>'2020_1-2-8_Download'!$S$8</f>
        <v>2019</v>
      </c>
      <c r="C781" t="str">
        <f>'2020_1-2-8_Download'!$D$11</f>
        <v>Ausländerinnen und Ausländer</v>
      </c>
      <c r="D781" t="str">
        <f>VLOOKUP(A781,[1]Tabelle1!A$1:B$68,2,FALSE)</f>
        <v>Niedersachsen</v>
      </c>
      <c r="E781" t="str">
        <f>VLOOKUP(A781,[2]Kreise!$A$2:$C$53,3,FALSE)</f>
        <v>K030</v>
      </c>
      <c r="F781">
        <f>VLOOKUP(A781,'2020_1-2-8_Download'!$B$11:$T$62,18,FALSE)</f>
        <v>8547</v>
      </c>
    </row>
    <row r="782" spans="1:6" x14ac:dyDescent="0.25">
      <c r="A782" s="64">
        <f>'2020_1-2-8_Download'!B11</f>
        <v>101</v>
      </c>
      <c r="B782">
        <f>'2020_1-2-8_Download'!$T$8</f>
        <v>2020</v>
      </c>
      <c r="C782" t="str">
        <f>'2020_1-2-8_Download'!$D$11</f>
        <v>Ausländerinnen und Ausländer</v>
      </c>
      <c r="D782" t="str">
        <f>VLOOKUP(A782,[1]Tabelle1!A$1:B$68,2,FALSE)</f>
        <v>Braunschweig  Stadt</v>
      </c>
      <c r="E782" t="str">
        <f>VLOOKUP(A782,[2]Kreise!$A$2:$C$53,3,FALSE)</f>
        <v>K03101</v>
      </c>
      <c r="F782">
        <f>VLOOKUP(A782,'2020_1-2-8_Download'!$B$11:$T$62,19,FALSE)</f>
        <v>239</v>
      </c>
    </row>
    <row r="783" spans="1:6" x14ac:dyDescent="0.25">
      <c r="A783" s="64">
        <f>'2020_1-2-8_Download'!B12</f>
        <v>102</v>
      </c>
      <c r="B783">
        <f>'2020_1-2-8_Download'!$T$8</f>
        <v>2020</v>
      </c>
      <c r="C783" t="str">
        <f>'2020_1-2-8_Download'!$D$11</f>
        <v>Ausländerinnen und Ausländer</v>
      </c>
      <c r="D783" t="str">
        <f>VLOOKUP(A783,[1]Tabelle1!A$1:B$68,2,FALSE)</f>
        <v>Salzgitter  Stadt</v>
      </c>
      <c r="E783" t="str">
        <f>VLOOKUP(A783,[2]Kreise!$A$2:$C$53,3,FALSE)</f>
        <v>K03102</v>
      </c>
      <c r="F783">
        <f>VLOOKUP(A783,'2020_1-2-8_Download'!$B$11:$T$62,19,FALSE)</f>
        <v>307</v>
      </c>
    </row>
    <row r="784" spans="1:6" x14ac:dyDescent="0.25">
      <c r="A784" s="64">
        <f>'2020_1-2-8_Download'!B13</f>
        <v>103</v>
      </c>
      <c r="B784">
        <f>'2020_1-2-8_Download'!$T$8</f>
        <v>2020</v>
      </c>
      <c r="C784" t="str">
        <f>'2020_1-2-8_Download'!$D$11</f>
        <v>Ausländerinnen und Ausländer</v>
      </c>
      <c r="D784" t="str">
        <f>VLOOKUP(A784,[1]Tabelle1!A$1:B$68,2,FALSE)</f>
        <v>Wolfsburg  Stadt</v>
      </c>
      <c r="E784" t="str">
        <f>VLOOKUP(A784,[2]Kreise!$A$2:$C$53,3,FALSE)</f>
        <v>K03103</v>
      </c>
      <c r="F784">
        <f>VLOOKUP(A784,'2020_1-2-8_Download'!$B$11:$T$62,19,FALSE)</f>
        <v>176</v>
      </c>
    </row>
    <row r="785" spans="1:6" x14ac:dyDescent="0.25">
      <c r="A785" s="64">
        <f>'2020_1-2-8_Download'!B14</f>
        <v>151</v>
      </c>
      <c r="B785">
        <f>'2020_1-2-8_Download'!$T$8</f>
        <v>2020</v>
      </c>
      <c r="C785" t="str">
        <f>'2020_1-2-8_Download'!$D$11</f>
        <v>Ausländerinnen und Ausländer</v>
      </c>
      <c r="D785" t="str">
        <f>VLOOKUP(A785,[1]Tabelle1!A$1:B$68,2,FALSE)</f>
        <v>Gifhorn</v>
      </c>
      <c r="E785" t="str">
        <f>VLOOKUP(A785,[2]Kreise!$A$2:$C$53,3,FALSE)</f>
        <v>K03151</v>
      </c>
      <c r="F785">
        <f>VLOOKUP(A785,'2020_1-2-8_Download'!$B$11:$T$62,19,FALSE)</f>
        <v>136</v>
      </c>
    </row>
    <row r="786" spans="1:6" x14ac:dyDescent="0.25">
      <c r="A786" s="64">
        <f>'2020_1-2-8_Download'!B15</f>
        <v>153</v>
      </c>
      <c r="B786">
        <f>'2020_1-2-8_Download'!$T$8</f>
        <v>2020</v>
      </c>
      <c r="C786" t="str">
        <f>'2020_1-2-8_Download'!$D$11</f>
        <v>Ausländerinnen und Ausländer</v>
      </c>
      <c r="D786" t="str">
        <f>VLOOKUP(A786,[1]Tabelle1!A$1:B$68,2,FALSE)</f>
        <v>Goslar</v>
      </c>
      <c r="E786" t="str">
        <f>VLOOKUP(A786,[2]Kreise!$A$2:$C$53,3,FALSE)</f>
        <v>K03153</v>
      </c>
      <c r="F786">
        <f>VLOOKUP(A786,'2020_1-2-8_Download'!$B$11:$T$62,19,FALSE)</f>
        <v>116</v>
      </c>
    </row>
    <row r="787" spans="1:6" x14ac:dyDescent="0.25">
      <c r="A787" s="64">
        <f>'2020_1-2-8_Download'!B16</f>
        <v>154</v>
      </c>
      <c r="B787">
        <f>'2020_1-2-8_Download'!$T$8</f>
        <v>2020</v>
      </c>
      <c r="C787" t="str">
        <f>'2020_1-2-8_Download'!$D$11</f>
        <v>Ausländerinnen und Ausländer</v>
      </c>
      <c r="D787" t="str">
        <f>VLOOKUP(A787,[1]Tabelle1!A$1:B$68,2,FALSE)</f>
        <v>Helmstedt</v>
      </c>
      <c r="E787" t="str">
        <f>VLOOKUP(A787,[2]Kreise!$A$2:$C$53,3,FALSE)</f>
        <v>K03154</v>
      </c>
      <c r="F787">
        <f>VLOOKUP(A787,'2020_1-2-8_Download'!$B$11:$T$62,19,FALSE)</f>
        <v>70</v>
      </c>
    </row>
    <row r="788" spans="1:6" x14ac:dyDescent="0.25">
      <c r="A788" s="64">
        <f>'2020_1-2-8_Download'!B17</f>
        <v>155</v>
      </c>
      <c r="B788">
        <f>'2020_1-2-8_Download'!$T$8</f>
        <v>2020</v>
      </c>
      <c r="C788" t="str">
        <f>'2020_1-2-8_Download'!$D$11</f>
        <v>Ausländerinnen und Ausländer</v>
      </c>
      <c r="D788" t="str">
        <f>VLOOKUP(A788,[1]Tabelle1!A$1:B$68,2,FALSE)</f>
        <v>Northeim</v>
      </c>
      <c r="E788" t="str">
        <f>VLOOKUP(A788,[2]Kreise!$A$2:$C$53,3,FALSE)</f>
        <v>K03155</v>
      </c>
      <c r="F788">
        <f>VLOOKUP(A788,'2020_1-2-8_Download'!$B$11:$T$62,19,FALSE)</f>
        <v>103</v>
      </c>
    </row>
    <row r="789" spans="1:6" x14ac:dyDescent="0.25">
      <c r="A789" s="64">
        <f>'2020_1-2-8_Download'!B18</f>
        <v>157</v>
      </c>
      <c r="B789">
        <f>'2020_1-2-8_Download'!$T$8</f>
        <v>2020</v>
      </c>
      <c r="C789" t="str">
        <f>'2020_1-2-8_Download'!$D$11</f>
        <v>Ausländerinnen und Ausländer</v>
      </c>
      <c r="D789" t="str">
        <f>VLOOKUP(A789,[1]Tabelle1!A$1:B$68,2,FALSE)</f>
        <v>Peine</v>
      </c>
      <c r="E789" t="str">
        <f>VLOOKUP(A789,[2]Kreise!$A$2:$C$53,3,FALSE)</f>
        <v>K03157</v>
      </c>
      <c r="F789">
        <f>VLOOKUP(A789,'2020_1-2-8_Download'!$B$11:$T$62,19,FALSE)</f>
        <v>104</v>
      </c>
    </row>
    <row r="790" spans="1:6" x14ac:dyDescent="0.25">
      <c r="A790" s="64">
        <f>'2020_1-2-8_Download'!B19</f>
        <v>158</v>
      </c>
      <c r="B790">
        <f>'2020_1-2-8_Download'!$T$8</f>
        <v>2020</v>
      </c>
      <c r="C790" t="str">
        <f>'2020_1-2-8_Download'!$D$11</f>
        <v>Ausländerinnen und Ausländer</v>
      </c>
      <c r="D790" t="str">
        <f>VLOOKUP(A790,[1]Tabelle1!A$1:B$68,2,FALSE)</f>
        <v>Wolfenbüttel</v>
      </c>
      <c r="E790" t="str">
        <f>VLOOKUP(A790,[2]Kreise!$A$2:$C$53,3,FALSE)</f>
        <v>K03158</v>
      </c>
      <c r="F790">
        <f>VLOOKUP(A790,'2020_1-2-8_Download'!$B$11:$T$62,19,FALSE)</f>
        <v>95</v>
      </c>
    </row>
    <row r="791" spans="1:6" x14ac:dyDescent="0.25">
      <c r="A791" s="64">
        <f>'2020_1-2-8_Download'!B20</f>
        <v>159</v>
      </c>
      <c r="B791">
        <f>'2020_1-2-8_Download'!$T$8</f>
        <v>2020</v>
      </c>
      <c r="C791" t="str">
        <f>'2020_1-2-8_Download'!$D$11</f>
        <v>Ausländerinnen und Ausländer</v>
      </c>
      <c r="D791" t="str">
        <f>VLOOKUP(A791,[1]Tabelle1!A$1:B$68,2,FALSE)</f>
        <v>Göttingen</v>
      </c>
      <c r="E791" t="str">
        <f>VLOOKUP(A791,[2]Kreise!$A$2:$C$53,3,FALSE)</f>
        <v>K03159</v>
      </c>
      <c r="F791">
        <f>VLOOKUP(A791,'2020_1-2-8_Download'!$B$11:$T$62,19,FALSE)</f>
        <v>311</v>
      </c>
    </row>
    <row r="792" spans="1:6" x14ac:dyDescent="0.25">
      <c r="A792" s="64">
        <f>'2020_1-2-8_Download'!B21</f>
        <v>1</v>
      </c>
      <c r="B792">
        <f>'2020_1-2-8_Download'!$T$8</f>
        <v>2020</v>
      </c>
      <c r="C792" t="str">
        <f>'2020_1-2-8_Download'!$D$11</f>
        <v>Ausländerinnen und Ausländer</v>
      </c>
      <c r="D792" t="str">
        <f>VLOOKUP(A792,[1]Tabelle1!A$1:B$68,2,FALSE)</f>
        <v>Stat. Region Braunschweig</v>
      </c>
      <c r="E792" t="str">
        <f>VLOOKUP(A792,[2]Kreise!$A$2:$C$53,3,FALSE)</f>
        <v>K031</v>
      </c>
      <c r="F792">
        <f>VLOOKUP(A792,'2020_1-2-8_Download'!$B$11:$T$62,19,FALSE)</f>
        <v>1657</v>
      </c>
    </row>
    <row r="793" spans="1:6" x14ac:dyDescent="0.25">
      <c r="A793" s="64">
        <f>'2020_1-2-8_Download'!B22</f>
        <v>241</v>
      </c>
      <c r="B793">
        <f>'2020_1-2-8_Download'!$T$8</f>
        <v>2020</v>
      </c>
      <c r="C793" t="str">
        <f>'2020_1-2-8_Download'!$D$11</f>
        <v>Ausländerinnen und Ausländer</v>
      </c>
      <c r="D793" t="str">
        <f>VLOOKUP(A793,[1]Tabelle1!A$1:B$68,2,FALSE)</f>
        <v>Hannover  Region</v>
      </c>
      <c r="E793" t="str">
        <f>VLOOKUP(A793,[2]Kreise!$A$2:$C$53,3,FALSE)</f>
        <v>K03241</v>
      </c>
      <c r="F793">
        <f>VLOOKUP(A793,'2020_1-2-8_Download'!$B$11:$T$62,19,FALSE)</f>
        <v>1763</v>
      </c>
    </row>
    <row r="794" spans="1:6" x14ac:dyDescent="0.25">
      <c r="A794" s="64">
        <f>'2020_1-2-8_Download'!B23</f>
        <v>241001</v>
      </c>
      <c r="B794">
        <f>'2020_1-2-8_Download'!$T$8</f>
        <v>2020</v>
      </c>
      <c r="C794" t="str">
        <f>'2020_1-2-8_Download'!$D$11</f>
        <v>Ausländerinnen und Ausländer</v>
      </c>
      <c r="D794" t="str">
        <f>VLOOKUP(A794,[1]Tabelle1!A$1:B$68,2,FALSE)</f>
        <v xml:space="preserve">   dav. Hannover  Lhst.</v>
      </c>
      <c r="E794" t="str">
        <f>VLOOKUP(A794,[2]Kreise!$A$2:$C$53,3,FALSE)</f>
        <v>K03241001</v>
      </c>
      <c r="F794">
        <f>VLOOKUP(A794,'2020_1-2-8_Download'!$B$11:$T$62,19,FALSE)</f>
        <v>1020</v>
      </c>
    </row>
    <row r="795" spans="1:6" x14ac:dyDescent="0.25">
      <c r="A795" s="64">
        <f>'2020_1-2-8_Download'!B24</f>
        <v>241999</v>
      </c>
      <c r="B795">
        <f>'2020_1-2-8_Download'!$T$8</f>
        <v>2020</v>
      </c>
      <c r="C795" t="str">
        <f>'2020_1-2-8_Download'!$D$11</f>
        <v>Ausländerinnen und Ausländer</v>
      </c>
      <c r="D795" t="str">
        <f>VLOOKUP(A795,[1]Tabelle1!A$1:B$68,2,FALSE)</f>
        <v xml:space="preserve">   dav. Hannover  Umland</v>
      </c>
      <c r="E795" t="str">
        <f>VLOOKUP(A795,[2]Kreise!$A$2:$C$53,3,FALSE)</f>
        <v>K03241999</v>
      </c>
      <c r="F795">
        <f>VLOOKUP(A795,'2020_1-2-8_Download'!$B$11:$T$62,19,FALSE)</f>
        <v>743</v>
      </c>
    </row>
    <row r="796" spans="1:6" x14ac:dyDescent="0.25">
      <c r="A796" s="64">
        <f>'2020_1-2-8_Download'!B25</f>
        <v>251</v>
      </c>
      <c r="B796">
        <f>'2020_1-2-8_Download'!$T$8</f>
        <v>2020</v>
      </c>
      <c r="C796" t="str">
        <f>'2020_1-2-8_Download'!$D$11</f>
        <v>Ausländerinnen und Ausländer</v>
      </c>
      <c r="D796" t="str">
        <f>VLOOKUP(A796,[1]Tabelle1!A$1:B$68,2,FALSE)</f>
        <v>Diepholz</v>
      </c>
      <c r="E796" t="str">
        <f>VLOOKUP(A796,[2]Kreise!$A$2:$C$53,3,FALSE)</f>
        <v>K03251</v>
      </c>
      <c r="F796">
        <f>VLOOKUP(A796,'2020_1-2-8_Download'!$B$11:$T$62,19,FALSE)</f>
        <v>228</v>
      </c>
    </row>
    <row r="797" spans="1:6" x14ac:dyDescent="0.25">
      <c r="A797" s="64">
        <f>'2020_1-2-8_Download'!B26</f>
        <v>252</v>
      </c>
      <c r="B797">
        <f>'2020_1-2-8_Download'!$T$8</f>
        <v>2020</v>
      </c>
      <c r="C797" t="str">
        <f>'2020_1-2-8_Download'!$D$11</f>
        <v>Ausländerinnen und Ausländer</v>
      </c>
      <c r="D797" t="str">
        <f>VLOOKUP(A797,[1]Tabelle1!A$1:B$68,2,FALSE)</f>
        <v>Hameln-Pyrmont</v>
      </c>
      <c r="E797" t="str">
        <f>VLOOKUP(A797,[2]Kreise!$A$2:$C$53,3,FALSE)</f>
        <v>K03252</v>
      </c>
      <c r="F797">
        <f>VLOOKUP(A797,'2020_1-2-8_Download'!$B$11:$T$62,19,FALSE)</f>
        <v>202</v>
      </c>
    </row>
    <row r="798" spans="1:6" x14ac:dyDescent="0.25">
      <c r="A798" s="64">
        <f>'2020_1-2-8_Download'!B27</f>
        <v>254</v>
      </c>
      <c r="B798">
        <f>'2020_1-2-8_Download'!$T$8</f>
        <v>2020</v>
      </c>
      <c r="C798" t="str">
        <f>'2020_1-2-8_Download'!$D$11</f>
        <v>Ausländerinnen und Ausländer</v>
      </c>
      <c r="D798" t="str">
        <f>VLOOKUP(A798,[1]Tabelle1!A$1:B$68,2,FALSE)</f>
        <v>Hildesheim</v>
      </c>
      <c r="E798" t="str">
        <f>VLOOKUP(A798,[2]Kreise!$A$2:$C$53,3,FALSE)</f>
        <v>K03254</v>
      </c>
      <c r="F798">
        <f>VLOOKUP(A798,'2020_1-2-8_Download'!$B$11:$T$62,19,FALSE)</f>
        <v>269</v>
      </c>
    </row>
    <row r="799" spans="1:6" x14ac:dyDescent="0.25">
      <c r="A799" s="64">
        <f>'2020_1-2-8_Download'!B28</f>
        <v>255</v>
      </c>
      <c r="B799">
        <f>'2020_1-2-8_Download'!$T$8</f>
        <v>2020</v>
      </c>
      <c r="C799" t="str">
        <f>'2020_1-2-8_Download'!$D$11</f>
        <v>Ausländerinnen und Ausländer</v>
      </c>
      <c r="D799" t="str">
        <f>VLOOKUP(A799,[1]Tabelle1!A$1:B$68,2,FALSE)</f>
        <v>Holzminden</v>
      </c>
      <c r="E799" t="str">
        <f>VLOOKUP(A799,[2]Kreise!$A$2:$C$53,3,FALSE)</f>
        <v>K03255</v>
      </c>
      <c r="F799">
        <f>VLOOKUP(A799,'2020_1-2-8_Download'!$B$11:$T$62,19,FALSE)</f>
        <v>55</v>
      </c>
    </row>
    <row r="800" spans="1:6" x14ac:dyDescent="0.25">
      <c r="A800" s="64">
        <f>'2020_1-2-8_Download'!B29</f>
        <v>256</v>
      </c>
      <c r="B800">
        <f>'2020_1-2-8_Download'!$T$8</f>
        <v>2020</v>
      </c>
      <c r="C800" t="str">
        <f>'2020_1-2-8_Download'!$D$11</f>
        <v>Ausländerinnen und Ausländer</v>
      </c>
      <c r="D800" t="str">
        <f>VLOOKUP(A800,[1]Tabelle1!A$1:B$68,2,FALSE)</f>
        <v>Nienburg (Weser)</v>
      </c>
      <c r="E800" t="str">
        <f>VLOOKUP(A800,[2]Kreise!$A$2:$C$53,3,FALSE)</f>
        <v>K03256</v>
      </c>
      <c r="F800">
        <f>VLOOKUP(A800,'2020_1-2-8_Download'!$B$11:$T$62,19,FALSE)</f>
        <v>119</v>
      </c>
    </row>
    <row r="801" spans="1:6" x14ac:dyDescent="0.25">
      <c r="A801" s="64">
        <f>'2020_1-2-8_Download'!B30</f>
        <v>257</v>
      </c>
      <c r="B801">
        <f>'2020_1-2-8_Download'!$T$8</f>
        <v>2020</v>
      </c>
      <c r="C801" t="str">
        <f>'2020_1-2-8_Download'!$D$11</f>
        <v>Ausländerinnen und Ausländer</v>
      </c>
      <c r="D801" t="str">
        <f>VLOOKUP(A801,[1]Tabelle1!A$1:B$68,2,FALSE)</f>
        <v>Schaumburg</v>
      </c>
      <c r="E801" t="str">
        <f>VLOOKUP(A801,[2]Kreise!$A$2:$C$53,3,FALSE)</f>
        <v>K03257</v>
      </c>
      <c r="F801">
        <f>VLOOKUP(A801,'2020_1-2-8_Download'!$B$11:$T$62,19,FALSE)</f>
        <v>129</v>
      </c>
    </row>
    <row r="802" spans="1:6" x14ac:dyDescent="0.25">
      <c r="A802" s="64">
        <f>'2020_1-2-8_Download'!B31</f>
        <v>2</v>
      </c>
      <c r="B802">
        <f>'2020_1-2-8_Download'!$T$8</f>
        <v>2020</v>
      </c>
      <c r="C802" t="str">
        <f>'2020_1-2-8_Download'!$D$11</f>
        <v>Ausländerinnen und Ausländer</v>
      </c>
      <c r="D802" t="str">
        <f>VLOOKUP(A802,[1]Tabelle1!A$1:B$68,2,FALSE)</f>
        <v>Stat. Region Hannover</v>
      </c>
      <c r="E802" t="str">
        <f>VLOOKUP(A802,[2]Kreise!$A$2:$C$53,3,FALSE)</f>
        <v>K032</v>
      </c>
      <c r="F802">
        <f>VLOOKUP(A802,'2020_1-2-8_Download'!$B$11:$T$62,19,FALSE)</f>
        <v>2765</v>
      </c>
    </row>
    <row r="803" spans="1:6" x14ac:dyDescent="0.25">
      <c r="A803" s="64">
        <f>'2020_1-2-8_Download'!B32</f>
        <v>351</v>
      </c>
      <c r="B803">
        <f>'2020_1-2-8_Download'!$T$8</f>
        <v>2020</v>
      </c>
      <c r="C803" t="str">
        <f>'2020_1-2-8_Download'!$D$11</f>
        <v>Ausländerinnen und Ausländer</v>
      </c>
      <c r="D803" t="str">
        <f>VLOOKUP(A803,[1]Tabelle1!A$1:B$68,2,FALSE)</f>
        <v>Celle</v>
      </c>
      <c r="E803" t="str">
        <f>VLOOKUP(A803,[2]Kreise!$A$2:$C$53,3,FALSE)</f>
        <v>K03351</v>
      </c>
      <c r="F803">
        <f>VLOOKUP(A803,'2020_1-2-8_Download'!$B$11:$T$62,19,FALSE)</f>
        <v>170</v>
      </c>
    </row>
    <row r="804" spans="1:6" x14ac:dyDescent="0.25">
      <c r="A804" s="64">
        <f>'2020_1-2-8_Download'!B33</f>
        <v>352</v>
      </c>
      <c r="B804">
        <f>'2020_1-2-8_Download'!$T$8</f>
        <v>2020</v>
      </c>
      <c r="C804" t="str">
        <f>'2020_1-2-8_Download'!$D$11</f>
        <v>Ausländerinnen und Ausländer</v>
      </c>
      <c r="D804" t="str">
        <f>VLOOKUP(A804,[1]Tabelle1!A$1:B$68,2,FALSE)</f>
        <v>Cuxhaven</v>
      </c>
      <c r="E804" t="str">
        <f>VLOOKUP(A804,[2]Kreise!$A$2:$C$53,3,FALSE)</f>
        <v>K03352</v>
      </c>
      <c r="F804">
        <f>VLOOKUP(A804,'2020_1-2-8_Download'!$B$11:$T$62,19,FALSE)</f>
        <v>111</v>
      </c>
    </row>
    <row r="805" spans="1:6" x14ac:dyDescent="0.25">
      <c r="A805" s="64">
        <f>'2020_1-2-8_Download'!B34</f>
        <v>353</v>
      </c>
      <c r="B805">
        <f>'2020_1-2-8_Download'!$T$8</f>
        <v>2020</v>
      </c>
      <c r="C805" t="str">
        <f>'2020_1-2-8_Download'!$D$11</f>
        <v>Ausländerinnen und Ausländer</v>
      </c>
      <c r="D805" t="str">
        <f>VLOOKUP(A805,[1]Tabelle1!A$1:B$68,2,FALSE)</f>
        <v>Harburg</v>
      </c>
      <c r="E805" t="str">
        <f>VLOOKUP(A805,[2]Kreise!$A$2:$C$53,3,FALSE)</f>
        <v>K03353</v>
      </c>
      <c r="F805">
        <f>VLOOKUP(A805,'2020_1-2-8_Download'!$B$11:$T$62,19,FALSE)</f>
        <v>196</v>
      </c>
    </row>
    <row r="806" spans="1:6" x14ac:dyDescent="0.25">
      <c r="A806" s="64">
        <f>'2020_1-2-8_Download'!B35</f>
        <v>354</v>
      </c>
      <c r="B806">
        <f>'2020_1-2-8_Download'!$T$8</f>
        <v>2020</v>
      </c>
      <c r="C806" t="str">
        <f>'2020_1-2-8_Download'!$D$11</f>
        <v>Ausländerinnen und Ausländer</v>
      </c>
      <c r="D806" t="str">
        <f>VLOOKUP(A806,[1]Tabelle1!A$1:B$68,2,FALSE)</f>
        <v>Lüchow-Dannenberg</v>
      </c>
      <c r="E806" t="str">
        <f>VLOOKUP(A806,[2]Kreise!$A$2:$C$53,3,FALSE)</f>
        <v>K03354</v>
      </c>
      <c r="F806">
        <f>VLOOKUP(A806,'2020_1-2-8_Download'!$B$11:$T$62,19,FALSE)</f>
        <v>35</v>
      </c>
    </row>
    <row r="807" spans="1:6" x14ac:dyDescent="0.25">
      <c r="A807" s="64">
        <f>'2020_1-2-8_Download'!B36</f>
        <v>355</v>
      </c>
      <c r="B807">
        <f>'2020_1-2-8_Download'!$T$8</f>
        <v>2020</v>
      </c>
      <c r="C807" t="str">
        <f>'2020_1-2-8_Download'!$D$11</f>
        <v>Ausländerinnen und Ausländer</v>
      </c>
      <c r="D807" t="str">
        <f>VLOOKUP(A807,[1]Tabelle1!A$1:B$68,2,FALSE)</f>
        <v>Lüneburg</v>
      </c>
      <c r="E807" t="str">
        <f>VLOOKUP(A807,[2]Kreise!$A$2:$C$53,3,FALSE)</f>
        <v>K03355</v>
      </c>
      <c r="F807">
        <f>VLOOKUP(A807,'2020_1-2-8_Download'!$B$11:$T$62,19,FALSE)</f>
        <v>137</v>
      </c>
    </row>
    <row r="808" spans="1:6" x14ac:dyDescent="0.25">
      <c r="A808" s="64">
        <f>'2020_1-2-8_Download'!B37</f>
        <v>356</v>
      </c>
      <c r="B808">
        <f>'2020_1-2-8_Download'!$T$8</f>
        <v>2020</v>
      </c>
      <c r="C808" t="str">
        <f>'2020_1-2-8_Download'!$D$11</f>
        <v>Ausländerinnen und Ausländer</v>
      </c>
      <c r="D808" t="str">
        <f>VLOOKUP(A808,[1]Tabelle1!A$1:B$68,2,FALSE)</f>
        <v>Osterholz</v>
      </c>
      <c r="E808" t="str">
        <f>VLOOKUP(A808,[2]Kreise!$A$2:$C$53,3,FALSE)</f>
        <v>K03356</v>
      </c>
      <c r="F808">
        <f>VLOOKUP(A808,'2020_1-2-8_Download'!$B$11:$T$62,19,FALSE)</f>
        <v>61</v>
      </c>
    </row>
    <row r="809" spans="1:6" x14ac:dyDescent="0.25">
      <c r="A809" s="64">
        <f>'2020_1-2-8_Download'!B38</f>
        <v>357</v>
      </c>
      <c r="B809">
        <f>'2020_1-2-8_Download'!$T$8</f>
        <v>2020</v>
      </c>
      <c r="C809" t="str">
        <f>'2020_1-2-8_Download'!$D$11</f>
        <v>Ausländerinnen und Ausländer</v>
      </c>
      <c r="D809" t="str">
        <f>VLOOKUP(A809,[1]Tabelle1!A$1:B$68,2,FALSE)</f>
        <v>Rotenburg (Wümme)</v>
      </c>
      <c r="E809" t="str">
        <f>VLOOKUP(A809,[2]Kreise!$A$2:$C$53,3,FALSE)</f>
        <v>K03357</v>
      </c>
      <c r="F809">
        <f>VLOOKUP(A809,'2020_1-2-8_Download'!$B$11:$T$62,19,FALSE)</f>
        <v>117</v>
      </c>
    </row>
    <row r="810" spans="1:6" x14ac:dyDescent="0.25">
      <c r="A810" s="64">
        <f>'2020_1-2-8_Download'!B39</f>
        <v>358</v>
      </c>
      <c r="B810">
        <f>'2020_1-2-8_Download'!$T$8</f>
        <v>2020</v>
      </c>
      <c r="C810" t="str">
        <f>'2020_1-2-8_Download'!$D$11</f>
        <v>Ausländerinnen und Ausländer</v>
      </c>
      <c r="D810" t="str">
        <f>VLOOKUP(A810,[1]Tabelle1!A$1:B$68,2,FALSE)</f>
        <v>Heidekreis</v>
      </c>
      <c r="E810" t="str">
        <f>VLOOKUP(A810,[2]Kreise!$A$2:$C$53,3,FALSE)</f>
        <v>K03358</v>
      </c>
      <c r="F810">
        <f>VLOOKUP(A810,'2020_1-2-8_Download'!$B$11:$T$62,19,FALSE)</f>
        <v>180</v>
      </c>
    </row>
    <row r="811" spans="1:6" x14ac:dyDescent="0.25">
      <c r="A811" s="64">
        <f>'2020_1-2-8_Download'!B40</f>
        <v>359</v>
      </c>
      <c r="B811">
        <f>'2020_1-2-8_Download'!$T$8</f>
        <v>2020</v>
      </c>
      <c r="C811" t="str">
        <f>'2020_1-2-8_Download'!$D$11</f>
        <v>Ausländerinnen und Ausländer</v>
      </c>
      <c r="D811" t="str">
        <f>VLOOKUP(A811,[1]Tabelle1!A$1:B$68,2,FALSE)</f>
        <v>Stade</v>
      </c>
      <c r="E811" t="str">
        <f>VLOOKUP(A811,[2]Kreise!$A$2:$C$53,3,FALSE)</f>
        <v>K03359</v>
      </c>
      <c r="F811">
        <f>VLOOKUP(A811,'2020_1-2-8_Download'!$B$11:$T$62,19,FALSE)</f>
        <v>235</v>
      </c>
    </row>
    <row r="812" spans="1:6" x14ac:dyDescent="0.25">
      <c r="A812" s="64">
        <f>'2020_1-2-8_Download'!B41</f>
        <v>360</v>
      </c>
      <c r="B812">
        <f>'2020_1-2-8_Download'!$T$8</f>
        <v>2020</v>
      </c>
      <c r="C812" t="str">
        <f>'2020_1-2-8_Download'!$D$11</f>
        <v>Ausländerinnen und Ausländer</v>
      </c>
      <c r="D812" t="str">
        <f>VLOOKUP(A812,[1]Tabelle1!A$1:B$68,2,FALSE)</f>
        <v>Uelzen</v>
      </c>
      <c r="E812" t="str">
        <f>VLOOKUP(A812,[2]Kreise!$A$2:$C$53,3,FALSE)</f>
        <v>K03360</v>
      </c>
      <c r="F812">
        <f>VLOOKUP(A812,'2020_1-2-8_Download'!$B$11:$T$62,19,FALSE)</f>
        <v>66</v>
      </c>
    </row>
    <row r="813" spans="1:6" x14ac:dyDescent="0.25">
      <c r="A813" s="64">
        <f>'2020_1-2-8_Download'!B42</f>
        <v>361</v>
      </c>
      <c r="B813">
        <f>'2020_1-2-8_Download'!$T$8</f>
        <v>2020</v>
      </c>
      <c r="C813" t="str">
        <f>'2020_1-2-8_Download'!$D$11</f>
        <v>Ausländerinnen und Ausländer</v>
      </c>
      <c r="D813" t="str">
        <f>VLOOKUP(A813,[1]Tabelle1!A$1:B$68,2,FALSE)</f>
        <v>Verden</v>
      </c>
      <c r="E813" t="str">
        <f>VLOOKUP(A813,[2]Kreise!$A$2:$C$53,3,FALSE)</f>
        <v>K03361</v>
      </c>
      <c r="F813">
        <f>VLOOKUP(A813,'2020_1-2-8_Download'!$B$11:$T$62,19,FALSE)</f>
        <v>108</v>
      </c>
    </row>
    <row r="814" spans="1:6" x14ac:dyDescent="0.25">
      <c r="A814" s="64">
        <f>'2020_1-2-8_Download'!B43</f>
        <v>3</v>
      </c>
      <c r="B814">
        <f>'2020_1-2-8_Download'!$T$8</f>
        <v>2020</v>
      </c>
      <c r="C814" t="str">
        <f>'2020_1-2-8_Download'!$D$11</f>
        <v>Ausländerinnen und Ausländer</v>
      </c>
      <c r="D814" t="str">
        <f>VLOOKUP(A814,[1]Tabelle1!A$1:B$68,2,FALSE)</f>
        <v>Stat. Region Lüneburg</v>
      </c>
      <c r="E814" t="str">
        <f>VLOOKUP(A814,[2]Kreise!$A$2:$C$53,3,FALSE)</f>
        <v>K033</v>
      </c>
      <c r="F814">
        <f>VLOOKUP(A814,'2020_1-2-8_Download'!$B$11:$T$62,19,FALSE)</f>
        <v>1416</v>
      </c>
    </row>
    <row r="815" spans="1:6" x14ac:dyDescent="0.25">
      <c r="A815" s="64">
        <f>'2020_1-2-8_Download'!B44</f>
        <v>401</v>
      </c>
      <c r="B815">
        <f>'2020_1-2-8_Download'!$T$8</f>
        <v>2020</v>
      </c>
      <c r="C815" t="str">
        <f>'2020_1-2-8_Download'!$D$11</f>
        <v>Ausländerinnen und Ausländer</v>
      </c>
      <c r="D815" t="str">
        <f>VLOOKUP(A815,[1]Tabelle1!A$1:B$68,2,FALSE)</f>
        <v>Delmenhorst  Stadt</v>
      </c>
      <c r="E815" t="str">
        <f>VLOOKUP(A815,[2]Kreise!$A$2:$C$53,3,FALSE)</f>
        <v>K03401</v>
      </c>
      <c r="F815">
        <f>VLOOKUP(A815,'2020_1-2-8_Download'!$B$11:$T$62,19,FALSE)</f>
        <v>179</v>
      </c>
    </row>
    <row r="816" spans="1:6" x14ac:dyDescent="0.25">
      <c r="A816" s="64">
        <f>'2020_1-2-8_Download'!B45</f>
        <v>402</v>
      </c>
      <c r="B816">
        <f>'2020_1-2-8_Download'!$T$8</f>
        <v>2020</v>
      </c>
      <c r="C816" t="str">
        <f>'2020_1-2-8_Download'!$D$11</f>
        <v>Ausländerinnen und Ausländer</v>
      </c>
      <c r="D816" t="str">
        <f>VLOOKUP(A816,[1]Tabelle1!A$1:B$68,2,FALSE)</f>
        <v>Emden  Stadt</v>
      </c>
      <c r="E816" t="str">
        <f>VLOOKUP(A816,[2]Kreise!$A$2:$C$53,3,FALSE)</f>
        <v>K03402</v>
      </c>
      <c r="F816">
        <f>VLOOKUP(A816,'2020_1-2-8_Download'!$B$11:$T$62,19,FALSE)</f>
        <v>75</v>
      </c>
    </row>
    <row r="817" spans="1:6" x14ac:dyDescent="0.25">
      <c r="A817" s="64">
        <f>'2020_1-2-8_Download'!B46</f>
        <v>403</v>
      </c>
      <c r="B817">
        <f>'2020_1-2-8_Download'!$T$8</f>
        <v>2020</v>
      </c>
      <c r="C817" t="str">
        <f>'2020_1-2-8_Download'!$D$11</f>
        <v>Ausländerinnen und Ausländer</v>
      </c>
      <c r="D817" t="str">
        <f>VLOOKUP(A817,[1]Tabelle1!A$1:B$68,2,FALSE)</f>
        <v>Oldenburg(Oldb)  Stadt</v>
      </c>
      <c r="E817" t="str">
        <f>VLOOKUP(A817,[2]Kreise!$A$2:$C$53,3,FALSE)</f>
        <v>K03403</v>
      </c>
      <c r="F817">
        <f>VLOOKUP(A817,'2020_1-2-8_Download'!$B$11:$T$62,19,FALSE)</f>
        <v>256</v>
      </c>
    </row>
    <row r="818" spans="1:6" x14ac:dyDescent="0.25">
      <c r="A818" s="64">
        <f>'2020_1-2-8_Download'!B47</f>
        <v>404</v>
      </c>
      <c r="B818">
        <f>'2020_1-2-8_Download'!$T$8</f>
        <v>2020</v>
      </c>
      <c r="C818" t="str">
        <f>'2020_1-2-8_Download'!$D$11</f>
        <v>Ausländerinnen und Ausländer</v>
      </c>
      <c r="D818" t="str">
        <f>VLOOKUP(A818,[1]Tabelle1!A$1:B$68,2,FALSE)</f>
        <v>Osnabrück  Stadt</v>
      </c>
      <c r="E818" t="str">
        <f>VLOOKUP(A818,[2]Kreise!$A$2:$C$53,3,FALSE)</f>
        <v>K03404</v>
      </c>
      <c r="F818">
        <f>VLOOKUP(A818,'2020_1-2-8_Download'!$B$11:$T$62,19,FALSE)</f>
        <v>242</v>
      </c>
    </row>
    <row r="819" spans="1:6" x14ac:dyDescent="0.25">
      <c r="A819" s="64">
        <f>'2020_1-2-8_Download'!B48</f>
        <v>405</v>
      </c>
      <c r="B819">
        <f>'2020_1-2-8_Download'!$T$8</f>
        <v>2020</v>
      </c>
      <c r="C819" t="str">
        <f>'2020_1-2-8_Download'!$D$11</f>
        <v>Ausländerinnen und Ausländer</v>
      </c>
      <c r="D819" t="str">
        <f>VLOOKUP(A819,[1]Tabelle1!A$1:B$68,2,FALSE)</f>
        <v>Wilhelmshaven  Stadt</v>
      </c>
      <c r="E819" t="str">
        <f>VLOOKUP(A819,[2]Kreise!$A$2:$C$53,3,FALSE)</f>
        <v>K03405</v>
      </c>
      <c r="F819">
        <f>VLOOKUP(A819,'2020_1-2-8_Download'!$B$11:$T$62,19,FALSE)</f>
        <v>150</v>
      </c>
    </row>
    <row r="820" spans="1:6" x14ac:dyDescent="0.25">
      <c r="A820" s="64">
        <f>'2020_1-2-8_Download'!B49</f>
        <v>451</v>
      </c>
      <c r="B820">
        <f>'2020_1-2-8_Download'!$T$8</f>
        <v>2020</v>
      </c>
      <c r="C820" t="str">
        <f>'2020_1-2-8_Download'!$D$11</f>
        <v>Ausländerinnen und Ausländer</v>
      </c>
      <c r="D820" t="str">
        <f>VLOOKUP(A820,[1]Tabelle1!A$1:B$68,2,FALSE)</f>
        <v>Ammerland</v>
      </c>
      <c r="E820" t="str">
        <f>VLOOKUP(A820,[2]Kreise!$A$2:$C$53,3,FALSE)</f>
        <v>K03451</v>
      </c>
      <c r="F820">
        <f>VLOOKUP(A820,'2020_1-2-8_Download'!$B$11:$T$62,19,FALSE)</f>
        <v>81</v>
      </c>
    </row>
    <row r="821" spans="1:6" x14ac:dyDescent="0.25">
      <c r="A821" s="64">
        <f>'2020_1-2-8_Download'!B50</f>
        <v>452</v>
      </c>
      <c r="B821">
        <f>'2020_1-2-8_Download'!$T$8</f>
        <v>2020</v>
      </c>
      <c r="C821" t="str">
        <f>'2020_1-2-8_Download'!$D$11</f>
        <v>Ausländerinnen und Ausländer</v>
      </c>
      <c r="D821" t="str">
        <f>VLOOKUP(A821,[1]Tabelle1!A$1:B$68,2,FALSE)</f>
        <v>Aurich</v>
      </c>
      <c r="E821" t="str">
        <f>VLOOKUP(A821,[2]Kreise!$A$2:$C$53,3,FALSE)</f>
        <v>K03452</v>
      </c>
      <c r="F821">
        <f>VLOOKUP(A821,'2020_1-2-8_Download'!$B$11:$T$62,19,FALSE)</f>
        <v>122</v>
      </c>
    </row>
    <row r="822" spans="1:6" x14ac:dyDescent="0.25">
      <c r="A822" s="64">
        <f>'2020_1-2-8_Download'!B51</f>
        <v>453</v>
      </c>
      <c r="B822">
        <f>'2020_1-2-8_Download'!$T$8</f>
        <v>2020</v>
      </c>
      <c r="C822" t="str">
        <f>'2020_1-2-8_Download'!$D$11</f>
        <v>Ausländerinnen und Ausländer</v>
      </c>
      <c r="D822" t="str">
        <f>VLOOKUP(A822,[1]Tabelle1!A$1:B$68,2,FALSE)</f>
        <v>Cloppenburg</v>
      </c>
      <c r="E822" t="str">
        <f>VLOOKUP(A822,[2]Kreise!$A$2:$C$53,3,FALSE)</f>
        <v>K03453</v>
      </c>
      <c r="F822">
        <f>VLOOKUP(A822,'2020_1-2-8_Download'!$B$11:$T$62,19,FALSE)</f>
        <v>284</v>
      </c>
    </row>
    <row r="823" spans="1:6" x14ac:dyDescent="0.25">
      <c r="A823" s="64">
        <f>'2020_1-2-8_Download'!B52</f>
        <v>454</v>
      </c>
      <c r="B823">
        <f>'2020_1-2-8_Download'!$T$8</f>
        <v>2020</v>
      </c>
      <c r="C823" t="str">
        <f>'2020_1-2-8_Download'!$D$11</f>
        <v>Ausländerinnen und Ausländer</v>
      </c>
      <c r="D823" t="str">
        <f>VLOOKUP(A823,[1]Tabelle1!A$1:B$68,2,FALSE)</f>
        <v>Emsland</v>
      </c>
      <c r="E823" t="str">
        <f>VLOOKUP(A823,[2]Kreise!$A$2:$C$53,3,FALSE)</f>
        <v>K03454</v>
      </c>
      <c r="F823">
        <f>VLOOKUP(A823,'2020_1-2-8_Download'!$B$11:$T$62,19,FALSE)</f>
        <v>434</v>
      </c>
    </row>
    <row r="824" spans="1:6" x14ac:dyDescent="0.25">
      <c r="A824" s="64">
        <f>'2020_1-2-8_Download'!B53</f>
        <v>455</v>
      </c>
      <c r="B824">
        <f>'2020_1-2-8_Download'!$T$8</f>
        <v>2020</v>
      </c>
      <c r="C824" t="str">
        <f>'2020_1-2-8_Download'!$D$11</f>
        <v>Ausländerinnen und Ausländer</v>
      </c>
      <c r="D824" t="str">
        <f>VLOOKUP(A824,[1]Tabelle1!A$1:B$68,2,FALSE)</f>
        <v>Friesland</v>
      </c>
      <c r="E824" t="str">
        <f>VLOOKUP(A824,[2]Kreise!$A$2:$C$53,3,FALSE)</f>
        <v>K03455</v>
      </c>
      <c r="F824">
        <f>VLOOKUP(A824,'2020_1-2-8_Download'!$B$11:$T$62,19,FALSE)</f>
        <v>47</v>
      </c>
    </row>
    <row r="825" spans="1:6" x14ac:dyDescent="0.25">
      <c r="A825" s="64">
        <f>'2020_1-2-8_Download'!B54</f>
        <v>456</v>
      </c>
      <c r="B825">
        <f>'2020_1-2-8_Download'!$T$8</f>
        <v>2020</v>
      </c>
      <c r="C825" t="str">
        <f>'2020_1-2-8_Download'!$D$11</f>
        <v>Ausländerinnen und Ausländer</v>
      </c>
      <c r="D825" t="str">
        <f>VLOOKUP(A825,[1]Tabelle1!A$1:B$68,2,FALSE)</f>
        <v>Grafschaft Bentheim</v>
      </c>
      <c r="E825" t="str">
        <f>VLOOKUP(A825,[2]Kreise!$A$2:$C$53,3,FALSE)</f>
        <v>K03456</v>
      </c>
      <c r="F825">
        <f>VLOOKUP(A825,'2020_1-2-8_Download'!$B$11:$T$62,19,FALSE)</f>
        <v>175</v>
      </c>
    </row>
    <row r="826" spans="1:6" x14ac:dyDescent="0.25">
      <c r="A826" s="64">
        <f>'2020_1-2-8_Download'!B55</f>
        <v>457</v>
      </c>
      <c r="B826">
        <f>'2020_1-2-8_Download'!$T$8</f>
        <v>2020</v>
      </c>
      <c r="C826" t="str">
        <f>'2020_1-2-8_Download'!$D$11</f>
        <v>Ausländerinnen und Ausländer</v>
      </c>
      <c r="D826" t="str">
        <f>VLOOKUP(A826,[1]Tabelle1!A$1:B$68,2,FALSE)</f>
        <v>Leer</v>
      </c>
      <c r="E826" t="str">
        <f>VLOOKUP(A826,[2]Kreise!$A$2:$C$53,3,FALSE)</f>
        <v>K03457</v>
      </c>
      <c r="F826">
        <f>VLOOKUP(A826,'2020_1-2-8_Download'!$B$11:$T$62,19,FALSE)</f>
        <v>209</v>
      </c>
    </row>
    <row r="827" spans="1:6" x14ac:dyDescent="0.25">
      <c r="A827" s="64">
        <f>'2020_1-2-8_Download'!B56</f>
        <v>458</v>
      </c>
      <c r="B827">
        <f>'2020_1-2-8_Download'!$T$8</f>
        <v>2020</v>
      </c>
      <c r="C827" t="str">
        <f>'2020_1-2-8_Download'!$D$11</f>
        <v>Ausländerinnen und Ausländer</v>
      </c>
      <c r="D827" t="str">
        <f>VLOOKUP(A827,[1]Tabelle1!A$1:B$68,2,FALSE)</f>
        <v>Oldenburg</v>
      </c>
      <c r="E827" t="str">
        <f>VLOOKUP(A827,[2]Kreise!$A$2:$C$53,3,FALSE)</f>
        <v>K03458</v>
      </c>
      <c r="F827">
        <f>VLOOKUP(A827,'2020_1-2-8_Download'!$B$11:$T$62,19,FALSE)</f>
        <v>120</v>
      </c>
    </row>
    <row r="828" spans="1:6" x14ac:dyDescent="0.25">
      <c r="A828" s="64">
        <f>'2020_1-2-8_Download'!B57</f>
        <v>459</v>
      </c>
      <c r="B828">
        <f>'2020_1-2-8_Download'!$T$8</f>
        <v>2020</v>
      </c>
      <c r="C828" t="str">
        <f>'2020_1-2-8_Download'!$D$11</f>
        <v>Ausländerinnen und Ausländer</v>
      </c>
      <c r="D828" t="str">
        <f>VLOOKUP(A828,[1]Tabelle1!A$1:B$68,2,FALSE)</f>
        <v>Osnabrück</v>
      </c>
      <c r="E828" t="str">
        <f>VLOOKUP(A828,[2]Kreise!$A$2:$C$53,3,FALSE)</f>
        <v>K03459</v>
      </c>
      <c r="F828">
        <f>VLOOKUP(A828,'2020_1-2-8_Download'!$B$11:$T$62,19,FALSE)</f>
        <v>382</v>
      </c>
    </row>
    <row r="829" spans="1:6" x14ac:dyDescent="0.25">
      <c r="A829" s="64">
        <f>'2020_1-2-8_Download'!B58</f>
        <v>460</v>
      </c>
      <c r="B829">
        <f>'2020_1-2-8_Download'!$T$8</f>
        <v>2020</v>
      </c>
      <c r="C829" t="str">
        <f>'2020_1-2-8_Download'!$D$11</f>
        <v>Ausländerinnen und Ausländer</v>
      </c>
      <c r="D829" t="str">
        <f>VLOOKUP(A829,[1]Tabelle1!A$1:B$68,2,FALSE)</f>
        <v>Vechta</v>
      </c>
      <c r="E829" t="str">
        <f>VLOOKUP(A829,[2]Kreise!$A$2:$C$53,3,FALSE)</f>
        <v>K03460</v>
      </c>
      <c r="F829">
        <f>VLOOKUP(A829,'2020_1-2-8_Download'!$B$11:$T$62,19,FALSE)</f>
        <v>288</v>
      </c>
    </row>
    <row r="830" spans="1:6" x14ac:dyDescent="0.25">
      <c r="A830" s="64">
        <f>'2020_1-2-8_Download'!B59</f>
        <v>461</v>
      </c>
      <c r="B830">
        <f>'2020_1-2-8_Download'!$T$8</f>
        <v>2020</v>
      </c>
      <c r="C830" t="str">
        <f>'2020_1-2-8_Download'!$D$11</f>
        <v>Ausländerinnen und Ausländer</v>
      </c>
      <c r="D830" t="str">
        <f>VLOOKUP(A830,[1]Tabelle1!A$1:B$68,2,FALSE)</f>
        <v>Wesermarsch</v>
      </c>
      <c r="E830" t="str">
        <f>VLOOKUP(A830,[2]Kreise!$A$2:$C$53,3,FALSE)</f>
        <v>K03461</v>
      </c>
      <c r="F830">
        <f>VLOOKUP(A830,'2020_1-2-8_Download'!$B$11:$T$62,19,FALSE)</f>
        <v>83</v>
      </c>
    </row>
    <row r="831" spans="1:6" x14ac:dyDescent="0.25">
      <c r="A831" s="64">
        <f>'2020_1-2-8_Download'!B60</f>
        <v>462</v>
      </c>
      <c r="B831">
        <f>'2020_1-2-8_Download'!$T$8</f>
        <v>2020</v>
      </c>
      <c r="C831" t="str">
        <f>'2020_1-2-8_Download'!$D$11</f>
        <v>Ausländerinnen und Ausländer</v>
      </c>
      <c r="D831" t="str">
        <f>VLOOKUP(A831,[1]Tabelle1!A$1:B$68,2,FALSE)</f>
        <v>Wittmund</v>
      </c>
      <c r="E831" t="str">
        <f>VLOOKUP(A831,[2]Kreise!$A$2:$C$53,3,FALSE)</f>
        <v>K03462</v>
      </c>
      <c r="F831">
        <f>VLOOKUP(A831,'2020_1-2-8_Download'!$B$11:$T$62,19,FALSE)</f>
        <v>39</v>
      </c>
    </row>
    <row r="832" spans="1:6" x14ac:dyDescent="0.25">
      <c r="A832" s="64">
        <f>'2020_1-2-8_Download'!B61</f>
        <v>4</v>
      </c>
      <c r="B832">
        <f>'2020_1-2-8_Download'!$T$8</f>
        <v>2020</v>
      </c>
      <c r="C832" t="str">
        <f>'2020_1-2-8_Download'!$D$11</f>
        <v>Ausländerinnen und Ausländer</v>
      </c>
      <c r="D832" t="str">
        <f>VLOOKUP(A832,[1]Tabelle1!A$1:B$68,2,FALSE)</f>
        <v>Stat. Region Weser-Ems</v>
      </c>
      <c r="E832" t="str">
        <f>VLOOKUP(A832,[2]Kreise!$A$2:$C$53,3,FALSE)</f>
        <v>K034</v>
      </c>
      <c r="F832">
        <f>VLOOKUP(A832,'2020_1-2-8_Download'!$B$11:$T$62,19,FALSE)</f>
        <v>3166</v>
      </c>
    </row>
    <row r="833" spans="1:6" x14ac:dyDescent="0.25">
      <c r="A833" s="64">
        <f>'2020_1-2-8_Download'!B62</f>
        <v>0</v>
      </c>
      <c r="B833">
        <f>'2020_1-2-8_Download'!$T$8</f>
        <v>2020</v>
      </c>
      <c r="C833" t="str">
        <f>'2020_1-2-8_Download'!$D$11</f>
        <v>Ausländerinnen und Ausländer</v>
      </c>
      <c r="D833" t="str">
        <f>VLOOKUP(A833,[1]Tabelle1!A$1:B$68,2,FALSE)</f>
        <v>Niedersachsen</v>
      </c>
      <c r="E833" t="str">
        <f>VLOOKUP(A833,[2]Kreise!$A$2:$C$53,3,FALSE)</f>
        <v>K030</v>
      </c>
      <c r="F833">
        <f>VLOOKUP(A833,'2020_1-2-8_Download'!$B$11:$T$62,19,FALSE)</f>
        <v>9004</v>
      </c>
    </row>
    <row r="834" spans="1:6" x14ac:dyDescent="0.25">
      <c r="A834" s="64">
        <f>'2020_1-2-8_Download'!B70</f>
        <v>101</v>
      </c>
      <c r="B834">
        <f>'2020_1-2-8_Download'!$E$67</f>
        <v>2005</v>
      </c>
      <c r="C834" t="str">
        <f>'2020_1-2-8_Download'!$D$70</f>
        <v>Deutsche</v>
      </c>
      <c r="D834" t="str">
        <f>VLOOKUP(A834,[1]Tabelle1!A$1:B$68,2,FALSE)</f>
        <v>Braunschweig  Stadt</v>
      </c>
      <c r="E834" t="str">
        <f>VLOOKUP(A834,[2]Kreise!$A$2:$C$53,3,FALSE)</f>
        <v>K03101</v>
      </c>
      <c r="F834">
        <f>VLOOKUP(A834,'2020_1-2-8_Download'!$B$11:$T$62,4,FALSE)</f>
        <v>84</v>
      </c>
    </row>
    <row r="835" spans="1:6" x14ac:dyDescent="0.25">
      <c r="A835" s="64">
        <f>'2020_1-2-8_Download'!B71</f>
        <v>102</v>
      </c>
      <c r="B835">
        <f>'2020_1-2-8_Download'!$E$67</f>
        <v>2005</v>
      </c>
      <c r="C835" t="str">
        <f>'2020_1-2-8_Download'!$D$70</f>
        <v>Deutsche</v>
      </c>
      <c r="D835" t="str">
        <f>VLOOKUP(A835,[1]Tabelle1!A$1:B$68,2,FALSE)</f>
        <v>Salzgitter  Stadt</v>
      </c>
      <c r="E835" t="str">
        <f>VLOOKUP(A835,[2]Kreise!$A$2:$C$53,3,FALSE)</f>
        <v>K03102</v>
      </c>
      <c r="F835">
        <f>VLOOKUP(A835,'2020_1-2-8_Download'!$B$11:$T$62,4,FALSE)</f>
        <v>41</v>
      </c>
    </row>
    <row r="836" spans="1:6" x14ac:dyDescent="0.25">
      <c r="A836" s="64">
        <f>'2020_1-2-8_Download'!B72</f>
        <v>103</v>
      </c>
      <c r="B836">
        <f>'2020_1-2-8_Download'!$E$67</f>
        <v>2005</v>
      </c>
      <c r="C836" t="str">
        <f>'2020_1-2-8_Download'!$D$70</f>
        <v>Deutsche</v>
      </c>
      <c r="D836" t="str">
        <f>VLOOKUP(A836,[1]Tabelle1!A$1:B$68,2,FALSE)</f>
        <v>Wolfsburg  Stadt</v>
      </c>
      <c r="E836" t="str">
        <f>VLOOKUP(A836,[2]Kreise!$A$2:$C$53,3,FALSE)</f>
        <v>K03103</v>
      </c>
      <c r="F836">
        <f>VLOOKUP(A836,'2020_1-2-8_Download'!$B$11:$T$62,4,FALSE)</f>
        <v>42</v>
      </c>
    </row>
    <row r="837" spans="1:6" x14ac:dyDescent="0.25">
      <c r="A837" s="64">
        <f>'2020_1-2-8_Download'!B73</f>
        <v>151</v>
      </c>
      <c r="B837">
        <f>'2020_1-2-8_Download'!$E$67</f>
        <v>2005</v>
      </c>
      <c r="C837" t="str">
        <f>'2020_1-2-8_Download'!$D$70</f>
        <v>Deutsche</v>
      </c>
      <c r="D837" t="str">
        <f>VLOOKUP(A837,[1]Tabelle1!A$1:B$68,2,FALSE)</f>
        <v>Gifhorn</v>
      </c>
      <c r="E837" t="str">
        <f>VLOOKUP(A837,[2]Kreise!$A$2:$C$53,3,FALSE)</f>
        <v>K03151</v>
      </c>
      <c r="F837">
        <f>VLOOKUP(A837,'2020_1-2-8_Download'!$B$11:$T$62,4,FALSE)</f>
        <v>12</v>
      </c>
    </row>
    <row r="838" spans="1:6" x14ac:dyDescent="0.25">
      <c r="A838" s="64">
        <f>'2020_1-2-8_Download'!B74</f>
        <v>153</v>
      </c>
      <c r="B838">
        <f>'2020_1-2-8_Download'!$E$67</f>
        <v>2005</v>
      </c>
      <c r="C838" t="str">
        <f>'2020_1-2-8_Download'!$D$70</f>
        <v>Deutsche</v>
      </c>
      <c r="D838" t="str">
        <f>VLOOKUP(A838,[1]Tabelle1!A$1:B$68,2,FALSE)</f>
        <v>Goslar</v>
      </c>
      <c r="E838" t="str">
        <f>VLOOKUP(A838,[2]Kreise!$A$2:$C$53,3,FALSE)</f>
        <v>K03153</v>
      </c>
      <c r="F838">
        <f>VLOOKUP(A838,'2020_1-2-8_Download'!$B$11:$T$62,4,FALSE)</f>
        <v>44</v>
      </c>
    </row>
    <row r="839" spans="1:6" x14ac:dyDescent="0.25">
      <c r="A839" s="64">
        <f>'2020_1-2-8_Download'!B75</f>
        <v>154</v>
      </c>
      <c r="B839">
        <f>'2020_1-2-8_Download'!$E$67</f>
        <v>2005</v>
      </c>
      <c r="C839" t="str">
        <f>'2020_1-2-8_Download'!$D$70</f>
        <v>Deutsche</v>
      </c>
      <c r="D839" t="str">
        <f>VLOOKUP(A839,[1]Tabelle1!A$1:B$68,2,FALSE)</f>
        <v>Helmstedt</v>
      </c>
      <c r="E839" t="str">
        <f>VLOOKUP(A839,[2]Kreise!$A$2:$C$53,3,FALSE)</f>
        <v>K03154</v>
      </c>
      <c r="F839">
        <f>VLOOKUP(A839,'2020_1-2-8_Download'!$B$11:$T$62,4,FALSE)</f>
        <v>20</v>
      </c>
    </row>
    <row r="840" spans="1:6" x14ac:dyDescent="0.25">
      <c r="A840" s="64">
        <f>'2020_1-2-8_Download'!B76</f>
        <v>155</v>
      </c>
      <c r="B840">
        <f>'2020_1-2-8_Download'!$E$67</f>
        <v>2005</v>
      </c>
      <c r="C840" t="str">
        <f>'2020_1-2-8_Download'!$D$70</f>
        <v>Deutsche</v>
      </c>
      <c r="D840" t="str">
        <f>VLOOKUP(A840,[1]Tabelle1!A$1:B$68,2,FALSE)</f>
        <v>Northeim</v>
      </c>
      <c r="E840" t="str">
        <f>VLOOKUP(A840,[2]Kreise!$A$2:$C$53,3,FALSE)</f>
        <v>K03155</v>
      </c>
      <c r="F840">
        <f>VLOOKUP(A840,'2020_1-2-8_Download'!$B$11:$T$62,4,FALSE)</f>
        <v>41</v>
      </c>
    </row>
    <row r="841" spans="1:6" x14ac:dyDescent="0.25">
      <c r="A841" s="64">
        <f>'2020_1-2-8_Download'!B77</f>
        <v>157</v>
      </c>
      <c r="B841">
        <f>'2020_1-2-8_Download'!$E$67</f>
        <v>2005</v>
      </c>
      <c r="C841" t="str">
        <f>'2020_1-2-8_Download'!$D$70</f>
        <v>Deutsche</v>
      </c>
      <c r="D841" t="str">
        <f>VLOOKUP(A841,[1]Tabelle1!A$1:B$68,2,FALSE)</f>
        <v>Peine</v>
      </c>
      <c r="E841" t="str">
        <f>VLOOKUP(A841,[2]Kreise!$A$2:$C$53,3,FALSE)</f>
        <v>K03157</v>
      </c>
      <c r="F841">
        <f>VLOOKUP(A841,'2020_1-2-8_Download'!$B$11:$T$62,4,FALSE)</f>
        <v>38</v>
      </c>
    </row>
    <row r="842" spans="1:6" x14ac:dyDescent="0.25">
      <c r="A842" s="64">
        <f>'2020_1-2-8_Download'!B78</f>
        <v>158</v>
      </c>
      <c r="B842">
        <f>'2020_1-2-8_Download'!$E$67</f>
        <v>2005</v>
      </c>
      <c r="C842" t="str">
        <f>'2020_1-2-8_Download'!$D$70</f>
        <v>Deutsche</v>
      </c>
      <c r="D842" t="str">
        <f>VLOOKUP(A842,[1]Tabelle1!A$1:B$68,2,FALSE)</f>
        <v>Wolfenbüttel</v>
      </c>
      <c r="E842" t="str">
        <f>VLOOKUP(A842,[2]Kreise!$A$2:$C$53,3,FALSE)</f>
        <v>K03158</v>
      </c>
      <c r="F842">
        <f>VLOOKUP(A842,'2020_1-2-8_Download'!$B$11:$T$62,4,FALSE)</f>
        <v>18</v>
      </c>
    </row>
    <row r="843" spans="1:6" x14ac:dyDescent="0.25">
      <c r="A843" s="64">
        <f>'2020_1-2-8_Download'!B79</f>
        <v>159</v>
      </c>
      <c r="B843">
        <f>'2020_1-2-8_Download'!$E$67</f>
        <v>2005</v>
      </c>
      <c r="C843" t="str">
        <f>'2020_1-2-8_Download'!$D$70</f>
        <v>Deutsche</v>
      </c>
      <c r="D843" t="str">
        <f>VLOOKUP(A843,[1]Tabelle1!A$1:B$68,2,FALSE)</f>
        <v>Göttingen</v>
      </c>
      <c r="E843" t="str">
        <f>VLOOKUP(A843,[2]Kreise!$A$2:$C$53,3,FALSE)</f>
        <v>K03159</v>
      </c>
      <c r="F843">
        <f>VLOOKUP(A843,'2020_1-2-8_Download'!$B$11:$T$62,4,FALSE)</f>
        <v>128</v>
      </c>
    </row>
    <row r="844" spans="1:6" x14ac:dyDescent="0.25">
      <c r="A844" s="64">
        <f>'2020_1-2-8_Download'!B80</f>
        <v>1</v>
      </c>
      <c r="B844">
        <f>'2020_1-2-8_Download'!$E$67</f>
        <v>2005</v>
      </c>
      <c r="C844" t="str">
        <f>'2020_1-2-8_Download'!$D$70</f>
        <v>Deutsche</v>
      </c>
      <c r="D844" t="str">
        <f>VLOOKUP(A844,[1]Tabelle1!A$1:B$68,2,FALSE)</f>
        <v>Stat. Region Braunschweig</v>
      </c>
      <c r="E844" t="str">
        <f>VLOOKUP(A844,[2]Kreise!$A$2:$C$53,3,FALSE)</f>
        <v>K031</v>
      </c>
      <c r="F844">
        <f>VLOOKUP(A844,'2020_1-2-8_Download'!$B$11:$T$62,4,FALSE)</f>
        <v>468</v>
      </c>
    </row>
    <row r="845" spans="1:6" x14ac:dyDescent="0.25">
      <c r="A845" s="64">
        <f>'2020_1-2-8_Download'!B81</f>
        <v>241</v>
      </c>
      <c r="B845">
        <f>'2020_1-2-8_Download'!$E$67</f>
        <v>2005</v>
      </c>
      <c r="C845" t="str">
        <f>'2020_1-2-8_Download'!$D$70</f>
        <v>Deutsche</v>
      </c>
      <c r="D845" t="str">
        <f>VLOOKUP(A845,[1]Tabelle1!A$1:B$68,2,FALSE)</f>
        <v>Hannover  Region</v>
      </c>
      <c r="E845" t="str">
        <f>VLOOKUP(A845,[2]Kreise!$A$2:$C$53,3,FALSE)</f>
        <v>K03241</v>
      </c>
      <c r="F845">
        <f>VLOOKUP(A845,'2020_1-2-8_Download'!$B$11:$T$62,4,FALSE)</f>
        <v>404</v>
      </c>
    </row>
    <row r="846" spans="1:6" x14ac:dyDescent="0.25">
      <c r="A846" s="64">
        <f>'2020_1-2-8_Download'!B82</f>
        <v>241001</v>
      </c>
      <c r="B846">
        <f>'2020_1-2-8_Download'!$E$67</f>
        <v>2005</v>
      </c>
      <c r="C846" t="str">
        <f>'2020_1-2-8_Download'!$D$70</f>
        <v>Deutsche</v>
      </c>
      <c r="D846" t="str">
        <f>VLOOKUP(A846,[1]Tabelle1!A$1:B$68,2,FALSE)</f>
        <v xml:space="preserve">   dav. Hannover  Lhst.</v>
      </c>
      <c r="E846" t="str">
        <f>VLOOKUP(A846,[2]Kreise!$A$2:$C$53,3,FALSE)</f>
        <v>K03241001</v>
      </c>
      <c r="F846">
        <f>VLOOKUP(A846,'2020_1-2-8_Download'!$B$11:$T$62,4,FALSE)</f>
        <v>270</v>
      </c>
    </row>
    <row r="847" spans="1:6" x14ac:dyDescent="0.25">
      <c r="A847" s="64">
        <f>'2020_1-2-8_Download'!B83</f>
        <v>241999</v>
      </c>
      <c r="B847">
        <f>'2020_1-2-8_Download'!$E$67</f>
        <v>2005</v>
      </c>
      <c r="C847" t="str">
        <f>'2020_1-2-8_Download'!$D$70</f>
        <v>Deutsche</v>
      </c>
      <c r="D847" t="str">
        <f>VLOOKUP(A847,[1]Tabelle1!A$1:B$68,2,FALSE)</f>
        <v xml:space="preserve">   dav. Hannover  Umland</v>
      </c>
      <c r="E847" t="str">
        <f>VLOOKUP(A847,[2]Kreise!$A$2:$C$53,3,FALSE)</f>
        <v>K03241999</v>
      </c>
      <c r="F847">
        <f>VLOOKUP(A847,'2020_1-2-8_Download'!$B$11:$T$62,4,FALSE)</f>
        <v>134</v>
      </c>
    </row>
    <row r="848" spans="1:6" x14ac:dyDescent="0.25">
      <c r="A848" s="64">
        <f>'2020_1-2-8_Download'!B84</f>
        <v>251</v>
      </c>
      <c r="B848">
        <f>'2020_1-2-8_Download'!$E$67</f>
        <v>2005</v>
      </c>
      <c r="C848" t="str">
        <f>'2020_1-2-8_Download'!$D$70</f>
        <v>Deutsche</v>
      </c>
      <c r="D848" t="str">
        <f>VLOOKUP(A848,[1]Tabelle1!A$1:B$68,2,FALSE)</f>
        <v>Diepholz</v>
      </c>
      <c r="E848" t="str">
        <f>VLOOKUP(A848,[2]Kreise!$A$2:$C$53,3,FALSE)</f>
        <v>K03251</v>
      </c>
      <c r="F848">
        <f>VLOOKUP(A848,'2020_1-2-8_Download'!$B$11:$T$62,4,FALSE)</f>
        <v>50</v>
      </c>
    </row>
    <row r="849" spans="1:6" x14ac:dyDescent="0.25">
      <c r="A849" s="64">
        <f>'2020_1-2-8_Download'!B85</f>
        <v>252</v>
      </c>
      <c r="B849">
        <f>'2020_1-2-8_Download'!$E$67</f>
        <v>2005</v>
      </c>
      <c r="C849" t="str">
        <f>'2020_1-2-8_Download'!$D$70</f>
        <v>Deutsche</v>
      </c>
      <c r="D849" t="str">
        <f>VLOOKUP(A849,[1]Tabelle1!A$1:B$68,2,FALSE)</f>
        <v>Hameln-Pyrmont</v>
      </c>
      <c r="E849" t="str">
        <f>VLOOKUP(A849,[2]Kreise!$A$2:$C$53,3,FALSE)</f>
        <v>K03252</v>
      </c>
      <c r="F849">
        <f>VLOOKUP(A849,'2020_1-2-8_Download'!$B$11:$T$62,4,FALSE)</f>
        <v>35</v>
      </c>
    </row>
    <row r="850" spans="1:6" x14ac:dyDescent="0.25">
      <c r="A850" s="64">
        <f>'2020_1-2-8_Download'!B86</f>
        <v>254</v>
      </c>
      <c r="B850">
        <f>'2020_1-2-8_Download'!$E$67</f>
        <v>2005</v>
      </c>
      <c r="C850" t="str">
        <f>'2020_1-2-8_Download'!$D$70</f>
        <v>Deutsche</v>
      </c>
      <c r="D850" t="str">
        <f>VLOOKUP(A850,[1]Tabelle1!A$1:B$68,2,FALSE)</f>
        <v>Hildesheim</v>
      </c>
      <c r="E850" t="str">
        <f>VLOOKUP(A850,[2]Kreise!$A$2:$C$53,3,FALSE)</f>
        <v>K03254</v>
      </c>
      <c r="F850">
        <f>VLOOKUP(A850,'2020_1-2-8_Download'!$B$11:$T$62,4,FALSE)</f>
        <v>118</v>
      </c>
    </row>
    <row r="851" spans="1:6" x14ac:dyDescent="0.25">
      <c r="A851" s="64">
        <f>'2020_1-2-8_Download'!B87</f>
        <v>255</v>
      </c>
      <c r="B851">
        <f>'2020_1-2-8_Download'!$E$67</f>
        <v>2005</v>
      </c>
      <c r="C851" t="str">
        <f>'2020_1-2-8_Download'!$D$70</f>
        <v>Deutsche</v>
      </c>
      <c r="D851" t="str">
        <f>VLOOKUP(A851,[1]Tabelle1!A$1:B$68,2,FALSE)</f>
        <v>Holzminden</v>
      </c>
      <c r="E851" t="str">
        <f>VLOOKUP(A851,[2]Kreise!$A$2:$C$53,3,FALSE)</f>
        <v>K03255</v>
      </c>
      <c r="F851">
        <f>VLOOKUP(A851,'2020_1-2-8_Download'!$B$11:$T$62,4,FALSE)</f>
        <v>13</v>
      </c>
    </row>
    <row r="852" spans="1:6" x14ac:dyDescent="0.25">
      <c r="A852" s="64">
        <f>'2020_1-2-8_Download'!B88</f>
        <v>256</v>
      </c>
      <c r="B852">
        <f>'2020_1-2-8_Download'!$E$67</f>
        <v>2005</v>
      </c>
      <c r="C852" t="str">
        <f>'2020_1-2-8_Download'!$D$70</f>
        <v>Deutsche</v>
      </c>
      <c r="D852" t="str">
        <f>VLOOKUP(A852,[1]Tabelle1!A$1:B$68,2,FALSE)</f>
        <v>Nienburg (Weser)</v>
      </c>
      <c r="E852" t="str">
        <f>VLOOKUP(A852,[2]Kreise!$A$2:$C$53,3,FALSE)</f>
        <v>K03256</v>
      </c>
      <c r="F852">
        <f>VLOOKUP(A852,'2020_1-2-8_Download'!$B$11:$T$62,4,FALSE)</f>
        <v>48</v>
      </c>
    </row>
    <row r="853" spans="1:6" x14ac:dyDescent="0.25">
      <c r="A853" s="64">
        <f>'2020_1-2-8_Download'!B89</f>
        <v>257</v>
      </c>
      <c r="B853">
        <f>'2020_1-2-8_Download'!$E$67</f>
        <v>2005</v>
      </c>
      <c r="C853" t="str">
        <f>'2020_1-2-8_Download'!$D$70</f>
        <v>Deutsche</v>
      </c>
      <c r="D853" t="str">
        <f>VLOOKUP(A853,[1]Tabelle1!A$1:B$68,2,FALSE)</f>
        <v>Schaumburg</v>
      </c>
      <c r="E853" t="str">
        <f>VLOOKUP(A853,[2]Kreise!$A$2:$C$53,3,FALSE)</f>
        <v>K03257</v>
      </c>
      <c r="F853">
        <f>VLOOKUP(A853,'2020_1-2-8_Download'!$B$11:$T$62,4,FALSE)</f>
        <v>33</v>
      </c>
    </row>
    <row r="854" spans="1:6" x14ac:dyDescent="0.25">
      <c r="A854" s="64">
        <f>'2020_1-2-8_Download'!B90</f>
        <v>2</v>
      </c>
      <c r="B854">
        <f>'2020_1-2-8_Download'!$E$67</f>
        <v>2005</v>
      </c>
      <c r="C854" t="str">
        <f>'2020_1-2-8_Download'!$D$70</f>
        <v>Deutsche</v>
      </c>
      <c r="D854" t="str">
        <f>VLOOKUP(A854,[1]Tabelle1!A$1:B$68,2,FALSE)</f>
        <v>Stat. Region Hannover</v>
      </c>
      <c r="E854" t="str">
        <f>VLOOKUP(A854,[2]Kreise!$A$2:$C$53,3,FALSE)</f>
        <v>K032</v>
      </c>
      <c r="F854">
        <f>VLOOKUP(A854,'2020_1-2-8_Download'!$B$11:$T$62,4,FALSE)</f>
        <v>701</v>
      </c>
    </row>
    <row r="855" spans="1:6" x14ac:dyDescent="0.25">
      <c r="A855" s="64">
        <f>'2020_1-2-8_Download'!B91</f>
        <v>351</v>
      </c>
      <c r="B855">
        <f>'2020_1-2-8_Download'!$E$67</f>
        <v>2005</v>
      </c>
      <c r="C855" t="str">
        <f>'2020_1-2-8_Download'!$D$70</f>
        <v>Deutsche</v>
      </c>
      <c r="D855" t="str">
        <f>VLOOKUP(A855,[1]Tabelle1!A$1:B$68,2,FALSE)</f>
        <v>Celle</v>
      </c>
      <c r="E855" t="str">
        <f>VLOOKUP(A855,[2]Kreise!$A$2:$C$53,3,FALSE)</f>
        <v>K03351</v>
      </c>
      <c r="F855">
        <f>VLOOKUP(A855,'2020_1-2-8_Download'!$B$11:$T$62,4,FALSE)</f>
        <v>40</v>
      </c>
    </row>
    <row r="856" spans="1:6" x14ac:dyDescent="0.25">
      <c r="A856" s="64">
        <f>'2020_1-2-8_Download'!B92</f>
        <v>352</v>
      </c>
      <c r="B856">
        <f>'2020_1-2-8_Download'!$E$67</f>
        <v>2005</v>
      </c>
      <c r="C856" t="str">
        <f>'2020_1-2-8_Download'!$D$70</f>
        <v>Deutsche</v>
      </c>
      <c r="D856" t="str">
        <f>VLOOKUP(A856,[1]Tabelle1!A$1:B$68,2,FALSE)</f>
        <v>Cuxhaven</v>
      </c>
      <c r="E856" t="str">
        <f>VLOOKUP(A856,[2]Kreise!$A$2:$C$53,3,FALSE)</f>
        <v>K03352</v>
      </c>
      <c r="F856">
        <f>VLOOKUP(A856,'2020_1-2-8_Download'!$B$11:$T$62,4,FALSE)</f>
        <v>45</v>
      </c>
    </row>
    <row r="857" spans="1:6" x14ac:dyDescent="0.25">
      <c r="A857" s="64">
        <f>'2020_1-2-8_Download'!B93</f>
        <v>353</v>
      </c>
      <c r="B857">
        <f>'2020_1-2-8_Download'!$E$67</f>
        <v>2005</v>
      </c>
      <c r="C857" t="str">
        <f>'2020_1-2-8_Download'!$D$70</f>
        <v>Deutsche</v>
      </c>
      <c r="D857" t="str">
        <f>VLOOKUP(A857,[1]Tabelle1!A$1:B$68,2,FALSE)</f>
        <v>Harburg</v>
      </c>
      <c r="E857" t="str">
        <f>VLOOKUP(A857,[2]Kreise!$A$2:$C$53,3,FALSE)</f>
        <v>K03353</v>
      </c>
      <c r="F857">
        <f>VLOOKUP(A857,'2020_1-2-8_Download'!$B$11:$T$62,4,FALSE)</f>
        <v>55</v>
      </c>
    </row>
    <row r="858" spans="1:6" x14ac:dyDescent="0.25">
      <c r="A858" s="64">
        <f>'2020_1-2-8_Download'!B94</f>
        <v>354</v>
      </c>
      <c r="B858">
        <f>'2020_1-2-8_Download'!$E$67</f>
        <v>2005</v>
      </c>
      <c r="C858" t="str">
        <f>'2020_1-2-8_Download'!$D$70</f>
        <v>Deutsche</v>
      </c>
      <c r="D858" t="str">
        <f>VLOOKUP(A858,[1]Tabelle1!A$1:B$68,2,FALSE)</f>
        <v>Lüchow-Dannenberg</v>
      </c>
      <c r="E858" t="str">
        <f>VLOOKUP(A858,[2]Kreise!$A$2:$C$53,3,FALSE)</f>
        <v>K03354</v>
      </c>
      <c r="F858">
        <f>VLOOKUP(A858,'2020_1-2-8_Download'!$B$11:$T$62,4,FALSE)</f>
        <v>5</v>
      </c>
    </row>
    <row r="859" spans="1:6" x14ac:dyDescent="0.25">
      <c r="A859" s="64">
        <f>'2020_1-2-8_Download'!B95</f>
        <v>355</v>
      </c>
      <c r="B859">
        <f>'2020_1-2-8_Download'!$E$67</f>
        <v>2005</v>
      </c>
      <c r="C859" t="str">
        <f>'2020_1-2-8_Download'!$D$70</f>
        <v>Deutsche</v>
      </c>
      <c r="D859" t="str">
        <f>VLOOKUP(A859,[1]Tabelle1!A$1:B$68,2,FALSE)</f>
        <v>Lüneburg</v>
      </c>
      <c r="E859" t="str">
        <f>VLOOKUP(A859,[2]Kreise!$A$2:$C$53,3,FALSE)</f>
        <v>K03355</v>
      </c>
      <c r="F859">
        <f>VLOOKUP(A859,'2020_1-2-8_Download'!$B$11:$T$62,4,FALSE)</f>
        <v>42</v>
      </c>
    </row>
    <row r="860" spans="1:6" x14ac:dyDescent="0.25">
      <c r="A860" s="64">
        <f>'2020_1-2-8_Download'!B96</f>
        <v>356</v>
      </c>
      <c r="B860">
        <f>'2020_1-2-8_Download'!$E$67</f>
        <v>2005</v>
      </c>
      <c r="C860" t="str">
        <f>'2020_1-2-8_Download'!$D$70</f>
        <v>Deutsche</v>
      </c>
      <c r="D860" t="str">
        <f>VLOOKUP(A860,[1]Tabelle1!A$1:B$68,2,FALSE)</f>
        <v>Osterholz</v>
      </c>
      <c r="E860" t="str">
        <f>VLOOKUP(A860,[2]Kreise!$A$2:$C$53,3,FALSE)</f>
        <v>K03356</v>
      </c>
      <c r="F860">
        <f>VLOOKUP(A860,'2020_1-2-8_Download'!$B$11:$T$62,4,FALSE)</f>
        <v>42</v>
      </c>
    </row>
    <row r="861" spans="1:6" x14ac:dyDescent="0.25">
      <c r="A861" s="64">
        <f>'2020_1-2-8_Download'!B97</f>
        <v>357</v>
      </c>
      <c r="B861">
        <f>'2020_1-2-8_Download'!$E$67</f>
        <v>2005</v>
      </c>
      <c r="C861" t="str">
        <f>'2020_1-2-8_Download'!$D$70</f>
        <v>Deutsche</v>
      </c>
      <c r="D861" t="str">
        <f>VLOOKUP(A861,[1]Tabelle1!A$1:B$68,2,FALSE)</f>
        <v>Rotenburg (Wümme)</v>
      </c>
      <c r="E861" t="str">
        <f>VLOOKUP(A861,[2]Kreise!$A$2:$C$53,3,FALSE)</f>
        <v>K03357</v>
      </c>
      <c r="F861">
        <f>VLOOKUP(A861,'2020_1-2-8_Download'!$B$11:$T$62,4,FALSE)</f>
        <v>37</v>
      </c>
    </row>
    <row r="862" spans="1:6" x14ac:dyDescent="0.25">
      <c r="A862" s="64">
        <f>'2020_1-2-8_Download'!B98</f>
        <v>358</v>
      </c>
      <c r="B862">
        <f>'2020_1-2-8_Download'!$E$67</f>
        <v>2005</v>
      </c>
      <c r="C862" t="str">
        <f>'2020_1-2-8_Download'!$D$70</f>
        <v>Deutsche</v>
      </c>
      <c r="D862" t="str">
        <f>VLOOKUP(A862,[1]Tabelle1!A$1:B$68,2,FALSE)</f>
        <v>Heidekreis</v>
      </c>
      <c r="E862" t="str">
        <f>VLOOKUP(A862,[2]Kreise!$A$2:$C$53,3,FALSE)</f>
        <v>K03358</v>
      </c>
      <c r="F862">
        <f>VLOOKUP(A862,'2020_1-2-8_Download'!$B$11:$T$62,4,FALSE)</f>
        <v>42</v>
      </c>
    </row>
    <row r="863" spans="1:6" x14ac:dyDescent="0.25">
      <c r="A863" s="64">
        <f>'2020_1-2-8_Download'!B99</f>
        <v>359</v>
      </c>
      <c r="B863">
        <f>'2020_1-2-8_Download'!$E$67</f>
        <v>2005</v>
      </c>
      <c r="C863" t="str">
        <f>'2020_1-2-8_Download'!$D$70</f>
        <v>Deutsche</v>
      </c>
      <c r="D863" t="str">
        <f>VLOOKUP(A863,[1]Tabelle1!A$1:B$68,2,FALSE)</f>
        <v>Stade</v>
      </c>
      <c r="E863" t="str">
        <f>VLOOKUP(A863,[2]Kreise!$A$2:$C$53,3,FALSE)</f>
        <v>K03359</v>
      </c>
      <c r="F863">
        <f>VLOOKUP(A863,'2020_1-2-8_Download'!$B$11:$T$62,4,FALSE)</f>
        <v>43</v>
      </c>
    </row>
    <row r="864" spans="1:6" x14ac:dyDescent="0.25">
      <c r="A864" s="64">
        <f>'2020_1-2-8_Download'!B100</f>
        <v>360</v>
      </c>
      <c r="B864">
        <f>'2020_1-2-8_Download'!$E$67</f>
        <v>2005</v>
      </c>
      <c r="C864" t="str">
        <f>'2020_1-2-8_Download'!$D$70</f>
        <v>Deutsche</v>
      </c>
      <c r="D864" t="str">
        <f>VLOOKUP(A864,[1]Tabelle1!A$1:B$68,2,FALSE)</f>
        <v>Uelzen</v>
      </c>
      <c r="E864" t="str">
        <f>VLOOKUP(A864,[2]Kreise!$A$2:$C$53,3,FALSE)</f>
        <v>K03360</v>
      </c>
      <c r="F864">
        <f>VLOOKUP(A864,'2020_1-2-8_Download'!$B$11:$T$62,4,FALSE)</f>
        <v>28</v>
      </c>
    </row>
    <row r="865" spans="1:6" x14ac:dyDescent="0.25">
      <c r="A865" s="64">
        <f>'2020_1-2-8_Download'!B101</f>
        <v>361</v>
      </c>
      <c r="B865">
        <f>'2020_1-2-8_Download'!$E$67</f>
        <v>2005</v>
      </c>
      <c r="C865" t="str">
        <f>'2020_1-2-8_Download'!$D$70</f>
        <v>Deutsche</v>
      </c>
      <c r="D865" t="str">
        <f>VLOOKUP(A865,[1]Tabelle1!A$1:B$68,2,FALSE)</f>
        <v>Verden</v>
      </c>
      <c r="E865" t="str">
        <f>VLOOKUP(A865,[2]Kreise!$A$2:$C$53,3,FALSE)</f>
        <v>K03361</v>
      </c>
      <c r="F865">
        <f>VLOOKUP(A865,'2020_1-2-8_Download'!$B$11:$T$62,4,FALSE)</f>
        <v>44</v>
      </c>
    </row>
    <row r="866" spans="1:6" x14ac:dyDescent="0.25">
      <c r="A866" s="64">
        <f>'2020_1-2-8_Download'!B102</f>
        <v>3</v>
      </c>
      <c r="B866">
        <f>'2020_1-2-8_Download'!$E$67</f>
        <v>2005</v>
      </c>
      <c r="C866" t="str">
        <f>'2020_1-2-8_Download'!$D$70</f>
        <v>Deutsche</v>
      </c>
      <c r="D866" t="str">
        <f>VLOOKUP(A866,[1]Tabelle1!A$1:B$68,2,FALSE)</f>
        <v>Stat. Region Lüneburg</v>
      </c>
      <c r="E866" t="str">
        <f>VLOOKUP(A866,[2]Kreise!$A$2:$C$53,3,FALSE)</f>
        <v>K033</v>
      </c>
      <c r="F866">
        <f>VLOOKUP(A866,'2020_1-2-8_Download'!$B$11:$T$62,4,FALSE)</f>
        <v>423</v>
      </c>
    </row>
    <row r="867" spans="1:6" x14ac:dyDescent="0.25">
      <c r="A867" s="64">
        <f>'2020_1-2-8_Download'!B103</f>
        <v>401</v>
      </c>
      <c r="B867">
        <f>'2020_1-2-8_Download'!$E$67</f>
        <v>2005</v>
      </c>
      <c r="C867" t="str">
        <f>'2020_1-2-8_Download'!$D$70</f>
        <v>Deutsche</v>
      </c>
      <c r="D867" t="str">
        <f>VLOOKUP(A867,[1]Tabelle1!A$1:B$68,2,FALSE)</f>
        <v>Delmenhorst  Stadt</v>
      </c>
      <c r="E867" t="str">
        <f>VLOOKUP(A867,[2]Kreise!$A$2:$C$53,3,FALSE)</f>
        <v>K03401</v>
      </c>
      <c r="F867">
        <f>VLOOKUP(A867,'2020_1-2-8_Download'!$B$11:$T$62,4,FALSE)</f>
        <v>18</v>
      </c>
    </row>
    <row r="868" spans="1:6" x14ac:dyDescent="0.25">
      <c r="A868" s="64">
        <f>'2020_1-2-8_Download'!B104</f>
        <v>402</v>
      </c>
      <c r="B868">
        <f>'2020_1-2-8_Download'!$E$67</f>
        <v>2005</v>
      </c>
      <c r="C868" t="str">
        <f>'2020_1-2-8_Download'!$D$70</f>
        <v>Deutsche</v>
      </c>
      <c r="D868" t="str">
        <f>VLOOKUP(A868,[1]Tabelle1!A$1:B$68,2,FALSE)</f>
        <v>Emden  Stadt</v>
      </c>
      <c r="E868" t="str">
        <f>VLOOKUP(A868,[2]Kreise!$A$2:$C$53,3,FALSE)</f>
        <v>K03402</v>
      </c>
      <c r="F868">
        <f>VLOOKUP(A868,'2020_1-2-8_Download'!$B$11:$T$62,4,FALSE)</f>
        <v>14</v>
      </c>
    </row>
    <row r="869" spans="1:6" x14ac:dyDescent="0.25">
      <c r="A869" s="64">
        <f>'2020_1-2-8_Download'!B105</f>
        <v>403</v>
      </c>
      <c r="B869">
        <f>'2020_1-2-8_Download'!$E$67</f>
        <v>2005</v>
      </c>
      <c r="C869" t="str">
        <f>'2020_1-2-8_Download'!$D$70</f>
        <v>Deutsche</v>
      </c>
      <c r="D869" t="str">
        <f>VLOOKUP(A869,[1]Tabelle1!A$1:B$68,2,FALSE)</f>
        <v>Oldenburg(Oldb)  Stadt</v>
      </c>
      <c r="E869" t="str">
        <f>VLOOKUP(A869,[2]Kreise!$A$2:$C$53,3,FALSE)</f>
        <v>K03403</v>
      </c>
      <c r="F869">
        <f>VLOOKUP(A869,'2020_1-2-8_Download'!$B$11:$T$62,4,FALSE)</f>
        <v>101</v>
      </c>
    </row>
    <row r="870" spans="1:6" x14ac:dyDescent="0.25">
      <c r="A870" s="64">
        <f>'2020_1-2-8_Download'!B106</f>
        <v>404</v>
      </c>
      <c r="B870">
        <f>'2020_1-2-8_Download'!$E$67</f>
        <v>2005</v>
      </c>
      <c r="C870" t="str">
        <f>'2020_1-2-8_Download'!$D$70</f>
        <v>Deutsche</v>
      </c>
      <c r="D870" t="str">
        <f>VLOOKUP(A870,[1]Tabelle1!A$1:B$68,2,FALSE)</f>
        <v>Osnabrück  Stadt</v>
      </c>
      <c r="E870" t="str">
        <f>VLOOKUP(A870,[2]Kreise!$A$2:$C$53,3,FALSE)</f>
        <v>K03404</v>
      </c>
      <c r="F870">
        <f>VLOOKUP(A870,'2020_1-2-8_Download'!$B$11:$T$62,4,FALSE)</f>
        <v>60</v>
      </c>
    </row>
    <row r="871" spans="1:6" x14ac:dyDescent="0.25">
      <c r="A871" s="64">
        <f>'2020_1-2-8_Download'!B107</f>
        <v>405</v>
      </c>
      <c r="B871">
        <f>'2020_1-2-8_Download'!$E$67</f>
        <v>2005</v>
      </c>
      <c r="C871" t="str">
        <f>'2020_1-2-8_Download'!$D$70</f>
        <v>Deutsche</v>
      </c>
      <c r="D871" t="str">
        <f>VLOOKUP(A871,[1]Tabelle1!A$1:B$68,2,FALSE)</f>
        <v>Wilhelmshaven  Stadt</v>
      </c>
      <c r="E871" t="str">
        <f>VLOOKUP(A871,[2]Kreise!$A$2:$C$53,3,FALSE)</f>
        <v>K03405</v>
      </c>
      <c r="F871">
        <f>VLOOKUP(A871,'2020_1-2-8_Download'!$B$11:$T$62,4,FALSE)</f>
        <v>26</v>
      </c>
    </row>
    <row r="872" spans="1:6" x14ac:dyDescent="0.25">
      <c r="A872" s="64">
        <f>'2020_1-2-8_Download'!B108</f>
        <v>451</v>
      </c>
      <c r="B872">
        <f>'2020_1-2-8_Download'!$E$67</f>
        <v>2005</v>
      </c>
      <c r="C872" t="str">
        <f>'2020_1-2-8_Download'!$D$70</f>
        <v>Deutsche</v>
      </c>
      <c r="D872" t="str">
        <f>VLOOKUP(A872,[1]Tabelle1!A$1:B$68,2,FALSE)</f>
        <v>Ammerland</v>
      </c>
      <c r="E872" t="str">
        <f>VLOOKUP(A872,[2]Kreise!$A$2:$C$53,3,FALSE)</f>
        <v>K03451</v>
      </c>
      <c r="F872">
        <f>VLOOKUP(A872,'2020_1-2-8_Download'!$B$11:$T$62,4,FALSE)</f>
        <v>14</v>
      </c>
    </row>
    <row r="873" spans="1:6" x14ac:dyDescent="0.25">
      <c r="A873" s="64">
        <f>'2020_1-2-8_Download'!B109</f>
        <v>452</v>
      </c>
      <c r="B873">
        <f>'2020_1-2-8_Download'!$E$67</f>
        <v>2005</v>
      </c>
      <c r="C873" t="str">
        <f>'2020_1-2-8_Download'!$D$70</f>
        <v>Deutsche</v>
      </c>
      <c r="D873" t="str">
        <f>VLOOKUP(A873,[1]Tabelle1!A$1:B$68,2,FALSE)</f>
        <v>Aurich</v>
      </c>
      <c r="E873" t="str">
        <f>VLOOKUP(A873,[2]Kreise!$A$2:$C$53,3,FALSE)</f>
        <v>K03452</v>
      </c>
      <c r="F873">
        <f>VLOOKUP(A873,'2020_1-2-8_Download'!$B$11:$T$62,4,FALSE)</f>
        <v>43</v>
      </c>
    </row>
    <row r="874" spans="1:6" x14ac:dyDescent="0.25">
      <c r="A874" s="64">
        <f>'2020_1-2-8_Download'!B110</f>
        <v>453</v>
      </c>
      <c r="B874">
        <f>'2020_1-2-8_Download'!$E$67</f>
        <v>2005</v>
      </c>
      <c r="C874" t="str">
        <f>'2020_1-2-8_Download'!$D$70</f>
        <v>Deutsche</v>
      </c>
      <c r="D874" t="str">
        <f>VLOOKUP(A874,[1]Tabelle1!A$1:B$68,2,FALSE)</f>
        <v>Cloppenburg</v>
      </c>
      <c r="E874" t="str">
        <f>VLOOKUP(A874,[2]Kreise!$A$2:$C$53,3,FALSE)</f>
        <v>K03453</v>
      </c>
      <c r="F874">
        <f>VLOOKUP(A874,'2020_1-2-8_Download'!$B$11:$T$62,4,FALSE)</f>
        <v>32</v>
      </c>
    </row>
    <row r="875" spans="1:6" x14ac:dyDescent="0.25">
      <c r="A875" s="64">
        <f>'2020_1-2-8_Download'!B111</f>
        <v>454</v>
      </c>
      <c r="B875">
        <f>'2020_1-2-8_Download'!$E$67</f>
        <v>2005</v>
      </c>
      <c r="C875" t="str">
        <f>'2020_1-2-8_Download'!$D$70</f>
        <v>Deutsche</v>
      </c>
      <c r="D875" t="str">
        <f>VLOOKUP(A875,[1]Tabelle1!A$1:B$68,2,FALSE)</f>
        <v>Emsland</v>
      </c>
      <c r="E875" t="str">
        <f>VLOOKUP(A875,[2]Kreise!$A$2:$C$53,3,FALSE)</f>
        <v>K03454</v>
      </c>
      <c r="F875">
        <f>VLOOKUP(A875,'2020_1-2-8_Download'!$B$11:$T$62,4,FALSE)</f>
        <v>87</v>
      </c>
    </row>
    <row r="876" spans="1:6" x14ac:dyDescent="0.25">
      <c r="A876" s="64">
        <f>'2020_1-2-8_Download'!B112</f>
        <v>455</v>
      </c>
      <c r="B876">
        <f>'2020_1-2-8_Download'!$E$67</f>
        <v>2005</v>
      </c>
      <c r="C876" t="str">
        <f>'2020_1-2-8_Download'!$D$70</f>
        <v>Deutsche</v>
      </c>
      <c r="D876" t="str">
        <f>VLOOKUP(A876,[1]Tabelle1!A$1:B$68,2,FALSE)</f>
        <v>Friesland</v>
      </c>
      <c r="E876" t="str">
        <f>VLOOKUP(A876,[2]Kreise!$A$2:$C$53,3,FALSE)</f>
        <v>K03455</v>
      </c>
      <c r="F876">
        <f>VLOOKUP(A876,'2020_1-2-8_Download'!$B$11:$T$62,4,FALSE)</f>
        <v>17</v>
      </c>
    </row>
    <row r="877" spans="1:6" x14ac:dyDescent="0.25">
      <c r="A877" s="64">
        <f>'2020_1-2-8_Download'!B113</f>
        <v>456</v>
      </c>
      <c r="B877">
        <f>'2020_1-2-8_Download'!$E$67</f>
        <v>2005</v>
      </c>
      <c r="C877" t="str">
        <f>'2020_1-2-8_Download'!$D$70</f>
        <v>Deutsche</v>
      </c>
      <c r="D877" t="str">
        <f>VLOOKUP(A877,[1]Tabelle1!A$1:B$68,2,FALSE)</f>
        <v>Grafschaft Bentheim</v>
      </c>
      <c r="E877" t="str">
        <f>VLOOKUP(A877,[2]Kreise!$A$2:$C$53,3,FALSE)</f>
        <v>K03456</v>
      </c>
      <c r="F877">
        <f>VLOOKUP(A877,'2020_1-2-8_Download'!$B$11:$T$62,4,FALSE)</f>
        <v>57</v>
      </c>
    </row>
    <row r="878" spans="1:6" x14ac:dyDescent="0.25">
      <c r="A878" s="64">
        <f>'2020_1-2-8_Download'!B114</f>
        <v>457</v>
      </c>
      <c r="B878">
        <f>'2020_1-2-8_Download'!$E$67</f>
        <v>2005</v>
      </c>
      <c r="C878" t="str">
        <f>'2020_1-2-8_Download'!$D$70</f>
        <v>Deutsche</v>
      </c>
      <c r="D878" t="str">
        <f>VLOOKUP(A878,[1]Tabelle1!A$1:B$68,2,FALSE)</f>
        <v>Leer</v>
      </c>
      <c r="E878" t="str">
        <f>VLOOKUP(A878,[2]Kreise!$A$2:$C$53,3,FALSE)</f>
        <v>K03457</v>
      </c>
      <c r="F878">
        <f>VLOOKUP(A878,'2020_1-2-8_Download'!$B$11:$T$62,4,FALSE)</f>
        <v>35</v>
      </c>
    </row>
    <row r="879" spans="1:6" x14ac:dyDescent="0.25">
      <c r="A879" s="64">
        <f>'2020_1-2-8_Download'!B115</f>
        <v>458</v>
      </c>
      <c r="B879">
        <f>'2020_1-2-8_Download'!$E$67</f>
        <v>2005</v>
      </c>
      <c r="C879" t="str">
        <f>'2020_1-2-8_Download'!$D$70</f>
        <v>Deutsche</v>
      </c>
      <c r="D879" t="str">
        <f>VLOOKUP(A879,[1]Tabelle1!A$1:B$68,2,FALSE)</f>
        <v>Oldenburg</v>
      </c>
      <c r="E879" t="str">
        <f>VLOOKUP(A879,[2]Kreise!$A$2:$C$53,3,FALSE)</f>
        <v>K03458</v>
      </c>
      <c r="F879">
        <f>VLOOKUP(A879,'2020_1-2-8_Download'!$B$11:$T$62,4,FALSE)</f>
        <v>28</v>
      </c>
    </row>
    <row r="880" spans="1:6" x14ac:dyDescent="0.25">
      <c r="A880" s="64">
        <f>'2020_1-2-8_Download'!B116</f>
        <v>459</v>
      </c>
      <c r="B880">
        <f>'2020_1-2-8_Download'!$E$67</f>
        <v>2005</v>
      </c>
      <c r="C880" t="str">
        <f>'2020_1-2-8_Download'!$D$70</f>
        <v>Deutsche</v>
      </c>
      <c r="D880" t="str">
        <f>VLOOKUP(A880,[1]Tabelle1!A$1:B$68,2,FALSE)</f>
        <v>Osnabrück</v>
      </c>
      <c r="E880" t="str">
        <f>VLOOKUP(A880,[2]Kreise!$A$2:$C$53,3,FALSE)</f>
        <v>K03459</v>
      </c>
      <c r="F880">
        <f>VLOOKUP(A880,'2020_1-2-8_Download'!$B$11:$T$62,4,FALSE)</f>
        <v>61</v>
      </c>
    </row>
    <row r="881" spans="1:6" x14ac:dyDescent="0.25">
      <c r="A881" s="64">
        <f>'2020_1-2-8_Download'!B117</f>
        <v>460</v>
      </c>
      <c r="B881">
        <f>'2020_1-2-8_Download'!$E$67</f>
        <v>2005</v>
      </c>
      <c r="C881" t="str">
        <f>'2020_1-2-8_Download'!$D$70</f>
        <v>Deutsche</v>
      </c>
      <c r="D881" t="str">
        <f>VLOOKUP(A881,[1]Tabelle1!A$1:B$68,2,FALSE)</f>
        <v>Vechta</v>
      </c>
      <c r="E881" t="str">
        <f>VLOOKUP(A881,[2]Kreise!$A$2:$C$53,3,FALSE)</f>
        <v>K03460</v>
      </c>
      <c r="F881">
        <f>VLOOKUP(A881,'2020_1-2-8_Download'!$B$11:$T$62,4,FALSE)</f>
        <v>86</v>
      </c>
    </row>
    <row r="882" spans="1:6" x14ac:dyDescent="0.25">
      <c r="A882" s="64">
        <f>'2020_1-2-8_Download'!B118</f>
        <v>461</v>
      </c>
      <c r="B882">
        <f>'2020_1-2-8_Download'!$E$67</f>
        <v>2005</v>
      </c>
      <c r="C882" t="str">
        <f>'2020_1-2-8_Download'!$D$70</f>
        <v>Deutsche</v>
      </c>
      <c r="D882" t="str">
        <f>VLOOKUP(A882,[1]Tabelle1!A$1:B$68,2,FALSE)</f>
        <v>Wesermarsch</v>
      </c>
      <c r="E882" t="str">
        <f>VLOOKUP(A882,[2]Kreise!$A$2:$C$53,3,FALSE)</f>
        <v>K03461</v>
      </c>
      <c r="F882">
        <f>VLOOKUP(A882,'2020_1-2-8_Download'!$B$11:$T$62,4,FALSE)</f>
        <v>17</v>
      </c>
    </row>
    <row r="883" spans="1:6" x14ac:dyDescent="0.25">
      <c r="A883" s="64">
        <f>'2020_1-2-8_Download'!B119</f>
        <v>462</v>
      </c>
      <c r="B883">
        <f>'2020_1-2-8_Download'!$E$67</f>
        <v>2005</v>
      </c>
      <c r="C883" t="str">
        <f>'2020_1-2-8_Download'!$D$70</f>
        <v>Deutsche</v>
      </c>
      <c r="D883" t="str">
        <f>VLOOKUP(A883,[1]Tabelle1!A$1:B$68,2,FALSE)</f>
        <v>Wittmund</v>
      </c>
      <c r="E883" t="str">
        <f>VLOOKUP(A883,[2]Kreise!$A$2:$C$53,3,FALSE)</f>
        <v>K03462</v>
      </c>
      <c r="F883">
        <f>VLOOKUP(A883,'2020_1-2-8_Download'!$B$11:$T$62,4,FALSE)</f>
        <v>16</v>
      </c>
    </row>
    <row r="884" spans="1:6" x14ac:dyDescent="0.25">
      <c r="A884" s="64">
        <f>'2020_1-2-8_Download'!B120</f>
        <v>4</v>
      </c>
      <c r="B884">
        <f>'2020_1-2-8_Download'!$E$67</f>
        <v>2005</v>
      </c>
      <c r="C884" t="str">
        <f>'2020_1-2-8_Download'!$D$70</f>
        <v>Deutsche</v>
      </c>
      <c r="D884" t="str">
        <f>VLOOKUP(A884,[1]Tabelle1!A$1:B$68,2,FALSE)</f>
        <v>Stat. Region Weser-Ems</v>
      </c>
      <c r="E884" t="str">
        <f>VLOOKUP(A884,[2]Kreise!$A$2:$C$53,3,FALSE)</f>
        <v>K034</v>
      </c>
      <c r="F884">
        <f>VLOOKUP(A884,'2020_1-2-8_Download'!$B$11:$T$62,4,FALSE)</f>
        <v>712</v>
      </c>
    </row>
    <row r="885" spans="1:6" x14ac:dyDescent="0.25">
      <c r="A885" s="64">
        <f>'2020_1-2-8_Download'!B121</f>
        <v>0</v>
      </c>
      <c r="B885">
        <f>'2020_1-2-8_Download'!$E$67</f>
        <v>2005</v>
      </c>
      <c r="C885" t="str">
        <f>'2020_1-2-8_Download'!$D$70</f>
        <v>Deutsche</v>
      </c>
      <c r="D885" t="str">
        <f>VLOOKUP(A885,[1]Tabelle1!A$1:B$68,2,FALSE)</f>
        <v>Niedersachsen</v>
      </c>
      <c r="E885" t="str">
        <f>VLOOKUP(A885,[2]Kreise!$A$2:$C$53,3,FALSE)</f>
        <v>K030</v>
      </c>
      <c r="F885">
        <f>VLOOKUP(A885,'2020_1-2-8_Download'!$B$11:$T$62,4,FALSE)</f>
        <v>2304</v>
      </c>
    </row>
    <row r="886" spans="1:6" x14ac:dyDescent="0.25">
      <c r="A886" s="64">
        <f>'2020_1-2-8_Download'!B70</f>
        <v>101</v>
      </c>
      <c r="B886">
        <f>'2020_1-2-8_Download'!$F$67</f>
        <v>2006</v>
      </c>
      <c r="C886" t="str">
        <f>'2020_1-2-8_Download'!$D$70</f>
        <v>Deutsche</v>
      </c>
      <c r="D886" t="str">
        <f>VLOOKUP(A886,[1]Tabelle1!A$1:B$68,2,FALSE)</f>
        <v>Braunschweig  Stadt</v>
      </c>
      <c r="E886" t="str">
        <f>VLOOKUP(A886,[2]Kreise!$A$2:$C$53,3,FALSE)</f>
        <v>K03101</v>
      </c>
      <c r="F886">
        <f>VLOOKUP(A886,'2020_1-2-8_Download'!$B$11:$T$62,5,FALSE)</f>
        <v>72</v>
      </c>
    </row>
    <row r="887" spans="1:6" x14ac:dyDescent="0.25">
      <c r="A887" s="64">
        <f>'2020_1-2-8_Download'!B71</f>
        <v>102</v>
      </c>
      <c r="B887">
        <f>'2020_1-2-8_Download'!$F$67</f>
        <v>2006</v>
      </c>
      <c r="C887" t="str">
        <f>'2020_1-2-8_Download'!$D$70</f>
        <v>Deutsche</v>
      </c>
      <c r="D887" t="str">
        <f>VLOOKUP(A887,[1]Tabelle1!A$1:B$68,2,FALSE)</f>
        <v>Salzgitter  Stadt</v>
      </c>
      <c r="E887" t="str">
        <f>VLOOKUP(A887,[2]Kreise!$A$2:$C$53,3,FALSE)</f>
        <v>K03102</v>
      </c>
      <c r="F887">
        <f>VLOOKUP(A887,'2020_1-2-8_Download'!$B$11:$T$62,5,FALSE)</f>
        <v>37</v>
      </c>
    </row>
    <row r="888" spans="1:6" x14ac:dyDescent="0.25">
      <c r="A888" s="64">
        <f>'2020_1-2-8_Download'!B72</f>
        <v>103</v>
      </c>
      <c r="B888">
        <f>'2020_1-2-8_Download'!$F$67</f>
        <v>2006</v>
      </c>
      <c r="C888" t="str">
        <f>'2020_1-2-8_Download'!$D$70</f>
        <v>Deutsche</v>
      </c>
      <c r="D888" t="str">
        <f>VLOOKUP(A888,[1]Tabelle1!A$1:B$68,2,FALSE)</f>
        <v>Wolfsburg  Stadt</v>
      </c>
      <c r="E888" t="str">
        <f>VLOOKUP(A888,[2]Kreise!$A$2:$C$53,3,FALSE)</f>
        <v>K03103</v>
      </c>
      <c r="F888">
        <f>VLOOKUP(A888,'2020_1-2-8_Download'!$B$11:$T$62,5,FALSE)</f>
        <v>49</v>
      </c>
    </row>
    <row r="889" spans="1:6" x14ac:dyDescent="0.25">
      <c r="A889" s="64">
        <f>'2020_1-2-8_Download'!B73</f>
        <v>151</v>
      </c>
      <c r="B889">
        <f>'2020_1-2-8_Download'!$F$67</f>
        <v>2006</v>
      </c>
      <c r="C889" t="str">
        <f>'2020_1-2-8_Download'!$D$70</f>
        <v>Deutsche</v>
      </c>
      <c r="D889" t="str">
        <f>VLOOKUP(A889,[1]Tabelle1!A$1:B$68,2,FALSE)</f>
        <v>Gifhorn</v>
      </c>
      <c r="E889" t="str">
        <f>VLOOKUP(A889,[2]Kreise!$A$2:$C$53,3,FALSE)</f>
        <v>K03151</v>
      </c>
      <c r="F889">
        <f>VLOOKUP(A889,'2020_1-2-8_Download'!$B$11:$T$62,5,FALSE)</f>
        <v>8</v>
      </c>
    </row>
    <row r="890" spans="1:6" x14ac:dyDescent="0.25">
      <c r="A890" s="64">
        <f>'2020_1-2-8_Download'!B74</f>
        <v>153</v>
      </c>
      <c r="B890">
        <f>'2020_1-2-8_Download'!$F$67</f>
        <v>2006</v>
      </c>
      <c r="C890" t="str">
        <f>'2020_1-2-8_Download'!$D$70</f>
        <v>Deutsche</v>
      </c>
      <c r="D890" t="str">
        <f>VLOOKUP(A890,[1]Tabelle1!A$1:B$68,2,FALSE)</f>
        <v>Goslar</v>
      </c>
      <c r="E890" t="str">
        <f>VLOOKUP(A890,[2]Kreise!$A$2:$C$53,3,FALSE)</f>
        <v>K03153</v>
      </c>
      <c r="F890">
        <f>VLOOKUP(A890,'2020_1-2-8_Download'!$B$11:$T$62,5,FALSE)</f>
        <v>44</v>
      </c>
    </row>
    <row r="891" spans="1:6" x14ac:dyDescent="0.25">
      <c r="A891" s="64">
        <f>'2020_1-2-8_Download'!B75</f>
        <v>154</v>
      </c>
      <c r="B891">
        <f>'2020_1-2-8_Download'!$F$67</f>
        <v>2006</v>
      </c>
      <c r="C891" t="str">
        <f>'2020_1-2-8_Download'!$D$70</f>
        <v>Deutsche</v>
      </c>
      <c r="D891" t="str">
        <f>VLOOKUP(A891,[1]Tabelle1!A$1:B$68,2,FALSE)</f>
        <v>Helmstedt</v>
      </c>
      <c r="E891" t="str">
        <f>VLOOKUP(A891,[2]Kreise!$A$2:$C$53,3,FALSE)</f>
        <v>K03154</v>
      </c>
      <c r="F891">
        <f>VLOOKUP(A891,'2020_1-2-8_Download'!$B$11:$T$62,5,FALSE)</f>
        <v>12</v>
      </c>
    </row>
    <row r="892" spans="1:6" x14ac:dyDescent="0.25">
      <c r="A892" s="64">
        <f>'2020_1-2-8_Download'!B76</f>
        <v>155</v>
      </c>
      <c r="B892">
        <f>'2020_1-2-8_Download'!$F$67</f>
        <v>2006</v>
      </c>
      <c r="C892" t="str">
        <f>'2020_1-2-8_Download'!$D$70</f>
        <v>Deutsche</v>
      </c>
      <c r="D892" t="str">
        <f>VLOOKUP(A892,[1]Tabelle1!A$1:B$68,2,FALSE)</f>
        <v>Northeim</v>
      </c>
      <c r="E892" t="str">
        <f>VLOOKUP(A892,[2]Kreise!$A$2:$C$53,3,FALSE)</f>
        <v>K03155</v>
      </c>
      <c r="F892">
        <f>VLOOKUP(A892,'2020_1-2-8_Download'!$B$11:$T$62,5,FALSE)</f>
        <v>40</v>
      </c>
    </row>
    <row r="893" spans="1:6" x14ac:dyDescent="0.25">
      <c r="A893" s="64">
        <f>'2020_1-2-8_Download'!B77</f>
        <v>157</v>
      </c>
      <c r="B893">
        <f>'2020_1-2-8_Download'!$F$67</f>
        <v>2006</v>
      </c>
      <c r="C893" t="str">
        <f>'2020_1-2-8_Download'!$D$70</f>
        <v>Deutsche</v>
      </c>
      <c r="D893" t="str">
        <f>VLOOKUP(A893,[1]Tabelle1!A$1:B$68,2,FALSE)</f>
        <v>Peine</v>
      </c>
      <c r="E893" t="str">
        <f>VLOOKUP(A893,[2]Kreise!$A$2:$C$53,3,FALSE)</f>
        <v>K03157</v>
      </c>
      <c r="F893">
        <f>VLOOKUP(A893,'2020_1-2-8_Download'!$B$11:$T$62,5,FALSE)</f>
        <v>29</v>
      </c>
    </row>
    <row r="894" spans="1:6" x14ac:dyDescent="0.25">
      <c r="A894" s="64">
        <f>'2020_1-2-8_Download'!B78</f>
        <v>158</v>
      </c>
      <c r="B894">
        <f>'2020_1-2-8_Download'!$F$67</f>
        <v>2006</v>
      </c>
      <c r="C894" t="str">
        <f>'2020_1-2-8_Download'!$D$70</f>
        <v>Deutsche</v>
      </c>
      <c r="D894" t="str">
        <f>VLOOKUP(A894,[1]Tabelle1!A$1:B$68,2,FALSE)</f>
        <v>Wolfenbüttel</v>
      </c>
      <c r="E894" t="str">
        <f>VLOOKUP(A894,[2]Kreise!$A$2:$C$53,3,FALSE)</f>
        <v>K03158</v>
      </c>
      <c r="F894">
        <f>VLOOKUP(A894,'2020_1-2-8_Download'!$B$11:$T$62,5,FALSE)</f>
        <v>19</v>
      </c>
    </row>
    <row r="895" spans="1:6" x14ac:dyDescent="0.25">
      <c r="A895" s="64">
        <f>'2020_1-2-8_Download'!B79</f>
        <v>159</v>
      </c>
      <c r="B895">
        <f>'2020_1-2-8_Download'!$F$67</f>
        <v>2006</v>
      </c>
      <c r="C895" t="str">
        <f>'2020_1-2-8_Download'!$D$70</f>
        <v>Deutsche</v>
      </c>
      <c r="D895" t="str">
        <f>VLOOKUP(A895,[1]Tabelle1!A$1:B$68,2,FALSE)</f>
        <v>Göttingen</v>
      </c>
      <c r="E895" t="str">
        <f>VLOOKUP(A895,[2]Kreise!$A$2:$C$53,3,FALSE)</f>
        <v>K03159</v>
      </c>
      <c r="F895">
        <f>VLOOKUP(A895,'2020_1-2-8_Download'!$B$11:$T$62,5,FALSE)</f>
        <v>114</v>
      </c>
    </row>
    <row r="896" spans="1:6" x14ac:dyDescent="0.25">
      <c r="A896" s="64">
        <f>'2020_1-2-8_Download'!B80</f>
        <v>1</v>
      </c>
      <c r="B896">
        <f>'2020_1-2-8_Download'!$F$67</f>
        <v>2006</v>
      </c>
      <c r="C896" t="str">
        <f>'2020_1-2-8_Download'!$D$70</f>
        <v>Deutsche</v>
      </c>
      <c r="D896" t="str">
        <f>VLOOKUP(A896,[1]Tabelle1!A$1:B$68,2,FALSE)</f>
        <v>Stat. Region Braunschweig</v>
      </c>
      <c r="E896" t="str">
        <f>VLOOKUP(A896,[2]Kreise!$A$2:$C$53,3,FALSE)</f>
        <v>K031</v>
      </c>
      <c r="F896">
        <f>VLOOKUP(A896,'2020_1-2-8_Download'!$B$11:$T$62,5,FALSE)</f>
        <v>424</v>
      </c>
    </row>
    <row r="897" spans="1:6" x14ac:dyDescent="0.25">
      <c r="A897" s="64">
        <f>'2020_1-2-8_Download'!B81</f>
        <v>241</v>
      </c>
      <c r="B897">
        <f>'2020_1-2-8_Download'!$F$67</f>
        <v>2006</v>
      </c>
      <c r="C897" t="str">
        <f>'2020_1-2-8_Download'!$D$70</f>
        <v>Deutsche</v>
      </c>
      <c r="D897" t="str">
        <f>VLOOKUP(A897,[1]Tabelle1!A$1:B$68,2,FALSE)</f>
        <v>Hannover  Region</v>
      </c>
      <c r="E897" t="str">
        <f>VLOOKUP(A897,[2]Kreise!$A$2:$C$53,3,FALSE)</f>
        <v>K03241</v>
      </c>
      <c r="F897">
        <f>VLOOKUP(A897,'2020_1-2-8_Download'!$B$11:$T$62,5,FALSE)</f>
        <v>467</v>
      </c>
    </row>
    <row r="898" spans="1:6" x14ac:dyDescent="0.25">
      <c r="A898" s="64">
        <f>'2020_1-2-8_Download'!B82</f>
        <v>241001</v>
      </c>
      <c r="B898">
        <f>'2020_1-2-8_Download'!$F$67</f>
        <v>2006</v>
      </c>
      <c r="C898" t="str">
        <f>'2020_1-2-8_Download'!$D$70</f>
        <v>Deutsche</v>
      </c>
      <c r="D898" t="str">
        <f>VLOOKUP(A898,[1]Tabelle1!A$1:B$68,2,FALSE)</f>
        <v xml:space="preserve">   dav. Hannover  Lhst.</v>
      </c>
      <c r="E898" t="str">
        <f>VLOOKUP(A898,[2]Kreise!$A$2:$C$53,3,FALSE)</f>
        <v>K03241001</v>
      </c>
      <c r="F898">
        <f>VLOOKUP(A898,'2020_1-2-8_Download'!$B$11:$T$62,5,FALSE)</f>
        <v>293</v>
      </c>
    </row>
    <row r="899" spans="1:6" x14ac:dyDescent="0.25">
      <c r="A899" s="64">
        <f>'2020_1-2-8_Download'!B83</f>
        <v>241999</v>
      </c>
      <c r="B899">
        <f>'2020_1-2-8_Download'!$F$67</f>
        <v>2006</v>
      </c>
      <c r="C899" t="str">
        <f>'2020_1-2-8_Download'!$D$70</f>
        <v>Deutsche</v>
      </c>
      <c r="D899" t="str">
        <f>VLOOKUP(A899,[1]Tabelle1!A$1:B$68,2,FALSE)</f>
        <v xml:space="preserve">   dav. Hannover  Umland</v>
      </c>
      <c r="E899" t="str">
        <f>VLOOKUP(A899,[2]Kreise!$A$2:$C$53,3,FALSE)</f>
        <v>K03241999</v>
      </c>
      <c r="F899">
        <f>VLOOKUP(A899,'2020_1-2-8_Download'!$B$11:$T$62,5,FALSE)</f>
        <v>174</v>
      </c>
    </row>
    <row r="900" spans="1:6" x14ac:dyDescent="0.25">
      <c r="A900" s="64">
        <f>'2020_1-2-8_Download'!B84</f>
        <v>251</v>
      </c>
      <c r="B900">
        <f>'2020_1-2-8_Download'!$F$67</f>
        <v>2006</v>
      </c>
      <c r="C900" t="str">
        <f>'2020_1-2-8_Download'!$D$70</f>
        <v>Deutsche</v>
      </c>
      <c r="D900" t="str">
        <f>VLOOKUP(A900,[1]Tabelle1!A$1:B$68,2,FALSE)</f>
        <v>Diepholz</v>
      </c>
      <c r="E900" t="str">
        <f>VLOOKUP(A900,[2]Kreise!$A$2:$C$53,3,FALSE)</f>
        <v>K03251</v>
      </c>
      <c r="F900">
        <f>VLOOKUP(A900,'2020_1-2-8_Download'!$B$11:$T$62,5,FALSE)</f>
        <v>48</v>
      </c>
    </row>
    <row r="901" spans="1:6" x14ac:dyDescent="0.25">
      <c r="A901" s="64">
        <f>'2020_1-2-8_Download'!B85</f>
        <v>252</v>
      </c>
      <c r="B901">
        <f>'2020_1-2-8_Download'!$F$67</f>
        <v>2006</v>
      </c>
      <c r="C901" t="str">
        <f>'2020_1-2-8_Download'!$D$70</f>
        <v>Deutsche</v>
      </c>
      <c r="D901" t="str">
        <f>VLOOKUP(A901,[1]Tabelle1!A$1:B$68,2,FALSE)</f>
        <v>Hameln-Pyrmont</v>
      </c>
      <c r="E901" t="str">
        <f>VLOOKUP(A901,[2]Kreise!$A$2:$C$53,3,FALSE)</f>
        <v>K03252</v>
      </c>
      <c r="F901">
        <f>VLOOKUP(A901,'2020_1-2-8_Download'!$B$11:$T$62,5,FALSE)</f>
        <v>64</v>
      </c>
    </row>
    <row r="902" spans="1:6" x14ac:dyDescent="0.25">
      <c r="A902" s="64">
        <f>'2020_1-2-8_Download'!B86</f>
        <v>254</v>
      </c>
      <c r="B902">
        <f>'2020_1-2-8_Download'!$F$67</f>
        <v>2006</v>
      </c>
      <c r="C902" t="str">
        <f>'2020_1-2-8_Download'!$D$70</f>
        <v>Deutsche</v>
      </c>
      <c r="D902" t="str">
        <f>VLOOKUP(A902,[1]Tabelle1!A$1:B$68,2,FALSE)</f>
        <v>Hildesheim</v>
      </c>
      <c r="E902" t="str">
        <f>VLOOKUP(A902,[2]Kreise!$A$2:$C$53,3,FALSE)</f>
        <v>K03254</v>
      </c>
      <c r="F902">
        <f>VLOOKUP(A902,'2020_1-2-8_Download'!$B$11:$T$62,5,FALSE)</f>
        <v>107</v>
      </c>
    </row>
    <row r="903" spans="1:6" x14ac:dyDescent="0.25">
      <c r="A903" s="64">
        <f>'2020_1-2-8_Download'!B87</f>
        <v>255</v>
      </c>
      <c r="B903">
        <f>'2020_1-2-8_Download'!$F$67</f>
        <v>2006</v>
      </c>
      <c r="C903" t="str">
        <f>'2020_1-2-8_Download'!$D$70</f>
        <v>Deutsche</v>
      </c>
      <c r="D903" t="str">
        <f>VLOOKUP(A903,[1]Tabelle1!A$1:B$68,2,FALSE)</f>
        <v>Holzminden</v>
      </c>
      <c r="E903" t="str">
        <f>VLOOKUP(A903,[2]Kreise!$A$2:$C$53,3,FALSE)</f>
        <v>K03255</v>
      </c>
      <c r="F903">
        <f>VLOOKUP(A903,'2020_1-2-8_Download'!$B$11:$T$62,5,FALSE)</f>
        <v>16</v>
      </c>
    </row>
    <row r="904" spans="1:6" x14ac:dyDescent="0.25">
      <c r="A904" s="64">
        <f>'2020_1-2-8_Download'!B88</f>
        <v>256</v>
      </c>
      <c r="B904">
        <f>'2020_1-2-8_Download'!$F$67</f>
        <v>2006</v>
      </c>
      <c r="C904" t="str">
        <f>'2020_1-2-8_Download'!$D$70</f>
        <v>Deutsche</v>
      </c>
      <c r="D904" t="str">
        <f>VLOOKUP(A904,[1]Tabelle1!A$1:B$68,2,FALSE)</f>
        <v>Nienburg (Weser)</v>
      </c>
      <c r="E904" t="str">
        <f>VLOOKUP(A904,[2]Kreise!$A$2:$C$53,3,FALSE)</f>
        <v>K03256</v>
      </c>
      <c r="F904">
        <f>VLOOKUP(A904,'2020_1-2-8_Download'!$B$11:$T$62,5,FALSE)</f>
        <v>36</v>
      </c>
    </row>
    <row r="905" spans="1:6" x14ac:dyDescent="0.25">
      <c r="A905" s="64">
        <f>'2020_1-2-8_Download'!B89</f>
        <v>257</v>
      </c>
      <c r="B905">
        <f>'2020_1-2-8_Download'!$F$67</f>
        <v>2006</v>
      </c>
      <c r="C905" t="str">
        <f>'2020_1-2-8_Download'!$D$70</f>
        <v>Deutsche</v>
      </c>
      <c r="D905" t="str">
        <f>VLOOKUP(A905,[1]Tabelle1!A$1:B$68,2,FALSE)</f>
        <v>Schaumburg</v>
      </c>
      <c r="E905" t="str">
        <f>VLOOKUP(A905,[2]Kreise!$A$2:$C$53,3,FALSE)</f>
        <v>K03257</v>
      </c>
      <c r="F905">
        <f>VLOOKUP(A905,'2020_1-2-8_Download'!$B$11:$T$62,5,FALSE)</f>
        <v>33</v>
      </c>
    </row>
    <row r="906" spans="1:6" x14ac:dyDescent="0.25">
      <c r="A906" s="64">
        <f>'2020_1-2-8_Download'!B90</f>
        <v>2</v>
      </c>
      <c r="B906">
        <f>'2020_1-2-8_Download'!$F$67</f>
        <v>2006</v>
      </c>
      <c r="C906" t="str">
        <f>'2020_1-2-8_Download'!$D$70</f>
        <v>Deutsche</v>
      </c>
      <c r="D906" t="str">
        <f>VLOOKUP(A906,[1]Tabelle1!A$1:B$68,2,FALSE)</f>
        <v>Stat. Region Hannover</v>
      </c>
      <c r="E906" t="str">
        <f>VLOOKUP(A906,[2]Kreise!$A$2:$C$53,3,FALSE)</f>
        <v>K032</v>
      </c>
      <c r="F906">
        <f>VLOOKUP(A906,'2020_1-2-8_Download'!$B$11:$T$62,5,FALSE)</f>
        <v>771</v>
      </c>
    </row>
    <row r="907" spans="1:6" x14ac:dyDescent="0.25">
      <c r="A907" s="64">
        <f>'2020_1-2-8_Download'!B91</f>
        <v>351</v>
      </c>
      <c r="B907">
        <f>'2020_1-2-8_Download'!$F$67</f>
        <v>2006</v>
      </c>
      <c r="C907" t="str">
        <f>'2020_1-2-8_Download'!$D$70</f>
        <v>Deutsche</v>
      </c>
      <c r="D907" t="str">
        <f>VLOOKUP(A907,[1]Tabelle1!A$1:B$68,2,FALSE)</f>
        <v>Celle</v>
      </c>
      <c r="E907" t="str">
        <f>VLOOKUP(A907,[2]Kreise!$A$2:$C$53,3,FALSE)</f>
        <v>K03351</v>
      </c>
      <c r="F907">
        <f>VLOOKUP(A907,'2020_1-2-8_Download'!$B$11:$T$62,5,FALSE)</f>
        <v>29</v>
      </c>
    </row>
    <row r="908" spans="1:6" x14ac:dyDescent="0.25">
      <c r="A908" s="64">
        <f>'2020_1-2-8_Download'!B92</f>
        <v>352</v>
      </c>
      <c r="B908">
        <f>'2020_1-2-8_Download'!$F$67</f>
        <v>2006</v>
      </c>
      <c r="C908" t="str">
        <f>'2020_1-2-8_Download'!$D$70</f>
        <v>Deutsche</v>
      </c>
      <c r="D908" t="str">
        <f>VLOOKUP(A908,[1]Tabelle1!A$1:B$68,2,FALSE)</f>
        <v>Cuxhaven</v>
      </c>
      <c r="E908" t="str">
        <f>VLOOKUP(A908,[2]Kreise!$A$2:$C$53,3,FALSE)</f>
        <v>K03352</v>
      </c>
      <c r="F908">
        <f>VLOOKUP(A908,'2020_1-2-8_Download'!$B$11:$T$62,5,FALSE)</f>
        <v>44</v>
      </c>
    </row>
    <row r="909" spans="1:6" x14ac:dyDescent="0.25">
      <c r="A909" s="64">
        <f>'2020_1-2-8_Download'!B93</f>
        <v>353</v>
      </c>
      <c r="B909">
        <f>'2020_1-2-8_Download'!$F$67</f>
        <v>2006</v>
      </c>
      <c r="C909" t="str">
        <f>'2020_1-2-8_Download'!$D$70</f>
        <v>Deutsche</v>
      </c>
      <c r="D909" t="str">
        <f>VLOOKUP(A909,[1]Tabelle1!A$1:B$68,2,FALSE)</f>
        <v>Harburg</v>
      </c>
      <c r="E909" t="str">
        <f>VLOOKUP(A909,[2]Kreise!$A$2:$C$53,3,FALSE)</f>
        <v>K03353</v>
      </c>
      <c r="F909">
        <f>VLOOKUP(A909,'2020_1-2-8_Download'!$B$11:$T$62,5,FALSE)</f>
        <v>47</v>
      </c>
    </row>
    <row r="910" spans="1:6" x14ac:dyDescent="0.25">
      <c r="A910" s="64">
        <f>'2020_1-2-8_Download'!B94</f>
        <v>354</v>
      </c>
      <c r="B910">
        <f>'2020_1-2-8_Download'!$F$67</f>
        <v>2006</v>
      </c>
      <c r="C910" t="str">
        <f>'2020_1-2-8_Download'!$D$70</f>
        <v>Deutsche</v>
      </c>
      <c r="D910" t="str">
        <f>VLOOKUP(A910,[1]Tabelle1!A$1:B$68,2,FALSE)</f>
        <v>Lüchow-Dannenberg</v>
      </c>
      <c r="E910" t="str">
        <f>VLOOKUP(A910,[2]Kreise!$A$2:$C$53,3,FALSE)</f>
        <v>K03354</v>
      </c>
      <c r="F910">
        <f>VLOOKUP(A910,'2020_1-2-8_Download'!$B$11:$T$62,5,FALSE)</f>
        <v>10</v>
      </c>
    </row>
    <row r="911" spans="1:6" x14ac:dyDescent="0.25">
      <c r="A911" s="64">
        <f>'2020_1-2-8_Download'!B95</f>
        <v>355</v>
      </c>
      <c r="B911">
        <f>'2020_1-2-8_Download'!$F$67</f>
        <v>2006</v>
      </c>
      <c r="C911" t="str">
        <f>'2020_1-2-8_Download'!$D$70</f>
        <v>Deutsche</v>
      </c>
      <c r="D911" t="str">
        <f>VLOOKUP(A911,[1]Tabelle1!A$1:B$68,2,FALSE)</f>
        <v>Lüneburg</v>
      </c>
      <c r="E911" t="str">
        <f>VLOOKUP(A911,[2]Kreise!$A$2:$C$53,3,FALSE)</f>
        <v>K03355</v>
      </c>
      <c r="F911">
        <f>VLOOKUP(A911,'2020_1-2-8_Download'!$B$11:$T$62,5,FALSE)</f>
        <v>29</v>
      </c>
    </row>
    <row r="912" spans="1:6" x14ac:dyDescent="0.25">
      <c r="A912" s="64">
        <f>'2020_1-2-8_Download'!B96</f>
        <v>356</v>
      </c>
      <c r="B912">
        <f>'2020_1-2-8_Download'!$F$67</f>
        <v>2006</v>
      </c>
      <c r="C912" t="str">
        <f>'2020_1-2-8_Download'!$D$70</f>
        <v>Deutsche</v>
      </c>
      <c r="D912" t="str">
        <f>VLOOKUP(A912,[1]Tabelle1!A$1:B$68,2,FALSE)</f>
        <v>Osterholz</v>
      </c>
      <c r="E912" t="str">
        <f>VLOOKUP(A912,[2]Kreise!$A$2:$C$53,3,FALSE)</f>
        <v>K03356</v>
      </c>
      <c r="F912">
        <f>VLOOKUP(A912,'2020_1-2-8_Download'!$B$11:$T$62,5,FALSE)</f>
        <v>28</v>
      </c>
    </row>
    <row r="913" spans="1:6" x14ac:dyDescent="0.25">
      <c r="A913" s="64">
        <f>'2020_1-2-8_Download'!B97</f>
        <v>357</v>
      </c>
      <c r="B913">
        <f>'2020_1-2-8_Download'!$F$67</f>
        <v>2006</v>
      </c>
      <c r="C913" t="str">
        <f>'2020_1-2-8_Download'!$D$70</f>
        <v>Deutsche</v>
      </c>
      <c r="D913" t="str">
        <f>VLOOKUP(A913,[1]Tabelle1!A$1:B$68,2,FALSE)</f>
        <v>Rotenburg (Wümme)</v>
      </c>
      <c r="E913" t="str">
        <f>VLOOKUP(A913,[2]Kreise!$A$2:$C$53,3,FALSE)</f>
        <v>K03357</v>
      </c>
      <c r="F913">
        <f>VLOOKUP(A913,'2020_1-2-8_Download'!$B$11:$T$62,5,FALSE)</f>
        <v>41</v>
      </c>
    </row>
    <row r="914" spans="1:6" x14ac:dyDescent="0.25">
      <c r="A914" s="64">
        <f>'2020_1-2-8_Download'!B98</f>
        <v>358</v>
      </c>
      <c r="B914">
        <f>'2020_1-2-8_Download'!$F$67</f>
        <v>2006</v>
      </c>
      <c r="C914" t="str">
        <f>'2020_1-2-8_Download'!$D$70</f>
        <v>Deutsche</v>
      </c>
      <c r="D914" t="str">
        <f>VLOOKUP(A914,[1]Tabelle1!A$1:B$68,2,FALSE)</f>
        <v>Heidekreis</v>
      </c>
      <c r="E914" t="str">
        <f>VLOOKUP(A914,[2]Kreise!$A$2:$C$53,3,FALSE)</f>
        <v>K03358</v>
      </c>
      <c r="F914">
        <f>VLOOKUP(A914,'2020_1-2-8_Download'!$B$11:$T$62,5,FALSE)</f>
        <v>40</v>
      </c>
    </row>
    <row r="915" spans="1:6" x14ac:dyDescent="0.25">
      <c r="A915" s="64">
        <f>'2020_1-2-8_Download'!B99</f>
        <v>359</v>
      </c>
      <c r="B915">
        <f>'2020_1-2-8_Download'!$F$67</f>
        <v>2006</v>
      </c>
      <c r="C915" t="str">
        <f>'2020_1-2-8_Download'!$D$70</f>
        <v>Deutsche</v>
      </c>
      <c r="D915" t="str">
        <f>VLOOKUP(A915,[1]Tabelle1!A$1:B$68,2,FALSE)</f>
        <v>Stade</v>
      </c>
      <c r="E915" t="str">
        <f>VLOOKUP(A915,[2]Kreise!$A$2:$C$53,3,FALSE)</f>
        <v>K03359</v>
      </c>
      <c r="F915">
        <f>VLOOKUP(A915,'2020_1-2-8_Download'!$B$11:$T$62,5,FALSE)</f>
        <v>50</v>
      </c>
    </row>
    <row r="916" spans="1:6" x14ac:dyDescent="0.25">
      <c r="A916" s="64">
        <f>'2020_1-2-8_Download'!B100</f>
        <v>360</v>
      </c>
      <c r="B916">
        <f>'2020_1-2-8_Download'!$F$67</f>
        <v>2006</v>
      </c>
      <c r="C916" t="str">
        <f>'2020_1-2-8_Download'!$D$70</f>
        <v>Deutsche</v>
      </c>
      <c r="D916" t="str">
        <f>VLOOKUP(A916,[1]Tabelle1!A$1:B$68,2,FALSE)</f>
        <v>Uelzen</v>
      </c>
      <c r="E916" t="str">
        <f>VLOOKUP(A916,[2]Kreise!$A$2:$C$53,3,FALSE)</f>
        <v>K03360</v>
      </c>
      <c r="F916">
        <f>VLOOKUP(A916,'2020_1-2-8_Download'!$B$11:$T$62,5,FALSE)</f>
        <v>25</v>
      </c>
    </row>
    <row r="917" spans="1:6" x14ac:dyDescent="0.25">
      <c r="A917" s="64">
        <f>'2020_1-2-8_Download'!B101</f>
        <v>361</v>
      </c>
      <c r="B917">
        <f>'2020_1-2-8_Download'!$F$67</f>
        <v>2006</v>
      </c>
      <c r="C917" t="str">
        <f>'2020_1-2-8_Download'!$D$70</f>
        <v>Deutsche</v>
      </c>
      <c r="D917" t="str">
        <f>VLOOKUP(A917,[1]Tabelle1!A$1:B$68,2,FALSE)</f>
        <v>Verden</v>
      </c>
      <c r="E917" t="str">
        <f>VLOOKUP(A917,[2]Kreise!$A$2:$C$53,3,FALSE)</f>
        <v>K03361</v>
      </c>
      <c r="F917">
        <f>VLOOKUP(A917,'2020_1-2-8_Download'!$B$11:$T$62,5,FALSE)</f>
        <v>28</v>
      </c>
    </row>
    <row r="918" spans="1:6" x14ac:dyDescent="0.25">
      <c r="A918" s="64">
        <f>'2020_1-2-8_Download'!B102</f>
        <v>3</v>
      </c>
      <c r="B918">
        <f>'2020_1-2-8_Download'!$F$67</f>
        <v>2006</v>
      </c>
      <c r="C918" t="str">
        <f>'2020_1-2-8_Download'!$D$70</f>
        <v>Deutsche</v>
      </c>
      <c r="D918" t="str">
        <f>VLOOKUP(A918,[1]Tabelle1!A$1:B$68,2,FALSE)</f>
        <v>Stat. Region Lüneburg</v>
      </c>
      <c r="E918" t="str">
        <f>VLOOKUP(A918,[2]Kreise!$A$2:$C$53,3,FALSE)</f>
        <v>K033</v>
      </c>
      <c r="F918">
        <f>VLOOKUP(A918,'2020_1-2-8_Download'!$B$11:$T$62,5,FALSE)</f>
        <v>371</v>
      </c>
    </row>
    <row r="919" spans="1:6" x14ac:dyDescent="0.25">
      <c r="A919" s="64">
        <f>'2020_1-2-8_Download'!B103</f>
        <v>401</v>
      </c>
      <c r="B919">
        <f>'2020_1-2-8_Download'!$F$67</f>
        <v>2006</v>
      </c>
      <c r="C919" t="str">
        <f>'2020_1-2-8_Download'!$D$70</f>
        <v>Deutsche</v>
      </c>
      <c r="D919" t="str">
        <f>VLOOKUP(A919,[1]Tabelle1!A$1:B$68,2,FALSE)</f>
        <v>Delmenhorst  Stadt</v>
      </c>
      <c r="E919" t="str">
        <f>VLOOKUP(A919,[2]Kreise!$A$2:$C$53,3,FALSE)</f>
        <v>K03401</v>
      </c>
      <c r="F919">
        <f>VLOOKUP(A919,'2020_1-2-8_Download'!$B$11:$T$62,5,FALSE)</f>
        <v>16</v>
      </c>
    </row>
    <row r="920" spans="1:6" x14ac:dyDescent="0.25">
      <c r="A920" s="64">
        <f>'2020_1-2-8_Download'!B104</f>
        <v>402</v>
      </c>
      <c r="B920">
        <f>'2020_1-2-8_Download'!$F$67</f>
        <v>2006</v>
      </c>
      <c r="C920" t="str">
        <f>'2020_1-2-8_Download'!$D$70</f>
        <v>Deutsche</v>
      </c>
      <c r="D920" t="str">
        <f>VLOOKUP(A920,[1]Tabelle1!A$1:B$68,2,FALSE)</f>
        <v>Emden  Stadt</v>
      </c>
      <c r="E920" t="str">
        <f>VLOOKUP(A920,[2]Kreise!$A$2:$C$53,3,FALSE)</f>
        <v>K03402</v>
      </c>
      <c r="F920">
        <f>VLOOKUP(A920,'2020_1-2-8_Download'!$B$11:$T$62,5,FALSE)</f>
        <v>15</v>
      </c>
    </row>
    <row r="921" spans="1:6" x14ac:dyDescent="0.25">
      <c r="A921" s="64">
        <f>'2020_1-2-8_Download'!B105</f>
        <v>403</v>
      </c>
      <c r="B921">
        <f>'2020_1-2-8_Download'!$F$67</f>
        <v>2006</v>
      </c>
      <c r="C921" t="str">
        <f>'2020_1-2-8_Download'!$D$70</f>
        <v>Deutsche</v>
      </c>
      <c r="D921" t="str">
        <f>VLOOKUP(A921,[1]Tabelle1!A$1:B$68,2,FALSE)</f>
        <v>Oldenburg(Oldb)  Stadt</v>
      </c>
      <c r="E921" t="str">
        <f>VLOOKUP(A921,[2]Kreise!$A$2:$C$53,3,FALSE)</f>
        <v>K03403</v>
      </c>
      <c r="F921">
        <f>VLOOKUP(A921,'2020_1-2-8_Download'!$B$11:$T$62,5,FALSE)</f>
        <v>97</v>
      </c>
    </row>
    <row r="922" spans="1:6" x14ac:dyDescent="0.25">
      <c r="A922" s="64">
        <f>'2020_1-2-8_Download'!B106</f>
        <v>404</v>
      </c>
      <c r="B922">
        <f>'2020_1-2-8_Download'!$F$67</f>
        <v>2006</v>
      </c>
      <c r="C922" t="str">
        <f>'2020_1-2-8_Download'!$D$70</f>
        <v>Deutsche</v>
      </c>
      <c r="D922" t="str">
        <f>VLOOKUP(A922,[1]Tabelle1!A$1:B$68,2,FALSE)</f>
        <v>Osnabrück  Stadt</v>
      </c>
      <c r="E922" t="str">
        <f>VLOOKUP(A922,[2]Kreise!$A$2:$C$53,3,FALSE)</f>
        <v>K03404</v>
      </c>
      <c r="F922">
        <f>VLOOKUP(A922,'2020_1-2-8_Download'!$B$11:$T$62,5,FALSE)</f>
        <v>80</v>
      </c>
    </row>
    <row r="923" spans="1:6" x14ac:dyDescent="0.25">
      <c r="A923" s="64">
        <f>'2020_1-2-8_Download'!B107</f>
        <v>405</v>
      </c>
      <c r="B923">
        <f>'2020_1-2-8_Download'!$F$67</f>
        <v>2006</v>
      </c>
      <c r="C923" t="str">
        <f>'2020_1-2-8_Download'!$D$70</f>
        <v>Deutsche</v>
      </c>
      <c r="D923" t="str">
        <f>VLOOKUP(A923,[1]Tabelle1!A$1:B$68,2,FALSE)</f>
        <v>Wilhelmshaven  Stadt</v>
      </c>
      <c r="E923" t="str">
        <f>VLOOKUP(A923,[2]Kreise!$A$2:$C$53,3,FALSE)</f>
        <v>K03405</v>
      </c>
      <c r="F923">
        <f>VLOOKUP(A923,'2020_1-2-8_Download'!$B$11:$T$62,5,FALSE)</f>
        <v>22</v>
      </c>
    </row>
    <row r="924" spans="1:6" x14ac:dyDescent="0.25">
      <c r="A924" s="64">
        <f>'2020_1-2-8_Download'!B108</f>
        <v>451</v>
      </c>
      <c r="B924">
        <f>'2020_1-2-8_Download'!$F$67</f>
        <v>2006</v>
      </c>
      <c r="C924" t="str">
        <f>'2020_1-2-8_Download'!$D$70</f>
        <v>Deutsche</v>
      </c>
      <c r="D924" t="str">
        <f>VLOOKUP(A924,[1]Tabelle1!A$1:B$68,2,FALSE)</f>
        <v>Ammerland</v>
      </c>
      <c r="E924" t="str">
        <f>VLOOKUP(A924,[2]Kreise!$A$2:$C$53,3,FALSE)</f>
        <v>K03451</v>
      </c>
      <c r="F924">
        <f>VLOOKUP(A924,'2020_1-2-8_Download'!$B$11:$T$62,5,FALSE)</f>
        <v>16</v>
      </c>
    </row>
    <row r="925" spans="1:6" x14ac:dyDescent="0.25">
      <c r="A925" s="64">
        <f>'2020_1-2-8_Download'!B109</f>
        <v>452</v>
      </c>
      <c r="B925">
        <f>'2020_1-2-8_Download'!$F$67</f>
        <v>2006</v>
      </c>
      <c r="C925" t="str">
        <f>'2020_1-2-8_Download'!$D$70</f>
        <v>Deutsche</v>
      </c>
      <c r="D925" t="str">
        <f>VLOOKUP(A925,[1]Tabelle1!A$1:B$68,2,FALSE)</f>
        <v>Aurich</v>
      </c>
      <c r="E925" t="str">
        <f>VLOOKUP(A925,[2]Kreise!$A$2:$C$53,3,FALSE)</f>
        <v>K03452</v>
      </c>
      <c r="F925">
        <f>VLOOKUP(A925,'2020_1-2-8_Download'!$B$11:$T$62,5,FALSE)</f>
        <v>37</v>
      </c>
    </row>
    <row r="926" spans="1:6" x14ac:dyDescent="0.25">
      <c r="A926" s="64">
        <f>'2020_1-2-8_Download'!B110</f>
        <v>453</v>
      </c>
      <c r="B926">
        <f>'2020_1-2-8_Download'!$F$67</f>
        <v>2006</v>
      </c>
      <c r="C926" t="str">
        <f>'2020_1-2-8_Download'!$D$70</f>
        <v>Deutsche</v>
      </c>
      <c r="D926" t="str">
        <f>VLOOKUP(A926,[1]Tabelle1!A$1:B$68,2,FALSE)</f>
        <v>Cloppenburg</v>
      </c>
      <c r="E926" t="str">
        <f>VLOOKUP(A926,[2]Kreise!$A$2:$C$53,3,FALSE)</f>
        <v>K03453</v>
      </c>
      <c r="F926">
        <f>VLOOKUP(A926,'2020_1-2-8_Download'!$B$11:$T$62,5,FALSE)</f>
        <v>20</v>
      </c>
    </row>
    <row r="927" spans="1:6" x14ac:dyDescent="0.25">
      <c r="A927" s="64">
        <f>'2020_1-2-8_Download'!B111</f>
        <v>454</v>
      </c>
      <c r="B927">
        <f>'2020_1-2-8_Download'!$F$67</f>
        <v>2006</v>
      </c>
      <c r="C927" t="str">
        <f>'2020_1-2-8_Download'!$D$70</f>
        <v>Deutsche</v>
      </c>
      <c r="D927" t="str">
        <f>VLOOKUP(A927,[1]Tabelle1!A$1:B$68,2,FALSE)</f>
        <v>Emsland</v>
      </c>
      <c r="E927" t="str">
        <f>VLOOKUP(A927,[2]Kreise!$A$2:$C$53,3,FALSE)</f>
        <v>K03454</v>
      </c>
      <c r="F927">
        <f>VLOOKUP(A927,'2020_1-2-8_Download'!$B$11:$T$62,5,FALSE)</f>
        <v>81</v>
      </c>
    </row>
    <row r="928" spans="1:6" x14ac:dyDescent="0.25">
      <c r="A928" s="64">
        <f>'2020_1-2-8_Download'!B112</f>
        <v>455</v>
      </c>
      <c r="B928">
        <f>'2020_1-2-8_Download'!$F$67</f>
        <v>2006</v>
      </c>
      <c r="C928" t="str">
        <f>'2020_1-2-8_Download'!$D$70</f>
        <v>Deutsche</v>
      </c>
      <c r="D928" t="str">
        <f>VLOOKUP(A928,[1]Tabelle1!A$1:B$68,2,FALSE)</f>
        <v>Friesland</v>
      </c>
      <c r="E928" t="str">
        <f>VLOOKUP(A928,[2]Kreise!$A$2:$C$53,3,FALSE)</f>
        <v>K03455</v>
      </c>
      <c r="F928">
        <f>VLOOKUP(A928,'2020_1-2-8_Download'!$B$11:$T$62,5,FALSE)</f>
        <v>19</v>
      </c>
    </row>
    <row r="929" spans="1:6" x14ac:dyDescent="0.25">
      <c r="A929" s="64">
        <f>'2020_1-2-8_Download'!B113</f>
        <v>456</v>
      </c>
      <c r="B929">
        <f>'2020_1-2-8_Download'!$F$67</f>
        <v>2006</v>
      </c>
      <c r="C929" t="str">
        <f>'2020_1-2-8_Download'!$D$70</f>
        <v>Deutsche</v>
      </c>
      <c r="D929" t="str">
        <f>VLOOKUP(A929,[1]Tabelle1!A$1:B$68,2,FALSE)</f>
        <v>Grafschaft Bentheim</v>
      </c>
      <c r="E929" t="str">
        <f>VLOOKUP(A929,[2]Kreise!$A$2:$C$53,3,FALSE)</f>
        <v>K03456</v>
      </c>
      <c r="F929">
        <f>VLOOKUP(A929,'2020_1-2-8_Download'!$B$11:$T$62,5,FALSE)</f>
        <v>86</v>
      </c>
    </row>
    <row r="930" spans="1:6" x14ac:dyDescent="0.25">
      <c r="A930" s="64">
        <f>'2020_1-2-8_Download'!B114</f>
        <v>457</v>
      </c>
      <c r="B930">
        <f>'2020_1-2-8_Download'!$F$67</f>
        <v>2006</v>
      </c>
      <c r="C930" t="str">
        <f>'2020_1-2-8_Download'!$D$70</f>
        <v>Deutsche</v>
      </c>
      <c r="D930" t="str">
        <f>VLOOKUP(A930,[1]Tabelle1!A$1:B$68,2,FALSE)</f>
        <v>Leer</v>
      </c>
      <c r="E930" t="str">
        <f>VLOOKUP(A930,[2]Kreise!$A$2:$C$53,3,FALSE)</f>
        <v>K03457</v>
      </c>
      <c r="F930">
        <f>VLOOKUP(A930,'2020_1-2-8_Download'!$B$11:$T$62,5,FALSE)</f>
        <v>23</v>
      </c>
    </row>
    <row r="931" spans="1:6" x14ac:dyDescent="0.25">
      <c r="A931" s="64">
        <f>'2020_1-2-8_Download'!B115</f>
        <v>458</v>
      </c>
      <c r="B931">
        <f>'2020_1-2-8_Download'!$F$67</f>
        <v>2006</v>
      </c>
      <c r="C931" t="str">
        <f>'2020_1-2-8_Download'!$D$70</f>
        <v>Deutsche</v>
      </c>
      <c r="D931" t="str">
        <f>VLOOKUP(A931,[1]Tabelle1!A$1:B$68,2,FALSE)</f>
        <v>Oldenburg</v>
      </c>
      <c r="E931" t="str">
        <f>VLOOKUP(A931,[2]Kreise!$A$2:$C$53,3,FALSE)</f>
        <v>K03458</v>
      </c>
      <c r="F931">
        <f>VLOOKUP(A931,'2020_1-2-8_Download'!$B$11:$T$62,5,FALSE)</f>
        <v>15</v>
      </c>
    </row>
    <row r="932" spans="1:6" x14ac:dyDescent="0.25">
      <c r="A932" s="64">
        <f>'2020_1-2-8_Download'!B116</f>
        <v>459</v>
      </c>
      <c r="B932">
        <f>'2020_1-2-8_Download'!$F$67</f>
        <v>2006</v>
      </c>
      <c r="C932" t="str">
        <f>'2020_1-2-8_Download'!$D$70</f>
        <v>Deutsche</v>
      </c>
      <c r="D932" t="str">
        <f>VLOOKUP(A932,[1]Tabelle1!A$1:B$68,2,FALSE)</f>
        <v>Osnabrück</v>
      </c>
      <c r="E932" t="str">
        <f>VLOOKUP(A932,[2]Kreise!$A$2:$C$53,3,FALSE)</f>
        <v>K03459</v>
      </c>
      <c r="F932">
        <f>VLOOKUP(A932,'2020_1-2-8_Download'!$B$11:$T$62,5,FALSE)</f>
        <v>59</v>
      </c>
    </row>
    <row r="933" spans="1:6" x14ac:dyDescent="0.25">
      <c r="A933" s="64">
        <f>'2020_1-2-8_Download'!B117</f>
        <v>460</v>
      </c>
      <c r="B933">
        <f>'2020_1-2-8_Download'!$F$67</f>
        <v>2006</v>
      </c>
      <c r="C933" t="str">
        <f>'2020_1-2-8_Download'!$D$70</f>
        <v>Deutsche</v>
      </c>
      <c r="D933" t="str">
        <f>VLOOKUP(A933,[1]Tabelle1!A$1:B$68,2,FALSE)</f>
        <v>Vechta</v>
      </c>
      <c r="E933" t="str">
        <f>VLOOKUP(A933,[2]Kreise!$A$2:$C$53,3,FALSE)</f>
        <v>K03460</v>
      </c>
      <c r="F933">
        <f>VLOOKUP(A933,'2020_1-2-8_Download'!$B$11:$T$62,5,FALSE)</f>
        <v>92</v>
      </c>
    </row>
    <row r="934" spans="1:6" x14ac:dyDescent="0.25">
      <c r="A934" s="64">
        <f>'2020_1-2-8_Download'!B118</f>
        <v>461</v>
      </c>
      <c r="B934">
        <f>'2020_1-2-8_Download'!$F$67</f>
        <v>2006</v>
      </c>
      <c r="C934" t="str">
        <f>'2020_1-2-8_Download'!$D$70</f>
        <v>Deutsche</v>
      </c>
      <c r="D934" t="str">
        <f>VLOOKUP(A934,[1]Tabelle1!A$1:B$68,2,FALSE)</f>
        <v>Wesermarsch</v>
      </c>
      <c r="E934" t="str">
        <f>VLOOKUP(A934,[2]Kreise!$A$2:$C$53,3,FALSE)</f>
        <v>K03461</v>
      </c>
      <c r="F934">
        <f>VLOOKUP(A934,'2020_1-2-8_Download'!$B$11:$T$62,5,FALSE)</f>
        <v>16</v>
      </c>
    </row>
    <row r="935" spans="1:6" x14ac:dyDescent="0.25">
      <c r="A935" s="64">
        <f>'2020_1-2-8_Download'!B119</f>
        <v>462</v>
      </c>
      <c r="B935">
        <f>'2020_1-2-8_Download'!$F$67</f>
        <v>2006</v>
      </c>
      <c r="C935" t="str">
        <f>'2020_1-2-8_Download'!$D$70</f>
        <v>Deutsche</v>
      </c>
      <c r="D935" t="str">
        <f>VLOOKUP(A935,[1]Tabelle1!A$1:B$68,2,FALSE)</f>
        <v>Wittmund</v>
      </c>
      <c r="E935" t="str">
        <f>VLOOKUP(A935,[2]Kreise!$A$2:$C$53,3,FALSE)</f>
        <v>K03462</v>
      </c>
      <c r="F935">
        <f>VLOOKUP(A935,'2020_1-2-8_Download'!$B$11:$T$62,5,FALSE)</f>
        <v>14</v>
      </c>
    </row>
    <row r="936" spans="1:6" x14ac:dyDescent="0.25">
      <c r="A936" s="64">
        <f>'2020_1-2-8_Download'!B120</f>
        <v>4</v>
      </c>
      <c r="B936">
        <f>'2020_1-2-8_Download'!$F$67</f>
        <v>2006</v>
      </c>
      <c r="C936" t="str">
        <f>'2020_1-2-8_Download'!$D$70</f>
        <v>Deutsche</v>
      </c>
      <c r="D936" t="str">
        <f>VLOOKUP(A936,[1]Tabelle1!A$1:B$68,2,FALSE)</f>
        <v>Stat. Region Weser-Ems</v>
      </c>
      <c r="E936" t="str">
        <f>VLOOKUP(A936,[2]Kreise!$A$2:$C$53,3,FALSE)</f>
        <v>K034</v>
      </c>
      <c r="F936">
        <f>VLOOKUP(A936,'2020_1-2-8_Download'!$B$11:$T$62,5,FALSE)</f>
        <v>708</v>
      </c>
    </row>
    <row r="937" spans="1:6" x14ac:dyDescent="0.25">
      <c r="A937" s="64">
        <f>'2020_1-2-8_Download'!B121</f>
        <v>0</v>
      </c>
      <c r="B937">
        <f>'2020_1-2-8_Download'!$F$67</f>
        <v>2006</v>
      </c>
      <c r="C937" t="str">
        <f>'2020_1-2-8_Download'!$D$70</f>
        <v>Deutsche</v>
      </c>
      <c r="D937" t="str">
        <f>VLOOKUP(A937,[1]Tabelle1!A$1:B$68,2,FALSE)</f>
        <v>Niedersachsen</v>
      </c>
      <c r="E937" t="str">
        <f>VLOOKUP(A937,[2]Kreise!$A$2:$C$53,3,FALSE)</f>
        <v>K030</v>
      </c>
      <c r="F937">
        <f>VLOOKUP(A937,'2020_1-2-8_Download'!$B$11:$T$62,5,FALSE)</f>
        <v>2274</v>
      </c>
    </row>
    <row r="938" spans="1:6" x14ac:dyDescent="0.25">
      <c r="A938" s="64">
        <f>'2020_1-2-8_Download'!B70</f>
        <v>101</v>
      </c>
      <c r="B938">
        <f>'2020_1-2-8_Download'!$G$67</f>
        <v>2007</v>
      </c>
      <c r="C938" t="str">
        <f>'2020_1-2-8_Download'!$D$70</f>
        <v>Deutsche</v>
      </c>
      <c r="D938" t="str">
        <f>VLOOKUP(A938,[1]Tabelle1!A$1:B$68,2,FALSE)</f>
        <v>Braunschweig  Stadt</v>
      </c>
      <c r="E938" t="str">
        <f>VLOOKUP(A938,[2]Kreise!$A$2:$C$53,3,FALSE)</f>
        <v>K03101</v>
      </c>
      <c r="F938">
        <f>VLOOKUP(A938,'2020_1-2-8_Download'!$B$11:$T$62,6,FALSE)</f>
        <v>82</v>
      </c>
    </row>
    <row r="939" spans="1:6" x14ac:dyDescent="0.25">
      <c r="A939" s="64">
        <f>'2020_1-2-8_Download'!B71</f>
        <v>102</v>
      </c>
      <c r="B939">
        <f>'2020_1-2-8_Download'!$G$67</f>
        <v>2007</v>
      </c>
      <c r="C939" t="str">
        <f>'2020_1-2-8_Download'!$D$70</f>
        <v>Deutsche</v>
      </c>
      <c r="D939" t="str">
        <f>VLOOKUP(A939,[1]Tabelle1!A$1:B$68,2,FALSE)</f>
        <v>Salzgitter  Stadt</v>
      </c>
      <c r="E939" t="str">
        <f>VLOOKUP(A939,[2]Kreise!$A$2:$C$53,3,FALSE)</f>
        <v>K03102</v>
      </c>
      <c r="F939">
        <f>VLOOKUP(A939,'2020_1-2-8_Download'!$B$11:$T$62,6,FALSE)</f>
        <v>32</v>
      </c>
    </row>
    <row r="940" spans="1:6" x14ac:dyDescent="0.25">
      <c r="A940" s="64">
        <f>'2020_1-2-8_Download'!B72</f>
        <v>103</v>
      </c>
      <c r="B940">
        <f>'2020_1-2-8_Download'!$G$67</f>
        <v>2007</v>
      </c>
      <c r="C940" t="str">
        <f>'2020_1-2-8_Download'!$D$70</f>
        <v>Deutsche</v>
      </c>
      <c r="D940" t="str">
        <f>VLOOKUP(A940,[1]Tabelle1!A$1:B$68,2,FALSE)</f>
        <v>Wolfsburg  Stadt</v>
      </c>
      <c r="E940" t="str">
        <f>VLOOKUP(A940,[2]Kreise!$A$2:$C$53,3,FALSE)</f>
        <v>K03103</v>
      </c>
      <c r="F940">
        <f>VLOOKUP(A940,'2020_1-2-8_Download'!$B$11:$T$62,6,FALSE)</f>
        <v>43</v>
      </c>
    </row>
    <row r="941" spans="1:6" x14ac:dyDescent="0.25">
      <c r="A941" s="64">
        <f>'2020_1-2-8_Download'!B73</f>
        <v>151</v>
      </c>
      <c r="B941">
        <f>'2020_1-2-8_Download'!$G$67</f>
        <v>2007</v>
      </c>
      <c r="C941" t="str">
        <f>'2020_1-2-8_Download'!$D$70</f>
        <v>Deutsche</v>
      </c>
      <c r="D941" t="str">
        <f>VLOOKUP(A941,[1]Tabelle1!A$1:B$68,2,FALSE)</f>
        <v>Gifhorn</v>
      </c>
      <c r="E941" t="str">
        <f>VLOOKUP(A941,[2]Kreise!$A$2:$C$53,3,FALSE)</f>
        <v>K03151</v>
      </c>
      <c r="F941">
        <f>VLOOKUP(A941,'2020_1-2-8_Download'!$B$11:$T$62,6,FALSE)</f>
        <v>11</v>
      </c>
    </row>
    <row r="942" spans="1:6" x14ac:dyDescent="0.25">
      <c r="A942" s="64">
        <f>'2020_1-2-8_Download'!B74</f>
        <v>153</v>
      </c>
      <c r="B942">
        <f>'2020_1-2-8_Download'!$G$67</f>
        <v>2007</v>
      </c>
      <c r="C942" t="str">
        <f>'2020_1-2-8_Download'!$D$70</f>
        <v>Deutsche</v>
      </c>
      <c r="D942" t="str">
        <f>VLOOKUP(A942,[1]Tabelle1!A$1:B$68,2,FALSE)</f>
        <v>Goslar</v>
      </c>
      <c r="E942" t="str">
        <f>VLOOKUP(A942,[2]Kreise!$A$2:$C$53,3,FALSE)</f>
        <v>K03153</v>
      </c>
      <c r="F942">
        <f>VLOOKUP(A942,'2020_1-2-8_Download'!$B$11:$T$62,6,FALSE)</f>
        <v>28</v>
      </c>
    </row>
    <row r="943" spans="1:6" x14ac:dyDescent="0.25">
      <c r="A943" s="64">
        <f>'2020_1-2-8_Download'!B75</f>
        <v>154</v>
      </c>
      <c r="B943">
        <f>'2020_1-2-8_Download'!$G$67</f>
        <v>2007</v>
      </c>
      <c r="C943" t="str">
        <f>'2020_1-2-8_Download'!$D$70</f>
        <v>Deutsche</v>
      </c>
      <c r="D943" t="str">
        <f>VLOOKUP(A943,[1]Tabelle1!A$1:B$68,2,FALSE)</f>
        <v>Helmstedt</v>
      </c>
      <c r="E943" t="str">
        <f>VLOOKUP(A943,[2]Kreise!$A$2:$C$53,3,FALSE)</f>
        <v>K03154</v>
      </c>
      <c r="F943">
        <f>VLOOKUP(A943,'2020_1-2-8_Download'!$B$11:$T$62,6,FALSE)</f>
        <v>15</v>
      </c>
    </row>
    <row r="944" spans="1:6" x14ac:dyDescent="0.25">
      <c r="A944" s="64">
        <f>'2020_1-2-8_Download'!B76</f>
        <v>155</v>
      </c>
      <c r="B944">
        <f>'2020_1-2-8_Download'!$G$67</f>
        <v>2007</v>
      </c>
      <c r="C944" t="str">
        <f>'2020_1-2-8_Download'!$D$70</f>
        <v>Deutsche</v>
      </c>
      <c r="D944" t="str">
        <f>VLOOKUP(A944,[1]Tabelle1!A$1:B$68,2,FALSE)</f>
        <v>Northeim</v>
      </c>
      <c r="E944" t="str">
        <f>VLOOKUP(A944,[2]Kreise!$A$2:$C$53,3,FALSE)</f>
        <v>K03155</v>
      </c>
      <c r="F944">
        <f>VLOOKUP(A944,'2020_1-2-8_Download'!$B$11:$T$62,6,FALSE)</f>
        <v>49</v>
      </c>
    </row>
    <row r="945" spans="1:6" x14ac:dyDescent="0.25">
      <c r="A945" s="64">
        <f>'2020_1-2-8_Download'!B77</f>
        <v>157</v>
      </c>
      <c r="B945">
        <f>'2020_1-2-8_Download'!$G$67</f>
        <v>2007</v>
      </c>
      <c r="C945" t="str">
        <f>'2020_1-2-8_Download'!$D$70</f>
        <v>Deutsche</v>
      </c>
      <c r="D945" t="str">
        <f>VLOOKUP(A945,[1]Tabelle1!A$1:B$68,2,FALSE)</f>
        <v>Peine</v>
      </c>
      <c r="E945" t="str">
        <f>VLOOKUP(A945,[2]Kreise!$A$2:$C$53,3,FALSE)</f>
        <v>K03157</v>
      </c>
      <c r="F945">
        <f>VLOOKUP(A945,'2020_1-2-8_Download'!$B$11:$T$62,6,FALSE)</f>
        <v>27</v>
      </c>
    </row>
    <row r="946" spans="1:6" x14ac:dyDescent="0.25">
      <c r="A946" s="64">
        <f>'2020_1-2-8_Download'!B78</f>
        <v>158</v>
      </c>
      <c r="B946">
        <f>'2020_1-2-8_Download'!$G$67</f>
        <v>2007</v>
      </c>
      <c r="C946" t="str">
        <f>'2020_1-2-8_Download'!$D$70</f>
        <v>Deutsche</v>
      </c>
      <c r="D946" t="str">
        <f>VLOOKUP(A946,[1]Tabelle1!A$1:B$68,2,FALSE)</f>
        <v>Wolfenbüttel</v>
      </c>
      <c r="E946" t="str">
        <f>VLOOKUP(A946,[2]Kreise!$A$2:$C$53,3,FALSE)</f>
        <v>K03158</v>
      </c>
      <c r="F946">
        <f>VLOOKUP(A946,'2020_1-2-8_Download'!$B$11:$T$62,6,FALSE)</f>
        <v>26</v>
      </c>
    </row>
    <row r="947" spans="1:6" x14ac:dyDescent="0.25">
      <c r="A947" s="64">
        <f>'2020_1-2-8_Download'!B79</f>
        <v>159</v>
      </c>
      <c r="B947">
        <f>'2020_1-2-8_Download'!$G$67</f>
        <v>2007</v>
      </c>
      <c r="C947" t="str">
        <f>'2020_1-2-8_Download'!$D$70</f>
        <v>Deutsche</v>
      </c>
      <c r="D947" t="str">
        <f>VLOOKUP(A947,[1]Tabelle1!A$1:B$68,2,FALSE)</f>
        <v>Göttingen</v>
      </c>
      <c r="E947" t="str">
        <f>VLOOKUP(A947,[2]Kreise!$A$2:$C$53,3,FALSE)</f>
        <v>K03159</v>
      </c>
      <c r="F947">
        <f>VLOOKUP(A947,'2020_1-2-8_Download'!$B$11:$T$62,6,FALSE)</f>
        <v>113</v>
      </c>
    </row>
    <row r="948" spans="1:6" x14ac:dyDescent="0.25">
      <c r="A948" s="64">
        <f>'2020_1-2-8_Download'!B80</f>
        <v>1</v>
      </c>
      <c r="B948">
        <f>'2020_1-2-8_Download'!$G$67</f>
        <v>2007</v>
      </c>
      <c r="C948" t="str">
        <f>'2020_1-2-8_Download'!$D$70</f>
        <v>Deutsche</v>
      </c>
      <c r="D948" t="str">
        <f>VLOOKUP(A948,[1]Tabelle1!A$1:B$68,2,FALSE)</f>
        <v>Stat. Region Braunschweig</v>
      </c>
      <c r="E948" t="str">
        <f>VLOOKUP(A948,[2]Kreise!$A$2:$C$53,3,FALSE)</f>
        <v>K031</v>
      </c>
      <c r="F948">
        <f>VLOOKUP(A948,'2020_1-2-8_Download'!$B$11:$T$62,6,FALSE)</f>
        <v>426</v>
      </c>
    </row>
    <row r="949" spans="1:6" x14ac:dyDescent="0.25">
      <c r="A949" s="64">
        <f>'2020_1-2-8_Download'!B81</f>
        <v>241</v>
      </c>
      <c r="B949">
        <f>'2020_1-2-8_Download'!$G$67</f>
        <v>2007</v>
      </c>
      <c r="C949" t="str">
        <f>'2020_1-2-8_Download'!$D$70</f>
        <v>Deutsche</v>
      </c>
      <c r="D949" t="str">
        <f>VLOOKUP(A949,[1]Tabelle1!A$1:B$68,2,FALSE)</f>
        <v>Hannover  Region</v>
      </c>
      <c r="E949" t="str">
        <f>VLOOKUP(A949,[2]Kreise!$A$2:$C$53,3,FALSE)</f>
        <v>K03241</v>
      </c>
      <c r="F949">
        <f>VLOOKUP(A949,'2020_1-2-8_Download'!$B$11:$T$62,6,FALSE)</f>
        <v>421</v>
      </c>
    </row>
    <row r="950" spans="1:6" x14ac:dyDescent="0.25">
      <c r="A950" s="64">
        <f>'2020_1-2-8_Download'!B82</f>
        <v>241001</v>
      </c>
      <c r="B950">
        <f>'2020_1-2-8_Download'!$G$67</f>
        <v>2007</v>
      </c>
      <c r="C950" t="str">
        <f>'2020_1-2-8_Download'!$D$70</f>
        <v>Deutsche</v>
      </c>
      <c r="D950" t="str">
        <f>VLOOKUP(A950,[1]Tabelle1!A$1:B$68,2,FALSE)</f>
        <v xml:space="preserve">   dav. Hannover  Lhst.</v>
      </c>
      <c r="E950" t="str">
        <f>VLOOKUP(A950,[2]Kreise!$A$2:$C$53,3,FALSE)</f>
        <v>K03241001</v>
      </c>
      <c r="F950">
        <f>VLOOKUP(A950,'2020_1-2-8_Download'!$B$11:$T$62,6,FALSE)</f>
        <v>262</v>
      </c>
    </row>
    <row r="951" spans="1:6" x14ac:dyDescent="0.25">
      <c r="A951" s="64">
        <f>'2020_1-2-8_Download'!B83</f>
        <v>241999</v>
      </c>
      <c r="B951">
        <f>'2020_1-2-8_Download'!$G$67</f>
        <v>2007</v>
      </c>
      <c r="C951" t="str">
        <f>'2020_1-2-8_Download'!$D$70</f>
        <v>Deutsche</v>
      </c>
      <c r="D951" t="str">
        <f>VLOOKUP(A951,[1]Tabelle1!A$1:B$68,2,FALSE)</f>
        <v xml:space="preserve">   dav. Hannover  Umland</v>
      </c>
      <c r="E951" t="str">
        <f>VLOOKUP(A951,[2]Kreise!$A$2:$C$53,3,FALSE)</f>
        <v>K03241999</v>
      </c>
      <c r="F951">
        <f>VLOOKUP(A951,'2020_1-2-8_Download'!$B$11:$T$62,6,FALSE)</f>
        <v>159</v>
      </c>
    </row>
    <row r="952" spans="1:6" x14ac:dyDescent="0.25">
      <c r="A952" s="64">
        <f>'2020_1-2-8_Download'!B84</f>
        <v>251</v>
      </c>
      <c r="B952">
        <f>'2020_1-2-8_Download'!$G$67</f>
        <v>2007</v>
      </c>
      <c r="C952" t="str">
        <f>'2020_1-2-8_Download'!$D$70</f>
        <v>Deutsche</v>
      </c>
      <c r="D952" t="str">
        <f>VLOOKUP(A952,[1]Tabelle1!A$1:B$68,2,FALSE)</f>
        <v>Diepholz</v>
      </c>
      <c r="E952" t="str">
        <f>VLOOKUP(A952,[2]Kreise!$A$2:$C$53,3,FALSE)</f>
        <v>K03251</v>
      </c>
      <c r="F952">
        <f>VLOOKUP(A952,'2020_1-2-8_Download'!$B$11:$T$62,6,FALSE)</f>
        <v>43</v>
      </c>
    </row>
    <row r="953" spans="1:6" x14ac:dyDescent="0.25">
      <c r="A953" s="64">
        <f>'2020_1-2-8_Download'!B85</f>
        <v>252</v>
      </c>
      <c r="B953">
        <f>'2020_1-2-8_Download'!$G$67</f>
        <v>2007</v>
      </c>
      <c r="C953" t="str">
        <f>'2020_1-2-8_Download'!$D$70</f>
        <v>Deutsche</v>
      </c>
      <c r="D953" t="str">
        <f>VLOOKUP(A953,[1]Tabelle1!A$1:B$68,2,FALSE)</f>
        <v>Hameln-Pyrmont</v>
      </c>
      <c r="E953" t="str">
        <f>VLOOKUP(A953,[2]Kreise!$A$2:$C$53,3,FALSE)</f>
        <v>K03252</v>
      </c>
      <c r="F953">
        <f>VLOOKUP(A953,'2020_1-2-8_Download'!$B$11:$T$62,6,FALSE)</f>
        <v>66</v>
      </c>
    </row>
    <row r="954" spans="1:6" x14ac:dyDescent="0.25">
      <c r="A954" s="64">
        <f>'2020_1-2-8_Download'!B86</f>
        <v>254</v>
      </c>
      <c r="B954">
        <f>'2020_1-2-8_Download'!$G$67</f>
        <v>2007</v>
      </c>
      <c r="C954" t="str">
        <f>'2020_1-2-8_Download'!$D$70</f>
        <v>Deutsche</v>
      </c>
      <c r="D954" t="str">
        <f>VLOOKUP(A954,[1]Tabelle1!A$1:B$68,2,FALSE)</f>
        <v>Hildesheim</v>
      </c>
      <c r="E954" t="str">
        <f>VLOOKUP(A954,[2]Kreise!$A$2:$C$53,3,FALSE)</f>
        <v>K03254</v>
      </c>
      <c r="F954">
        <f>VLOOKUP(A954,'2020_1-2-8_Download'!$B$11:$T$62,6,FALSE)</f>
        <v>111</v>
      </c>
    </row>
    <row r="955" spans="1:6" x14ac:dyDescent="0.25">
      <c r="A955" s="64">
        <f>'2020_1-2-8_Download'!B87</f>
        <v>255</v>
      </c>
      <c r="B955">
        <f>'2020_1-2-8_Download'!$G$67</f>
        <v>2007</v>
      </c>
      <c r="C955" t="str">
        <f>'2020_1-2-8_Download'!$D$70</f>
        <v>Deutsche</v>
      </c>
      <c r="D955" t="str">
        <f>VLOOKUP(A955,[1]Tabelle1!A$1:B$68,2,FALSE)</f>
        <v>Holzminden</v>
      </c>
      <c r="E955" t="str">
        <f>VLOOKUP(A955,[2]Kreise!$A$2:$C$53,3,FALSE)</f>
        <v>K03255</v>
      </c>
      <c r="F955">
        <f>VLOOKUP(A955,'2020_1-2-8_Download'!$B$11:$T$62,6,FALSE)</f>
        <v>18</v>
      </c>
    </row>
    <row r="956" spans="1:6" x14ac:dyDescent="0.25">
      <c r="A956" s="64">
        <f>'2020_1-2-8_Download'!B88</f>
        <v>256</v>
      </c>
      <c r="B956">
        <f>'2020_1-2-8_Download'!$G$67</f>
        <v>2007</v>
      </c>
      <c r="C956" t="str">
        <f>'2020_1-2-8_Download'!$D$70</f>
        <v>Deutsche</v>
      </c>
      <c r="D956" t="str">
        <f>VLOOKUP(A956,[1]Tabelle1!A$1:B$68,2,FALSE)</f>
        <v>Nienburg (Weser)</v>
      </c>
      <c r="E956" t="str">
        <f>VLOOKUP(A956,[2]Kreise!$A$2:$C$53,3,FALSE)</f>
        <v>K03256</v>
      </c>
      <c r="F956">
        <f>VLOOKUP(A956,'2020_1-2-8_Download'!$B$11:$T$62,6,FALSE)</f>
        <v>29</v>
      </c>
    </row>
    <row r="957" spans="1:6" x14ac:dyDescent="0.25">
      <c r="A957" s="64">
        <f>'2020_1-2-8_Download'!B89</f>
        <v>257</v>
      </c>
      <c r="B957">
        <f>'2020_1-2-8_Download'!$G$67</f>
        <v>2007</v>
      </c>
      <c r="C957" t="str">
        <f>'2020_1-2-8_Download'!$D$70</f>
        <v>Deutsche</v>
      </c>
      <c r="D957" t="str">
        <f>VLOOKUP(A957,[1]Tabelle1!A$1:B$68,2,FALSE)</f>
        <v>Schaumburg</v>
      </c>
      <c r="E957" t="str">
        <f>VLOOKUP(A957,[2]Kreise!$A$2:$C$53,3,FALSE)</f>
        <v>K03257</v>
      </c>
      <c r="F957">
        <f>VLOOKUP(A957,'2020_1-2-8_Download'!$B$11:$T$62,6,FALSE)</f>
        <v>47</v>
      </c>
    </row>
    <row r="958" spans="1:6" x14ac:dyDescent="0.25">
      <c r="A958" s="64">
        <f>'2020_1-2-8_Download'!B90</f>
        <v>2</v>
      </c>
      <c r="B958">
        <f>'2020_1-2-8_Download'!$G$67</f>
        <v>2007</v>
      </c>
      <c r="C958" t="str">
        <f>'2020_1-2-8_Download'!$D$70</f>
        <v>Deutsche</v>
      </c>
      <c r="D958" t="str">
        <f>VLOOKUP(A958,[1]Tabelle1!A$1:B$68,2,FALSE)</f>
        <v>Stat. Region Hannover</v>
      </c>
      <c r="E958" t="str">
        <f>VLOOKUP(A958,[2]Kreise!$A$2:$C$53,3,FALSE)</f>
        <v>K032</v>
      </c>
      <c r="F958">
        <f>VLOOKUP(A958,'2020_1-2-8_Download'!$B$11:$T$62,6,FALSE)</f>
        <v>735</v>
      </c>
    </row>
    <row r="959" spans="1:6" x14ac:dyDescent="0.25">
      <c r="A959" s="64">
        <f>'2020_1-2-8_Download'!B91</f>
        <v>351</v>
      </c>
      <c r="B959">
        <f>'2020_1-2-8_Download'!$G$67</f>
        <v>2007</v>
      </c>
      <c r="C959" t="str">
        <f>'2020_1-2-8_Download'!$D$70</f>
        <v>Deutsche</v>
      </c>
      <c r="D959" t="str">
        <f>VLOOKUP(A959,[1]Tabelle1!A$1:B$68,2,FALSE)</f>
        <v>Celle</v>
      </c>
      <c r="E959" t="str">
        <f>VLOOKUP(A959,[2]Kreise!$A$2:$C$53,3,FALSE)</f>
        <v>K03351</v>
      </c>
      <c r="F959">
        <f>VLOOKUP(A959,'2020_1-2-8_Download'!$B$11:$T$62,6,FALSE)</f>
        <v>35</v>
      </c>
    </row>
    <row r="960" spans="1:6" x14ac:dyDescent="0.25">
      <c r="A960" s="64">
        <f>'2020_1-2-8_Download'!B92</f>
        <v>352</v>
      </c>
      <c r="B960">
        <f>'2020_1-2-8_Download'!$G$67</f>
        <v>2007</v>
      </c>
      <c r="C960" t="str">
        <f>'2020_1-2-8_Download'!$D$70</f>
        <v>Deutsche</v>
      </c>
      <c r="D960" t="str">
        <f>VLOOKUP(A960,[1]Tabelle1!A$1:B$68,2,FALSE)</f>
        <v>Cuxhaven</v>
      </c>
      <c r="E960" t="str">
        <f>VLOOKUP(A960,[2]Kreise!$A$2:$C$53,3,FALSE)</f>
        <v>K03352</v>
      </c>
      <c r="F960">
        <f>VLOOKUP(A960,'2020_1-2-8_Download'!$B$11:$T$62,6,FALSE)</f>
        <v>49</v>
      </c>
    </row>
    <row r="961" spans="1:6" x14ac:dyDescent="0.25">
      <c r="A961" s="64">
        <f>'2020_1-2-8_Download'!B93</f>
        <v>353</v>
      </c>
      <c r="B961">
        <f>'2020_1-2-8_Download'!$G$67</f>
        <v>2007</v>
      </c>
      <c r="C961" t="str">
        <f>'2020_1-2-8_Download'!$D$70</f>
        <v>Deutsche</v>
      </c>
      <c r="D961" t="str">
        <f>VLOOKUP(A961,[1]Tabelle1!A$1:B$68,2,FALSE)</f>
        <v>Harburg</v>
      </c>
      <c r="E961" t="str">
        <f>VLOOKUP(A961,[2]Kreise!$A$2:$C$53,3,FALSE)</f>
        <v>K03353</v>
      </c>
      <c r="F961">
        <f>VLOOKUP(A961,'2020_1-2-8_Download'!$B$11:$T$62,6,FALSE)</f>
        <v>60</v>
      </c>
    </row>
    <row r="962" spans="1:6" x14ac:dyDescent="0.25">
      <c r="A962" s="64">
        <f>'2020_1-2-8_Download'!B94</f>
        <v>354</v>
      </c>
      <c r="B962">
        <f>'2020_1-2-8_Download'!$G$67</f>
        <v>2007</v>
      </c>
      <c r="C962" t="str">
        <f>'2020_1-2-8_Download'!$D$70</f>
        <v>Deutsche</v>
      </c>
      <c r="D962" t="str">
        <f>VLOOKUP(A962,[1]Tabelle1!A$1:B$68,2,FALSE)</f>
        <v>Lüchow-Dannenberg</v>
      </c>
      <c r="E962" t="str">
        <f>VLOOKUP(A962,[2]Kreise!$A$2:$C$53,3,FALSE)</f>
        <v>K03354</v>
      </c>
      <c r="F962">
        <f>VLOOKUP(A962,'2020_1-2-8_Download'!$B$11:$T$62,6,FALSE)</f>
        <v>10</v>
      </c>
    </row>
    <row r="963" spans="1:6" x14ac:dyDescent="0.25">
      <c r="A963" s="64">
        <f>'2020_1-2-8_Download'!B95</f>
        <v>355</v>
      </c>
      <c r="B963">
        <f>'2020_1-2-8_Download'!$G$67</f>
        <v>2007</v>
      </c>
      <c r="C963" t="str">
        <f>'2020_1-2-8_Download'!$D$70</f>
        <v>Deutsche</v>
      </c>
      <c r="D963" t="str">
        <f>VLOOKUP(A963,[1]Tabelle1!A$1:B$68,2,FALSE)</f>
        <v>Lüneburg</v>
      </c>
      <c r="E963" t="str">
        <f>VLOOKUP(A963,[2]Kreise!$A$2:$C$53,3,FALSE)</f>
        <v>K03355</v>
      </c>
      <c r="F963">
        <f>VLOOKUP(A963,'2020_1-2-8_Download'!$B$11:$T$62,6,FALSE)</f>
        <v>33</v>
      </c>
    </row>
    <row r="964" spans="1:6" x14ac:dyDescent="0.25">
      <c r="A964" s="64">
        <f>'2020_1-2-8_Download'!B96</f>
        <v>356</v>
      </c>
      <c r="B964">
        <f>'2020_1-2-8_Download'!$G$67</f>
        <v>2007</v>
      </c>
      <c r="C964" t="str">
        <f>'2020_1-2-8_Download'!$D$70</f>
        <v>Deutsche</v>
      </c>
      <c r="D964" t="str">
        <f>VLOOKUP(A964,[1]Tabelle1!A$1:B$68,2,FALSE)</f>
        <v>Osterholz</v>
      </c>
      <c r="E964" t="str">
        <f>VLOOKUP(A964,[2]Kreise!$A$2:$C$53,3,FALSE)</f>
        <v>K03356</v>
      </c>
      <c r="F964">
        <f>VLOOKUP(A964,'2020_1-2-8_Download'!$B$11:$T$62,6,FALSE)</f>
        <v>29</v>
      </c>
    </row>
    <row r="965" spans="1:6" x14ac:dyDescent="0.25">
      <c r="A965" s="64">
        <f>'2020_1-2-8_Download'!B97</f>
        <v>357</v>
      </c>
      <c r="B965">
        <f>'2020_1-2-8_Download'!$G$67</f>
        <v>2007</v>
      </c>
      <c r="C965" t="str">
        <f>'2020_1-2-8_Download'!$D$70</f>
        <v>Deutsche</v>
      </c>
      <c r="D965" t="str">
        <f>VLOOKUP(A965,[1]Tabelle1!A$1:B$68,2,FALSE)</f>
        <v>Rotenburg (Wümme)</v>
      </c>
      <c r="E965" t="str">
        <f>VLOOKUP(A965,[2]Kreise!$A$2:$C$53,3,FALSE)</f>
        <v>K03357</v>
      </c>
      <c r="F965">
        <f>VLOOKUP(A965,'2020_1-2-8_Download'!$B$11:$T$62,6,FALSE)</f>
        <v>38</v>
      </c>
    </row>
    <row r="966" spans="1:6" x14ac:dyDescent="0.25">
      <c r="A966" s="64">
        <f>'2020_1-2-8_Download'!B98</f>
        <v>358</v>
      </c>
      <c r="B966">
        <f>'2020_1-2-8_Download'!$G$67</f>
        <v>2007</v>
      </c>
      <c r="C966" t="str">
        <f>'2020_1-2-8_Download'!$D$70</f>
        <v>Deutsche</v>
      </c>
      <c r="D966" t="str">
        <f>VLOOKUP(A966,[1]Tabelle1!A$1:B$68,2,FALSE)</f>
        <v>Heidekreis</v>
      </c>
      <c r="E966" t="str">
        <f>VLOOKUP(A966,[2]Kreise!$A$2:$C$53,3,FALSE)</f>
        <v>K03358</v>
      </c>
      <c r="F966">
        <f>VLOOKUP(A966,'2020_1-2-8_Download'!$B$11:$T$62,6,FALSE)</f>
        <v>23</v>
      </c>
    </row>
    <row r="967" spans="1:6" x14ac:dyDescent="0.25">
      <c r="A967" s="64">
        <f>'2020_1-2-8_Download'!B99</f>
        <v>359</v>
      </c>
      <c r="B967">
        <f>'2020_1-2-8_Download'!$G$67</f>
        <v>2007</v>
      </c>
      <c r="C967" t="str">
        <f>'2020_1-2-8_Download'!$D$70</f>
        <v>Deutsche</v>
      </c>
      <c r="D967" t="str">
        <f>VLOOKUP(A967,[1]Tabelle1!A$1:B$68,2,FALSE)</f>
        <v>Stade</v>
      </c>
      <c r="E967" t="str">
        <f>VLOOKUP(A967,[2]Kreise!$A$2:$C$53,3,FALSE)</f>
        <v>K03359</v>
      </c>
      <c r="F967">
        <f>VLOOKUP(A967,'2020_1-2-8_Download'!$B$11:$T$62,6,FALSE)</f>
        <v>31</v>
      </c>
    </row>
    <row r="968" spans="1:6" x14ac:dyDescent="0.25">
      <c r="A968" s="64">
        <f>'2020_1-2-8_Download'!B100</f>
        <v>360</v>
      </c>
      <c r="B968">
        <f>'2020_1-2-8_Download'!$G$67</f>
        <v>2007</v>
      </c>
      <c r="C968" t="str">
        <f>'2020_1-2-8_Download'!$D$70</f>
        <v>Deutsche</v>
      </c>
      <c r="D968" t="str">
        <f>VLOOKUP(A968,[1]Tabelle1!A$1:B$68,2,FALSE)</f>
        <v>Uelzen</v>
      </c>
      <c r="E968" t="str">
        <f>VLOOKUP(A968,[2]Kreise!$A$2:$C$53,3,FALSE)</f>
        <v>K03360</v>
      </c>
      <c r="F968">
        <f>VLOOKUP(A968,'2020_1-2-8_Download'!$B$11:$T$62,6,FALSE)</f>
        <v>20</v>
      </c>
    </row>
    <row r="969" spans="1:6" x14ac:dyDescent="0.25">
      <c r="A969" s="64">
        <f>'2020_1-2-8_Download'!B101</f>
        <v>361</v>
      </c>
      <c r="B969">
        <f>'2020_1-2-8_Download'!$G$67</f>
        <v>2007</v>
      </c>
      <c r="C969" t="str">
        <f>'2020_1-2-8_Download'!$D$70</f>
        <v>Deutsche</v>
      </c>
      <c r="D969" t="str">
        <f>VLOOKUP(A969,[1]Tabelle1!A$1:B$68,2,FALSE)</f>
        <v>Verden</v>
      </c>
      <c r="E969" t="str">
        <f>VLOOKUP(A969,[2]Kreise!$A$2:$C$53,3,FALSE)</f>
        <v>K03361</v>
      </c>
      <c r="F969">
        <f>VLOOKUP(A969,'2020_1-2-8_Download'!$B$11:$T$62,6,FALSE)</f>
        <v>46</v>
      </c>
    </row>
    <row r="970" spans="1:6" x14ac:dyDescent="0.25">
      <c r="A970" s="64">
        <f>'2020_1-2-8_Download'!B102</f>
        <v>3</v>
      </c>
      <c r="B970">
        <f>'2020_1-2-8_Download'!$G$67</f>
        <v>2007</v>
      </c>
      <c r="C970" t="str">
        <f>'2020_1-2-8_Download'!$D$70</f>
        <v>Deutsche</v>
      </c>
      <c r="D970" t="str">
        <f>VLOOKUP(A970,[1]Tabelle1!A$1:B$68,2,FALSE)</f>
        <v>Stat. Region Lüneburg</v>
      </c>
      <c r="E970" t="str">
        <f>VLOOKUP(A970,[2]Kreise!$A$2:$C$53,3,FALSE)</f>
        <v>K033</v>
      </c>
      <c r="F970">
        <f>VLOOKUP(A970,'2020_1-2-8_Download'!$B$11:$T$62,6,FALSE)</f>
        <v>374</v>
      </c>
    </row>
    <row r="971" spans="1:6" x14ac:dyDescent="0.25">
      <c r="A971" s="64">
        <f>'2020_1-2-8_Download'!B103</f>
        <v>401</v>
      </c>
      <c r="B971">
        <f>'2020_1-2-8_Download'!$G$67</f>
        <v>2007</v>
      </c>
      <c r="C971" t="str">
        <f>'2020_1-2-8_Download'!$D$70</f>
        <v>Deutsche</v>
      </c>
      <c r="D971" t="str">
        <f>VLOOKUP(A971,[1]Tabelle1!A$1:B$68,2,FALSE)</f>
        <v>Delmenhorst  Stadt</v>
      </c>
      <c r="E971" t="str">
        <f>VLOOKUP(A971,[2]Kreise!$A$2:$C$53,3,FALSE)</f>
        <v>K03401</v>
      </c>
      <c r="F971">
        <f>VLOOKUP(A971,'2020_1-2-8_Download'!$B$11:$T$62,6,FALSE)</f>
        <v>28</v>
      </c>
    </row>
    <row r="972" spans="1:6" x14ac:dyDescent="0.25">
      <c r="A972" s="64">
        <f>'2020_1-2-8_Download'!B104</f>
        <v>402</v>
      </c>
      <c r="B972">
        <f>'2020_1-2-8_Download'!$G$67</f>
        <v>2007</v>
      </c>
      <c r="C972" t="str">
        <f>'2020_1-2-8_Download'!$D$70</f>
        <v>Deutsche</v>
      </c>
      <c r="D972" t="str">
        <f>VLOOKUP(A972,[1]Tabelle1!A$1:B$68,2,FALSE)</f>
        <v>Emden  Stadt</v>
      </c>
      <c r="E972" t="str">
        <f>VLOOKUP(A972,[2]Kreise!$A$2:$C$53,3,FALSE)</f>
        <v>K03402</v>
      </c>
      <c r="F972">
        <f>VLOOKUP(A972,'2020_1-2-8_Download'!$B$11:$T$62,6,FALSE)</f>
        <v>16</v>
      </c>
    </row>
    <row r="973" spans="1:6" x14ac:dyDescent="0.25">
      <c r="A973" s="64">
        <f>'2020_1-2-8_Download'!B105</f>
        <v>403</v>
      </c>
      <c r="B973">
        <f>'2020_1-2-8_Download'!$G$67</f>
        <v>2007</v>
      </c>
      <c r="C973" t="str">
        <f>'2020_1-2-8_Download'!$D$70</f>
        <v>Deutsche</v>
      </c>
      <c r="D973" t="str">
        <f>VLOOKUP(A973,[1]Tabelle1!A$1:B$68,2,FALSE)</f>
        <v>Oldenburg(Oldb)  Stadt</v>
      </c>
      <c r="E973" t="str">
        <f>VLOOKUP(A973,[2]Kreise!$A$2:$C$53,3,FALSE)</f>
        <v>K03403</v>
      </c>
      <c r="F973">
        <f>VLOOKUP(A973,'2020_1-2-8_Download'!$B$11:$T$62,6,FALSE)</f>
        <v>95</v>
      </c>
    </row>
    <row r="974" spans="1:6" x14ac:dyDescent="0.25">
      <c r="A974" s="64">
        <f>'2020_1-2-8_Download'!B106</f>
        <v>404</v>
      </c>
      <c r="B974">
        <f>'2020_1-2-8_Download'!$G$67</f>
        <v>2007</v>
      </c>
      <c r="C974" t="str">
        <f>'2020_1-2-8_Download'!$D$70</f>
        <v>Deutsche</v>
      </c>
      <c r="D974" t="str">
        <f>VLOOKUP(A974,[1]Tabelle1!A$1:B$68,2,FALSE)</f>
        <v>Osnabrück  Stadt</v>
      </c>
      <c r="E974" t="str">
        <f>VLOOKUP(A974,[2]Kreise!$A$2:$C$53,3,FALSE)</f>
        <v>K03404</v>
      </c>
      <c r="F974">
        <f>VLOOKUP(A974,'2020_1-2-8_Download'!$B$11:$T$62,6,FALSE)</f>
        <v>75</v>
      </c>
    </row>
    <row r="975" spans="1:6" x14ac:dyDescent="0.25">
      <c r="A975" s="64">
        <f>'2020_1-2-8_Download'!B107</f>
        <v>405</v>
      </c>
      <c r="B975">
        <f>'2020_1-2-8_Download'!$G$67</f>
        <v>2007</v>
      </c>
      <c r="C975" t="str">
        <f>'2020_1-2-8_Download'!$D$70</f>
        <v>Deutsche</v>
      </c>
      <c r="D975" t="str">
        <f>VLOOKUP(A975,[1]Tabelle1!A$1:B$68,2,FALSE)</f>
        <v>Wilhelmshaven  Stadt</v>
      </c>
      <c r="E975" t="str">
        <f>VLOOKUP(A975,[2]Kreise!$A$2:$C$53,3,FALSE)</f>
        <v>K03405</v>
      </c>
      <c r="F975">
        <f>VLOOKUP(A975,'2020_1-2-8_Download'!$B$11:$T$62,6,FALSE)</f>
        <v>16</v>
      </c>
    </row>
    <row r="976" spans="1:6" x14ac:dyDescent="0.25">
      <c r="A976" s="64">
        <f>'2020_1-2-8_Download'!B108</f>
        <v>451</v>
      </c>
      <c r="B976">
        <f>'2020_1-2-8_Download'!$G$67</f>
        <v>2007</v>
      </c>
      <c r="C976" t="str">
        <f>'2020_1-2-8_Download'!$D$70</f>
        <v>Deutsche</v>
      </c>
      <c r="D976" t="str">
        <f>VLOOKUP(A976,[1]Tabelle1!A$1:B$68,2,FALSE)</f>
        <v>Ammerland</v>
      </c>
      <c r="E976" t="str">
        <f>VLOOKUP(A976,[2]Kreise!$A$2:$C$53,3,FALSE)</f>
        <v>K03451</v>
      </c>
      <c r="F976">
        <f>VLOOKUP(A976,'2020_1-2-8_Download'!$B$11:$T$62,6,FALSE)</f>
        <v>20</v>
      </c>
    </row>
    <row r="977" spans="1:6" x14ac:dyDescent="0.25">
      <c r="A977" s="64">
        <f>'2020_1-2-8_Download'!B109</f>
        <v>452</v>
      </c>
      <c r="B977">
        <f>'2020_1-2-8_Download'!$G$67</f>
        <v>2007</v>
      </c>
      <c r="C977" t="str">
        <f>'2020_1-2-8_Download'!$D$70</f>
        <v>Deutsche</v>
      </c>
      <c r="D977" t="str">
        <f>VLOOKUP(A977,[1]Tabelle1!A$1:B$68,2,FALSE)</f>
        <v>Aurich</v>
      </c>
      <c r="E977" t="str">
        <f>VLOOKUP(A977,[2]Kreise!$A$2:$C$53,3,FALSE)</f>
        <v>K03452</v>
      </c>
      <c r="F977">
        <f>VLOOKUP(A977,'2020_1-2-8_Download'!$B$11:$T$62,6,FALSE)</f>
        <v>60</v>
      </c>
    </row>
    <row r="978" spans="1:6" x14ac:dyDescent="0.25">
      <c r="A978" s="64">
        <f>'2020_1-2-8_Download'!B110</f>
        <v>453</v>
      </c>
      <c r="B978">
        <f>'2020_1-2-8_Download'!$G$67</f>
        <v>2007</v>
      </c>
      <c r="C978" t="str">
        <f>'2020_1-2-8_Download'!$D$70</f>
        <v>Deutsche</v>
      </c>
      <c r="D978" t="str">
        <f>VLOOKUP(A978,[1]Tabelle1!A$1:B$68,2,FALSE)</f>
        <v>Cloppenburg</v>
      </c>
      <c r="E978" t="str">
        <f>VLOOKUP(A978,[2]Kreise!$A$2:$C$53,3,FALSE)</f>
        <v>K03453</v>
      </c>
      <c r="F978">
        <f>VLOOKUP(A978,'2020_1-2-8_Download'!$B$11:$T$62,6,FALSE)</f>
        <v>44</v>
      </c>
    </row>
    <row r="979" spans="1:6" x14ac:dyDescent="0.25">
      <c r="A979" s="64">
        <f>'2020_1-2-8_Download'!B111</f>
        <v>454</v>
      </c>
      <c r="B979">
        <f>'2020_1-2-8_Download'!$G$67</f>
        <v>2007</v>
      </c>
      <c r="C979" t="str">
        <f>'2020_1-2-8_Download'!$D$70</f>
        <v>Deutsche</v>
      </c>
      <c r="D979" t="str">
        <f>VLOOKUP(A979,[1]Tabelle1!A$1:B$68,2,FALSE)</f>
        <v>Emsland</v>
      </c>
      <c r="E979" t="str">
        <f>VLOOKUP(A979,[2]Kreise!$A$2:$C$53,3,FALSE)</f>
        <v>K03454</v>
      </c>
      <c r="F979">
        <f>VLOOKUP(A979,'2020_1-2-8_Download'!$B$11:$T$62,6,FALSE)</f>
        <v>89</v>
      </c>
    </row>
    <row r="980" spans="1:6" x14ac:dyDescent="0.25">
      <c r="A980" s="64">
        <f>'2020_1-2-8_Download'!B112</f>
        <v>455</v>
      </c>
      <c r="B980">
        <f>'2020_1-2-8_Download'!$G$67</f>
        <v>2007</v>
      </c>
      <c r="C980" t="str">
        <f>'2020_1-2-8_Download'!$D$70</f>
        <v>Deutsche</v>
      </c>
      <c r="D980" t="str">
        <f>VLOOKUP(A980,[1]Tabelle1!A$1:B$68,2,FALSE)</f>
        <v>Friesland</v>
      </c>
      <c r="E980" t="str">
        <f>VLOOKUP(A980,[2]Kreise!$A$2:$C$53,3,FALSE)</f>
        <v>K03455</v>
      </c>
      <c r="F980">
        <f>VLOOKUP(A980,'2020_1-2-8_Download'!$B$11:$T$62,6,FALSE)</f>
        <v>18</v>
      </c>
    </row>
    <row r="981" spans="1:6" x14ac:dyDescent="0.25">
      <c r="A981" s="64">
        <f>'2020_1-2-8_Download'!B113</f>
        <v>456</v>
      </c>
      <c r="B981">
        <f>'2020_1-2-8_Download'!$G$67</f>
        <v>2007</v>
      </c>
      <c r="C981" t="str">
        <f>'2020_1-2-8_Download'!$D$70</f>
        <v>Deutsche</v>
      </c>
      <c r="D981" t="str">
        <f>VLOOKUP(A981,[1]Tabelle1!A$1:B$68,2,FALSE)</f>
        <v>Grafschaft Bentheim</v>
      </c>
      <c r="E981" t="str">
        <f>VLOOKUP(A981,[2]Kreise!$A$2:$C$53,3,FALSE)</f>
        <v>K03456</v>
      </c>
      <c r="F981">
        <f>VLOOKUP(A981,'2020_1-2-8_Download'!$B$11:$T$62,6,FALSE)</f>
        <v>109</v>
      </c>
    </row>
    <row r="982" spans="1:6" x14ac:dyDescent="0.25">
      <c r="A982" s="64">
        <f>'2020_1-2-8_Download'!B114</f>
        <v>457</v>
      </c>
      <c r="B982">
        <f>'2020_1-2-8_Download'!$G$67</f>
        <v>2007</v>
      </c>
      <c r="C982" t="str">
        <f>'2020_1-2-8_Download'!$D$70</f>
        <v>Deutsche</v>
      </c>
      <c r="D982" t="str">
        <f>VLOOKUP(A982,[1]Tabelle1!A$1:B$68,2,FALSE)</f>
        <v>Leer</v>
      </c>
      <c r="E982" t="str">
        <f>VLOOKUP(A982,[2]Kreise!$A$2:$C$53,3,FALSE)</f>
        <v>K03457</v>
      </c>
      <c r="F982">
        <f>VLOOKUP(A982,'2020_1-2-8_Download'!$B$11:$T$62,6,FALSE)</f>
        <v>40</v>
      </c>
    </row>
    <row r="983" spans="1:6" x14ac:dyDescent="0.25">
      <c r="A983" s="64">
        <f>'2020_1-2-8_Download'!B115</f>
        <v>458</v>
      </c>
      <c r="B983">
        <f>'2020_1-2-8_Download'!$G$67</f>
        <v>2007</v>
      </c>
      <c r="C983" t="str">
        <f>'2020_1-2-8_Download'!$D$70</f>
        <v>Deutsche</v>
      </c>
      <c r="D983" t="str">
        <f>VLOOKUP(A983,[1]Tabelle1!A$1:B$68,2,FALSE)</f>
        <v>Oldenburg</v>
      </c>
      <c r="E983" t="str">
        <f>VLOOKUP(A983,[2]Kreise!$A$2:$C$53,3,FALSE)</f>
        <v>K03458</v>
      </c>
      <c r="F983">
        <f>VLOOKUP(A983,'2020_1-2-8_Download'!$B$11:$T$62,6,FALSE)</f>
        <v>30</v>
      </c>
    </row>
    <row r="984" spans="1:6" x14ac:dyDescent="0.25">
      <c r="A984" s="64">
        <f>'2020_1-2-8_Download'!B116</f>
        <v>459</v>
      </c>
      <c r="B984">
        <f>'2020_1-2-8_Download'!$G$67</f>
        <v>2007</v>
      </c>
      <c r="C984" t="str">
        <f>'2020_1-2-8_Download'!$D$70</f>
        <v>Deutsche</v>
      </c>
      <c r="D984" t="str">
        <f>VLOOKUP(A984,[1]Tabelle1!A$1:B$68,2,FALSE)</f>
        <v>Osnabrück</v>
      </c>
      <c r="E984" t="str">
        <f>VLOOKUP(A984,[2]Kreise!$A$2:$C$53,3,FALSE)</f>
        <v>K03459</v>
      </c>
      <c r="F984">
        <f>VLOOKUP(A984,'2020_1-2-8_Download'!$B$11:$T$62,6,FALSE)</f>
        <v>87</v>
      </c>
    </row>
    <row r="985" spans="1:6" x14ac:dyDescent="0.25">
      <c r="A985" s="64">
        <f>'2020_1-2-8_Download'!B117</f>
        <v>460</v>
      </c>
      <c r="B985">
        <f>'2020_1-2-8_Download'!$G$67</f>
        <v>2007</v>
      </c>
      <c r="C985" t="str">
        <f>'2020_1-2-8_Download'!$D$70</f>
        <v>Deutsche</v>
      </c>
      <c r="D985" t="str">
        <f>VLOOKUP(A985,[1]Tabelle1!A$1:B$68,2,FALSE)</f>
        <v>Vechta</v>
      </c>
      <c r="E985" t="str">
        <f>VLOOKUP(A985,[2]Kreise!$A$2:$C$53,3,FALSE)</f>
        <v>K03460</v>
      </c>
      <c r="F985">
        <f>VLOOKUP(A985,'2020_1-2-8_Download'!$B$11:$T$62,6,FALSE)</f>
        <v>86</v>
      </c>
    </row>
    <row r="986" spans="1:6" x14ac:dyDescent="0.25">
      <c r="A986" s="64">
        <f>'2020_1-2-8_Download'!B118</f>
        <v>461</v>
      </c>
      <c r="B986">
        <f>'2020_1-2-8_Download'!$G$67</f>
        <v>2007</v>
      </c>
      <c r="C986" t="str">
        <f>'2020_1-2-8_Download'!$D$70</f>
        <v>Deutsche</v>
      </c>
      <c r="D986" t="str">
        <f>VLOOKUP(A986,[1]Tabelle1!A$1:B$68,2,FALSE)</f>
        <v>Wesermarsch</v>
      </c>
      <c r="E986" t="str">
        <f>VLOOKUP(A986,[2]Kreise!$A$2:$C$53,3,FALSE)</f>
        <v>K03461</v>
      </c>
      <c r="F986">
        <f>VLOOKUP(A986,'2020_1-2-8_Download'!$B$11:$T$62,6,FALSE)</f>
        <v>28</v>
      </c>
    </row>
    <row r="987" spans="1:6" x14ac:dyDescent="0.25">
      <c r="A987" s="64">
        <f>'2020_1-2-8_Download'!B119</f>
        <v>462</v>
      </c>
      <c r="B987">
        <f>'2020_1-2-8_Download'!$G$67</f>
        <v>2007</v>
      </c>
      <c r="C987" t="str">
        <f>'2020_1-2-8_Download'!$D$70</f>
        <v>Deutsche</v>
      </c>
      <c r="D987" t="str">
        <f>VLOOKUP(A987,[1]Tabelle1!A$1:B$68,2,FALSE)</f>
        <v>Wittmund</v>
      </c>
      <c r="E987" t="str">
        <f>VLOOKUP(A987,[2]Kreise!$A$2:$C$53,3,FALSE)</f>
        <v>K03462</v>
      </c>
      <c r="F987">
        <f>VLOOKUP(A987,'2020_1-2-8_Download'!$B$11:$T$62,6,FALSE)</f>
        <v>9</v>
      </c>
    </row>
    <row r="988" spans="1:6" x14ac:dyDescent="0.25">
      <c r="A988" s="64">
        <f>'2020_1-2-8_Download'!B120</f>
        <v>4</v>
      </c>
      <c r="B988">
        <f>'2020_1-2-8_Download'!$G$67</f>
        <v>2007</v>
      </c>
      <c r="C988" t="str">
        <f>'2020_1-2-8_Download'!$D$70</f>
        <v>Deutsche</v>
      </c>
      <c r="D988" t="str">
        <f>VLOOKUP(A988,[1]Tabelle1!A$1:B$68,2,FALSE)</f>
        <v>Stat. Region Weser-Ems</v>
      </c>
      <c r="E988" t="str">
        <f>VLOOKUP(A988,[2]Kreise!$A$2:$C$53,3,FALSE)</f>
        <v>K034</v>
      </c>
      <c r="F988">
        <f>VLOOKUP(A988,'2020_1-2-8_Download'!$B$11:$T$62,6,FALSE)</f>
        <v>850</v>
      </c>
    </row>
    <row r="989" spans="1:6" x14ac:dyDescent="0.25">
      <c r="A989" s="64">
        <f>'2020_1-2-8_Download'!B121</f>
        <v>0</v>
      </c>
      <c r="B989">
        <f>'2020_1-2-8_Download'!$G$67</f>
        <v>2007</v>
      </c>
      <c r="C989" t="str">
        <f>'2020_1-2-8_Download'!$D$70</f>
        <v>Deutsche</v>
      </c>
      <c r="D989" t="str">
        <f>VLOOKUP(A989,[1]Tabelle1!A$1:B$68,2,FALSE)</f>
        <v>Niedersachsen</v>
      </c>
      <c r="E989" t="str">
        <f>VLOOKUP(A989,[2]Kreise!$A$2:$C$53,3,FALSE)</f>
        <v>K030</v>
      </c>
      <c r="F989">
        <f>VLOOKUP(A989,'2020_1-2-8_Download'!$B$11:$T$62,6,FALSE)</f>
        <v>2385</v>
      </c>
    </row>
    <row r="990" spans="1:6" x14ac:dyDescent="0.25">
      <c r="A990" s="64">
        <f>'2020_1-2-8_Download'!B70</f>
        <v>101</v>
      </c>
      <c r="B990">
        <f>'2020_1-2-8_Download'!$H$67</f>
        <v>2008</v>
      </c>
      <c r="C990" t="str">
        <f>'2020_1-2-8_Download'!$D$70</f>
        <v>Deutsche</v>
      </c>
      <c r="D990" t="str">
        <f>VLOOKUP(A990,[1]Tabelle1!A$1:B$68,2,FALSE)</f>
        <v>Braunschweig  Stadt</v>
      </c>
      <c r="E990" t="str">
        <f>VLOOKUP(A990,[2]Kreise!$A$2:$C$53,3,FALSE)</f>
        <v>K03101</v>
      </c>
      <c r="F990">
        <f>VLOOKUP(A990,'2020_1-2-8_Download'!$B$11:$T$62,7,FALSE)</f>
        <v>67</v>
      </c>
    </row>
    <row r="991" spans="1:6" x14ac:dyDescent="0.25">
      <c r="A991" s="64">
        <f>'2020_1-2-8_Download'!B71</f>
        <v>102</v>
      </c>
      <c r="B991">
        <f>'2020_1-2-8_Download'!$H$67</f>
        <v>2008</v>
      </c>
      <c r="C991" t="str">
        <f>'2020_1-2-8_Download'!$D$70</f>
        <v>Deutsche</v>
      </c>
      <c r="D991" t="str">
        <f>VLOOKUP(A991,[1]Tabelle1!A$1:B$68,2,FALSE)</f>
        <v>Salzgitter  Stadt</v>
      </c>
      <c r="E991" t="str">
        <f>VLOOKUP(A991,[2]Kreise!$A$2:$C$53,3,FALSE)</f>
        <v>K03102</v>
      </c>
      <c r="F991">
        <f>VLOOKUP(A991,'2020_1-2-8_Download'!$B$11:$T$62,7,FALSE)</f>
        <v>32</v>
      </c>
    </row>
    <row r="992" spans="1:6" x14ac:dyDescent="0.25">
      <c r="A992" s="64">
        <f>'2020_1-2-8_Download'!B72</f>
        <v>103</v>
      </c>
      <c r="B992">
        <f>'2020_1-2-8_Download'!$H$67</f>
        <v>2008</v>
      </c>
      <c r="C992" t="str">
        <f>'2020_1-2-8_Download'!$D$70</f>
        <v>Deutsche</v>
      </c>
      <c r="D992" t="str">
        <f>VLOOKUP(A992,[1]Tabelle1!A$1:B$68,2,FALSE)</f>
        <v>Wolfsburg  Stadt</v>
      </c>
      <c r="E992" t="str">
        <f>VLOOKUP(A992,[2]Kreise!$A$2:$C$53,3,FALSE)</f>
        <v>K03103</v>
      </c>
      <c r="F992">
        <f>VLOOKUP(A992,'2020_1-2-8_Download'!$B$11:$T$62,7,FALSE)</f>
        <v>50</v>
      </c>
    </row>
    <row r="993" spans="1:6" x14ac:dyDescent="0.25">
      <c r="A993" s="64">
        <f>'2020_1-2-8_Download'!B73</f>
        <v>151</v>
      </c>
      <c r="B993">
        <f>'2020_1-2-8_Download'!$H$67</f>
        <v>2008</v>
      </c>
      <c r="C993" t="str">
        <f>'2020_1-2-8_Download'!$D$70</f>
        <v>Deutsche</v>
      </c>
      <c r="D993" t="str">
        <f>VLOOKUP(A993,[1]Tabelle1!A$1:B$68,2,FALSE)</f>
        <v>Gifhorn</v>
      </c>
      <c r="E993" t="str">
        <f>VLOOKUP(A993,[2]Kreise!$A$2:$C$53,3,FALSE)</f>
        <v>K03151</v>
      </c>
      <c r="F993">
        <f>VLOOKUP(A993,'2020_1-2-8_Download'!$B$11:$T$62,7,FALSE)</f>
        <v>34</v>
      </c>
    </row>
    <row r="994" spans="1:6" x14ac:dyDescent="0.25">
      <c r="A994" s="64">
        <f>'2020_1-2-8_Download'!B74</f>
        <v>153</v>
      </c>
      <c r="B994">
        <f>'2020_1-2-8_Download'!$H$67</f>
        <v>2008</v>
      </c>
      <c r="C994" t="str">
        <f>'2020_1-2-8_Download'!$D$70</f>
        <v>Deutsche</v>
      </c>
      <c r="D994" t="str">
        <f>VLOOKUP(A994,[1]Tabelle1!A$1:B$68,2,FALSE)</f>
        <v>Goslar</v>
      </c>
      <c r="E994" t="str">
        <f>VLOOKUP(A994,[2]Kreise!$A$2:$C$53,3,FALSE)</f>
        <v>K03153</v>
      </c>
      <c r="F994">
        <f>VLOOKUP(A994,'2020_1-2-8_Download'!$B$11:$T$62,7,FALSE)</f>
        <v>39</v>
      </c>
    </row>
    <row r="995" spans="1:6" x14ac:dyDescent="0.25">
      <c r="A995" s="64">
        <f>'2020_1-2-8_Download'!B75</f>
        <v>154</v>
      </c>
      <c r="B995">
        <f>'2020_1-2-8_Download'!$H$67</f>
        <v>2008</v>
      </c>
      <c r="C995" t="str">
        <f>'2020_1-2-8_Download'!$D$70</f>
        <v>Deutsche</v>
      </c>
      <c r="D995" t="str">
        <f>VLOOKUP(A995,[1]Tabelle1!A$1:B$68,2,FALSE)</f>
        <v>Helmstedt</v>
      </c>
      <c r="E995" t="str">
        <f>VLOOKUP(A995,[2]Kreise!$A$2:$C$53,3,FALSE)</f>
        <v>K03154</v>
      </c>
      <c r="F995">
        <f>VLOOKUP(A995,'2020_1-2-8_Download'!$B$11:$T$62,7,FALSE)</f>
        <v>16</v>
      </c>
    </row>
    <row r="996" spans="1:6" x14ac:dyDescent="0.25">
      <c r="A996" s="64">
        <f>'2020_1-2-8_Download'!B76</f>
        <v>155</v>
      </c>
      <c r="B996">
        <f>'2020_1-2-8_Download'!$H$67</f>
        <v>2008</v>
      </c>
      <c r="C996" t="str">
        <f>'2020_1-2-8_Download'!$D$70</f>
        <v>Deutsche</v>
      </c>
      <c r="D996" t="str">
        <f>VLOOKUP(A996,[1]Tabelle1!A$1:B$68,2,FALSE)</f>
        <v>Northeim</v>
      </c>
      <c r="E996" t="str">
        <f>VLOOKUP(A996,[2]Kreise!$A$2:$C$53,3,FALSE)</f>
        <v>K03155</v>
      </c>
      <c r="F996">
        <f>VLOOKUP(A996,'2020_1-2-8_Download'!$B$11:$T$62,7,FALSE)</f>
        <v>55</v>
      </c>
    </row>
    <row r="997" spans="1:6" x14ac:dyDescent="0.25">
      <c r="A997" s="64">
        <f>'2020_1-2-8_Download'!B77</f>
        <v>157</v>
      </c>
      <c r="B997">
        <f>'2020_1-2-8_Download'!$H$67</f>
        <v>2008</v>
      </c>
      <c r="C997" t="str">
        <f>'2020_1-2-8_Download'!$D$70</f>
        <v>Deutsche</v>
      </c>
      <c r="D997" t="str">
        <f>VLOOKUP(A997,[1]Tabelle1!A$1:B$68,2,FALSE)</f>
        <v>Peine</v>
      </c>
      <c r="E997" t="str">
        <f>VLOOKUP(A997,[2]Kreise!$A$2:$C$53,3,FALSE)</f>
        <v>K03157</v>
      </c>
      <c r="F997">
        <f>VLOOKUP(A997,'2020_1-2-8_Download'!$B$11:$T$62,7,FALSE)</f>
        <v>28</v>
      </c>
    </row>
    <row r="998" spans="1:6" x14ac:dyDescent="0.25">
      <c r="A998" s="64">
        <f>'2020_1-2-8_Download'!B78</f>
        <v>158</v>
      </c>
      <c r="B998">
        <f>'2020_1-2-8_Download'!$H$67</f>
        <v>2008</v>
      </c>
      <c r="C998" t="str">
        <f>'2020_1-2-8_Download'!$D$70</f>
        <v>Deutsche</v>
      </c>
      <c r="D998" t="str">
        <f>VLOOKUP(A998,[1]Tabelle1!A$1:B$68,2,FALSE)</f>
        <v>Wolfenbüttel</v>
      </c>
      <c r="E998" t="str">
        <f>VLOOKUP(A998,[2]Kreise!$A$2:$C$53,3,FALSE)</f>
        <v>K03158</v>
      </c>
      <c r="F998">
        <f>VLOOKUP(A998,'2020_1-2-8_Download'!$B$11:$T$62,7,FALSE)</f>
        <v>9</v>
      </c>
    </row>
    <row r="999" spans="1:6" x14ac:dyDescent="0.25">
      <c r="A999" s="64">
        <f>'2020_1-2-8_Download'!B79</f>
        <v>159</v>
      </c>
      <c r="B999">
        <f>'2020_1-2-8_Download'!$H$67</f>
        <v>2008</v>
      </c>
      <c r="C999" t="str">
        <f>'2020_1-2-8_Download'!$D$70</f>
        <v>Deutsche</v>
      </c>
      <c r="D999" t="str">
        <f>VLOOKUP(A999,[1]Tabelle1!A$1:B$68,2,FALSE)</f>
        <v>Göttingen</v>
      </c>
      <c r="E999" t="str">
        <f>VLOOKUP(A999,[2]Kreise!$A$2:$C$53,3,FALSE)</f>
        <v>K03159</v>
      </c>
      <c r="F999">
        <f>VLOOKUP(A999,'2020_1-2-8_Download'!$B$11:$T$62,7,FALSE)</f>
        <v>117</v>
      </c>
    </row>
    <row r="1000" spans="1:6" x14ac:dyDescent="0.25">
      <c r="A1000" s="64">
        <f>'2020_1-2-8_Download'!B80</f>
        <v>1</v>
      </c>
      <c r="B1000">
        <f>'2020_1-2-8_Download'!$H$67</f>
        <v>2008</v>
      </c>
      <c r="C1000" t="str">
        <f>'2020_1-2-8_Download'!$D$70</f>
        <v>Deutsche</v>
      </c>
      <c r="D1000" t="str">
        <f>VLOOKUP(A1000,[1]Tabelle1!A$1:B$68,2,FALSE)</f>
        <v>Stat. Region Braunschweig</v>
      </c>
      <c r="E1000" t="str">
        <f>VLOOKUP(A1000,[2]Kreise!$A$2:$C$53,3,FALSE)</f>
        <v>K031</v>
      </c>
      <c r="F1000">
        <f>VLOOKUP(A1000,'2020_1-2-8_Download'!$B$11:$T$62,7,FALSE)</f>
        <v>447</v>
      </c>
    </row>
    <row r="1001" spans="1:6" x14ac:dyDescent="0.25">
      <c r="A1001" s="64">
        <f>'2020_1-2-8_Download'!B81</f>
        <v>241</v>
      </c>
      <c r="B1001">
        <f>'2020_1-2-8_Download'!$H$67</f>
        <v>2008</v>
      </c>
      <c r="C1001" t="str">
        <f>'2020_1-2-8_Download'!$D$70</f>
        <v>Deutsche</v>
      </c>
      <c r="D1001" t="str">
        <f>VLOOKUP(A1001,[1]Tabelle1!A$1:B$68,2,FALSE)</f>
        <v>Hannover  Region</v>
      </c>
      <c r="E1001" t="str">
        <f>VLOOKUP(A1001,[2]Kreise!$A$2:$C$53,3,FALSE)</f>
        <v>K03241</v>
      </c>
      <c r="F1001">
        <f>VLOOKUP(A1001,'2020_1-2-8_Download'!$B$11:$T$62,7,FALSE)</f>
        <v>395</v>
      </c>
    </row>
    <row r="1002" spans="1:6" x14ac:dyDescent="0.25">
      <c r="A1002" s="64">
        <f>'2020_1-2-8_Download'!B82</f>
        <v>241001</v>
      </c>
      <c r="B1002">
        <f>'2020_1-2-8_Download'!$H$67</f>
        <v>2008</v>
      </c>
      <c r="C1002" t="str">
        <f>'2020_1-2-8_Download'!$D$70</f>
        <v>Deutsche</v>
      </c>
      <c r="D1002" t="str">
        <f>VLOOKUP(A1002,[1]Tabelle1!A$1:B$68,2,FALSE)</f>
        <v xml:space="preserve">   dav. Hannover  Lhst.</v>
      </c>
      <c r="E1002" t="str">
        <f>VLOOKUP(A1002,[2]Kreise!$A$2:$C$53,3,FALSE)</f>
        <v>K03241001</v>
      </c>
      <c r="F1002">
        <f>VLOOKUP(A1002,'2020_1-2-8_Download'!$B$11:$T$62,7,FALSE)</f>
        <v>237</v>
      </c>
    </row>
    <row r="1003" spans="1:6" x14ac:dyDescent="0.25">
      <c r="A1003" s="64">
        <f>'2020_1-2-8_Download'!B83</f>
        <v>241999</v>
      </c>
      <c r="B1003">
        <f>'2020_1-2-8_Download'!$H$67</f>
        <v>2008</v>
      </c>
      <c r="C1003" t="str">
        <f>'2020_1-2-8_Download'!$D$70</f>
        <v>Deutsche</v>
      </c>
      <c r="D1003" t="str">
        <f>VLOOKUP(A1003,[1]Tabelle1!A$1:B$68,2,FALSE)</f>
        <v xml:space="preserve">   dav. Hannover  Umland</v>
      </c>
      <c r="E1003" t="str">
        <f>VLOOKUP(A1003,[2]Kreise!$A$2:$C$53,3,FALSE)</f>
        <v>K03241999</v>
      </c>
      <c r="F1003">
        <f>VLOOKUP(A1003,'2020_1-2-8_Download'!$B$11:$T$62,7,FALSE)</f>
        <v>158</v>
      </c>
    </row>
    <row r="1004" spans="1:6" x14ac:dyDescent="0.25">
      <c r="A1004" s="64">
        <f>'2020_1-2-8_Download'!B84</f>
        <v>251</v>
      </c>
      <c r="B1004">
        <f>'2020_1-2-8_Download'!$H$67</f>
        <v>2008</v>
      </c>
      <c r="C1004" t="str">
        <f>'2020_1-2-8_Download'!$D$70</f>
        <v>Deutsche</v>
      </c>
      <c r="D1004" t="str">
        <f>VLOOKUP(A1004,[1]Tabelle1!A$1:B$68,2,FALSE)</f>
        <v>Diepholz</v>
      </c>
      <c r="E1004" t="str">
        <f>VLOOKUP(A1004,[2]Kreise!$A$2:$C$53,3,FALSE)</f>
        <v>K03251</v>
      </c>
      <c r="F1004">
        <f>VLOOKUP(A1004,'2020_1-2-8_Download'!$B$11:$T$62,7,FALSE)</f>
        <v>61</v>
      </c>
    </row>
    <row r="1005" spans="1:6" x14ac:dyDescent="0.25">
      <c r="A1005" s="64">
        <f>'2020_1-2-8_Download'!B85</f>
        <v>252</v>
      </c>
      <c r="B1005">
        <f>'2020_1-2-8_Download'!$H$67</f>
        <v>2008</v>
      </c>
      <c r="C1005" t="str">
        <f>'2020_1-2-8_Download'!$D$70</f>
        <v>Deutsche</v>
      </c>
      <c r="D1005" t="str">
        <f>VLOOKUP(A1005,[1]Tabelle1!A$1:B$68,2,FALSE)</f>
        <v>Hameln-Pyrmont</v>
      </c>
      <c r="E1005" t="str">
        <f>VLOOKUP(A1005,[2]Kreise!$A$2:$C$53,3,FALSE)</f>
        <v>K03252</v>
      </c>
      <c r="F1005">
        <f>VLOOKUP(A1005,'2020_1-2-8_Download'!$B$11:$T$62,7,FALSE)</f>
        <v>75</v>
      </c>
    </row>
    <row r="1006" spans="1:6" x14ac:dyDescent="0.25">
      <c r="A1006" s="64">
        <f>'2020_1-2-8_Download'!B86</f>
        <v>254</v>
      </c>
      <c r="B1006">
        <f>'2020_1-2-8_Download'!$H$67</f>
        <v>2008</v>
      </c>
      <c r="C1006" t="str">
        <f>'2020_1-2-8_Download'!$D$70</f>
        <v>Deutsche</v>
      </c>
      <c r="D1006" t="str">
        <f>VLOOKUP(A1006,[1]Tabelle1!A$1:B$68,2,FALSE)</f>
        <v>Hildesheim</v>
      </c>
      <c r="E1006" t="str">
        <f>VLOOKUP(A1006,[2]Kreise!$A$2:$C$53,3,FALSE)</f>
        <v>K03254</v>
      </c>
      <c r="F1006">
        <f>VLOOKUP(A1006,'2020_1-2-8_Download'!$B$11:$T$62,7,FALSE)</f>
        <v>109</v>
      </c>
    </row>
    <row r="1007" spans="1:6" x14ac:dyDescent="0.25">
      <c r="A1007" s="64">
        <f>'2020_1-2-8_Download'!B87</f>
        <v>255</v>
      </c>
      <c r="B1007">
        <f>'2020_1-2-8_Download'!$H$67</f>
        <v>2008</v>
      </c>
      <c r="C1007" t="str">
        <f>'2020_1-2-8_Download'!$D$70</f>
        <v>Deutsche</v>
      </c>
      <c r="D1007" t="str">
        <f>VLOOKUP(A1007,[1]Tabelle1!A$1:B$68,2,FALSE)</f>
        <v>Holzminden</v>
      </c>
      <c r="E1007" t="str">
        <f>VLOOKUP(A1007,[2]Kreise!$A$2:$C$53,3,FALSE)</f>
        <v>K03255</v>
      </c>
      <c r="F1007">
        <f>VLOOKUP(A1007,'2020_1-2-8_Download'!$B$11:$T$62,7,FALSE)</f>
        <v>10</v>
      </c>
    </row>
    <row r="1008" spans="1:6" x14ac:dyDescent="0.25">
      <c r="A1008" s="64">
        <f>'2020_1-2-8_Download'!B88</f>
        <v>256</v>
      </c>
      <c r="B1008">
        <f>'2020_1-2-8_Download'!$H$67</f>
        <v>2008</v>
      </c>
      <c r="C1008" t="str">
        <f>'2020_1-2-8_Download'!$D$70</f>
        <v>Deutsche</v>
      </c>
      <c r="D1008" t="str">
        <f>VLOOKUP(A1008,[1]Tabelle1!A$1:B$68,2,FALSE)</f>
        <v>Nienburg (Weser)</v>
      </c>
      <c r="E1008" t="str">
        <f>VLOOKUP(A1008,[2]Kreise!$A$2:$C$53,3,FALSE)</f>
        <v>K03256</v>
      </c>
      <c r="F1008">
        <f>VLOOKUP(A1008,'2020_1-2-8_Download'!$B$11:$T$62,7,FALSE)</f>
        <v>34</v>
      </c>
    </row>
    <row r="1009" spans="1:6" x14ac:dyDescent="0.25">
      <c r="A1009" s="64">
        <f>'2020_1-2-8_Download'!B89</f>
        <v>257</v>
      </c>
      <c r="B1009">
        <f>'2020_1-2-8_Download'!$H$67</f>
        <v>2008</v>
      </c>
      <c r="C1009" t="str">
        <f>'2020_1-2-8_Download'!$D$70</f>
        <v>Deutsche</v>
      </c>
      <c r="D1009" t="str">
        <f>VLOOKUP(A1009,[1]Tabelle1!A$1:B$68,2,FALSE)</f>
        <v>Schaumburg</v>
      </c>
      <c r="E1009" t="str">
        <f>VLOOKUP(A1009,[2]Kreise!$A$2:$C$53,3,FALSE)</f>
        <v>K03257</v>
      </c>
      <c r="F1009">
        <f>VLOOKUP(A1009,'2020_1-2-8_Download'!$B$11:$T$62,7,FALSE)</f>
        <v>50</v>
      </c>
    </row>
    <row r="1010" spans="1:6" x14ac:dyDescent="0.25">
      <c r="A1010" s="64">
        <f>'2020_1-2-8_Download'!B90</f>
        <v>2</v>
      </c>
      <c r="B1010">
        <f>'2020_1-2-8_Download'!$H$67</f>
        <v>2008</v>
      </c>
      <c r="C1010" t="str">
        <f>'2020_1-2-8_Download'!$D$70</f>
        <v>Deutsche</v>
      </c>
      <c r="D1010" t="str">
        <f>VLOOKUP(A1010,[1]Tabelle1!A$1:B$68,2,FALSE)</f>
        <v>Stat. Region Hannover</v>
      </c>
      <c r="E1010" t="str">
        <f>VLOOKUP(A1010,[2]Kreise!$A$2:$C$53,3,FALSE)</f>
        <v>K032</v>
      </c>
      <c r="F1010">
        <f>VLOOKUP(A1010,'2020_1-2-8_Download'!$B$11:$T$62,7,FALSE)</f>
        <v>734</v>
      </c>
    </row>
    <row r="1011" spans="1:6" x14ac:dyDescent="0.25">
      <c r="A1011" s="64">
        <f>'2020_1-2-8_Download'!B91</f>
        <v>351</v>
      </c>
      <c r="B1011">
        <f>'2020_1-2-8_Download'!$H$67</f>
        <v>2008</v>
      </c>
      <c r="C1011" t="str">
        <f>'2020_1-2-8_Download'!$D$70</f>
        <v>Deutsche</v>
      </c>
      <c r="D1011" t="str">
        <f>VLOOKUP(A1011,[1]Tabelle1!A$1:B$68,2,FALSE)</f>
        <v>Celle</v>
      </c>
      <c r="E1011" t="str">
        <f>VLOOKUP(A1011,[2]Kreise!$A$2:$C$53,3,FALSE)</f>
        <v>K03351</v>
      </c>
      <c r="F1011">
        <f>VLOOKUP(A1011,'2020_1-2-8_Download'!$B$11:$T$62,7,FALSE)</f>
        <v>33</v>
      </c>
    </row>
    <row r="1012" spans="1:6" x14ac:dyDescent="0.25">
      <c r="A1012" s="64">
        <f>'2020_1-2-8_Download'!B92</f>
        <v>352</v>
      </c>
      <c r="B1012">
        <f>'2020_1-2-8_Download'!$H$67</f>
        <v>2008</v>
      </c>
      <c r="C1012" t="str">
        <f>'2020_1-2-8_Download'!$D$70</f>
        <v>Deutsche</v>
      </c>
      <c r="D1012" t="str">
        <f>VLOOKUP(A1012,[1]Tabelle1!A$1:B$68,2,FALSE)</f>
        <v>Cuxhaven</v>
      </c>
      <c r="E1012" t="str">
        <f>VLOOKUP(A1012,[2]Kreise!$A$2:$C$53,3,FALSE)</f>
        <v>K03352</v>
      </c>
      <c r="F1012">
        <f>VLOOKUP(A1012,'2020_1-2-8_Download'!$B$11:$T$62,7,FALSE)</f>
        <v>44</v>
      </c>
    </row>
    <row r="1013" spans="1:6" x14ac:dyDescent="0.25">
      <c r="A1013" s="64">
        <f>'2020_1-2-8_Download'!B93</f>
        <v>353</v>
      </c>
      <c r="B1013">
        <f>'2020_1-2-8_Download'!$H$67</f>
        <v>2008</v>
      </c>
      <c r="C1013" t="str">
        <f>'2020_1-2-8_Download'!$D$70</f>
        <v>Deutsche</v>
      </c>
      <c r="D1013" t="str">
        <f>VLOOKUP(A1013,[1]Tabelle1!A$1:B$68,2,FALSE)</f>
        <v>Harburg</v>
      </c>
      <c r="E1013" t="str">
        <f>VLOOKUP(A1013,[2]Kreise!$A$2:$C$53,3,FALSE)</f>
        <v>K03353</v>
      </c>
      <c r="F1013">
        <f>VLOOKUP(A1013,'2020_1-2-8_Download'!$B$11:$T$62,7,FALSE)</f>
        <v>62</v>
      </c>
    </row>
    <row r="1014" spans="1:6" x14ac:dyDescent="0.25">
      <c r="A1014" s="64">
        <f>'2020_1-2-8_Download'!B94</f>
        <v>354</v>
      </c>
      <c r="B1014">
        <f>'2020_1-2-8_Download'!$H$67</f>
        <v>2008</v>
      </c>
      <c r="C1014" t="str">
        <f>'2020_1-2-8_Download'!$D$70</f>
        <v>Deutsche</v>
      </c>
      <c r="D1014" t="str">
        <f>VLOOKUP(A1014,[1]Tabelle1!A$1:B$68,2,FALSE)</f>
        <v>Lüchow-Dannenberg</v>
      </c>
      <c r="E1014" t="str">
        <f>VLOOKUP(A1014,[2]Kreise!$A$2:$C$53,3,FALSE)</f>
        <v>K03354</v>
      </c>
      <c r="F1014">
        <f>VLOOKUP(A1014,'2020_1-2-8_Download'!$B$11:$T$62,7,FALSE)</f>
        <v>3</v>
      </c>
    </row>
    <row r="1015" spans="1:6" x14ac:dyDescent="0.25">
      <c r="A1015" s="64">
        <f>'2020_1-2-8_Download'!B95</f>
        <v>355</v>
      </c>
      <c r="B1015">
        <f>'2020_1-2-8_Download'!$H$67</f>
        <v>2008</v>
      </c>
      <c r="C1015" t="str">
        <f>'2020_1-2-8_Download'!$D$70</f>
        <v>Deutsche</v>
      </c>
      <c r="D1015" t="str">
        <f>VLOOKUP(A1015,[1]Tabelle1!A$1:B$68,2,FALSE)</f>
        <v>Lüneburg</v>
      </c>
      <c r="E1015" t="str">
        <f>VLOOKUP(A1015,[2]Kreise!$A$2:$C$53,3,FALSE)</f>
        <v>K03355</v>
      </c>
      <c r="F1015">
        <f>VLOOKUP(A1015,'2020_1-2-8_Download'!$B$11:$T$62,7,FALSE)</f>
        <v>21</v>
      </c>
    </row>
    <row r="1016" spans="1:6" x14ac:dyDescent="0.25">
      <c r="A1016" s="64">
        <f>'2020_1-2-8_Download'!B96</f>
        <v>356</v>
      </c>
      <c r="B1016">
        <f>'2020_1-2-8_Download'!$H$67</f>
        <v>2008</v>
      </c>
      <c r="C1016" t="str">
        <f>'2020_1-2-8_Download'!$D$70</f>
        <v>Deutsche</v>
      </c>
      <c r="D1016" t="str">
        <f>VLOOKUP(A1016,[1]Tabelle1!A$1:B$68,2,FALSE)</f>
        <v>Osterholz</v>
      </c>
      <c r="E1016" t="str">
        <f>VLOOKUP(A1016,[2]Kreise!$A$2:$C$53,3,FALSE)</f>
        <v>K03356</v>
      </c>
      <c r="F1016">
        <f>VLOOKUP(A1016,'2020_1-2-8_Download'!$B$11:$T$62,7,FALSE)</f>
        <v>22</v>
      </c>
    </row>
    <row r="1017" spans="1:6" x14ac:dyDescent="0.25">
      <c r="A1017" s="64">
        <f>'2020_1-2-8_Download'!B97</f>
        <v>357</v>
      </c>
      <c r="B1017">
        <f>'2020_1-2-8_Download'!$H$67</f>
        <v>2008</v>
      </c>
      <c r="C1017" t="str">
        <f>'2020_1-2-8_Download'!$D$70</f>
        <v>Deutsche</v>
      </c>
      <c r="D1017" t="str">
        <f>VLOOKUP(A1017,[1]Tabelle1!A$1:B$68,2,FALSE)</f>
        <v>Rotenburg (Wümme)</v>
      </c>
      <c r="E1017" t="str">
        <f>VLOOKUP(A1017,[2]Kreise!$A$2:$C$53,3,FALSE)</f>
        <v>K03357</v>
      </c>
      <c r="F1017">
        <f>VLOOKUP(A1017,'2020_1-2-8_Download'!$B$11:$T$62,7,FALSE)</f>
        <v>23</v>
      </c>
    </row>
    <row r="1018" spans="1:6" x14ac:dyDescent="0.25">
      <c r="A1018" s="64">
        <f>'2020_1-2-8_Download'!B98</f>
        <v>358</v>
      </c>
      <c r="B1018">
        <f>'2020_1-2-8_Download'!$H$67</f>
        <v>2008</v>
      </c>
      <c r="C1018" t="str">
        <f>'2020_1-2-8_Download'!$D$70</f>
        <v>Deutsche</v>
      </c>
      <c r="D1018" t="str">
        <f>VLOOKUP(A1018,[1]Tabelle1!A$1:B$68,2,FALSE)</f>
        <v>Heidekreis</v>
      </c>
      <c r="E1018" t="str">
        <f>VLOOKUP(A1018,[2]Kreise!$A$2:$C$53,3,FALSE)</f>
        <v>K03358</v>
      </c>
      <c r="F1018">
        <f>VLOOKUP(A1018,'2020_1-2-8_Download'!$B$11:$T$62,7,FALSE)</f>
        <v>22</v>
      </c>
    </row>
    <row r="1019" spans="1:6" x14ac:dyDescent="0.25">
      <c r="A1019" s="64">
        <f>'2020_1-2-8_Download'!B99</f>
        <v>359</v>
      </c>
      <c r="B1019">
        <f>'2020_1-2-8_Download'!$H$67</f>
        <v>2008</v>
      </c>
      <c r="C1019" t="str">
        <f>'2020_1-2-8_Download'!$D$70</f>
        <v>Deutsche</v>
      </c>
      <c r="D1019" t="str">
        <f>VLOOKUP(A1019,[1]Tabelle1!A$1:B$68,2,FALSE)</f>
        <v>Stade</v>
      </c>
      <c r="E1019" t="str">
        <f>VLOOKUP(A1019,[2]Kreise!$A$2:$C$53,3,FALSE)</f>
        <v>K03359</v>
      </c>
      <c r="F1019">
        <f>VLOOKUP(A1019,'2020_1-2-8_Download'!$B$11:$T$62,7,FALSE)</f>
        <v>38</v>
      </c>
    </row>
    <row r="1020" spans="1:6" x14ac:dyDescent="0.25">
      <c r="A1020" s="64">
        <f>'2020_1-2-8_Download'!B100</f>
        <v>360</v>
      </c>
      <c r="B1020">
        <f>'2020_1-2-8_Download'!$H$67</f>
        <v>2008</v>
      </c>
      <c r="C1020" t="str">
        <f>'2020_1-2-8_Download'!$D$70</f>
        <v>Deutsche</v>
      </c>
      <c r="D1020" t="str">
        <f>VLOOKUP(A1020,[1]Tabelle1!A$1:B$68,2,FALSE)</f>
        <v>Uelzen</v>
      </c>
      <c r="E1020" t="str">
        <f>VLOOKUP(A1020,[2]Kreise!$A$2:$C$53,3,FALSE)</f>
        <v>K03360</v>
      </c>
      <c r="F1020">
        <f>VLOOKUP(A1020,'2020_1-2-8_Download'!$B$11:$T$62,7,FALSE)</f>
        <v>21</v>
      </c>
    </row>
    <row r="1021" spans="1:6" x14ac:dyDescent="0.25">
      <c r="A1021" s="64">
        <f>'2020_1-2-8_Download'!B101</f>
        <v>361</v>
      </c>
      <c r="B1021">
        <f>'2020_1-2-8_Download'!$H$67</f>
        <v>2008</v>
      </c>
      <c r="C1021" t="str">
        <f>'2020_1-2-8_Download'!$D$70</f>
        <v>Deutsche</v>
      </c>
      <c r="D1021" t="str">
        <f>VLOOKUP(A1021,[1]Tabelle1!A$1:B$68,2,FALSE)</f>
        <v>Verden</v>
      </c>
      <c r="E1021" t="str">
        <f>VLOOKUP(A1021,[2]Kreise!$A$2:$C$53,3,FALSE)</f>
        <v>K03361</v>
      </c>
      <c r="F1021">
        <f>VLOOKUP(A1021,'2020_1-2-8_Download'!$B$11:$T$62,7,FALSE)</f>
        <v>33</v>
      </c>
    </row>
    <row r="1022" spans="1:6" x14ac:dyDescent="0.25">
      <c r="A1022" s="64">
        <f>'2020_1-2-8_Download'!B102</f>
        <v>3</v>
      </c>
      <c r="B1022">
        <f>'2020_1-2-8_Download'!$H$67</f>
        <v>2008</v>
      </c>
      <c r="C1022" t="str">
        <f>'2020_1-2-8_Download'!$D$70</f>
        <v>Deutsche</v>
      </c>
      <c r="D1022" t="str">
        <f>VLOOKUP(A1022,[1]Tabelle1!A$1:B$68,2,FALSE)</f>
        <v>Stat. Region Lüneburg</v>
      </c>
      <c r="E1022" t="str">
        <f>VLOOKUP(A1022,[2]Kreise!$A$2:$C$53,3,FALSE)</f>
        <v>K033</v>
      </c>
      <c r="F1022">
        <f>VLOOKUP(A1022,'2020_1-2-8_Download'!$B$11:$T$62,7,FALSE)</f>
        <v>322</v>
      </c>
    </row>
    <row r="1023" spans="1:6" x14ac:dyDescent="0.25">
      <c r="A1023" s="64">
        <f>'2020_1-2-8_Download'!B103</f>
        <v>401</v>
      </c>
      <c r="B1023">
        <f>'2020_1-2-8_Download'!$H$67</f>
        <v>2008</v>
      </c>
      <c r="C1023" t="str">
        <f>'2020_1-2-8_Download'!$D$70</f>
        <v>Deutsche</v>
      </c>
      <c r="D1023" t="str">
        <f>VLOOKUP(A1023,[1]Tabelle1!A$1:B$68,2,FALSE)</f>
        <v>Delmenhorst  Stadt</v>
      </c>
      <c r="E1023" t="str">
        <f>VLOOKUP(A1023,[2]Kreise!$A$2:$C$53,3,FALSE)</f>
        <v>K03401</v>
      </c>
      <c r="F1023">
        <f>VLOOKUP(A1023,'2020_1-2-8_Download'!$B$11:$T$62,7,FALSE)</f>
        <v>25</v>
      </c>
    </row>
    <row r="1024" spans="1:6" x14ac:dyDescent="0.25">
      <c r="A1024" s="64">
        <f>'2020_1-2-8_Download'!B104</f>
        <v>402</v>
      </c>
      <c r="B1024">
        <f>'2020_1-2-8_Download'!$H$67</f>
        <v>2008</v>
      </c>
      <c r="C1024" t="str">
        <f>'2020_1-2-8_Download'!$D$70</f>
        <v>Deutsche</v>
      </c>
      <c r="D1024" t="str">
        <f>VLOOKUP(A1024,[1]Tabelle1!A$1:B$68,2,FALSE)</f>
        <v>Emden  Stadt</v>
      </c>
      <c r="E1024" t="str">
        <f>VLOOKUP(A1024,[2]Kreise!$A$2:$C$53,3,FALSE)</f>
        <v>K03402</v>
      </c>
      <c r="F1024">
        <f>VLOOKUP(A1024,'2020_1-2-8_Download'!$B$11:$T$62,7,FALSE)</f>
        <v>17</v>
      </c>
    </row>
    <row r="1025" spans="1:6" x14ac:dyDescent="0.25">
      <c r="A1025" s="64">
        <f>'2020_1-2-8_Download'!B105</f>
        <v>403</v>
      </c>
      <c r="B1025">
        <f>'2020_1-2-8_Download'!$H$67</f>
        <v>2008</v>
      </c>
      <c r="C1025" t="str">
        <f>'2020_1-2-8_Download'!$D$70</f>
        <v>Deutsche</v>
      </c>
      <c r="D1025" t="str">
        <f>VLOOKUP(A1025,[1]Tabelle1!A$1:B$68,2,FALSE)</f>
        <v>Oldenburg(Oldb)  Stadt</v>
      </c>
      <c r="E1025" t="str">
        <f>VLOOKUP(A1025,[2]Kreise!$A$2:$C$53,3,FALSE)</f>
        <v>K03403</v>
      </c>
      <c r="F1025">
        <f>VLOOKUP(A1025,'2020_1-2-8_Download'!$B$11:$T$62,7,FALSE)</f>
        <v>80</v>
      </c>
    </row>
    <row r="1026" spans="1:6" x14ac:dyDescent="0.25">
      <c r="A1026" s="64">
        <f>'2020_1-2-8_Download'!B106</f>
        <v>404</v>
      </c>
      <c r="B1026">
        <f>'2020_1-2-8_Download'!$H$67</f>
        <v>2008</v>
      </c>
      <c r="C1026" t="str">
        <f>'2020_1-2-8_Download'!$D$70</f>
        <v>Deutsche</v>
      </c>
      <c r="D1026" t="str">
        <f>VLOOKUP(A1026,[1]Tabelle1!A$1:B$68,2,FALSE)</f>
        <v>Osnabrück  Stadt</v>
      </c>
      <c r="E1026" t="str">
        <f>VLOOKUP(A1026,[2]Kreise!$A$2:$C$53,3,FALSE)</f>
        <v>K03404</v>
      </c>
      <c r="F1026">
        <f>VLOOKUP(A1026,'2020_1-2-8_Download'!$B$11:$T$62,7,FALSE)</f>
        <v>89</v>
      </c>
    </row>
    <row r="1027" spans="1:6" x14ac:dyDescent="0.25">
      <c r="A1027" s="64">
        <f>'2020_1-2-8_Download'!B107</f>
        <v>405</v>
      </c>
      <c r="B1027">
        <f>'2020_1-2-8_Download'!$H$67</f>
        <v>2008</v>
      </c>
      <c r="C1027" t="str">
        <f>'2020_1-2-8_Download'!$D$70</f>
        <v>Deutsche</v>
      </c>
      <c r="D1027" t="str">
        <f>VLOOKUP(A1027,[1]Tabelle1!A$1:B$68,2,FALSE)</f>
        <v>Wilhelmshaven  Stadt</v>
      </c>
      <c r="E1027" t="str">
        <f>VLOOKUP(A1027,[2]Kreise!$A$2:$C$53,3,FALSE)</f>
        <v>K03405</v>
      </c>
      <c r="F1027">
        <f>VLOOKUP(A1027,'2020_1-2-8_Download'!$B$11:$T$62,7,FALSE)</f>
        <v>9</v>
      </c>
    </row>
    <row r="1028" spans="1:6" x14ac:dyDescent="0.25">
      <c r="A1028" s="64">
        <f>'2020_1-2-8_Download'!B108</f>
        <v>451</v>
      </c>
      <c r="B1028">
        <f>'2020_1-2-8_Download'!$H$67</f>
        <v>2008</v>
      </c>
      <c r="C1028" t="str">
        <f>'2020_1-2-8_Download'!$D$70</f>
        <v>Deutsche</v>
      </c>
      <c r="D1028" t="str">
        <f>VLOOKUP(A1028,[1]Tabelle1!A$1:B$68,2,FALSE)</f>
        <v>Ammerland</v>
      </c>
      <c r="E1028" t="str">
        <f>VLOOKUP(A1028,[2]Kreise!$A$2:$C$53,3,FALSE)</f>
        <v>K03451</v>
      </c>
      <c r="F1028">
        <f>VLOOKUP(A1028,'2020_1-2-8_Download'!$B$11:$T$62,7,FALSE)</f>
        <v>22</v>
      </c>
    </row>
    <row r="1029" spans="1:6" x14ac:dyDescent="0.25">
      <c r="A1029" s="64">
        <f>'2020_1-2-8_Download'!B109</f>
        <v>452</v>
      </c>
      <c r="B1029">
        <f>'2020_1-2-8_Download'!$H$67</f>
        <v>2008</v>
      </c>
      <c r="C1029" t="str">
        <f>'2020_1-2-8_Download'!$D$70</f>
        <v>Deutsche</v>
      </c>
      <c r="D1029" t="str">
        <f>VLOOKUP(A1029,[1]Tabelle1!A$1:B$68,2,FALSE)</f>
        <v>Aurich</v>
      </c>
      <c r="E1029" t="str">
        <f>VLOOKUP(A1029,[2]Kreise!$A$2:$C$53,3,FALSE)</f>
        <v>K03452</v>
      </c>
      <c r="F1029">
        <f>VLOOKUP(A1029,'2020_1-2-8_Download'!$B$11:$T$62,7,FALSE)</f>
        <v>33</v>
      </c>
    </row>
    <row r="1030" spans="1:6" x14ac:dyDescent="0.25">
      <c r="A1030" s="64">
        <f>'2020_1-2-8_Download'!B110</f>
        <v>453</v>
      </c>
      <c r="B1030">
        <f>'2020_1-2-8_Download'!$H$67</f>
        <v>2008</v>
      </c>
      <c r="C1030" t="str">
        <f>'2020_1-2-8_Download'!$D$70</f>
        <v>Deutsche</v>
      </c>
      <c r="D1030" t="str">
        <f>VLOOKUP(A1030,[1]Tabelle1!A$1:B$68,2,FALSE)</f>
        <v>Cloppenburg</v>
      </c>
      <c r="E1030" t="str">
        <f>VLOOKUP(A1030,[2]Kreise!$A$2:$C$53,3,FALSE)</f>
        <v>K03453</v>
      </c>
      <c r="F1030">
        <f>VLOOKUP(A1030,'2020_1-2-8_Download'!$B$11:$T$62,7,FALSE)</f>
        <v>39</v>
      </c>
    </row>
    <row r="1031" spans="1:6" x14ac:dyDescent="0.25">
      <c r="A1031" s="64">
        <f>'2020_1-2-8_Download'!B111</f>
        <v>454</v>
      </c>
      <c r="B1031">
        <f>'2020_1-2-8_Download'!$H$67</f>
        <v>2008</v>
      </c>
      <c r="C1031" t="str">
        <f>'2020_1-2-8_Download'!$D$70</f>
        <v>Deutsche</v>
      </c>
      <c r="D1031" t="str">
        <f>VLOOKUP(A1031,[1]Tabelle1!A$1:B$68,2,FALSE)</f>
        <v>Emsland</v>
      </c>
      <c r="E1031" t="str">
        <f>VLOOKUP(A1031,[2]Kreise!$A$2:$C$53,3,FALSE)</f>
        <v>K03454</v>
      </c>
      <c r="F1031">
        <f>VLOOKUP(A1031,'2020_1-2-8_Download'!$B$11:$T$62,7,FALSE)</f>
        <v>108</v>
      </c>
    </row>
    <row r="1032" spans="1:6" x14ac:dyDescent="0.25">
      <c r="A1032" s="64">
        <f>'2020_1-2-8_Download'!B112</f>
        <v>455</v>
      </c>
      <c r="B1032">
        <f>'2020_1-2-8_Download'!$H$67</f>
        <v>2008</v>
      </c>
      <c r="C1032" t="str">
        <f>'2020_1-2-8_Download'!$D$70</f>
        <v>Deutsche</v>
      </c>
      <c r="D1032" t="str">
        <f>VLOOKUP(A1032,[1]Tabelle1!A$1:B$68,2,FALSE)</f>
        <v>Friesland</v>
      </c>
      <c r="E1032" t="str">
        <f>VLOOKUP(A1032,[2]Kreise!$A$2:$C$53,3,FALSE)</f>
        <v>K03455</v>
      </c>
      <c r="F1032">
        <f>VLOOKUP(A1032,'2020_1-2-8_Download'!$B$11:$T$62,7,FALSE)</f>
        <v>15</v>
      </c>
    </row>
    <row r="1033" spans="1:6" x14ac:dyDescent="0.25">
      <c r="A1033" s="64">
        <f>'2020_1-2-8_Download'!B113</f>
        <v>456</v>
      </c>
      <c r="B1033">
        <f>'2020_1-2-8_Download'!$H$67</f>
        <v>2008</v>
      </c>
      <c r="C1033" t="str">
        <f>'2020_1-2-8_Download'!$D$70</f>
        <v>Deutsche</v>
      </c>
      <c r="D1033" t="str">
        <f>VLOOKUP(A1033,[1]Tabelle1!A$1:B$68,2,FALSE)</f>
        <v>Grafschaft Bentheim</v>
      </c>
      <c r="E1033" t="str">
        <f>VLOOKUP(A1033,[2]Kreise!$A$2:$C$53,3,FALSE)</f>
        <v>K03456</v>
      </c>
      <c r="F1033">
        <f>VLOOKUP(A1033,'2020_1-2-8_Download'!$B$11:$T$62,7,FALSE)</f>
        <v>100</v>
      </c>
    </row>
    <row r="1034" spans="1:6" x14ac:dyDescent="0.25">
      <c r="A1034" s="64">
        <f>'2020_1-2-8_Download'!B114</f>
        <v>457</v>
      </c>
      <c r="B1034">
        <f>'2020_1-2-8_Download'!$H$67</f>
        <v>2008</v>
      </c>
      <c r="C1034" t="str">
        <f>'2020_1-2-8_Download'!$D$70</f>
        <v>Deutsche</v>
      </c>
      <c r="D1034" t="str">
        <f>VLOOKUP(A1034,[1]Tabelle1!A$1:B$68,2,FALSE)</f>
        <v>Leer</v>
      </c>
      <c r="E1034" t="str">
        <f>VLOOKUP(A1034,[2]Kreise!$A$2:$C$53,3,FALSE)</f>
        <v>K03457</v>
      </c>
      <c r="F1034">
        <f>VLOOKUP(A1034,'2020_1-2-8_Download'!$B$11:$T$62,7,FALSE)</f>
        <v>36</v>
      </c>
    </row>
    <row r="1035" spans="1:6" x14ac:dyDescent="0.25">
      <c r="A1035" s="64">
        <f>'2020_1-2-8_Download'!B115</f>
        <v>458</v>
      </c>
      <c r="B1035">
        <f>'2020_1-2-8_Download'!$H$67</f>
        <v>2008</v>
      </c>
      <c r="C1035" t="str">
        <f>'2020_1-2-8_Download'!$D$70</f>
        <v>Deutsche</v>
      </c>
      <c r="D1035" t="str">
        <f>VLOOKUP(A1035,[1]Tabelle1!A$1:B$68,2,FALSE)</f>
        <v>Oldenburg</v>
      </c>
      <c r="E1035" t="str">
        <f>VLOOKUP(A1035,[2]Kreise!$A$2:$C$53,3,FALSE)</f>
        <v>K03458</v>
      </c>
      <c r="F1035">
        <f>VLOOKUP(A1035,'2020_1-2-8_Download'!$B$11:$T$62,7,FALSE)</f>
        <v>28</v>
      </c>
    </row>
    <row r="1036" spans="1:6" x14ac:dyDescent="0.25">
      <c r="A1036" s="64">
        <f>'2020_1-2-8_Download'!B116</f>
        <v>459</v>
      </c>
      <c r="B1036">
        <f>'2020_1-2-8_Download'!$H$67</f>
        <v>2008</v>
      </c>
      <c r="C1036" t="str">
        <f>'2020_1-2-8_Download'!$D$70</f>
        <v>Deutsche</v>
      </c>
      <c r="D1036" t="str">
        <f>VLOOKUP(A1036,[1]Tabelle1!A$1:B$68,2,FALSE)</f>
        <v>Osnabrück</v>
      </c>
      <c r="E1036" t="str">
        <f>VLOOKUP(A1036,[2]Kreise!$A$2:$C$53,3,FALSE)</f>
        <v>K03459</v>
      </c>
      <c r="F1036">
        <f>VLOOKUP(A1036,'2020_1-2-8_Download'!$B$11:$T$62,7,FALSE)</f>
        <v>83</v>
      </c>
    </row>
    <row r="1037" spans="1:6" x14ac:dyDescent="0.25">
      <c r="A1037" s="64">
        <f>'2020_1-2-8_Download'!B117</f>
        <v>460</v>
      </c>
      <c r="B1037">
        <f>'2020_1-2-8_Download'!$H$67</f>
        <v>2008</v>
      </c>
      <c r="C1037" t="str">
        <f>'2020_1-2-8_Download'!$D$70</f>
        <v>Deutsche</v>
      </c>
      <c r="D1037" t="str">
        <f>VLOOKUP(A1037,[1]Tabelle1!A$1:B$68,2,FALSE)</f>
        <v>Vechta</v>
      </c>
      <c r="E1037" t="str">
        <f>VLOOKUP(A1037,[2]Kreise!$A$2:$C$53,3,FALSE)</f>
        <v>K03460</v>
      </c>
      <c r="F1037">
        <f>VLOOKUP(A1037,'2020_1-2-8_Download'!$B$11:$T$62,7,FALSE)</f>
        <v>88</v>
      </c>
    </row>
    <row r="1038" spans="1:6" x14ac:dyDescent="0.25">
      <c r="A1038" s="64">
        <f>'2020_1-2-8_Download'!B118</f>
        <v>461</v>
      </c>
      <c r="B1038">
        <f>'2020_1-2-8_Download'!$H$67</f>
        <v>2008</v>
      </c>
      <c r="C1038" t="str">
        <f>'2020_1-2-8_Download'!$D$70</f>
        <v>Deutsche</v>
      </c>
      <c r="D1038" t="str">
        <f>VLOOKUP(A1038,[1]Tabelle1!A$1:B$68,2,FALSE)</f>
        <v>Wesermarsch</v>
      </c>
      <c r="E1038" t="str">
        <f>VLOOKUP(A1038,[2]Kreise!$A$2:$C$53,3,FALSE)</f>
        <v>K03461</v>
      </c>
      <c r="F1038">
        <f>VLOOKUP(A1038,'2020_1-2-8_Download'!$B$11:$T$62,7,FALSE)</f>
        <v>26</v>
      </c>
    </row>
    <row r="1039" spans="1:6" x14ac:dyDescent="0.25">
      <c r="A1039" s="64">
        <f>'2020_1-2-8_Download'!B119</f>
        <v>462</v>
      </c>
      <c r="B1039">
        <f>'2020_1-2-8_Download'!$H$67</f>
        <v>2008</v>
      </c>
      <c r="C1039" t="str">
        <f>'2020_1-2-8_Download'!$D$70</f>
        <v>Deutsche</v>
      </c>
      <c r="D1039" t="str">
        <f>VLOOKUP(A1039,[1]Tabelle1!A$1:B$68,2,FALSE)</f>
        <v>Wittmund</v>
      </c>
      <c r="E1039" t="str">
        <f>VLOOKUP(A1039,[2]Kreise!$A$2:$C$53,3,FALSE)</f>
        <v>K03462</v>
      </c>
      <c r="F1039">
        <f>VLOOKUP(A1039,'2020_1-2-8_Download'!$B$11:$T$62,7,FALSE)</f>
        <v>17</v>
      </c>
    </row>
    <row r="1040" spans="1:6" x14ac:dyDescent="0.25">
      <c r="A1040" s="64">
        <f>'2020_1-2-8_Download'!B120</f>
        <v>4</v>
      </c>
      <c r="B1040">
        <f>'2020_1-2-8_Download'!$H$67</f>
        <v>2008</v>
      </c>
      <c r="C1040" t="str">
        <f>'2020_1-2-8_Download'!$D$70</f>
        <v>Deutsche</v>
      </c>
      <c r="D1040" t="str">
        <f>VLOOKUP(A1040,[1]Tabelle1!A$1:B$68,2,FALSE)</f>
        <v>Stat. Region Weser-Ems</v>
      </c>
      <c r="E1040" t="str">
        <f>VLOOKUP(A1040,[2]Kreise!$A$2:$C$53,3,FALSE)</f>
        <v>K034</v>
      </c>
      <c r="F1040">
        <f>VLOOKUP(A1040,'2020_1-2-8_Download'!$B$11:$T$62,7,FALSE)</f>
        <v>815</v>
      </c>
    </row>
    <row r="1041" spans="1:6" x14ac:dyDescent="0.25">
      <c r="A1041" s="64">
        <f>'2020_1-2-8_Download'!B121</f>
        <v>0</v>
      </c>
      <c r="B1041">
        <f>'2020_1-2-8_Download'!$H$67</f>
        <v>2008</v>
      </c>
      <c r="C1041" t="str">
        <f>'2020_1-2-8_Download'!$D$70</f>
        <v>Deutsche</v>
      </c>
      <c r="D1041" t="str">
        <f>VLOOKUP(A1041,[1]Tabelle1!A$1:B$68,2,FALSE)</f>
        <v>Niedersachsen</v>
      </c>
      <c r="E1041" t="str">
        <f>VLOOKUP(A1041,[2]Kreise!$A$2:$C$53,3,FALSE)</f>
        <v>K030</v>
      </c>
      <c r="F1041">
        <f>VLOOKUP(A1041,'2020_1-2-8_Download'!$B$11:$T$62,7,FALSE)</f>
        <v>2318</v>
      </c>
    </row>
    <row r="1042" spans="1:6" x14ac:dyDescent="0.25">
      <c r="A1042" s="64">
        <f>'2020_1-2-8_Download'!B70</f>
        <v>101</v>
      </c>
      <c r="B1042">
        <f>'2020_1-2-8_Download'!$I$67</f>
        <v>2009</v>
      </c>
      <c r="C1042" t="str">
        <f>'2020_1-2-8_Download'!$D$70</f>
        <v>Deutsche</v>
      </c>
      <c r="D1042" t="str">
        <f>VLOOKUP(A1042,[1]Tabelle1!A$1:B$68,2,FALSE)</f>
        <v>Braunschweig  Stadt</v>
      </c>
      <c r="E1042" t="str">
        <f>VLOOKUP(A1042,[2]Kreise!$A$2:$C$53,3,FALSE)</f>
        <v>K03101</v>
      </c>
      <c r="F1042">
        <f>VLOOKUP(A1042,'2020_1-2-8_Download'!$B$11:$T$62,8,FALSE)</f>
        <v>63</v>
      </c>
    </row>
    <row r="1043" spans="1:6" x14ac:dyDescent="0.25">
      <c r="A1043" s="64">
        <f>'2020_1-2-8_Download'!B71</f>
        <v>102</v>
      </c>
      <c r="B1043">
        <f>'2020_1-2-8_Download'!$I$67</f>
        <v>2009</v>
      </c>
      <c r="C1043" t="str">
        <f>'2020_1-2-8_Download'!$D$70</f>
        <v>Deutsche</v>
      </c>
      <c r="D1043" t="str">
        <f>VLOOKUP(A1043,[1]Tabelle1!A$1:B$68,2,FALSE)</f>
        <v>Salzgitter  Stadt</v>
      </c>
      <c r="E1043" t="str">
        <f>VLOOKUP(A1043,[2]Kreise!$A$2:$C$53,3,FALSE)</f>
        <v>K03102</v>
      </c>
      <c r="F1043">
        <f>VLOOKUP(A1043,'2020_1-2-8_Download'!$B$11:$T$62,8,FALSE)</f>
        <v>20</v>
      </c>
    </row>
    <row r="1044" spans="1:6" x14ac:dyDescent="0.25">
      <c r="A1044" s="64">
        <f>'2020_1-2-8_Download'!B72</f>
        <v>103</v>
      </c>
      <c r="B1044">
        <f>'2020_1-2-8_Download'!$I$67</f>
        <v>2009</v>
      </c>
      <c r="C1044" t="str">
        <f>'2020_1-2-8_Download'!$D$70</f>
        <v>Deutsche</v>
      </c>
      <c r="D1044" t="str">
        <f>VLOOKUP(A1044,[1]Tabelle1!A$1:B$68,2,FALSE)</f>
        <v>Wolfsburg  Stadt</v>
      </c>
      <c r="E1044" t="str">
        <f>VLOOKUP(A1044,[2]Kreise!$A$2:$C$53,3,FALSE)</f>
        <v>K03103</v>
      </c>
      <c r="F1044">
        <f>VLOOKUP(A1044,'2020_1-2-8_Download'!$B$11:$T$62,8,FALSE)</f>
        <v>28</v>
      </c>
    </row>
    <row r="1045" spans="1:6" x14ac:dyDescent="0.25">
      <c r="A1045" s="64">
        <f>'2020_1-2-8_Download'!B73</f>
        <v>151</v>
      </c>
      <c r="B1045">
        <f>'2020_1-2-8_Download'!$I$67</f>
        <v>2009</v>
      </c>
      <c r="C1045" t="str">
        <f>'2020_1-2-8_Download'!$D$70</f>
        <v>Deutsche</v>
      </c>
      <c r="D1045" t="str">
        <f>VLOOKUP(A1045,[1]Tabelle1!A$1:B$68,2,FALSE)</f>
        <v>Gifhorn</v>
      </c>
      <c r="E1045" t="str">
        <f>VLOOKUP(A1045,[2]Kreise!$A$2:$C$53,3,FALSE)</f>
        <v>K03151</v>
      </c>
      <c r="F1045">
        <f>VLOOKUP(A1045,'2020_1-2-8_Download'!$B$11:$T$62,8,FALSE)</f>
        <v>12</v>
      </c>
    </row>
    <row r="1046" spans="1:6" x14ac:dyDescent="0.25">
      <c r="A1046" s="64">
        <f>'2020_1-2-8_Download'!B74</f>
        <v>153</v>
      </c>
      <c r="B1046">
        <f>'2020_1-2-8_Download'!$I$67</f>
        <v>2009</v>
      </c>
      <c r="C1046" t="str">
        <f>'2020_1-2-8_Download'!$D$70</f>
        <v>Deutsche</v>
      </c>
      <c r="D1046" t="str">
        <f>VLOOKUP(A1046,[1]Tabelle1!A$1:B$68,2,FALSE)</f>
        <v>Goslar</v>
      </c>
      <c r="E1046" t="str">
        <f>VLOOKUP(A1046,[2]Kreise!$A$2:$C$53,3,FALSE)</f>
        <v>K03153</v>
      </c>
      <c r="F1046">
        <f>VLOOKUP(A1046,'2020_1-2-8_Download'!$B$11:$T$62,8,FALSE)</f>
        <v>43</v>
      </c>
    </row>
    <row r="1047" spans="1:6" x14ac:dyDescent="0.25">
      <c r="A1047" s="64">
        <f>'2020_1-2-8_Download'!B75</f>
        <v>154</v>
      </c>
      <c r="B1047">
        <f>'2020_1-2-8_Download'!$I$67</f>
        <v>2009</v>
      </c>
      <c r="C1047" t="str">
        <f>'2020_1-2-8_Download'!$D$70</f>
        <v>Deutsche</v>
      </c>
      <c r="D1047" t="str">
        <f>VLOOKUP(A1047,[1]Tabelle1!A$1:B$68,2,FALSE)</f>
        <v>Helmstedt</v>
      </c>
      <c r="E1047" t="str">
        <f>VLOOKUP(A1047,[2]Kreise!$A$2:$C$53,3,FALSE)</f>
        <v>K03154</v>
      </c>
      <c r="F1047">
        <f>VLOOKUP(A1047,'2020_1-2-8_Download'!$B$11:$T$62,8,FALSE)</f>
        <v>14</v>
      </c>
    </row>
    <row r="1048" spans="1:6" x14ac:dyDescent="0.25">
      <c r="A1048" s="64">
        <f>'2020_1-2-8_Download'!B76</f>
        <v>155</v>
      </c>
      <c r="B1048">
        <f>'2020_1-2-8_Download'!$I$67</f>
        <v>2009</v>
      </c>
      <c r="C1048" t="str">
        <f>'2020_1-2-8_Download'!$D$70</f>
        <v>Deutsche</v>
      </c>
      <c r="D1048" t="str">
        <f>VLOOKUP(A1048,[1]Tabelle1!A$1:B$68,2,FALSE)</f>
        <v>Northeim</v>
      </c>
      <c r="E1048" t="str">
        <f>VLOOKUP(A1048,[2]Kreise!$A$2:$C$53,3,FALSE)</f>
        <v>K03155</v>
      </c>
      <c r="F1048">
        <f>VLOOKUP(A1048,'2020_1-2-8_Download'!$B$11:$T$62,8,FALSE)</f>
        <v>35</v>
      </c>
    </row>
    <row r="1049" spans="1:6" x14ac:dyDescent="0.25">
      <c r="A1049" s="64">
        <f>'2020_1-2-8_Download'!B77</f>
        <v>157</v>
      </c>
      <c r="B1049">
        <f>'2020_1-2-8_Download'!$I$67</f>
        <v>2009</v>
      </c>
      <c r="C1049" t="str">
        <f>'2020_1-2-8_Download'!$D$70</f>
        <v>Deutsche</v>
      </c>
      <c r="D1049" t="str">
        <f>VLOOKUP(A1049,[1]Tabelle1!A$1:B$68,2,FALSE)</f>
        <v>Peine</v>
      </c>
      <c r="E1049" t="str">
        <f>VLOOKUP(A1049,[2]Kreise!$A$2:$C$53,3,FALSE)</f>
        <v>K03157</v>
      </c>
      <c r="F1049">
        <f>VLOOKUP(A1049,'2020_1-2-8_Download'!$B$11:$T$62,8,FALSE)</f>
        <v>23</v>
      </c>
    </row>
    <row r="1050" spans="1:6" x14ac:dyDescent="0.25">
      <c r="A1050" s="64">
        <f>'2020_1-2-8_Download'!B78</f>
        <v>158</v>
      </c>
      <c r="B1050">
        <f>'2020_1-2-8_Download'!$I$67</f>
        <v>2009</v>
      </c>
      <c r="C1050" t="str">
        <f>'2020_1-2-8_Download'!$D$70</f>
        <v>Deutsche</v>
      </c>
      <c r="D1050" t="str">
        <f>VLOOKUP(A1050,[1]Tabelle1!A$1:B$68,2,FALSE)</f>
        <v>Wolfenbüttel</v>
      </c>
      <c r="E1050" t="str">
        <f>VLOOKUP(A1050,[2]Kreise!$A$2:$C$53,3,FALSE)</f>
        <v>K03158</v>
      </c>
      <c r="F1050">
        <f>VLOOKUP(A1050,'2020_1-2-8_Download'!$B$11:$T$62,8,FALSE)</f>
        <v>25</v>
      </c>
    </row>
    <row r="1051" spans="1:6" x14ac:dyDescent="0.25">
      <c r="A1051" s="64">
        <f>'2020_1-2-8_Download'!B79</f>
        <v>159</v>
      </c>
      <c r="B1051">
        <f>'2020_1-2-8_Download'!$I$67</f>
        <v>2009</v>
      </c>
      <c r="C1051" t="str">
        <f>'2020_1-2-8_Download'!$D$70</f>
        <v>Deutsche</v>
      </c>
      <c r="D1051" t="str">
        <f>VLOOKUP(A1051,[1]Tabelle1!A$1:B$68,2,FALSE)</f>
        <v>Göttingen</v>
      </c>
      <c r="E1051" t="str">
        <f>VLOOKUP(A1051,[2]Kreise!$A$2:$C$53,3,FALSE)</f>
        <v>K03159</v>
      </c>
      <c r="F1051">
        <f>VLOOKUP(A1051,'2020_1-2-8_Download'!$B$11:$T$62,8,FALSE)</f>
        <v>115</v>
      </c>
    </row>
    <row r="1052" spans="1:6" x14ac:dyDescent="0.25">
      <c r="A1052" s="64">
        <f>'2020_1-2-8_Download'!B80</f>
        <v>1</v>
      </c>
      <c r="B1052">
        <f>'2020_1-2-8_Download'!$I$67</f>
        <v>2009</v>
      </c>
      <c r="C1052" t="str">
        <f>'2020_1-2-8_Download'!$D$70</f>
        <v>Deutsche</v>
      </c>
      <c r="D1052" t="str">
        <f>VLOOKUP(A1052,[1]Tabelle1!A$1:B$68,2,FALSE)</f>
        <v>Stat. Region Braunschweig</v>
      </c>
      <c r="E1052" t="str">
        <f>VLOOKUP(A1052,[2]Kreise!$A$2:$C$53,3,FALSE)</f>
        <v>K031</v>
      </c>
      <c r="F1052">
        <f>VLOOKUP(A1052,'2020_1-2-8_Download'!$B$11:$T$62,8,FALSE)</f>
        <v>378</v>
      </c>
    </row>
    <row r="1053" spans="1:6" x14ac:dyDescent="0.25">
      <c r="A1053" s="64">
        <f>'2020_1-2-8_Download'!B81</f>
        <v>241</v>
      </c>
      <c r="B1053">
        <f>'2020_1-2-8_Download'!$I$67</f>
        <v>2009</v>
      </c>
      <c r="C1053" t="str">
        <f>'2020_1-2-8_Download'!$D$70</f>
        <v>Deutsche</v>
      </c>
      <c r="D1053" t="str">
        <f>VLOOKUP(A1053,[1]Tabelle1!A$1:B$68,2,FALSE)</f>
        <v>Hannover  Region</v>
      </c>
      <c r="E1053" t="str">
        <f>VLOOKUP(A1053,[2]Kreise!$A$2:$C$53,3,FALSE)</f>
        <v>K03241</v>
      </c>
      <c r="F1053">
        <f>VLOOKUP(A1053,'2020_1-2-8_Download'!$B$11:$T$62,8,FALSE)</f>
        <v>394</v>
      </c>
    </row>
    <row r="1054" spans="1:6" x14ac:dyDescent="0.25">
      <c r="A1054" s="64">
        <f>'2020_1-2-8_Download'!B82</f>
        <v>241001</v>
      </c>
      <c r="B1054">
        <f>'2020_1-2-8_Download'!$I$67</f>
        <v>2009</v>
      </c>
      <c r="C1054" t="str">
        <f>'2020_1-2-8_Download'!$D$70</f>
        <v>Deutsche</v>
      </c>
      <c r="D1054" t="str">
        <f>VLOOKUP(A1054,[1]Tabelle1!A$1:B$68,2,FALSE)</f>
        <v xml:space="preserve">   dav. Hannover  Lhst.</v>
      </c>
      <c r="E1054" t="str">
        <f>VLOOKUP(A1054,[2]Kreise!$A$2:$C$53,3,FALSE)</f>
        <v>K03241001</v>
      </c>
      <c r="F1054">
        <f>VLOOKUP(A1054,'2020_1-2-8_Download'!$B$11:$T$62,8,FALSE)</f>
        <v>246</v>
      </c>
    </row>
    <row r="1055" spans="1:6" x14ac:dyDescent="0.25">
      <c r="A1055" s="64">
        <f>'2020_1-2-8_Download'!B83</f>
        <v>241999</v>
      </c>
      <c r="B1055">
        <f>'2020_1-2-8_Download'!$I$67</f>
        <v>2009</v>
      </c>
      <c r="C1055" t="str">
        <f>'2020_1-2-8_Download'!$D$70</f>
        <v>Deutsche</v>
      </c>
      <c r="D1055" t="str">
        <f>VLOOKUP(A1055,[1]Tabelle1!A$1:B$68,2,FALSE)</f>
        <v xml:space="preserve">   dav. Hannover  Umland</v>
      </c>
      <c r="E1055" t="str">
        <f>VLOOKUP(A1055,[2]Kreise!$A$2:$C$53,3,FALSE)</f>
        <v>K03241999</v>
      </c>
      <c r="F1055">
        <f>VLOOKUP(A1055,'2020_1-2-8_Download'!$B$11:$T$62,8,FALSE)</f>
        <v>148</v>
      </c>
    </row>
    <row r="1056" spans="1:6" x14ac:dyDescent="0.25">
      <c r="A1056" s="64">
        <f>'2020_1-2-8_Download'!B84</f>
        <v>251</v>
      </c>
      <c r="B1056">
        <f>'2020_1-2-8_Download'!$I$67</f>
        <v>2009</v>
      </c>
      <c r="C1056" t="str">
        <f>'2020_1-2-8_Download'!$D$70</f>
        <v>Deutsche</v>
      </c>
      <c r="D1056" t="str">
        <f>VLOOKUP(A1056,[1]Tabelle1!A$1:B$68,2,FALSE)</f>
        <v>Diepholz</v>
      </c>
      <c r="E1056" t="str">
        <f>VLOOKUP(A1056,[2]Kreise!$A$2:$C$53,3,FALSE)</f>
        <v>K03251</v>
      </c>
      <c r="F1056">
        <f>VLOOKUP(A1056,'2020_1-2-8_Download'!$B$11:$T$62,8,FALSE)</f>
        <v>61</v>
      </c>
    </row>
    <row r="1057" spans="1:6" x14ac:dyDescent="0.25">
      <c r="A1057" s="64">
        <f>'2020_1-2-8_Download'!B85</f>
        <v>252</v>
      </c>
      <c r="B1057">
        <f>'2020_1-2-8_Download'!$I$67</f>
        <v>2009</v>
      </c>
      <c r="C1057" t="str">
        <f>'2020_1-2-8_Download'!$D$70</f>
        <v>Deutsche</v>
      </c>
      <c r="D1057" t="str">
        <f>VLOOKUP(A1057,[1]Tabelle1!A$1:B$68,2,FALSE)</f>
        <v>Hameln-Pyrmont</v>
      </c>
      <c r="E1057" t="str">
        <f>VLOOKUP(A1057,[2]Kreise!$A$2:$C$53,3,FALSE)</f>
        <v>K03252</v>
      </c>
      <c r="F1057">
        <f>VLOOKUP(A1057,'2020_1-2-8_Download'!$B$11:$T$62,8,FALSE)</f>
        <v>39</v>
      </c>
    </row>
    <row r="1058" spans="1:6" x14ac:dyDescent="0.25">
      <c r="A1058" s="64">
        <f>'2020_1-2-8_Download'!B86</f>
        <v>254</v>
      </c>
      <c r="B1058">
        <f>'2020_1-2-8_Download'!$I$67</f>
        <v>2009</v>
      </c>
      <c r="C1058" t="str">
        <f>'2020_1-2-8_Download'!$D$70</f>
        <v>Deutsche</v>
      </c>
      <c r="D1058" t="str">
        <f>VLOOKUP(A1058,[1]Tabelle1!A$1:B$68,2,FALSE)</f>
        <v>Hildesheim</v>
      </c>
      <c r="E1058" t="str">
        <f>VLOOKUP(A1058,[2]Kreise!$A$2:$C$53,3,FALSE)</f>
        <v>K03254</v>
      </c>
      <c r="F1058">
        <f>VLOOKUP(A1058,'2020_1-2-8_Download'!$B$11:$T$62,8,FALSE)</f>
        <v>82</v>
      </c>
    </row>
    <row r="1059" spans="1:6" x14ac:dyDescent="0.25">
      <c r="A1059" s="64">
        <f>'2020_1-2-8_Download'!B87</f>
        <v>255</v>
      </c>
      <c r="B1059">
        <f>'2020_1-2-8_Download'!$I$67</f>
        <v>2009</v>
      </c>
      <c r="C1059" t="str">
        <f>'2020_1-2-8_Download'!$D$70</f>
        <v>Deutsche</v>
      </c>
      <c r="D1059" t="str">
        <f>VLOOKUP(A1059,[1]Tabelle1!A$1:B$68,2,FALSE)</f>
        <v>Holzminden</v>
      </c>
      <c r="E1059" t="str">
        <f>VLOOKUP(A1059,[2]Kreise!$A$2:$C$53,3,FALSE)</f>
        <v>K03255</v>
      </c>
      <c r="F1059">
        <f>VLOOKUP(A1059,'2020_1-2-8_Download'!$B$11:$T$62,8,FALSE)</f>
        <v>14</v>
      </c>
    </row>
    <row r="1060" spans="1:6" x14ac:dyDescent="0.25">
      <c r="A1060" s="64">
        <f>'2020_1-2-8_Download'!B88</f>
        <v>256</v>
      </c>
      <c r="B1060">
        <f>'2020_1-2-8_Download'!$I$67</f>
        <v>2009</v>
      </c>
      <c r="C1060" t="str">
        <f>'2020_1-2-8_Download'!$D$70</f>
        <v>Deutsche</v>
      </c>
      <c r="D1060" t="str">
        <f>VLOOKUP(A1060,[1]Tabelle1!A$1:B$68,2,FALSE)</f>
        <v>Nienburg (Weser)</v>
      </c>
      <c r="E1060" t="str">
        <f>VLOOKUP(A1060,[2]Kreise!$A$2:$C$53,3,FALSE)</f>
        <v>K03256</v>
      </c>
      <c r="F1060">
        <f>VLOOKUP(A1060,'2020_1-2-8_Download'!$B$11:$T$62,8,FALSE)</f>
        <v>19</v>
      </c>
    </row>
    <row r="1061" spans="1:6" x14ac:dyDescent="0.25">
      <c r="A1061" s="64">
        <f>'2020_1-2-8_Download'!B89</f>
        <v>257</v>
      </c>
      <c r="B1061">
        <f>'2020_1-2-8_Download'!$I$67</f>
        <v>2009</v>
      </c>
      <c r="C1061" t="str">
        <f>'2020_1-2-8_Download'!$D$70</f>
        <v>Deutsche</v>
      </c>
      <c r="D1061" t="str">
        <f>VLOOKUP(A1061,[1]Tabelle1!A$1:B$68,2,FALSE)</f>
        <v>Schaumburg</v>
      </c>
      <c r="E1061" t="str">
        <f>VLOOKUP(A1061,[2]Kreise!$A$2:$C$53,3,FALSE)</f>
        <v>K03257</v>
      </c>
      <c r="F1061">
        <f>VLOOKUP(A1061,'2020_1-2-8_Download'!$B$11:$T$62,8,FALSE)</f>
        <v>6</v>
      </c>
    </row>
    <row r="1062" spans="1:6" x14ac:dyDescent="0.25">
      <c r="A1062" s="64">
        <f>'2020_1-2-8_Download'!B90</f>
        <v>2</v>
      </c>
      <c r="B1062">
        <f>'2020_1-2-8_Download'!$I$67</f>
        <v>2009</v>
      </c>
      <c r="C1062" t="str">
        <f>'2020_1-2-8_Download'!$D$70</f>
        <v>Deutsche</v>
      </c>
      <c r="D1062" t="str">
        <f>VLOOKUP(A1062,[1]Tabelle1!A$1:B$68,2,FALSE)</f>
        <v>Stat. Region Hannover</v>
      </c>
      <c r="E1062" t="str">
        <f>VLOOKUP(A1062,[2]Kreise!$A$2:$C$53,3,FALSE)</f>
        <v>K032</v>
      </c>
      <c r="F1062">
        <f>VLOOKUP(A1062,'2020_1-2-8_Download'!$B$11:$T$62,8,FALSE)</f>
        <v>615</v>
      </c>
    </row>
    <row r="1063" spans="1:6" x14ac:dyDescent="0.25">
      <c r="A1063" s="64">
        <f>'2020_1-2-8_Download'!B91</f>
        <v>351</v>
      </c>
      <c r="B1063">
        <f>'2020_1-2-8_Download'!$I$67</f>
        <v>2009</v>
      </c>
      <c r="C1063" t="str">
        <f>'2020_1-2-8_Download'!$D$70</f>
        <v>Deutsche</v>
      </c>
      <c r="D1063" t="str">
        <f>VLOOKUP(A1063,[1]Tabelle1!A$1:B$68,2,FALSE)</f>
        <v>Celle</v>
      </c>
      <c r="E1063" t="str">
        <f>VLOOKUP(A1063,[2]Kreise!$A$2:$C$53,3,FALSE)</f>
        <v>K03351</v>
      </c>
      <c r="F1063">
        <f>VLOOKUP(A1063,'2020_1-2-8_Download'!$B$11:$T$62,8,FALSE)</f>
        <v>32</v>
      </c>
    </row>
    <row r="1064" spans="1:6" x14ac:dyDescent="0.25">
      <c r="A1064" s="64">
        <f>'2020_1-2-8_Download'!B92</f>
        <v>352</v>
      </c>
      <c r="B1064">
        <f>'2020_1-2-8_Download'!$I$67</f>
        <v>2009</v>
      </c>
      <c r="C1064" t="str">
        <f>'2020_1-2-8_Download'!$D$70</f>
        <v>Deutsche</v>
      </c>
      <c r="D1064" t="str">
        <f>VLOOKUP(A1064,[1]Tabelle1!A$1:B$68,2,FALSE)</f>
        <v>Cuxhaven</v>
      </c>
      <c r="E1064" t="str">
        <f>VLOOKUP(A1064,[2]Kreise!$A$2:$C$53,3,FALSE)</f>
        <v>K03352</v>
      </c>
      <c r="F1064">
        <f>VLOOKUP(A1064,'2020_1-2-8_Download'!$B$11:$T$62,8,FALSE)</f>
        <v>47</v>
      </c>
    </row>
    <row r="1065" spans="1:6" x14ac:dyDescent="0.25">
      <c r="A1065" s="64">
        <f>'2020_1-2-8_Download'!B93</f>
        <v>353</v>
      </c>
      <c r="B1065">
        <f>'2020_1-2-8_Download'!$I$67</f>
        <v>2009</v>
      </c>
      <c r="C1065" t="str">
        <f>'2020_1-2-8_Download'!$D$70</f>
        <v>Deutsche</v>
      </c>
      <c r="D1065" t="str">
        <f>VLOOKUP(A1065,[1]Tabelle1!A$1:B$68,2,FALSE)</f>
        <v>Harburg</v>
      </c>
      <c r="E1065" t="str">
        <f>VLOOKUP(A1065,[2]Kreise!$A$2:$C$53,3,FALSE)</f>
        <v>K03353</v>
      </c>
      <c r="F1065">
        <f>VLOOKUP(A1065,'2020_1-2-8_Download'!$B$11:$T$62,8,FALSE)</f>
        <v>58</v>
      </c>
    </row>
    <row r="1066" spans="1:6" x14ac:dyDescent="0.25">
      <c r="A1066" s="64">
        <f>'2020_1-2-8_Download'!B94</f>
        <v>354</v>
      </c>
      <c r="B1066">
        <f>'2020_1-2-8_Download'!$I$67</f>
        <v>2009</v>
      </c>
      <c r="C1066" t="str">
        <f>'2020_1-2-8_Download'!$D$70</f>
        <v>Deutsche</v>
      </c>
      <c r="D1066" t="str">
        <f>VLOOKUP(A1066,[1]Tabelle1!A$1:B$68,2,FALSE)</f>
        <v>Lüchow-Dannenberg</v>
      </c>
      <c r="E1066" t="str">
        <f>VLOOKUP(A1066,[2]Kreise!$A$2:$C$53,3,FALSE)</f>
        <v>K03354</v>
      </c>
      <c r="F1066">
        <f>VLOOKUP(A1066,'2020_1-2-8_Download'!$B$11:$T$62,8,FALSE)</f>
        <v>10</v>
      </c>
    </row>
    <row r="1067" spans="1:6" x14ac:dyDescent="0.25">
      <c r="A1067" s="64">
        <f>'2020_1-2-8_Download'!B95</f>
        <v>355</v>
      </c>
      <c r="B1067">
        <f>'2020_1-2-8_Download'!$I$67</f>
        <v>2009</v>
      </c>
      <c r="C1067" t="str">
        <f>'2020_1-2-8_Download'!$D$70</f>
        <v>Deutsche</v>
      </c>
      <c r="D1067" t="str">
        <f>VLOOKUP(A1067,[1]Tabelle1!A$1:B$68,2,FALSE)</f>
        <v>Lüneburg</v>
      </c>
      <c r="E1067" t="str">
        <f>VLOOKUP(A1067,[2]Kreise!$A$2:$C$53,3,FALSE)</f>
        <v>K03355</v>
      </c>
      <c r="F1067">
        <f>VLOOKUP(A1067,'2020_1-2-8_Download'!$B$11:$T$62,8,FALSE)</f>
        <v>29</v>
      </c>
    </row>
    <row r="1068" spans="1:6" x14ac:dyDescent="0.25">
      <c r="A1068" s="64">
        <f>'2020_1-2-8_Download'!B96</f>
        <v>356</v>
      </c>
      <c r="B1068">
        <f>'2020_1-2-8_Download'!$I$67</f>
        <v>2009</v>
      </c>
      <c r="C1068" t="str">
        <f>'2020_1-2-8_Download'!$D$70</f>
        <v>Deutsche</v>
      </c>
      <c r="D1068" t="str">
        <f>VLOOKUP(A1068,[1]Tabelle1!A$1:B$68,2,FALSE)</f>
        <v>Osterholz</v>
      </c>
      <c r="E1068" t="str">
        <f>VLOOKUP(A1068,[2]Kreise!$A$2:$C$53,3,FALSE)</f>
        <v>K03356</v>
      </c>
      <c r="F1068">
        <f>VLOOKUP(A1068,'2020_1-2-8_Download'!$B$11:$T$62,8,FALSE)</f>
        <v>22</v>
      </c>
    </row>
    <row r="1069" spans="1:6" x14ac:dyDescent="0.25">
      <c r="A1069" s="64">
        <f>'2020_1-2-8_Download'!B97</f>
        <v>357</v>
      </c>
      <c r="B1069">
        <f>'2020_1-2-8_Download'!$I$67</f>
        <v>2009</v>
      </c>
      <c r="C1069" t="str">
        <f>'2020_1-2-8_Download'!$D$70</f>
        <v>Deutsche</v>
      </c>
      <c r="D1069" t="str">
        <f>VLOOKUP(A1069,[1]Tabelle1!A$1:B$68,2,FALSE)</f>
        <v>Rotenburg (Wümme)</v>
      </c>
      <c r="E1069" t="str">
        <f>VLOOKUP(A1069,[2]Kreise!$A$2:$C$53,3,FALSE)</f>
        <v>K03357</v>
      </c>
      <c r="F1069">
        <f>VLOOKUP(A1069,'2020_1-2-8_Download'!$B$11:$T$62,8,FALSE)</f>
        <v>11</v>
      </c>
    </row>
    <row r="1070" spans="1:6" x14ac:dyDescent="0.25">
      <c r="A1070" s="64">
        <f>'2020_1-2-8_Download'!B98</f>
        <v>358</v>
      </c>
      <c r="B1070">
        <f>'2020_1-2-8_Download'!$I$67</f>
        <v>2009</v>
      </c>
      <c r="C1070" t="str">
        <f>'2020_1-2-8_Download'!$D$70</f>
        <v>Deutsche</v>
      </c>
      <c r="D1070" t="str">
        <f>VLOOKUP(A1070,[1]Tabelle1!A$1:B$68,2,FALSE)</f>
        <v>Heidekreis</v>
      </c>
      <c r="E1070" t="str">
        <f>VLOOKUP(A1070,[2]Kreise!$A$2:$C$53,3,FALSE)</f>
        <v>K03358</v>
      </c>
      <c r="F1070">
        <f>VLOOKUP(A1070,'2020_1-2-8_Download'!$B$11:$T$62,8,FALSE)</f>
        <v>22</v>
      </c>
    </row>
    <row r="1071" spans="1:6" x14ac:dyDescent="0.25">
      <c r="A1071" s="64">
        <f>'2020_1-2-8_Download'!B99</f>
        <v>359</v>
      </c>
      <c r="B1071">
        <f>'2020_1-2-8_Download'!$I$67</f>
        <v>2009</v>
      </c>
      <c r="C1071" t="str">
        <f>'2020_1-2-8_Download'!$D$70</f>
        <v>Deutsche</v>
      </c>
      <c r="D1071" t="str">
        <f>VLOOKUP(A1071,[1]Tabelle1!A$1:B$68,2,FALSE)</f>
        <v>Stade</v>
      </c>
      <c r="E1071" t="str">
        <f>VLOOKUP(A1071,[2]Kreise!$A$2:$C$53,3,FALSE)</f>
        <v>K03359</v>
      </c>
      <c r="F1071">
        <f>VLOOKUP(A1071,'2020_1-2-8_Download'!$B$11:$T$62,8,FALSE)</f>
        <v>48</v>
      </c>
    </row>
    <row r="1072" spans="1:6" x14ac:dyDescent="0.25">
      <c r="A1072" s="64">
        <f>'2020_1-2-8_Download'!B100</f>
        <v>360</v>
      </c>
      <c r="B1072">
        <f>'2020_1-2-8_Download'!$I$67</f>
        <v>2009</v>
      </c>
      <c r="C1072" t="str">
        <f>'2020_1-2-8_Download'!$D$70</f>
        <v>Deutsche</v>
      </c>
      <c r="D1072" t="str">
        <f>VLOOKUP(A1072,[1]Tabelle1!A$1:B$68,2,FALSE)</f>
        <v>Uelzen</v>
      </c>
      <c r="E1072" t="str">
        <f>VLOOKUP(A1072,[2]Kreise!$A$2:$C$53,3,FALSE)</f>
        <v>K03360</v>
      </c>
      <c r="F1072">
        <f>VLOOKUP(A1072,'2020_1-2-8_Download'!$B$11:$T$62,8,FALSE)</f>
        <v>21</v>
      </c>
    </row>
    <row r="1073" spans="1:6" x14ac:dyDescent="0.25">
      <c r="A1073" s="64">
        <f>'2020_1-2-8_Download'!B101</f>
        <v>361</v>
      </c>
      <c r="B1073">
        <f>'2020_1-2-8_Download'!$I$67</f>
        <v>2009</v>
      </c>
      <c r="C1073" t="str">
        <f>'2020_1-2-8_Download'!$D$70</f>
        <v>Deutsche</v>
      </c>
      <c r="D1073" t="str">
        <f>VLOOKUP(A1073,[1]Tabelle1!A$1:B$68,2,FALSE)</f>
        <v>Verden</v>
      </c>
      <c r="E1073" t="str">
        <f>VLOOKUP(A1073,[2]Kreise!$A$2:$C$53,3,FALSE)</f>
        <v>K03361</v>
      </c>
      <c r="F1073">
        <f>VLOOKUP(A1073,'2020_1-2-8_Download'!$B$11:$T$62,8,FALSE)</f>
        <v>19</v>
      </c>
    </row>
    <row r="1074" spans="1:6" x14ac:dyDescent="0.25">
      <c r="A1074" s="64">
        <f>'2020_1-2-8_Download'!B102</f>
        <v>3</v>
      </c>
      <c r="B1074">
        <f>'2020_1-2-8_Download'!$I$67</f>
        <v>2009</v>
      </c>
      <c r="C1074" t="str">
        <f>'2020_1-2-8_Download'!$D$70</f>
        <v>Deutsche</v>
      </c>
      <c r="D1074" t="str">
        <f>VLOOKUP(A1074,[1]Tabelle1!A$1:B$68,2,FALSE)</f>
        <v>Stat. Region Lüneburg</v>
      </c>
      <c r="E1074" t="str">
        <f>VLOOKUP(A1074,[2]Kreise!$A$2:$C$53,3,FALSE)</f>
        <v>K033</v>
      </c>
      <c r="F1074">
        <f>VLOOKUP(A1074,'2020_1-2-8_Download'!$B$11:$T$62,8,FALSE)</f>
        <v>319</v>
      </c>
    </row>
    <row r="1075" spans="1:6" x14ac:dyDescent="0.25">
      <c r="A1075" s="64">
        <f>'2020_1-2-8_Download'!B103</f>
        <v>401</v>
      </c>
      <c r="B1075">
        <f>'2020_1-2-8_Download'!$I$67</f>
        <v>2009</v>
      </c>
      <c r="C1075" t="str">
        <f>'2020_1-2-8_Download'!$D$70</f>
        <v>Deutsche</v>
      </c>
      <c r="D1075" t="str">
        <f>VLOOKUP(A1075,[1]Tabelle1!A$1:B$68,2,FALSE)</f>
        <v>Delmenhorst  Stadt</v>
      </c>
      <c r="E1075" t="str">
        <f>VLOOKUP(A1075,[2]Kreise!$A$2:$C$53,3,FALSE)</f>
        <v>K03401</v>
      </c>
      <c r="F1075">
        <f>VLOOKUP(A1075,'2020_1-2-8_Download'!$B$11:$T$62,8,FALSE)</f>
        <v>24</v>
      </c>
    </row>
    <row r="1076" spans="1:6" x14ac:dyDescent="0.25">
      <c r="A1076" s="64">
        <f>'2020_1-2-8_Download'!B104</f>
        <v>402</v>
      </c>
      <c r="B1076">
        <f>'2020_1-2-8_Download'!$I$67</f>
        <v>2009</v>
      </c>
      <c r="C1076" t="str">
        <f>'2020_1-2-8_Download'!$D$70</f>
        <v>Deutsche</v>
      </c>
      <c r="D1076" t="str">
        <f>VLOOKUP(A1076,[1]Tabelle1!A$1:B$68,2,FALSE)</f>
        <v>Emden  Stadt</v>
      </c>
      <c r="E1076" t="str">
        <f>VLOOKUP(A1076,[2]Kreise!$A$2:$C$53,3,FALSE)</f>
        <v>K03402</v>
      </c>
      <c r="F1076">
        <f>VLOOKUP(A1076,'2020_1-2-8_Download'!$B$11:$T$62,8,FALSE)</f>
        <v>17</v>
      </c>
    </row>
    <row r="1077" spans="1:6" x14ac:dyDescent="0.25">
      <c r="A1077" s="64">
        <f>'2020_1-2-8_Download'!B105</f>
        <v>403</v>
      </c>
      <c r="B1077">
        <f>'2020_1-2-8_Download'!$I$67</f>
        <v>2009</v>
      </c>
      <c r="C1077" t="str">
        <f>'2020_1-2-8_Download'!$D$70</f>
        <v>Deutsche</v>
      </c>
      <c r="D1077" t="str">
        <f>VLOOKUP(A1077,[1]Tabelle1!A$1:B$68,2,FALSE)</f>
        <v>Oldenburg(Oldb)  Stadt</v>
      </c>
      <c r="E1077" t="str">
        <f>VLOOKUP(A1077,[2]Kreise!$A$2:$C$53,3,FALSE)</f>
        <v>K03403</v>
      </c>
      <c r="F1077">
        <f>VLOOKUP(A1077,'2020_1-2-8_Download'!$B$11:$T$62,8,FALSE)</f>
        <v>101</v>
      </c>
    </row>
    <row r="1078" spans="1:6" x14ac:dyDescent="0.25">
      <c r="A1078" s="64">
        <f>'2020_1-2-8_Download'!B106</f>
        <v>404</v>
      </c>
      <c r="B1078">
        <f>'2020_1-2-8_Download'!$I$67</f>
        <v>2009</v>
      </c>
      <c r="C1078" t="str">
        <f>'2020_1-2-8_Download'!$D$70</f>
        <v>Deutsche</v>
      </c>
      <c r="D1078" t="str">
        <f>VLOOKUP(A1078,[1]Tabelle1!A$1:B$68,2,FALSE)</f>
        <v>Osnabrück  Stadt</v>
      </c>
      <c r="E1078" t="str">
        <f>VLOOKUP(A1078,[2]Kreise!$A$2:$C$53,3,FALSE)</f>
        <v>K03404</v>
      </c>
      <c r="F1078">
        <f>VLOOKUP(A1078,'2020_1-2-8_Download'!$B$11:$T$62,8,FALSE)</f>
        <v>49</v>
      </c>
    </row>
    <row r="1079" spans="1:6" x14ac:dyDescent="0.25">
      <c r="A1079" s="64">
        <f>'2020_1-2-8_Download'!B107</f>
        <v>405</v>
      </c>
      <c r="B1079">
        <f>'2020_1-2-8_Download'!$I$67</f>
        <v>2009</v>
      </c>
      <c r="C1079" t="str">
        <f>'2020_1-2-8_Download'!$D$70</f>
        <v>Deutsche</v>
      </c>
      <c r="D1079" t="str">
        <f>VLOOKUP(A1079,[1]Tabelle1!A$1:B$68,2,FALSE)</f>
        <v>Wilhelmshaven  Stadt</v>
      </c>
      <c r="E1079" t="str">
        <f>VLOOKUP(A1079,[2]Kreise!$A$2:$C$53,3,FALSE)</f>
        <v>K03405</v>
      </c>
      <c r="F1079">
        <f>VLOOKUP(A1079,'2020_1-2-8_Download'!$B$11:$T$62,8,FALSE)</f>
        <v>14</v>
      </c>
    </row>
    <row r="1080" spans="1:6" x14ac:dyDescent="0.25">
      <c r="A1080" s="64">
        <f>'2020_1-2-8_Download'!B108</f>
        <v>451</v>
      </c>
      <c r="B1080">
        <f>'2020_1-2-8_Download'!$I$67</f>
        <v>2009</v>
      </c>
      <c r="C1080" t="str">
        <f>'2020_1-2-8_Download'!$D$70</f>
        <v>Deutsche</v>
      </c>
      <c r="D1080" t="str">
        <f>VLOOKUP(A1080,[1]Tabelle1!A$1:B$68,2,FALSE)</f>
        <v>Ammerland</v>
      </c>
      <c r="E1080" t="str">
        <f>VLOOKUP(A1080,[2]Kreise!$A$2:$C$53,3,FALSE)</f>
        <v>K03451</v>
      </c>
      <c r="F1080">
        <f>VLOOKUP(A1080,'2020_1-2-8_Download'!$B$11:$T$62,8,FALSE)</f>
        <v>19</v>
      </c>
    </row>
    <row r="1081" spans="1:6" x14ac:dyDescent="0.25">
      <c r="A1081" s="64">
        <f>'2020_1-2-8_Download'!B109</f>
        <v>452</v>
      </c>
      <c r="B1081">
        <f>'2020_1-2-8_Download'!$I$67</f>
        <v>2009</v>
      </c>
      <c r="C1081" t="str">
        <f>'2020_1-2-8_Download'!$D$70</f>
        <v>Deutsche</v>
      </c>
      <c r="D1081" t="str">
        <f>VLOOKUP(A1081,[1]Tabelle1!A$1:B$68,2,FALSE)</f>
        <v>Aurich</v>
      </c>
      <c r="E1081" t="str">
        <f>VLOOKUP(A1081,[2]Kreise!$A$2:$C$53,3,FALSE)</f>
        <v>K03452</v>
      </c>
      <c r="F1081">
        <f>VLOOKUP(A1081,'2020_1-2-8_Download'!$B$11:$T$62,8,FALSE)</f>
        <v>30</v>
      </c>
    </row>
    <row r="1082" spans="1:6" x14ac:dyDescent="0.25">
      <c r="A1082" s="64">
        <f>'2020_1-2-8_Download'!B110</f>
        <v>453</v>
      </c>
      <c r="B1082">
        <f>'2020_1-2-8_Download'!$I$67</f>
        <v>2009</v>
      </c>
      <c r="C1082" t="str">
        <f>'2020_1-2-8_Download'!$D$70</f>
        <v>Deutsche</v>
      </c>
      <c r="D1082" t="str">
        <f>VLOOKUP(A1082,[1]Tabelle1!A$1:B$68,2,FALSE)</f>
        <v>Cloppenburg</v>
      </c>
      <c r="E1082" t="str">
        <f>VLOOKUP(A1082,[2]Kreise!$A$2:$C$53,3,FALSE)</f>
        <v>K03453</v>
      </c>
      <c r="F1082">
        <f>VLOOKUP(A1082,'2020_1-2-8_Download'!$B$11:$T$62,8,FALSE)</f>
        <v>24</v>
      </c>
    </row>
    <row r="1083" spans="1:6" x14ac:dyDescent="0.25">
      <c r="A1083" s="64">
        <f>'2020_1-2-8_Download'!B111</f>
        <v>454</v>
      </c>
      <c r="B1083">
        <f>'2020_1-2-8_Download'!$I$67</f>
        <v>2009</v>
      </c>
      <c r="C1083" t="str">
        <f>'2020_1-2-8_Download'!$D$70</f>
        <v>Deutsche</v>
      </c>
      <c r="D1083" t="str">
        <f>VLOOKUP(A1083,[1]Tabelle1!A$1:B$68,2,FALSE)</f>
        <v>Emsland</v>
      </c>
      <c r="E1083" t="str">
        <f>VLOOKUP(A1083,[2]Kreise!$A$2:$C$53,3,FALSE)</f>
        <v>K03454</v>
      </c>
      <c r="F1083">
        <f>VLOOKUP(A1083,'2020_1-2-8_Download'!$B$11:$T$62,8,FALSE)</f>
        <v>85</v>
      </c>
    </row>
    <row r="1084" spans="1:6" x14ac:dyDescent="0.25">
      <c r="A1084" s="64">
        <f>'2020_1-2-8_Download'!B112</f>
        <v>455</v>
      </c>
      <c r="B1084">
        <f>'2020_1-2-8_Download'!$I$67</f>
        <v>2009</v>
      </c>
      <c r="C1084" t="str">
        <f>'2020_1-2-8_Download'!$D$70</f>
        <v>Deutsche</v>
      </c>
      <c r="D1084" t="str">
        <f>VLOOKUP(A1084,[1]Tabelle1!A$1:B$68,2,FALSE)</f>
        <v>Friesland</v>
      </c>
      <c r="E1084" t="str">
        <f>VLOOKUP(A1084,[2]Kreise!$A$2:$C$53,3,FALSE)</f>
        <v>K03455</v>
      </c>
      <c r="F1084">
        <f>VLOOKUP(A1084,'2020_1-2-8_Download'!$B$11:$T$62,8,FALSE)</f>
        <v>18</v>
      </c>
    </row>
    <row r="1085" spans="1:6" x14ac:dyDescent="0.25">
      <c r="A1085" s="64">
        <f>'2020_1-2-8_Download'!B113</f>
        <v>456</v>
      </c>
      <c r="B1085">
        <f>'2020_1-2-8_Download'!$I$67</f>
        <v>2009</v>
      </c>
      <c r="C1085" t="str">
        <f>'2020_1-2-8_Download'!$D$70</f>
        <v>Deutsche</v>
      </c>
      <c r="D1085" t="str">
        <f>VLOOKUP(A1085,[1]Tabelle1!A$1:B$68,2,FALSE)</f>
        <v>Grafschaft Bentheim</v>
      </c>
      <c r="E1085" t="str">
        <f>VLOOKUP(A1085,[2]Kreise!$A$2:$C$53,3,FALSE)</f>
        <v>K03456</v>
      </c>
      <c r="F1085">
        <f>VLOOKUP(A1085,'2020_1-2-8_Download'!$B$11:$T$62,8,FALSE)</f>
        <v>92</v>
      </c>
    </row>
    <row r="1086" spans="1:6" x14ac:dyDescent="0.25">
      <c r="A1086" s="64">
        <f>'2020_1-2-8_Download'!B114</f>
        <v>457</v>
      </c>
      <c r="B1086">
        <f>'2020_1-2-8_Download'!$I$67</f>
        <v>2009</v>
      </c>
      <c r="C1086" t="str">
        <f>'2020_1-2-8_Download'!$D$70</f>
        <v>Deutsche</v>
      </c>
      <c r="D1086" t="str">
        <f>VLOOKUP(A1086,[1]Tabelle1!A$1:B$68,2,FALSE)</f>
        <v>Leer</v>
      </c>
      <c r="E1086" t="str">
        <f>VLOOKUP(A1086,[2]Kreise!$A$2:$C$53,3,FALSE)</f>
        <v>K03457</v>
      </c>
      <c r="F1086">
        <f>VLOOKUP(A1086,'2020_1-2-8_Download'!$B$11:$T$62,8,FALSE)</f>
        <v>36</v>
      </c>
    </row>
    <row r="1087" spans="1:6" x14ac:dyDescent="0.25">
      <c r="A1087" s="64">
        <f>'2020_1-2-8_Download'!B115</f>
        <v>458</v>
      </c>
      <c r="B1087">
        <f>'2020_1-2-8_Download'!$I$67</f>
        <v>2009</v>
      </c>
      <c r="C1087" t="str">
        <f>'2020_1-2-8_Download'!$D$70</f>
        <v>Deutsche</v>
      </c>
      <c r="D1087" t="str">
        <f>VLOOKUP(A1087,[1]Tabelle1!A$1:B$68,2,FALSE)</f>
        <v>Oldenburg</v>
      </c>
      <c r="E1087" t="str">
        <f>VLOOKUP(A1087,[2]Kreise!$A$2:$C$53,3,FALSE)</f>
        <v>K03458</v>
      </c>
      <c r="F1087">
        <f>VLOOKUP(A1087,'2020_1-2-8_Download'!$B$11:$T$62,8,FALSE)</f>
        <v>24</v>
      </c>
    </row>
    <row r="1088" spans="1:6" x14ac:dyDescent="0.25">
      <c r="A1088" s="64">
        <f>'2020_1-2-8_Download'!B116</f>
        <v>459</v>
      </c>
      <c r="B1088">
        <f>'2020_1-2-8_Download'!$I$67</f>
        <v>2009</v>
      </c>
      <c r="C1088" t="str">
        <f>'2020_1-2-8_Download'!$D$70</f>
        <v>Deutsche</v>
      </c>
      <c r="D1088" t="str">
        <f>VLOOKUP(A1088,[1]Tabelle1!A$1:B$68,2,FALSE)</f>
        <v>Osnabrück</v>
      </c>
      <c r="E1088" t="str">
        <f>VLOOKUP(A1088,[2]Kreise!$A$2:$C$53,3,FALSE)</f>
        <v>K03459</v>
      </c>
      <c r="F1088">
        <f>VLOOKUP(A1088,'2020_1-2-8_Download'!$B$11:$T$62,8,FALSE)</f>
        <v>69</v>
      </c>
    </row>
    <row r="1089" spans="1:6" x14ac:dyDescent="0.25">
      <c r="A1089" s="64">
        <f>'2020_1-2-8_Download'!B117</f>
        <v>460</v>
      </c>
      <c r="B1089">
        <f>'2020_1-2-8_Download'!$I$67</f>
        <v>2009</v>
      </c>
      <c r="C1089" t="str">
        <f>'2020_1-2-8_Download'!$D$70</f>
        <v>Deutsche</v>
      </c>
      <c r="D1089" t="str">
        <f>VLOOKUP(A1089,[1]Tabelle1!A$1:B$68,2,FALSE)</f>
        <v>Vechta</v>
      </c>
      <c r="E1089" t="str">
        <f>VLOOKUP(A1089,[2]Kreise!$A$2:$C$53,3,FALSE)</f>
        <v>K03460</v>
      </c>
      <c r="F1089">
        <f>VLOOKUP(A1089,'2020_1-2-8_Download'!$B$11:$T$62,8,FALSE)</f>
        <v>63</v>
      </c>
    </row>
    <row r="1090" spans="1:6" x14ac:dyDescent="0.25">
      <c r="A1090" s="64">
        <f>'2020_1-2-8_Download'!B118</f>
        <v>461</v>
      </c>
      <c r="B1090">
        <f>'2020_1-2-8_Download'!$I$67</f>
        <v>2009</v>
      </c>
      <c r="C1090" t="str">
        <f>'2020_1-2-8_Download'!$D$70</f>
        <v>Deutsche</v>
      </c>
      <c r="D1090" t="str">
        <f>VLOOKUP(A1090,[1]Tabelle1!A$1:B$68,2,FALSE)</f>
        <v>Wesermarsch</v>
      </c>
      <c r="E1090" t="str">
        <f>VLOOKUP(A1090,[2]Kreise!$A$2:$C$53,3,FALSE)</f>
        <v>K03461</v>
      </c>
      <c r="F1090">
        <f>VLOOKUP(A1090,'2020_1-2-8_Download'!$B$11:$T$62,8,FALSE)</f>
        <v>19</v>
      </c>
    </row>
    <row r="1091" spans="1:6" x14ac:dyDescent="0.25">
      <c r="A1091" s="64">
        <f>'2020_1-2-8_Download'!B119</f>
        <v>462</v>
      </c>
      <c r="B1091">
        <f>'2020_1-2-8_Download'!$I$67</f>
        <v>2009</v>
      </c>
      <c r="C1091" t="str">
        <f>'2020_1-2-8_Download'!$D$70</f>
        <v>Deutsche</v>
      </c>
      <c r="D1091" t="str">
        <f>VLOOKUP(A1091,[1]Tabelle1!A$1:B$68,2,FALSE)</f>
        <v>Wittmund</v>
      </c>
      <c r="E1091" t="str">
        <f>VLOOKUP(A1091,[2]Kreise!$A$2:$C$53,3,FALSE)</f>
        <v>K03462</v>
      </c>
      <c r="F1091">
        <f>VLOOKUP(A1091,'2020_1-2-8_Download'!$B$11:$T$62,8,FALSE)</f>
        <v>9</v>
      </c>
    </row>
    <row r="1092" spans="1:6" x14ac:dyDescent="0.25">
      <c r="A1092" s="64">
        <f>'2020_1-2-8_Download'!B120</f>
        <v>4</v>
      </c>
      <c r="B1092">
        <f>'2020_1-2-8_Download'!$I$67</f>
        <v>2009</v>
      </c>
      <c r="C1092" t="str">
        <f>'2020_1-2-8_Download'!$D$70</f>
        <v>Deutsche</v>
      </c>
      <c r="D1092" t="str">
        <f>VLOOKUP(A1092,[1]Tabelle1!A$1:B$68,2,FALSE)</f>
        <v>Stat. Region Weser-Ems</v>
      </c>
      <c r="E1092" t="str">
        <f>VLOOKUP(A1092,[2]Kreise!$A$2:$C$53,3,FALSE)</f>
        <v>K034</v>
      </c>
      <c r="F1092">
        <f>VLOOKUP(A1092,'2020_1-2-8_Download'!$B$11:$T$62,8,FALSE)</f>
        <v>693</v>
      </c>
    </row>
    <row r="1093" spans="1:6" x14ac:dyDescent="0.25">
      <c r="A1093" s="64">
        <f>'2020_1-2-8_Download'!B121</f>
        <v>0</v>
      </c>
      <c r="B1093">
        <f>'2020_1-2-8_Download'!$I$67</f>
        <v>2009</v>
      </c>
      <c r="C1093" t="str">
        <f>'2020_1-2-8_Download'!$D$70</f>
        <v>Deutsche</v>
      </c>
      <c r="D1093" t="str">
        <f>VLOOKUP(A1093,[1]Tabelle1!A$1:B$68,2,FALSE)</f>
        <v>Niedersachsen</v>
      </c>
      <c r="E1093" t="str">
        <f>VLOOKUP(A1093,[2]Kreise!$A$2:$C$53,3,FALSE)</f>
        <v>K030</v>
      </c>
      <c r="F1093">
        <f>VLOOKUP(A1093,'2020_1-2-8_Download'!$B$11:$T$62,8,FALSE)</f>
        <v>2005</v>
      </c>
    </row>
    <row r="1094" spans="1:6" x14ac:dyDescent="0.25">
      <c r="A1094" s="64">
        <f>'2020_1-2-8_Download'!B70</f>
        <v>101</v>
      </c>
      <c r="B1094">
        <f>'2020_1-2-8_Download'!$J$67</f>
        <v>2010</v>
      </c>
      <c r="C1094" t="str">
        <f>'2020_1-2-8_Download'!$D$70</f>
        <v>Deutsche</v>
      </c>
      <c r="D1094" t="str">
        <f>VLOOKUP(A1094,[1]Tabelle1!A$1:B$68,2,FALSE)</f>
        <v>Braunschweig  Stadt</v>
      </c>
      <c r="E1094" t="str">
        <f>VLOOKUP(A1094,[2]Kreise!$A$2:$C$53,3,FALSE)</f>
        <v>K03101</v>
      </c>
      <c r="F1094">
        <f>VLOOKUP(A1094,'2020_1-2-8_Download'!$B$11:$T$62,9,FALSE)</f>
        <v>87</v>
      </c>
    </row>
    <row r="1095" spans="1:6" x14ac:dyDescent="0.25">
      <c r="A1095" s="64">
        <f>'2020_1-2-8_Download'!B71</f>
        <v>102</v>
      </c>
      <c r="B1095">
        <f>'2020_1-2-8_Download'!$J$67</f>
        <v>2010</v>
      </c>
      <c r="C1095" t="str">
        <f>'2020_1-2-8_Download'!$D$70</f>
        <v>Deutsche</v>
      </c>
      <c r="D1095" t="str">
        <f>VLOOKUP(A1095,[1]Tabelle1!A$1:B$68,2,FALSE)</f>
        <v>Salzgitter  Stadt</v>
      </c>
      <c r="E1095" t="str">
        <f>VLOOKUP(A1095,[2]Kreise!$A$2:$C$53,3,FALSE)</f>
        <v>K03102</v>
      </c>
      <c r="F1095">
        <f>VLOOKUP(A1095,'2020_1-2-8_Download'!$B$11:$T$62,9,FALSE)</f>
        <v>27</v>
      </c>
    </row>
    <row r="1096" spans="1:6" x14ac:dyDescent="0.25">
      <c r="A1096" s="64">
        <f>'2020_1-2-8_Download'!B72</f>
        <v>103</v>
      </c>
      <c r="B1096">
        <f>'2020_1-2-8_Download'!$J$67</f>
        <v>2010</v>
      </c>
      <c r="C1096" t="str">
        <f>'2020_1-2-8_Download'!$D$70</f>
        <v>Deutsche</v>
      </c>
      <c r="D1096" t="str">
        <f>VLOOKUP(A1096,[1]Tabelle1!A$1:B$68,2,FALSE)</f>
        <v>Wolfsburg  Stadt</v>
      </c>
      <c r="E1096" t="str">
        <f>VLOOKUP(A1096,[2]Kreise!$A$2:$C$53,3,FALSE)</f>
        <v>K03103</v>
      </c>
      <c r="F1096">
        <f>VLOOKUP(A1096,'2020_1-2-8_Download'!$B$11:$T$62,9,FALSE)</f>
        <v>45</v>
      </c>
    </row>
    <row r="1097" spans="1:6" x14ac:dyDescent="0.25">
      <c r="A1097" s="64">
        <f>'2020_1-2-8_Download'!B73</f>
        <v>151</v>
      </c>
      <c r="B1097">
        <f>'2020_1-2-8_Download'!$J$67</f>
        <v>2010</v>
      </c>
      <c r="C1097" t="str">
        <f>'2020_1-2-8_Download'!$D$70</f>
        <v>Deutsche</v>
      </c>
      <c r="D1097" t="str">
        <f>VLOOKUP(A1097,[1]Tabelle1!A$1:B$68,2,FALSE)</f>
        <v>Gifhorn</v>
      </c>
      <c r="E1097" t="str">
        <f>VLOOKUP(A1097,[2]Kreise!$A$2:$C$53,3,FALSE)</f>
        <v>K03151</v>
      </c>
      <c r="F1097">
        <f>VLOOKUP(A1097,'2020_1-2-8_Download'!$B$11:$T$62,9,FALSE)</f>
        <v>8</v>
      </c>
    </row>
    <row r="1098" spans="1:6" x14ac:dyDescent="0.25">
      <c r="A1098" s="64">
        <f>'2020_1-2-8_Download'!B74</f>
        <v>153</v>
      </c>
      <c r="B1098">
        <f>'2020_1-2-8_Download'!$J$67</f>
        <v>2010</v>
      </c>
      <c r="C1098" t="str">
        <f>'2020_1-2-8_Download'!$D$70</f>
        <v>Deutsche</v>
      </c>
      <c r="D1098" t="str">
        <f>VLOOKUP(A1098,[1]Tabelle1!A$1:B$68,2,FALSE)</f>
        <v>Goslar</v>
      </c>
      <c r="E1098" t="str">
        <f>VLOOKUP(A1098,[2]Kreise!$A$2:$C$53,3,FALSE)</f>
        <v>K03153</v>
      </c>
      <c r="F1098">
        <f>VLOOKUP(A1098,'2020_1-2-8_Download'!$B$11:$T$62,9,FALSE)</f>
        <v>32</v>
      </c>
    </row>
    <row r="1099" spans="1:6" x14ac:dyDescent="0.25">
      <c r="A1099" s="64">
        <f>'2020_1-2-8_Download'!B75</f>
        <v>154</v>
      </c>
      <c r="B1099">
        <f>'2020_1-2-8_Download'!$J$67</f>
        <v>2010</v>
      </c>
      <c r="C1099" t="str">
        <f>'2020_1-2-8_Download'!$D$70</f>
        <v>Deutsche</v>
      </c>
      <c r="D1099" t="str">
        <f>VLOOKUP(A1099,[1]Tabelle1!A$1:B$68,2,FALSE)</f>
        <v>Helmstedt</v>
      </c>
      <c r="E1099" t="str">
        <f>VLOOKUP(A1099,[2]Kreise!$A$2:$C$53,3,FALSE)</f>
        <v>K03154</v>
      </c>
      <c r="F1099">
        <f>VLOOKUP(A1099,'2020_1-2-8_Download'!$B$11:$T$62,9,FALSE)</f>
        <v>8</v>
      </c>
    </row>
    <row r="1100" spans="1:6" x14ac:dyDescent="0.25">
      <c r="A1100" s="64">
        <f>'2020_1-2-8_Download'!B76</f>
        <v>155</v>
      </c>
      <c r="B1100">
        <f>'2020_1-2-8_Download'!$J$67</f>
        <v>2010</v>
      </c>
      <c r="C1100" t="str">
        <f>'2020_1-2-8_Download'!$D$70</f>
        <v>Deutsche</v>
      </c>
      <c r="D1100" t="str">
        <f>VLOOKUP(A1100,[1]Tabelle1!A$1:B$68,2,FALSE)</f>
        <v>Northeim</v>
      </c>
      <c r="E1100" t="str">
        <f>VLOOKUP(A1100,[2]Kreise!$A$2:$C$53,3,FALSE)</f>
        <v>K03155</v>
      </c>
      <c r="F1100">
        <f>VLOOKUP(A1100,'2020_1-2-8_Download'!$B$11:$T$62,9,FALSE)</f>
        <v>35</v>
      </c>
    </row>
    <row r="1101" spans="1:6" x14ac:dyDescent="0.25">
      <c r="A1101" s="64">
        <f>'2020_1-2-8_Download'!B77</f>
        <v>157</v>
      </c>
      <c r="B1101">
        <f>'2020_1-2-8_Download'!$J$67</f>
        <v>2010</v>
      </c>
      <c r="C1101" t="str">
        <f>'2020_1-2-8_Download'!$D$70</f>
        <v>Deutsche</v>
      </c>
      <c r="D1101" t="str">
        <f>VLOOKUP(A1101,[1]Tabelle1!A$1:B$68,2,FALSE)</f>
        <v>Peine</v>
      </c>
      <c r="E1101" t="str">
        <f>VLOOKUP(A1101,[2]Kreise!$A$2:$C$53,3,FALSE)</f>
        <v>K03157</v>
      </c>
      <c r="F1101">
        <f>VLOOKUP(A1101,'2020_1-2-8_Download'!$B$11:$T$62,9,FALSE)</f>
        <v>26</v>
      </c>
    </row>
    <row r="1102" spans="1:6" x14ac:dyDescent="0.25">
      <c r="A1102" s="64">
        <f>'2020_1-2-8_Download'!B78</f>
        <v>158</v>
      </c>
      <c r="B1102">
        <f>'2020_1-2-8_Download'!$J$67</f>
        <v>2010</v>
      </c>
      <c r="C1102" t="str">
        <f>'2020_1-2-8_Download'!$D$70</f>
        <v>Deutsche</v>
      </c>
      <c r="D1102" t="str">
        <f>VLOOKUP(A1102,[1]Tabelle1!A$1:B$68,2,FALSE)</f>
        <v>Wolfenbüttel</v>
      </c>
      <c r="E1102" t="str">
        <f>VLOOKUP(A1102,[2]Kreise!$A$2:$C$53,3,FALSE)</f>
        <v>K03158</v>
      </c>
      <c r="F1102">
        <f>VLOOKUP(A1102,'2020_1-2-8_Download'!$B$11:$T$62,9,FALSE)</f>
        <v>23</v>
      </c>
    </row>
    <row r="1103" spans="1:6" x14ac:dyDescent="0.25">
      <c r="A1103" s="64">
        <f>'2020_1-2-8_Download'!B79</f>
        <v>159</v>
      </c>
      <c r="B1103">
        <f>'2020_1-2-8_Download'!$J$67</f>
        <v>2010</v>
      </c>
      <c r="C1103" t="str">
        <f>'2020_1-2-8_Download'!$D$70</f>
        <v>Deutsche</v>
      </c>
      <c r="D1103" t="str">
        <f>VLOOKUP(A1103,[1]Tabelle1!A$1:B$68,2,FALSE)</f>
        <v>Göttingen</v>
      </c>
      <c r="E1103" t="str">
        <f>VLOOKUP(A1103,[2]Kreise!$A$2:$C$53,3,FALSE)</f>
        <v>K03159</v>
      </c>
      <c r="F1103">
        <f>VLOOKUP(A1103,'2020_1-2-8_Download'!$B$11:$T$62,9,FALSE)</f>
        <v>127</v>
      </c>
    </row>
    <row r="1104" spans="1:6" x14ac:dyDescent="0.25">
      <c r="A1104" s="64">
        <f>'2020_1-2-8_Download'!B80</f>
        <v>1</v>
      </c>
      <c r="B1104">
        <f>'2020_1-2-8_Download'!$J$67</f>
        <v>2010</v>
      </c>
      <c r="C1104" t="str">
        <f>'2020_1-2-8_Download'!$D$70</f>
        <v>Deutsche</v>
      </c>
      <c r="D1104" t="str">
        <f>VLOOKUP(A1104,[1]Tabelle1!A$1:B$68,2,FALSE)</f>
        <v>Stat. Region Braunschweig</v>
      </c>
      <c r="E1104" t="str">
        <f>VLOOKUP(A1104,[2]Kreise!$A$2:$C$53,3,FALSE)</f>
        <v>K031</v>
      </c>
      <c r="F1104">
        <f>VLOOKUP(A1104,'2020_1-2-8_Download'!$B$11:$T$62,9,FALSE)</f>
        <v>418</v>
      </c>
    </row>
    <row r="1105" spans="1:6" x14ac:dyDescent="0.25">
      <c r="A1105" s="64">
        <f>'2020_1-2-8_Download'!B81</f>
        <v>241</v>
      </c>
      <c r="B1105">
        <f>'2020_1-2-8_Download'!$J$67</f>
        <v>2010</v>
      </c>
      <c r="C1105" t="str">
        <f>'2020_1-2-8_Download'!$D$70</f>
        <v>Deutsche</v>
      </c>
      <c r="D1105" t="str">
        <f>VLOOKUP(A1105,[1]Tabelle1!A$1:B$68,2,FALSE)</f>
        <v>Hannover  Region</v>
      </c>
      <c r="E1105" t="str">
        <f>VLOOKUP(A1105,[2]Kreise!$A$2:$C$53,3,FALSE)</f>
        <v>K03241</v>
      </c>
      <c r="F1105">
        <f>VLOOKUP(A1105,'2020_1-2-8_Download'!$B$11:$T$62,9,FALSE)</f>
        <v>397</v>
      </c>
    </row>
    <row r="1106" spans="1:6" x14ac:dyDescent="0.25">
      <c r="A1106" s="64">
        <f>'2020_1-2-8_Download'!B82</f>
        <v>241001</v>
      </c>
      <c r="B1106">
        <f>'2020_1-2-8_Download'!$J$67</f>
        <v>2010</v>
      </c>
      <c r="C1106" t="str">
        <f>'2020_1-2-8_Download'!$D$70</f>
        <v>Deutsche</v>
      </c>
      <c r="D1106" t="str">
        <f>VLOOKUP(A1106,[1]Tabelle1!A$1:B$68,2,FALSE)</f>
        <v xml:space="preserve">   dav. Hannover  Lhst.</v>
      </c>
      <c r="E1106" t="str">
        <f>VLOOKUP(A1106,[2]Kreise!$A$2:$C$53,3,FALSE)</f>
        <v>K03241001</v>
      </c>
      <c r="F1106">
        <f>VLOOKUP(A1106,'2020_1-2-8_Download'!$B$11:$T$62,9,FALSE)</f>
        <v>258</v>
      </c>
    </row>
    <row r="1107" spans="1:6" x14ac:dyDescent="0.25">
      <c r="A1107" s="64">
        <f>'2020_1-2-8_Download'!B83</f>
        <v>241999</v>
      </c>
      <c r="B1107">
        <f>'2020_1-2-8_Download'!$J$67</f>
        <v>2010</v>
      </c>
      <c r="C1107" t="str">
        <f>'2020_1-2-8_Download'!$D$70</f>
        <v>Deutsche</v>
      </c>
      <c r="D1107" t="str">
        <f>VLOOKUP(A1107,[1]Tabelle1!A$1:B$68,2,FALSE)</f>
        <v xml:space="preserve">   dav. Hannover  Umland</v>
      </c>
      <c r="E1107" t="str">
        <f>VLOOKUP(A1107,[2]Kreise!$A$2:$C$53,3,FALSE)</f>
        <v>K03241999</v>
      </c>
      <c r="F1107">
        <f>VLOOKUP(A1107,'2020_1-2-8_Download'!$B$11:$T$62,9,FALSE)</f>
        <v>139</v>
      </c>
    </row>
    <row r="1108" spans="1:6" x14ac:dyDescent="0.25">
      <c r="A1108" s="64">
        <f>'2020_1-2-8_Download'!B84</f>
        <v>251</v>
      </c>
      <c r="B1108">
        <f>'2020_1-2-8_Download'!$J$67</f>
        <v>2010</v>
      </c>
      <c r="C1108" t="str">
        <f>'2020_1-2-8_Download'!$D$70</f>
        <v>Deutsche</v>
      </c>
      <c r="D1108" t="str">
        <f>VLOOKUP(A1108,[1]Tabelle1!A$1:B$68,2,FALSE)</f>
        <v>Diepholz</v>
      </c>
      <c r="E1108" t="str">
        <f>VLOOKUP(A1108,[2]Kreise!$A$2:$C$53,3,FALSE)</f>
        <v>K03251</v>
      </c>
      <c r="F1108">
        <f>VLOOKUP(A1108,'2020_1-2-8_Download'!$B$11:$T$62,9,FALSE)</f>
        <v>54</v>
      </c>
    </row>
    <row r="1109" spans="1:6" x14ac:dyDescent="0.25">
      <c r="A1109" s="64">
        <f>'2020_1-2-8_Download'!B85</f>
        <v>252</v>
      </c>
      <c r="B1109">
        <f>'2020_1-2-8_Download'!$J$67</f>
        <v>2010</v>
      </c>
      <c r="C1109" t="str">
        <f>'2020_1-2-8_Download'!$D$70</f>
        <v>Deutsche</v>
      </c>
      <c r="D1109" t="str">
        <f>VLOOKUP(A1109,[1]Tabelle1!A$1:B$68,2,FALSE)</f>
        <v>Hameln-Pyrmont</v>
      </c>
      <c r="E1109" t="str">
        <f>VLOOKUP(A1109,[2]Kreise!$A$2:$C$53,3,FALSE)</f>
        <v>K03252</v>
      </c>
      <c r="F1109">
        <f>VLOOKUP(A1109,'2020_1-2-8_Download'!$B$11:$T$62,9,FALSE)</f>
        <v>39</v>
      </c>
    </row>
    <row r="1110" spans="1:6" x14ac:dyDescent="0.25">
      <c r="A1110" s="64">
        <f>'2020_1-2-8_Download'!B86</f>
        <v>254</v>
      </c>
      <c r="B1110">
        <f>'2020_1-2-8_Download'!$J$67</f>
        <v>2010</v>
      </c>
      <c r="C1110" t="str">
        <f>'2020_1-2-8_Download'!$D$70</f>
        <v>Deutsche</v>
      </c>
      <c r="D1110" t="str">
        <f>VLOOKUP(A1110,[1]Tabelle1!A$1:B$68,2,FALSE)</f>
        <v>Hildesheim</v>
      </c>
      <c r="E1110" t="str">
        <f>VLOOKUP(A1110,[2]Kreise!$A$2:$C$53,3,FALSE)</f>
        <v>K03254</v>
      </c>
      <c r="F1110">
        <f>VLOOKUP(A1110,'2020_1-2-8_Download'!$B$11:$T$62,9,FALSE)</f>
        <v>91</v>
      </c>
    </row>
    <row r="1111" spans="1:6" x14ac:dyDescent="0.25">
      <c r="A1111" s="64">
        <f>'2020_1-2-8_Download'!B87</f>
        <v>255</v>
      </c>
      <c r="B1111">
        <f>'2020_1-2-8_Download'!$J$67</f>
        <v>2010</v>
      </c>
      <c r="C1111" t="str">
        <f>'2020_1-2-8_Download'!$D$70</f>
        <v>Deutsche</v>
      </c>
      <c r="D1111" t="str">
        <f>VLOOKUP(A1111,[1]Tabelle1!A$1:B$68,2,FALSE)</f>
        <v>Holzminden</v>
      </c>
      <c r="E1111" t="str">
        <f>VLOOKUP(A1111,[2]Kreise!$A$2:$C$53,3,FALSE)</f>
        <v>K03255</v>
      </c>
      <c r="F1111">
        <f>VLOOKUP(A1111,'2020_1-2-8_Download'!$B$11:$T$62,9,FALSE)</f>
        <v>14</v>
      </c>
    </row>
    <row r="1112" spans="1:6" x14ac:dyDescent="0.25">
      <c r="A1112" s="64">
        <f>'2020_1-2-8_Download'!B88</f>
        <v>256</v>
      </c>
      <c r="B1112">
        <f>'2020_1-2-8_Download'!$J$67</f>
        <v>2010</v>
      </c>
      <c r="C1112" t="str">
        <f>'2020_1-2-8_Download'!$D$70</f>
        <v>Deutsche</v>
      </c>
      <c r="D1112" t="str">
        <f>VLOOKUP(A1112,[1]Tabelle1!A$1:B$68,2,FALSE)</f>
        <v>Nienburg (Weser)</v>
      </c>
      <c r="E1112" t="str">
        <f>VLOOKUP(A1112,[2]Kreise!$A$2:$C$53,3,FALSE)</f>
        <v>K03256</v>
      </c>
      <c r="F1112">
        <f>VLOOKUP(A1112,'2020_1-2-8_Download'!$B$11:$T$62,9,FALSE)</f>
        <v>15</v>
      </c>
    </row>
    <row r="1113" spans="1:6" x14ac:dyDescent="0.25">
      <c r="A1113" s="64">
        <f>'2020_1-2-8_Download'!B89</f>
        <v>257</v>
      </c>
      <c r="B1113">
        <f>'2020_1-2-8_Download'!$J$67</f>
        <v>2010</v>
      </c>
      <c r="C1113" t="str">
        <f>'2020_1-2-8_Download'!$D$70</f>
        <v>Deutsche</v>
      </c>
      <c r="D1113" t="str">
        <f>VLOOKUP(A1113,[1]Tabelle1!A$1:B$68,2,FALSE)</f>
        <v>Schaumburg</v>
      </c>
      <c r="E1113" t="str">
        <f>VLOOKUP(A1113,[2]Kreise!$A$2:$C$53,3,FALSE)</f>
        <v>K03257</v>
      </c>
      <c r="F1113">
        <f>VLOOKUP(A1113,'2020_1-2-8_Download'!$B$11:$T$62,9,FALSE)</f>
        <v>12</v>
      </c>
    </row>
    <row r="1114" spans="1:6" x14ac:dyDescent="0.25">
      <c r="A1114" s="64">
        <f>'2020_1-2-8_Download'!B90</f>
        <v>2</v>
      </c>
      <c r="B1114">
        <f>'2020_1-2-8_Download'!$J$67</f>
        <v>2010</v>
      </c>
      <c r="C1114" t="str">
        <f>'2020_1-2-8_Download'!$D$70</f>
        <v>Deutsche</v>
      </c>
      <c r="D1114" t="str">
        <f>VLOOKUP(A1114,[1]Tabelle1!A$1:B$68,2,FALSE)</f>
        <v>Stat. Region Hannover</v>
      </c>
      <c r="E1114" t="str">
        <f>VLOOKUP(A1114,[2]Kreise!$A$2:$C$53,3,FALSE)</f>
        <v>K032</v>
      </c>
      <c r="F1114">
        <f>VLOOKUP(A1114,'2020_1-2-8_Download'!$B$11:$T$62,9,FALSE)</f>
        <v>622</v>
      </c>
    </row>
    <row r="1115" spans="1:6" x14ac:dyDescent="0.25">
      <c r="A1115" s="64">
        <f>'2020_1-2-8_Download'!B91</f>
        <v>351</v>
      </c>
      <c r="B1115">
        <f>'2020_1-2-8_Download'!$J$67</f>
        <v>2010</v>
      </c>
      <c r="C1115" t="str">
        <f>'2020_1-2-8_Download'!$D$70</f>
        <v>Deutsche</v>
      </c>
      <c r="D1115" t="str">
        <f>VLOOKUP(A1115,[1]Tabelle1!A$1:B$68,2,FALSE)</f>
        <v>Celle</v>
      </c>
      <c r="E1115" t="str">
        <f>VLOOKUP(A1115,[2]Kreise!$A$2:$C$53,3,FALSE)</f>
        <v>K03351</v>
      </c>
      <c r="F1115">
        <f>VLOOKUP(A1115,'2020_1-2-8_Download'!$B$11:$T$62,9,FALSE)</f>
        <v>33</v>
      </c>
    </row>
    <row r="1116" spans="1:6" x14ac:dyDescent="0.25">
      <c r="A1116" s="64">
        <f>'2020_1-2-8_Download'!B92</f>
        <v>352</v>
      </c>
      <c r="B1116">
        <f>'2020_1-2-8_Download'!$J$67</f>
        <v>2010</v>
      </c>
      <c r="C1116" t="str">
        <f>'2020_1-2-8_Download'!$D$70</f>
        <v>Deutsche</v>
      </c>
      <c r="D1116" t="str">
        <f>VLOOKUP(A1116,[1]Tabelle1!A$1:B$68,2,FALSE)</f>
        <v>Cuxhaven</v>
      </c>
      <c r="E1116" t="str">
        <f>VLOOKUP(A1116,[2]Kreise!$A$2:$C$53,3,FALSE)</f>
        <v>K03352</v>
      </c>
      <c r="F1116">
        <f>VLOOKUP(A1116,'2020_1-2-8_Download'!$B$11:$T$62,9,FALSE)</f>
        <v>47</v>
      </c>
    </row>
    <row r="1117" spans="1:6" x14ac:dyDescent="0.25">
      <c r="A1117" s="64">
        <f>'2020_1-2-8_Download'!B93</f>
        <v>353</v>
      </c>
      <c r="B1117">
        <f>'2020_1-2-8_Download'!$J$67</f>
        <v>2010</v>
      </c>
      <c r="C1117" t="str">
        <f>'2020_1-2-8_Download'!$D$70</f>
        <v>Deutsche</v>
      </c>
      <c r="D1117" t="str">
        <f>VLOOKUP(A1117,[1]Tabelle1!A$1:B$68,2,FALSE)</f>
        <v>Harburg</v>
      </c>
      <c r="E1117" t="str">
        <f>VLOOKUP(A1117,[2]Kreise!$A$2:$C$53,3,FALSE)</f>
        <v>K03353</v>
      </c>
      <c r="F1117">
        <f>VLOOKUP(A1117,'2020_1-2-8_Download'!$B$11:$T$62,9,FALSE)</f>
        <v>60</v>
      </c>
    </row>
    <row r="1118" spans="1:6" x14ac:dyDescent="0.25">
      <c r="A1118" s="64">
        <f>'2020_1-2-8_Download'!B94</f>
        <v>354</v>
      </c>
      <c r="B1118">
        <f>'2020_1-2-8_Download'!$J$67</f>
        <v>2010</v>
      </c>
      <c r="C1118" t="str">
        <f>'2020_1-2-8_Download'!$D$70</f>
        <v>Deutsche</v>
      </c>
      <c r="D1118" t="str">
        <f>VLOOKUP(A1118,[1]Tabelle1!A$1:B$68,2,FALSE)</f>
        <v>Lüchow-Dannenberg</v>
      </c>
      <c r="E1118" t="str">
        <f>VLOOKUP(A1118,[2]Kreise!$A$2:$C$53,3,FALSE)</f>
        <v>K03354</v>
      </c>
      <c r="F1118">
        <f>VLOOKUP(A1118,'2020_1-2-8_Download'!$B$11:$T$62,9,FALSE)</f>
        <v>4</v>
      </c>
    </row>
    <row r="1119" spans="1:6" x14ac:dyDescent="0.25">
      <c r="A1119" s="64">
        <f>'2020_1-2-8_Download'!B95</f>
        <v>355</v>
      </c>
      <c r="B1119">
        <f>'2020_1-2-8_Download'!$J$67</f>
        <v>2010</v>
      </c>
      <c r="C1119" t="str">
        <f>'2020_1-2-8_Download'!$D$70</f>
        <v>Deutsche</v>
      </c>
      <c r="D1119" t="str">
        <f>VLOOKUP(A1119,[1]Tabelle1!A$1:B$68,2,FALSE)</f>
        <v>Lüneburg</v>
      </c>
      <c r="E1119" t="str">
        <f>VLOOKUP(A1119,[2]Kreise!$A$2:$C$53,3,FALSE)</f>
        <v>K03355</v>
      </c>
      <c r="F1119">
        <f>VLOOKUP(A1119,'2020_1-2-8_Download'!$B$11:$T$62,9,FALSE)</f>
        <v>21</v>
      </c>
    </row>
    <row r="1120" spans="1:6" x14ac:dyDescent="0.25">
      <c r="A1120" s="64">
        <f>'2020_1-2-8_Download'!B96</f>
        <v>356</v>
      </c>
      <c r="B1120">
        <f>'2020_1-2-8_Download'!$J$67</f>
        <v>2010</v>
      </c>
      <c r="C1120" t="str">
        <f>'2020_1-2-8_Download'!$D$70</f>
        <v>Deutsche</v>
      </c>
      <c r="D1120" t="str">
        <f>VLOOKUP(A1120,[1]Tabelle1!A$1:B$68,2,FALSE)</f>
        <v>Osterholz</v>
      </c>
      <c r="E1120" t="str">
        <f>VLOOKUP(A1120,[2]Kreise!$A$2:$C$53,3,FALSE)</f>
        <v>K03356</v>
      </c>
      <c r="F1120">
        <f>VLOOKUP(A1120,'2020_1-2-8_Download'!$B$11:$T$62,9,FALSE)</f>
        <v>24</v>
      </c>
    </row>
    <row r="1121" spans="1:6" x14ac:dyDescent="0.25">
      <c r="A1121" s="64">
        <f>'2020_1-2-8_Download'!B97</f>
        <v>357</v>
      </c>
      <c r="B1121">
        <f>'2020_1-2-8_Download'!$J$67</f>
        <v>2010</v>
      </c>
      <c r="C1121" t="str">
        <f>'2020_1-2-8_Download'!$D$70</f>
        <v>Deutsche</v>
      </c>
      <c r="D1121" t="str">
        <f>VLOOKUP(A1121,[1]Tabelle1!A$1:B$68,2,FALSE)</f>
        <v>Rotenburg (Wümme)</v>
      </c>
      <c r="E1121" t="str">
        <f>VLOOKUP(A1121,[2]Kreise!$A$2:$C$53,3,FALSE)</f>
        <v>K03357</v>
      </c>
      <c r="F1121">
        <f>VLOOKUP(A1121,'2020_1-2-8_Download'!$B$11:$T$62,9,FALSE)</f>
        <v>10</v>
      </c>
    </row>
    <row r="1122" spans="1:6" x14ac:dyDescent="0.25">
      <c r="A1122" s="64">
        <f>'2020_1-2-8_Download'!B98</f>
        <v>358</v>
      </c>
      <c r="B1122">
        <f>'2020_1-2-8_Download'!$J$67</f>
        <v>2010</v>
      </c>
      <c r="C1122" t="str">
        <f>'2020_1-2-8_Download'!$D$70</f>
        <v>Deutsche</v>
      </c>
      <c r="D1122" t="str">
        <f>VLOOKUP(A1122,[1]Tabelle1!A$1:B$68,2,FALSE)</f>
        <v>Heidekreis</v>
      </c>
      <c r="E1122" t="str">
        <f>VLOOKUP(A1122,[2]Kreise!$A$2:$C$53,3,FALSE)</f>
        <v>K03358</v>
      </c>
      <c r="F1122">
        <f>VLOOKUP(A1122,'2020_1-2-8_Download'!$B$11:$T$62,9,FALSE)</f>
        <v>18</v>
      </c>
    </row>
    <row r="1123" spans="1:6" x14ac:dyDescent="0.25">
      <c r="A1123" s="64">
        <f>'2020_1-2-8_Download'!B99</f>
        <v>359</v>
      </c>
      <c r="B1123">
        <f>'2020_1-2-8_Download'!$J$67</f>
        <v>2010</v>
      </c>
      <c r="C1123" t="str">
        <f>'2020_1-2-8_Download'!$D$70</f>
        <v>Deutsche</v>
      </c>
      <c r="D1123" t="str">
        <f>VLOOKUP(A1123,[1]Tabelle1!A$1:B$68,2,FALSE)</f>
        <v>Stade</v>
      </c>
      <c r="E1123" t="str">
        <f>VLOOKUP(A1123,[2]Kreise!$A$2:$C$53,3,FALSE)</f>
        <v>K03359</v>
      </c>
      <c r="F1123">
        <f>VLOOKUP(A1123,'2020_1-2-8_Download'!$B$11:$T$62,9,FALSE)</f>
        <v>29</v>
      </c>
    </row>
    <row r="1124" spans="1:6" x14ac:dyDescent="0.25">
      <c r="A1124" s="64">
        <f>'2020_1-2-8_Download'!B100</f>
        <v>360</v>
      </c>
      <c r="B1124">
        <f>'2020_1-2-8_Download'!$J$67</f>
        <v>2010</v>
      </c>
      <c r="C1124" t="str">
        <f>'2020_1-2-8_Download'!$D$70</f>
        <v>Deutsche</v>
      </c>
      <c r="D1124" t="str">
        <f>VLOOKUP(A1124,[1]Tabelle1!A$1:B$68,2,FALSE)</f>
        <v>Uelzen</v>
      </c>
      <c r="E1124" t="str">
        <f>VLOOKUP(A1124,[2]Kreise!$A$2:$C$53,3,FALSE)</f>
        <v>K03360</v>
      </c>
      <c r="F1124">
        <f>VLOOKUP(A1124,'2020_1-2-8_Download'!$B$11:$T$62,9,FALSE)</f>
        <v>21</v>
      </c>
    </row>
    <row r="1125" spans="1:6" x14ac:dyDescent="0.25">
      <c r="A1125" s="64">
        <f>'2020_1-2-8_Download'!B101</f>
        <v>361</v>
      </c>
      <c r="B1125">
        <f>'2020_1-2-8_Download'!$J$67</f>
        <v>2010</v>
      </c>
      <c r="C1125" t="str">
        <f>'2020_1-2-8_Download'!$D$70</f>
        <v>Deutsche</v>
      </c>
      <c r="D1125" t="str">
        <f>VLOOKUP(A1125,[1]Tabelle1!A$1:B$68,2,FALSE)</f>
        <v>Verden</v>
      </c>
      <c r="E1125" t="str">
        <f>VLOOKUP(A1125,[2]Kreise!$A$2:$C$53,3,FALSE)</f>
        <v>K03361</v>
      </c>
      <c r="F1125">
        <f>VLOOKUP(A1125,'2020_1-2-8_Download'!$B$11:$T$62,9,FALSE)</f>
        <v>22</v>
      </c>
    </row>
    <row r="1126" spans="1:6" x14ac:dyDescent="0.25">
      <c r="A1126" s="64">
        <f>'2020_1-2-8_Download'!B102</f>
        <v>3</v>
      </c>
      <c r="B1126">
        <f>'2020_1-2-8_Download'!$J$67</f>
        <v>2010</v>
      </c>
      <c r="C1126" t="str">
        <f>'2020_1-2-8_Download'!$D$70</f>
        <v>Deutsche</v>
      </c>
      <c r="D1126" t="str">
        <f>VLOOKUP(A1126,[1]Tabelle1!A$1:B$68,2,FALSE)</f>
        <v>Stat. Region Lüneburg</v>
      </c>
      <c r="E1126" t="str">
        <f>VLOOKUP(A1126,[2]Kreise!$A$2:$C$53,3,FALSE)</f>
        <v>K033</v>
      </c>
      <c r="F1126">
        <f>VLOOKUP(A1126,'2020_1-2-8_Download'!$B$11:$T$62,9,FALSE)</f>
        <v>289</v>
      </c>
    </row>
    <row r="1127" spans="1:6" x14ac:dyDescent="0.25">
      <c r="A1127" s="64">
        <f>'2020_1-2-8_Download'!B103</f>
        <v>401</v>
      </c>
      <c r="B1127">
        <f>'2020_1-2-8_Download'!$J$67</f>
        <v>2010</v>
      </c>
      <c r="C1127" t="str">
        <f>'2020_1-2-8_Download'!$D$70</f>
        <v>Deutsche</v>
      </c>
      <c r="D1127" t="str">
        <f>VLOOKUP(A1127,[1]Tabelle1!A$1:B$68,2,FALSE)</f>
        <v>Delmenhorst  Stadt</v>
      </c>
      <c r="E1127" t="str">
        <f>VLOOKUP(A1127,[2]Kreise!$A$2:$C$53,3,FALSE)</f>
        <v>K03401</v>
      </c>
      <c r="F1127">
        <f>VLOOKUP(A1127,'2020_1-2-8_Download'!$B$11:$T$62,9,FALSE)</f>
        <v>29</v>
      </c>
    </row>
    <row r="1128" spans="1:6" x14ac:dyDescent="0.25">
      <c r="A1128" s="64">
        <f>'2020_1-2-8_Download'!B104</f>
        <v>402</v>
      </c>
      <c r="B1128">
        <f>'2020_1-2-8_Download'!$J$67</f>
        <v>2010</v>
      </c>
      <c r="C1128" t="str">
        <f>'2020_1-2-8_Download'!$D$70</f>
        <v>Deutsche</v>
      </c>
      <c r="D1128" t="str">
        <f>VLOOKUP(A1128,[1]Tabelle1!A$1:B$68,2,FALSE)</f>
        <v>Emden  Stadt</v>
      </c>
      <c r="E1128" t="str">
        <f>VLOOKUP(A1128,[2]Kreise!$A$2:$C$53,3,FALSE)</f>
        <v>K03402</v>
      </c>
      <c r="F1128">
        <f>VLOOKUP(A1128,'2020_1-2-8_Download'!$B$11:$T$62,9,FALSE)</f>
        <v>12</v>
      </c>
    </row>
    <row r="1129" spans="1:6" x14ac:dyDescent="0.25">
      <c r="A1129" s="64">
        <f>'2020_1-2-8_Download'!B105</f>
        <v>403</v>
      </c>
      <c r="B1129">
        <f>'2020_1-2-8_Download'!$J$67</f>
        <v>2010</v>
      </c>
      <c r="C1129" t="str">
        <f>'2020_1-2-8_Download'!$D$70</f>
        <v>Deutsche</v>
      </c>
      <c r="D1129" t="str">
        <f>VLOOKUP(A1129,[1]Tabelle1!A$1:B$68,2,FALSE)</f>
        <v>Oldenburg(Oldb)  Stadt</v>
      </c>
      <c r="E1129" t="str">
        <f>VLOOKUP(A1129,[2]Kreise!$A$2:$C$53,3,FALSE)</f>
        <v>K03403</v>
      </c>
      <c r="F1129">
        <f>VLOOKUP(A1129,'2020_1-2-8_Download'!$B$11:$T$62,9,FALSE)</f>
        <v>113</v>
      </c>
    </row>
    <row r="1130" spans="1:6" x14ac:dyDescent="0.25">
      <c r="A1130" s="64">
        <f>'2020_1-2-8_Download'!B106</f>
        <v>404</v>
      </c>
      <c r="B1130">
        <f>'2020_1-2-8_Download'!$J$67</f>
        <v>2010</v>
      </c>
      <c r="C1130" t="str">
        <f>'2020_1-2-8_Download'!$D$70</f>
        <v>Deutsche</v>
      </c>
      <c r="D1130" t="str">
        <f>VLOOKUP(A1130,[1]Tabelle1!A$1:B$68,2,FALSE)</f>
        <v>Osnabrück  Stadt</v>
      </c>
      <c r="E1130" t="str">
        <f>VLOOKUP(A1130,[2]Kreise!$A$2:$C$53,3,FALSE)</f>
        <v>K03404</v>
      </c>
      <c r="F1130">
        <f>VLOOKUP(A1130,'2020_1-2-8_Download'!$B$11:$T$62,9,FALSE)</f>
        <v>93</v>
      </c>
    </row>
    <row r="1131" spans="1:6" x14ac:dyDescent="0.25">
      <c r="A1131" s="64">
        <f>'2020_1-2-8_Download'!B107</f>
        <v>405</v>
      </c>
      <c r="B1131">
        <f>'2020_1-2-8_Download'!$J$67</f>
        <v>2010</v>
      </c>
      <c r="C1131" t="str">
        <f>'2020_1-2-8_Download'!$D$70</f>
        <v>Deutsche</v>
      </c>
      <c r="D1131" t="str">
        <f>VLOOKUP(A1131,[1]Tabelle1!A$1:B$68,2,FALSE)</f>
        <v>Wilhelmshaven  Stadt</v>
      </c>
      <c r="E1131" t="str">
        <f>VLOOKUP(A1131,[2]Kreise!$A$2:$C$53,3,FALSE)</f>
        <v>K03405</v>
      </c>
      <c r="F1131">
        <f>VLOOKUP(A1131,'2020_1-2-8_Download'!$B$11:$T$62,9,FALSE)</f>
        <v>21</v>
      </c>
    </row>
    <row r="1132" spans="1:6" x14ac:dyDescent="0.25">
      <c r="A1132" s="64">
        <f>'2020_1-2-8_Download'!B108</f>
        <v>451</v>
      </c>
      <c r="B1132">
        <f>'2020_1-2-8_Download'!$J$67</f>
        <v>2010</v>
      </c>
      <c r="C1132" t="str">
        <f>'2020_1-2-8_Download'!$D$70</f>
        <v>Deutsche</v>
      </c>
      <c r="D1132" t="str">
        <f>VLOOKUP(A1132,[1]Tabelle1!A$1:B$68,2,FALSE)</f>
        <v>Ammerland</v>
      </c>
      <c r="E1132" t="str">
        <f>VLOOKUP(A1132,[2]Kreise!$A$2:$C$53,3,FALSE)</f>
        <v>K03451</v>
      </c>
      <c r="F1132">
        <f>VLOOKUP(A1132,'2020_1-2-8_Download'!$B$11:$T$62,9,FALSE)</f>
        <v>12</v>
      </c>
    </row>
    <row r="1133" spans="1:6" x14ac:dyDescent="0.25">
      <c r="A1133" s="64">
        <f>'2020_1-2-8_Download'!B109</f>
        <v>452</v>
      </c>
      <c r="B1133">
        <f>'2020_1-2-8_Download'!$J$67</f>
        <v>2010</v>
      </c>
      <c r="C1133" t="str">
        <f>'2020_1-2-8_Download'!$D$70</f>
        <v>Deutsche</v>
      </c>
      <c r="D1133" t="str">
        <f>VLOOKUP(A1133,[1]Tabelle1!A$1:B$68,2,FALSE)</f>
        <v>Aurich</v>
      </c>
      <c r="E1133" t="str">
        <f>VLOOKUP(A1133,[2]Kreise!$A$2:$C$53,3,FALSE)</f>
        <v>K03452</v>
      </c>
      <c r="F1133">
        <f>VLOOKUP(A1133,'2020_1-2-8_Download'!$B$11:$T$62,9,FALSE)</f>
        <v>9</v>
      </c>
    </row>
    <row r="1134" spans="1:6" x14ac:dyDescent="0.25">
      <c r="A1134" s="64">
        <f>'2020_1-2-8_Download'!B110</f>
        <v>453</v>
      </c>
      <c r="B1134">
        <f>'2020_1-2-8_Download'!$J$67</f>
        <v>2010</v>
      </c>
      <c r="C1134" t="str">
        <f>'2020_1-2-8_Download'!$D$70</f>
        <v>Deutsche</v>
      </c>
      <c r="D1134" t="str">
        <f>VLOOKUP(A1134,[1]Tabelle1!A$1:B$68,2,FALSE)</f>
        <v>Cloppenburg</v>
      </c>
      <c r="E1134" t="str">
        <f>VLOOKUP(A1134,[2]Kreise!$A$2:$C$53,3,FALSE)</f>
        <v>K03453</v>
      </c>
      <c r="F1134">
        <f>VLOOKUP(A1134,'2020_1-2-8_Download'!$B$11:$T$62,9,FALSE)</f>
        <v>23</v>
      </c>
    </row>
    <row r="1135" spans="1:6" x14ac:dyDescent="0.25">
      <c r="A1135" s="64">
        <f>'2020_1-2-8_Download'!B111</f>
        <v>454</v>
      </c>
      <c r="B1135">
        <f>'2020_1-2-8_Download'!$J$67</f>
        <v>2010</v>
      </c>
      <c r="C1135" t="str">
        <f>'2020_1-2-8_Download'!$D$70</f>
        <v>Deutsche</v>
      </c>
      <c r="D1135" t="str">
        <f>VLOOKUP(A1135,[1]Tabelle1!A$1:B$68,2,FALSE)</f>
        <v>Emsland</v>
      </c>
      <c r="E1135" t="str">
        <f>VLOOKUP(A1135,[2]Kreise!$A$2:$C$53,3,FALSE)</f>
        <v>K03454</v>
      </c>
      <c r="F1135">
        <f>VLOOKUP(A1135,'2020_1-2-8_Download'!$B$11:$T$62,9,FALSE)</f>
        <v>65</v>
      </c>
    </row>
    <row r="1136" spans="1:6" x14ac:dyDescent="0.25">
      <c r="A1136" s="64">
        <f>'2020_1-2-8_Download'!B112</f>
        <v>455</v>
      </c>
      <c r="B1136">
        <f>'2020_1-2-8_Download'!$J$67</f>
        <v>2010</v>
      </c>
      <c r="C1136" t="str">
        <f>'2020_1-2-8_Download'!$D$70</f>
        <v>Deutsche</v>
      </c>
      <c r="D1136" t="str">
        <f>VLOOKUP(A1136,[1]Tabelle1!A$1:B$68,2,FALSE)</f>
        <v>Friesland</v>
      </c>
      <c r="E1136" t="str">
        <f>VLOOKUP(A1136,[2]Kreise!$A$2:$C$53,3,FALSE)</f>
        <v>K03455</v>
      </c>
      <c r="F1136">
        <f>VLOOKUP(A1136,'2020_1-2-8_Download'!$B$11:$T$62,9,FALSE)</f>
        <v>12</v>
      </c>
    </row>
    <row r="1137" spans="1:6" x14ac:dyDescent="0.25">
      <c r="A1137" s="64">
        <f>'2020_1-2-8_Download'!B113</f>
        <v>456</v>
      </c>
      <c r="B1137">
        <f>'2020_1-2-8_Download'!$J$67</f>
        <v>2010</v>
      </c>
      <c r="C1137" t="str">
        <f>'2020_1-2-8_Download'!$D$70</f>
        <v>Deutsche</v>
      </c>
      <c r="D1137" t="str">
        <f>VLOOKUP(A1137,[1]Tabelle1!A$1:B$68,2,FALSE)</f>
        <v>Grafschaft Bentheim</v>
      </c>
      <c r="E1137" t="str">
        <f>VLOOKUP(A1137,[2]Kreise!$A$2:$C$53,3,FALSE)</f>
        <v>K03456</v>
      </c>
      <c r="F1137">
        <f>VLOOKUP(A1137,'2020_1-2-8_Download'!$B$11:$T$62,9,FALSE)</f>
        <v>87</v>
      </c>
    </row>
    <row r="1138" spans="1:6" x14ac:dyDescent="0.25">
      <c r="A1138" s="64">
        <f>'2020_1-2-8_Download'!B114</f>
        <v>457</v>
      </c>
      <c r="B1138">
        <f>'2020_1-2-8_Download'!$J$67</f>
        <v>2010</v>
      </c>
      <c r="C1138" t="str">
        <f>'2020_1-2-8_Download'!$D$70</f>
        <v>Deutsche</v>
      </c>
      <c r="D1138" t="str">
        <f>VLOOKUP(A1138,[1]Tabelle1!A$1:B$68,2,FALSE)</f>
        <v>Leer</v>
      </c>
      <c r="E1138" t="str">
        <f>VLOOKUP(A1138,[2]Kreise!$A$2:$C$53,3,FALSE)</f>
        <v>K03457</v>
      </c>
      <c r="F1138">
        <f>VLOOKUP(A1138,'2020_1-2-8_Download'!$B$11:$T$62,9,FALSE)</f>
        <v>46</v>
      </c>
    </row>
    <row r="1139" spans="1:6" x14ac:dyDescent="0.25">
      <c r="A1139" s="64">
        <f>'2020_1-2-8_Download'!B115</f>
        <v>458</v>
      </c>
      <c r="B1139">
        <f>'2020_1-2-8_Download'!$J$67</f>
        <v>2010</v>
      </c>
      <c r="C1139" t="str">
        <f>'2020_1-2-8_Download'!$D$70</f>
        <v>Deutsche</v>
      </c>
      <c r="D1139" t="str">
        <f>VLOOKUP(A1139,[1]Tabelle1!A$1:B$68,2,FALSE)</f>
        <v>Oldenburg</v>
      </c>
      <c r="E1139" t="str">
        <f>VLOOKUP(A1139,[2]Kreise!$A$2:$C$53,3,FALSE)</f>
        <v>K03458</v>
      </c>
      <c r="F1139">
        <f>VLOOKUP(A1139,'2020_1-2-8_Download'!$B$11:$T$62,9,FALSE)</f>
        <v>25</v>
      </c>
    </row>
    <row r="1140" spans="1:6" x14ac:dyDescent="0.25">
      <c r="A1140" s="64">
        <f>'2020_1-2-8_Download'!B116</f>
        <v>459</v>
      </c>
      <c r="B1140">
        <f>'2020_1-2-8_Download'!$J$67</f>
        <v>2010</v>
      </c>
      <c r="C1140" t="str">
        <f>'2020_1-2-8_Download'!$D$70</f>
        <v>Deutsche</v>
      </c>
      <c r="D1140" t="str">
        <f>VLOOKUP(A1140,[1]Tabelle1!A$1:B$68,2,FALSE)</f>
        <v>Osnabrück</v>
      </c>
      <c r="E1140" t="str">
        <f>VLOOKUP(A1140,[2]Kreise!$A$2:$C$53,3,FALSE)</f>
        <v>K03459</v>
      </c>
      <c r="F1140">
        <f>VLOOKUP(A1140,'2020_1-2-8_Download'!$B$11:$T$62,9,FALSE)</f>
        <v>75</v>
      </c>
    </row>
    <row r="1141" spans="1:6" x14ac:dyDescent="0.25">
      <c r="A1141" s="64">
        <f>'2020_1-2-8_Download'!B117</f>
        <v>460</v>
      </c>
      <c r="B1141">
        <f>'2020_1-2-8_Download'!$J$67</f>
        <v>2010</v>
      </c>
      <c r="C1141" t="str">
        <f>'2020_1-2-8_Download'!$D$70</f>
        <v>Deutsche</v>
      </c>
      <c r="D1141" t="str">
        <f>VLOOKUP(A1141,[1]Tabelle1!A$1:B$68,2,FALSE)</f>
        <v>Vechta</v>
      </c>
      <c r="E1141" t="str">
        <f>VLOOKUP(A1141,[2]Kreise!$A$2:$C$53,3,FALSE)</f>
        <v>K03460</v>
      </c>
      <c r="F1141">
        <f>VLOOKUP(A1141,'2020_1-2-8_Download'!$B$11:$T$62,9,FALSE)</f>
        <v>62</v>
      </c>
    </row>
    <row r="1142" spans="1:6" x14ac:dyDescent="0.25">
      <c r="A1142" s="64">
        <f>'2020_1-2-8_Download'!B118</f>
        <v>461</v>
      </c>
      <c r="B1142">
        <f>'2020_1-2-8_Download'!$J$67</f>
        <v>2010</v>
      </c>
      <c r="C1142" t="str">
        <f>'2020_1-2-8_Download'!$D$70</f>
        <v>Deutsche</v>
      </c>
      <c r="D1142" t="str">
        <f>VLOOKUP(A1142,[1]Tabelle1!A$1:B$68,2,FALSE)</f>
        <v>Wesermarsch</v>
      </c>
      <c r="E1142" t="str">
        <f>VLOOKUP(A1142,[2]Kreise!$A$2:$C$53,3,FALSE)</f>
        <v>K03461</v>
      </c>
      <c r="F1142">
        <f>VLOOKUP(A1142,'2020_1-2-8_Download'!$B$11:$T$62,9,FALSE)</f>
        <v>17</v>
      </c>
    </row>
    <row r="1143" spans="1:6" x14ac:dyDescent="0.25">
      <c r="A1143" s="64">
        <f>'2020_1-2-8_Download'!B119</f>
        <v>462</v>
      </c>
      <c r="B1143">
        <f>'2020_1-2-8_Download'!$J$67</f>
        <v>2010</v>
      </c>
      <c r="C1143" t="str">
        <f>'2020_1-2-8_Download'!$D$70</f>
        <v>Deutsche</v>
      </c>
      <c r="D1143" t="str">
        <f>VLOOKUP(A1143,[1]Tabelle1!A$1:B$68,2,FALSE)</f>
        <v>Wittmund</v>
      </c>
      <c r="E1143" t="str">
        <f>VLOOKUP(A1143,[2]Kreise!$A$2:$C$53,3,FALSE)</f>
        <v>K03462</v>
      </c>
      <c r="F1143">
        <f>VLOOKUP(A1143,'2020_1-2-8_Download'!$B$11:$T$62,9,FALSE)</f>
        <v>9</v>
      </c>
    </row>
    <row r="1144" spans="1:6" x14ac:dyDescent="0.25">
      <c r="A1144" s="64">
        <f>'2020_1-2-8_Download'!B120</f>
        <v>4</v>
      </c>
      <c r="B1144">
        <f>'2020_1-2-8_Download'!$J$67</f>
        <v>2010</v>
      </c>
      <c r="C1144" t="str">
        <f>'2020_1-2-8_Download'!$D$70</f>
        <v>Deutsche</v>
      </c>
      <c r="D1144" t="str">
        <f>VLOOKUP(A1144,[1]Tabelle1!A$1:B$68,2,FALSE)</f>
        <v>Stat. Region Weser-Ems</v>
      </c>
      <c r="E1144" t="str">
        <f>VLOOKUP(A1144,[2]Kreise!$A$2:$C$53,3,FALSE)</f>
        <v>K034</v>
      </c>
      <c r="F1144">
        <f>VLOOKUP(A1144,'2020_1-2-8_Download'!$B$11:$T$62,9,FALSE)</f>
        <v>710</v>
      </c>
    </row>
    <row r="1145" spans="1:6" x14ac:dyDescent="0.25">
      <c r="A1145" s="64">
        <f>'2020_1-2-8_Download'!B121</f>
        <v>0</v>
      </c>
      <c r="B1145">
        <f>'2020_1-2-8_Download'!$J$67</f>
        <v>2010</v>
      </c>
      <c r="C1145" t="str">
        <f>'2020_1-2-8_Download'!$D$70</f>
        <v>Deutsche</v>
      </c>
      <c r="D1145" t="str">
        <f>VLOOKUP(A1145,[1]Tabelle1!A$1:B$68,2,FALSE)</f>
        <v>Niedersachsen</v>
      </c>
      <c r="E1145" t="str">
        <f>VLOOKUP(A1145,[2]Kreise!$A$2:$C$53,3,FALSE)</f>
        <v>K030</v>
      </c>
      <c r="F1145">
        <f>VLOOKUP(A1145,'2020_1-2-8_Download'!$B$11:$T$62,9,FALSE)</f>
        <v>2039</v>
      </c>
    </row>
    <row r="1146" spans="1:6" x14ac:dyDescent="0.25">
      <c r="A1146" s="64">
        <f>'2020_1-2-8_Download'!B70</f>
        <v>101</v>
      </c>
      <c r="B1146">
        <f>'2020_1-2-8_Download'!$K$67</f>
        <v>2011</v>
      </c>
      <c r="C1146" t="str">
        <f>'2020_1-2-8_Download'!$D$70</f>
        <v>Deutsche</v>
      </c>
      <c r="D1146" t="str">
        <f>VLOOKUP(A1146,[1]Tabelle1!A$1:B$68,2,FALSE)</f>
        <v>Braunschweig  Stadt</v>
      </c>
      <c r="E1146" t="str">
        <f>VLOOKUP(A1146,[2]Kreise!$A$2:$C$53,3,FALSE)</f>
        <v>K03101</v>
      </c>
      <c r="F1146">
        <f>VLOOKUP(A1146,'2020_1-2-8_Download'!$B$11:$T$62,10,FALSE)</f>
        <v>84</v>
      </c>
    </row>
    <row r="1147" spans="1:6" x14ac:dyDescent="0.25">
      <c r="A1147" s="64">
        <f>'2020_1-2-8_Download'!B71</f>
        <v>102</v>
      </c>
      <c r="B1147">
        <f>'2020_1-2-8_Download'!$K$67</f>
        <v>2011</v>
      </c>
      <c r="C1147" t="str">
        <f>'2020_1-2-8_Download'!$D$70</f>
        <v>Deutsche</v>
      </c>
      <c r="D1147" t="str">
        <f>VLOOKUP(A1147,[1]Tabelle1!A$1:B$68,2,FALSE)</f>
        <v>Salzgitter  Stadt</v>
      </c>
      <c r="E1147" t="str">
        <f>VLOOKUP(A1147,[2]Kreise!$A$2:$C$53,3,FALSE)</f>
        <v>K03102</v>
      </c>
      <c r="F1147">
        <f>VLOOKUP(A1147,'2020_1-2-8_Download'!$B$11:$T$62,10,FALSE)</f>
        <v>28</v>
      </c>
    </row>
    <row r="1148" spans="1:6" x14ac:dyDescent="0.25">
      <c r="A1148" s="64">
        <f>'2020_1-2-8_Download'!B72</f>
        <v>103</v>
      </c>
      <c r="B1148">
        <f>'2020_1-2-8_Download'!$K$67</f>
        <v>2011</v>
      </c>
      <c r="C1148" t="str">
        <f>'2020_1-2-8_Download'!$D$70</f>
        <v>Deutsche</v>
      </c>
      <c r="D1148" t="str">
        <f>VLOOKUP(A1148,[1]Tabelle1!A$1:B$68,2,FALSE)</f>
        <v>Wolfsburg  Stadt</v>
      </c>
      <c r="E1148" t="str">
        <f>VLOOKUP(A1148,[2]Kreise!$A$2:$C$53,3,FALSE)</f>
        <v>K03103</v>
      </c>
      <c r="F1148">
        <f>VLOOKUP(A1148,'2020_1-2-8_Download'!$B$11:$T$62,10,FALSE)</f>
        <v>53</v>
      </c>
    </row>
    <row r="1149" spans="1:6" x14ac:dyDescent="0.25">
      <c r="A1149" s="64">
        <f>'2020_1-2-8_Download'!B73</f>
        <v>151</v>
      </c>
      <c r="B1149">
        <f>'2020_1-2-8_Download'!$K$67</f>
        <v>2011</v>
      </c>
      <c r="C1149" t="str">
        <f>'2020_1-2-8_Download'!$D$70</f>
        <v>Deutsche</v>
      </c>
      <c r="D1149" t="str">
        <f>VLOOKUP(A1149,[1]Tabelle1!A$1:B$68,2,FALSE)</f>
        <v>Gifhorn</v>
      </c>
      <c r="E1149" t="str">
        <f>VLOOKUP(A1149,[2]Kreise!$A$2:$C$53,3,FALSE)</f>
        <v>K03151</v>
      </c>
      <c r="F1149">
        <f>VLOOKUP(A1149,'2020_1-2-8_Download'!$B$11:$T$62,10,FALSE)</f>
        <v>4</v>
      </c>
    </row>
    <row r="1150" spans="1:6" x14ac:dyDescent="0.25">
      <c r="A1150" s="64">
        <f>'2020_1-2-8_Download'!B74</f>
        <v>153</v>
      </c>
      <c r="B1150">
        <f>'2020_1-2-8_Download'!$K$67</f>
        <v>2011</v>
      </c>
      <c r="C1150" t="str">
        <f>'2020_1-2-8_Download'!$D$70</f>
        <v>Deutsche</v>
      </c>
      <c r="D1150" t="str">
        <f>VLOOKUP(A1150,[1]Tabelle1!A$1:B$68,2,FALSE)</f>
        <v>Goslar</v>
      </c>
      <c r="E1150" t="str">
        <f>VLOOKUP(A1150,[2]Kreise!$A$2:$C$53,3,FALSE)</f>
        <v>K03153</v>
      </c>
      <c r="F1150">
        <f>VLOOKUP(A1150,'2020_1-2-8_Download'!$B$11:$T$62,10,FALSE)</f>
        <v>39</v>
      </c>
    </row>
    <row r="1151" spans="1:6" x14ac:dyDescent="0.25">
      <c r="A1151" s="64">
        <f>'2020_1-2-8_Download'!B75</f>
        <v>154</v>
      </c>
      <c r="B1151">
        <f>'2020_1-2-8_Download'!$K$67</f>
        <v>2011</v>
      </c>
      <c r="C1151" t="str">
        <f>'2020_1-2-8_Download'!$D$70</f>
        <v>Deutsche</v>
      </c>
      <c r="D1151" t="str">
        <f>VLOOKUP(A1151,[1]Tabelle1!A$1:B$68,2,FALSE)</f>
        <v>Helmstedt</v>
      </c>
      <c r="E1151" t="str">
        <f>VLOOKUP(A1151,[2]Kreise!$A$2:$C$53,3,FALSE)</f>
        <v>K03154</v>
      </c>
      <c r="F1151">
        <f>VLOOKUP(A1151,'2020_1-2-8_Download'!$B$11:$T$62,10,FALSE)</f>
        <v>10</v>
      </c>
    </row>
    <row r="1152" spans="1:6" x14ac:dyDescent="0.25">
      <c r="A1152" s="64">
        <f>'2020_1-2-8_Download'!B76</f>
        <v>155</v>
      </c>
      <c r="B1152">
        <f>'2020_1-2-8_Download'!$K$67</f>
        <v>2011</v>
      </c>
      <c r="C1152" t="str">
        <f>'2020_1-2-8_Download'!$D$70</f>
        <v>Deutsche</v>
      </c>
      <c r="D1152" t="str">
        <f>VLOOKUP(A1152,[1]Tabelle1!A$1:B$68,2,FALSE)</f>
        <v>Northeim</v>
      </c>
      <c r="E1152" t="str">
        <f>VLOOKUP(A1152,[2]Kreise!$A$2:$C$53,3,FALSE)</f>
        <v>K03155</v>
      </c>
      <c r="F1152">
        <f>VLOOKUP(A1152,'2020_1-2-8_Download'!$B$11:$T$62,10,FALSE)</f>
        <v>36</v>
      </c>
    </row>
    <row r="1153" spans="1:6" x14ac:dyDescent="0.25">
      <c r="A1153" s="64">
        <f>'2020_1-2-8_Download'!B77</f>
        <v>157</v>
      </c>
      <c r="B1153">
        <f>'2020_1-2-8_Download'!$K$67</f>
        <v>2011</v>
      </c>
      <c r="C1153" t="str">
        <f>'2020_1-2-8_Download'!$D$70</f>
        <v>Deutsche</v>
      </c>
      <c r="D1153" t="str">
        <f>VLOOKUP(A1153,[1]Tabelle1!A$1:B$68,2,FALSE)</f>
        <v>Peine</v>
      </c>
      <c r="E1153" t="str">
        <f>VLOOKUP(A1153,[2]Kreise!$A$2:$C$53,3,FALSE)</f>
        <v>K03157</v>
      </c>
      <c r="F1153">
        <f>VLOOKUP(A1153,'2020_1-2-8_Download'!$B$11:$T$62,10,FALSE)</f>
        <v>30</v>
      </c>
    </row>
    <row r="1154" spans="1:6" x14ac:dyDescent="0.25">
      <c r="A1154" s="64">
        <f>'2020_1-2-8_Download'!B78</f>
        <v>158</v>
      </c>
      <c r="B1154">
        <f>'2020_1-2-8_Download'!$K$67</f>
        <v>2011</v>
      </c>
      <c r="C1154" t="str">
        <f>'2020_1-2-8_Download'!$D$70</f>
        <v>Deutsche</v>
      </c>
      <c r="D1154" t="str">
        <f>VLOOKUP(A1154,[1]Tabelle1!A$1:B$68,2,FALSE)</f>
        <v>Wolfenbüttel</v>
      </c>
      <c r="E1154" t="str">
        <f>VLOOKUP(A1154,[2]Kreise!$A$2:$C$53,3,FALSE)</f>
        <v>K03158</v>
      </c>
      <c r="F1154">
        <f>VLOOKUP(A1154,'2020_1-2-8_Download'!$B$11:$T$62,10,FALSE)</f>
        <v>13</v>
      </c>
    </row>
    <row r="1155" spans="1:6" x14ac:dyDescent="0.25">
      <c r="A1155" s="64">
        <f>'2020_1-2-8_Download'!B79</f>
        <v>159</v>
      </c>
      <c r="B1155">
        <f>'2020_1-2-8_Download'!$K$67</f>
        <v>2011</v>
      </c>
      <c r="C1155" t="str">
        <f>'2020_1-2-8_Download'!$D$70</f>
        <v>Deutsche</v>
      </c>
      <c r="D1155" t="str">
        <f>VLOOKUP(A1155,[1]Tabelle1!A$1:B$68,2,FALSE)</f>
        <v>Göttingen</v>
      </c>
      <c r="E1155" t="str">
        <f>VLOOKUP(A1155,[2]Kreise!$A$2:$C$53,3,FALSE)</f>
        <v>K03159</v>
      </c>
      <c r="F1155">
        <f>VLOOKUP(A1155,'2020_1-2-8_Download'!$B$11:$T$62,10,FALSE)</f>
        <v>126</v>
      </c>
    </row>
    <row r="1156" spans="1:6" x14ac:dyDescent="0.25">
      <c r="A1156" s="64">
        <f>'2020_1-2-8_Download'!B80</f>
        <v>1</v>
      </c>
      <c r="B1156">
        <f>'2020_1-2-8_Download'!$K$67</f>
        <v>2011</v>
      </c>
      <c r="C1156" t="str">
        <f>'2020_1-2-8_Download'!$D$70</f>
        <v>Deutsche</v>
      </c>
      <c r="D1156" t="str">
        <f>VLOOKUP(A1156,[1]Tabelle1!A$1:B$68,2,FALSE)</f>
        <v>Stat. Region Braunschweig</v>
      </c>
      <c r="E1156" t="str">
        <f>VLOOKUP(A1156,[2]Kreise!$A$2:$C$53,3,FALSE)</f>
        <v>K031</v>
      </c>
      <c r="F1156">
        <f>VLOOKUP(A1156,'2020_1-2-8_Download'!$B$11:$T$62,10,FALSE)</f>
        <v>423</v>
      </c>
    </row>
    <row r="1157" spans="1:6" x14ac:dyDescent="0.25">
      <c r="A1157" s="64">
        <f>'2020_1-2-8_Download'!B81</f>
        <v>241</v>
      </c>
      <c r="B1157">
        <f>'2020_1-2-8_Download'!$K$67</f>
        <v>2011</v>
      </c>
      <c r="C1157" t="str">
        <f>'2020_1-2-8_Download'!$D$70</f>
        <v>Deutsche</v>
      </c>
      <c r="D1157" t="str">
        <f>VLOOKUP(A1157,[1]Tabelle1!A$1:B$68,2,FALSE)</f>
        <v>Hannover  Region</v>
      </c>
      <c r="E1157" t="str">
        <f>VLOOKUP(A1157,[2]Kreise!$A$2:$C$53,3,FALSE)</f>
        <v>K03241</v>
      </c>
      <c r="F1157">
        <f>VLOOKUP(A1157,'2020_1-2-8_Download'!$B$11:$T$62,10,FALSE)</f>
        <v>415</v>
      </c>
    </row>
    <row r="1158" spans="1:6" x14ac:dyDescent="0.25">
      <c r="A1158" s="64">
        <f>'2020_1-2-8_Download'!B82</f>
        <v>241001</v>
      </c>
      <c r="B1158">
        <f>'2020_1-2-8_Download'!$K$67</f>
        <v>2011</v>
      </c>
      <c r="C1158" t="str">
        <f>'2020_1-2-8_Download'!$D$70</f>
        <v>Deutsche</v>
      </c>
      <c r="D1158" t="str">
        <f>VLOOKUP(A1158,[1]Tabelle1!A$1:B$68,2,FALSE)</f>
        <v xml:space="preserve">   dav. Hannover  Lhst.</v>
      </c>
      <c r="E1158" t="str">
        <f>VLOOKUP(A1158,[2]Kreise!$A$2:$C$53,3,FALSE)</f>
        <v>K03241001</v>
      </c>
      <c r="F1158">
        <f>VLOOKUP(A1158,'2020_1-2-8_Download'!$B$11:$T$62,10,FALSE)</f>
        <v>284</v>
      </c>
    </row>
    <row r="1159" spans="1:6" x14ac:dyDescent="0.25">
      <c r="A1159" s="64">
        <f>'2020_1-2-8_Download'!B83</f>
        <v>241999</v>
      </c>
      <c r="B1159">
        <f>'2020_1-2-8_Download'!$K$67</f>
        <v>2011</v>
      </c>
      <c r="C1159" t="str">
        <f>'2020_1-2-8_Download'!$D$70</f>
        <v>Deutsche</v>
      </c>
      <c r="D1159" t="str">
        <f>VLOOKUP(A1159,[1]Tabelle1!A$1:B$68,2,FALSE)</f>
        <v xml:space="preserve">   dav. Hannover  Umland</v>
      </c>
      <c r="E1159" t="str">
        <f>VLOOKUP(A1159,[2]Kreise!$A$2:$C$53,3,FALSE)</f>
        <v>K03241999</v>
      </c>
      <c r="F1159">
        <f>VLOOKUP(A1159,'2020_1-2-8_Download'!$B$11:$T$62,10,FALSE)</f>
        <v>131</v>
      </c>
    </row>
    <row r="1160" spans="1:6" x14ac:dyDescent="0.25">
      <c r="A1160" s="64">
        <f>'2020_1-2-8_Download'!B84</f>
        <v>251</v>
      </c>
      <c r="B1160">
        <f>'2020_1-2-8_Download'!$K$67</f>
        <v>2011</v>
      </c>
      <c r="C1160" t="str">
        <f>'2020_1-2-8_Download'!$D$70</f>
        <v>Deutsche</v>
      </c>
      <c r="D1160" t="str">
        <f>VLOOKUP(A1160,[1]Tabelle1!A$1:B$68,2,FALSE)</f>
        <v>Diepholz</v>
      </c>
      <c r="E1160" t="str">
        <f>VLOOKUP(A1160,[2]Kreise!$A$2:$C$53,3,FALSE)</f>
        <v>K03251</v>
      </c>
      <c r="F1160">
        <f>VLOOKUP(A1160,'2020_1-2-8_Download'!$B$11:$T$62,10,FALSE)</f>
        <v>45</v>
      </c>
    </row>
    <row r="1161" spans="1:6" x14ac:dyDescent="0.25">
      <c r="A1161" s="64">
        <f>'2020_1-2-8_Download'!B85</f>
        <v>252</v>
      </c>
      <c r="B1161">
        <f>'2020_1-2-8_Download'!$K$67</f>
        <v>2011</v>
      </c>
      <c r="C1161" t="str">
        <f>'2020_1-2-8_Download'!$D$70</f>
        <v>Deutsche</v>
      </c>
      <c r="D1161" t="str">
        <f>VLOOKUP(A1161,[1]Tabelle1!A$1:B$68,2,FALSE)</f>
        <v>Hameln-Pyrmont</v>
      </c>
      <c r="E1161" t="str">
        <f>VLOOKUP(A1161,[2]Kreise!$A$2:$C$53,3,FALSE)</f>
        <v>K03252</v>
      </c>
      <c r="F1161">
        <f>VLOOKUP(A1161,'2020_1-2-8_Download'!$B$11:$T$62,10,FALSE)</f>
        <v>43</v>
      </c>
    </row>
    <row r="1162" spans="1:6" x14ac:dyDescent="0.25">
      <c r="A1162" s="64">
        <f>'2020_1-2-8_Download'!B86</f>
        <v>254</v>
      </c>
      <c r="B1162">
        <f>'2020_1-2-8_Download'!$K$67</f>
        <v>2011</v>
      </c>
      <c r="C1162" t="str">
        <f>'2020_1-2-8_Download'!$D$70</f>
        <v>Deutsche</v>
      </c>
      <c r="D1162" t="str">
        <f>VLOOKUP(A1162,[1]Tabelle1!A$1:B$68,2,FALSE)</f>
        <v>Hildesheim</v>
      </c>
      <c r="E1162" t="str">
        <f>VLOOKUP(A1162,[2]Kreise!$A$2:$C$53,3,FALSE)</f>
        <v>K03254</v>
      </c>
      <c r="F1162">
        <f>VLOOKUP(A1162,'2020_1-2-8_Download'!$B$11:$T$62,10,FALSE)</f>
        <v>90</v>
      </c>
    </row>
    <row r="1163" spans="1:6" x14ac:dyDescent="0.25">
      <c r="A1163" s="64">
        <f>'2020_1-2-8_Download'!B87</f>
        <v>255</v>
      </c>
      <c r="B1163">
        <f>'2020_1-2-8_Download'!$K$67</f>
        <v>2011</v>
      </c>
      <c r="C1163" t="str">
        <f>'2020_1-2-8_Download'!$D$70</f>
        <v>Deutsche</v>
      </c>
      <c r="D1163" t="str">
        <f>VLOOKUP(A1163,[1]Tabelle1!A$1:B$68,2,FALSE)</f>
        <v>Holzminden</v>
      </c>
      <c r="E1163" t="str">
        <f>VLOOKUP(A1163,[2]Kreise!$A$2:$C$53,3,FALSE)</f>
        <v>K03255</v>
      </c>
      <c r="F1163">
        <f>VLOOKUP(A1163,'2020_1-2-8_Download'!$B$11:$T$62,10,FALSE)</f>
        <v>14</v>
      </c>
    </row>
    <row r="1164" spans="1:6" x14ac:dyDescent="0.25">
      <c r="A1164" s="64">
        <f>'2020_1-2-8_Download'!B88</f>
        <v>256</v>
      </c>
      <c r="B1164">
        <f>'2020_1-2-8_Download'!$K$67</f>
        <v>2011</v>
      </c>
      <c r="C1164" t="str">
        <f>'2020_1-2-8_Download'!$D$70</f>
        <v>Deutsche</v>
      </c>
      <c r="D1164" t="str">
        <f>VLOOKUP(A1164,[1]Tabelle1!A$1:B$68,2,FALSE)</f>
        <v>Nienburg (Weser)</v>
      </c>
      <c r="E1164" t="str">
        <f>VLOOKUP(A1164,[2]Kreise!$A$2:$C$53,3,FALSE)</f>
        <v>K03256</v>
      </c>
      <c r="F1164">
        <f>VLOOKUP(A1164,'2020_1-2-8_Download'!$B$11:$T$62,10,FALSE)</f>
        <v>12</v>
      </c>
    </row>
    <row r="1165" spans="1:6" x14ac:dyDescent="0.25">
      <c r="A1165" s="64">
        <f>'2020_1-2-8_Download'!B89</f>
        <v>257</v>
      </c>
      <c r="B1165">
        <f>'2020_1-2-8_Download'!$K$67</f>
        <v>2011</v>
      </c>
      <c r="C1165" t="str">
        <f>'2020_1-2-8_Download'!$D$70</f>
        <v>Deutsche</v>
      </c>
      <c r="D1165" t="str">
        <f>VLOOKUP(A1165,[1]Tabelle1!A$1:B$68,2,FALSE)</f>
        <v>Schaumburg</v>
      </c>
      <c r="E1165" t="str">
        <f>VLOOKUP(A1165,[2]Kreise!$A$2:$C$53,3,FALSE)</f>
        <v>K03257</v>
      </c>
      <c r="F1165">
        <f>VLOOKUP(A1165,'2020_1-2-8_Download'!$B$11:$T$62,10,FALSE)</f>
        <v>6</v>
      </c>
    </row>
    <row r="1166" spans="1:6" x14ac:dyDescent="0.25">
      <c r="A1166" s="64">
        <f>'2020_1-2-8_Download'!B90</f>
        <v>2</v>
      </c>
      <c r="B1166">
        <f>'2020_1-2-8_Download'!$K$67</f>
        <v>2011</v>
      </c>
      <c r="C1166" t="str">
        <f>'2020_1-2-8_Download'!$D$70</f>
        <v>Deutsche</v>
      </c>
      <c r="D1166" t="str">
        <f>VLOOKUP(A1166,[1]Tabelle1!A$1:B$68,2,FALSE)</f>
        <v>Stat. Region Hannover</v>
      </c>
      <c r="E1166" t="str">
        <f>VLOOKUP(A1166,[2]Kreise!$A$2:$C$53,3,FALSE)</f>
        <v>K032</v>
      </c>
      <c r="F1166">
        <f>VLOOKUP(A1166,'2020_1-2-8_Download'!$B$11:$T$62,10,FALSE)</f>
        <v>625</v>
      </c>
    </row>
    <row r="1167" spans="1:6" x14ac:dyDescent="0.25">
      <c r="A1167" s="64">
        <f>'2020_1-2-8_Download'!B91</f>
        <v>351</v>
      </c>
      <c r="B1167">
        <f>'2020_1-2-8_Download'!$K$67</f>
        <v>2011</v>
      </c>
      <c r="C1167" t="str">
        <f>'2020_1-2-8_Download'!$D$70</f>
        <v>Deutsche</v>
      </c>
      <c r="D1167" t="str">
        <f>VLOOKUP(A1167,[1]Tabelle1!A$1:B$68,2,FALSE)</f>
        <v>Celle</v>
      </c>
      <c r="E1167" t="str">
        <f>VLOOKUP(A1167,[2]Kreise!$A$2:$C$53,3,FALSE)</f>
        <v>K03351</v>
      </c>
      <c r="F1167">
        <f>VLOOKUP(A1167,'2020_1-2-8_Download'!$B$11:$T$62,10,FALSE)</f>
        <v>40</v>
      </c>
    </row>
    <row r="1168" spans="1:6" x14ac:dyDescent="0.25">
      <c r="A1168" s="64">
        <f>'2020_1-2-8_Download'!B92</f>
        <v>352</v>
      </c>
      <c r="B1168">
        <f>'2020_1-2-8_Download'!$K$67</f>
        <v>2011</v>
      </c>
      <c r="C1168" t="str">
        <f>'2020_1-2-8_Download'!$D$70</f>
        <v>Deutsche</v>
      </c>
      <c r="D1168" t="str">
        <f>VLOOKUP(A1168,[1]Tabelle1!A$1:B$68,2,FALSE)</f>
        <v>Cuxhaven</v>
      </c>
      <c r="E1168" t="str">
        <f>VLOOKUP(A1168,[2]Kreise!$A$2:$C$53,3,FALSE)</f>
        <v>K03352</v>
      </c>
      <c r="F1168">
        <f>VLOOKUP(A1168,'2020_1-2-8_Download'!$B$11:$T$62,10,FALSE)</f>
        <v>45</v>
      </c>
    </row>
    <row r="1169" spans="1:6" x14ac:dyDescent="0.25">
      <c r="A1169" s="64">
        <f>'2020_1-2-8_Download'!B93</f>
        <v>353</v>
      </c>
      <c r="B1169">
        <f>'2020_1-2-8_Download'!$K$67</f>
        <v>2011</v>
      </c>
      <c r="C1169" t="str">
        <f>'2020_1-2-8_Download'!$D$70</f>
        <v>Deutsche</v>
      </c>
      <c r="D1169" t="str">
        <f>VLOOKUP(A1169,[1]Tabelle1!A$1:B$68,2,FALSE)</f>
        <v>Harburg</v>
      </c>
      <c r="E1169" t="str">
        <f>VLOOKUP(A1169,[2]Kreise!$A$2:$C$53,3,FALSE)</f>
        <v>K03353</v>
      </c>
      <c r="F1169">
        <f>VLOOKUP(A1169,'2020_1-2-8_Download'!$B$11:$T$62,10,FALSE)</f>
        <v>44</v>
      </c>
    </row>
    <row r="1170" spans="1:6" x14ac:dyDescent="0.25">
      <c r="A1170" s="64">
        <f>'2020_1-2-8_Download'!B94</f>
        <v>354</v>
      </c>
      <c r="B1170">
        <f>'2020_1-2-8_Download'!$K$67</f>
        <v>2011</v>
      </c>
      <c r="C1170" t="str">
        <f>'2020_1-2-8_Download'!$D$70</f>
        <v>Deutsche</v>
      </c>
      <c r="D1170" t="str">
        <f>VLOOKUP(A1170,[1]Tabelle1!A$1:B$68,2,FALSE)</f>
        <v>Lüchow-Dannenberg</v>
      </c>
      <c r="E1170" t="str">
        <f>VLOOKUP(A1170,[2]Kreise!$A$2:$C$53,3,FALSE)</f>
        <v>K03354</v>
      </c>
      <c r="F1170">
        <f>VLOOKUP(A1170,'2020_1-2-8_Download'!$B$11:$T$62,10,FALSE)</f>
        <v>5</v>
      </c>
    </row>
    <row r="1171" spans="1:6" x14ac:dyDescent="0.25">
      <c r="A1171" s="64">
        <f>'2020_1-2-8_Download'!B95</f>
        <v>355</v>
      </c>
      <c r="B1171">
        <f>'2020_1-2-8_Download'!$K$67</f>
        <v>2011</v>
      </c>
      <c r="C1171" t="str">
        <f>'2020_1-2-8_Download'!$D$70</f>
        <v>Deutsche</v>
      </c>
      <c r="D1171" t="str">
        <f>VLOOKUP(A1171,[1]Tabelle1!A$1:B$68,2,FALSE)</f>
        <v>Lüneburg</v>
      </c>
      <c r="E1171" t="str">
        <f>VLOOKUP(A1171,[2]Kreise!$A$2:$C$53,3,FALSE)</f>
        <v>K03355</v>
      </c>
      <c r="F1171">
        <f>VLOOKUP(A1171,'2020_1-2-8_Download'!$B$11:$T$62,10,FALSE)</f>
        <v>32</v>
      </c>
    </row>
    <row r="1172" spans="1:6" x14ac:dyDescent="0.25">
      <c r="A1172" s="64">
        <f>'2020_1-2-8_Download'!B96</f>
        <v>356</v>
      </c>
      <c r="B1172">
        <f>'2020_1-2-8_Download'!$K$67</f>
        <v>2011</v>
      </c>
      <c r="C1172" t="str">
        <f>'2020_1-2-8_Download'!$D$70</f>
        <v>Deutsche</v>
      </c>
      <c r="D1172" t="str">
        <f>VLOOKUP(A1172,[1]Tabelle1!A$1:B$68,2,FALSE)</f>
        <v>Osterholz</v>
      </c>
      <c r="E1172" t="str">
        <f>VLOOKUP(A1172,[2]Kreise!$A$2:$C$53,3,FALSE)</f>
        <v>K03356</v>
      </c>
      <c r="F1172">
        <f>VLOOKUP(A1172,'2020_1-2-8_Download'!$B$11:$T$62,10,FALSE)</f>
        <v>14</v>
      </c>
    </row>
    <row r="1173" spans="1:6" x14ac:dyDescent="0.25">
      <c r="A1173" s="64">
        <f>'2020_1-2-8_Download'!B97</f>
        <v>357</v>
      </c>
      <c r="B1173">
        <f>'2020_1-2-8_Download'!$K$67</f>
        <v>2011</v>
      </c>
      <c r="C1173" t="str">
        <f>'2020_1-2-8_Download'!$D$70</f>
        <v>Deutsche</v>
      </c>
      <c r="D1173" t="str">
        <f>VLOOKUP(A1173,[1]Tabelle1!A$1:B$68,2,FALSE)</f>
        <v>Rotenburg (Wümme)</v>
      </c>
      <c r="E1173" t="str">
        <f>VLOOKUP(A1173,[2]Kreise!$A$2:$C$53,3,FALSE)</f>
        <v>K03357</v>
      </c>
      <c r="F1173">
        <f>VLOOKUP(A1173,'2020_1-2-8_Download'!$B$11:$T$62,10,FALSE)</f>
        <v>10</v>
      </c>
    </row>
    <row r="1174" spans="1:6" x14ac:dyDescent="0.25">
      <c r="A1174" s="64">
        <f>'2020_1-2-8_Download'!B98</f>
        <v>358</v>
      </c>
      <c r="B1174">
        <f>'2020_1-2-8_Download'!$K$67</f>
        <v>2011</v>
      </c>
      <c r="C1174" t="str">
        <f>'2020_1-2-8_Download'!$D$70</f>
        <v>Deutsche</v>
      </c>
      <c r="D1174" t="str">
        <f>VLOOKUP(A1174,[1]Tabelle1!A$1:B$68,2,FALSE)</f>
        <v>Heidekreis</v>
      </c>
      <c r="E1174" t="str">
        <f>VLOOKUP(A1174,[2]Kreise!$A$2:$C$53,3,FALSE)</f>
        <v>K03358</v>
      </c>
      <c r="F1174">
        <f>VLOOKUP(A1174,'2020_1-2-8_Download'!$B$11:$T$62,10,FALSE)</f>
        <v>18</v>
      </c>
    </row>
    <row r="1175" spans="1:6" x14ac:dyDescent="0.25">
      <c r="A1175" s="64">
        <f>'2020_1-2-8_Download'!B99</f>
        <v>359</v>
      </c>
      <c r="B1175">
        <f>'2020_1-2-8_Download'!$K$67</f>
        <v>2011</v>
      </c>
      <c r="C1175" t="str">
        <f>'2020_1-2-8_Download'!$D$70</f>
        <v>Deutsche</v>
      </c>
      <c r="D1175" t="str">
        <f>VLOOKUP(A1175,[1]Tabelle1!A$1:B$68,2,FALSE)</f>
        <v>Stade</v>
      </c>
      <c r="E1175" t="str">
        <f>VLOOKUP(A1175,[2]Kreise!$A$2:$C$53,3,FALSE)</f>
        <v>K03359</v>
      </c>
      <c r="F1175">
        <f>VLOOKUP(A1175,'2020_1-2-8_Download'!$B$11:$T$62,10,FALSE)</f>
        <v>26</v>
      </c>
    </row>
    <row r="1176" spans="1:6" x14ac:dyDescent="0.25">
      <c r="A1176" s="64">
        <f>'2020_1-2-8_Download'!B100</f>
        <v>360</v>
      </c>
      <c r="B1176">
        <f>'2020_1-2-8_Download'!$K$67</f>
        <v>2011</v>
      </c>
      <c r="C1176" t="str">
        <f>'2020_1-2-8_Download'!$D$70</f>
        <v>Deutsche</v>
      </c>
      <c r="D1176" t="str">
        <f>VLOOKUP(A1176,[1]Tabelle1!A$1:B$68,2,FALSE)</f>
        <v>Uelzen</v>
      </c>
      <c r="E1176" t="str">
        <f>VLOOKUP(A1176,[2]Kreise!$A$2:$C$53,3,FALSE)</f>
        <v>K03360</v>
      </c>
      <c r="F1176">
        <f>VLOOKUP(A1176,'2020_1-2-8_Download'!$B$11:$T$62,10,FALSE)</f>
        <v>17</v>
      </c>
    </row>
    <row r="1177" spans="1:6" x14ac:dyDescent="0.25">
      <c r="A1177" s="64">
        <f>'2020_1-2-8_Download'!B101</f>
        <v>361</v>
      </c>
      <c r="B1177">
        <f>'2020_1-2-8_Download'!$K$67</f>
        <v>2011</v>
      </c>
      <c r="C1177" t="str">
        <f>'2020_1-2-8_Download'!$D$70</f>
        <v>Deutsche</v>
      </c>
      <c r="D1177" t="str">
        <f>VLOOKUP(A1177,[1]Tabelle1!A$1:B$68,2,FALSE)</f>
        <v>Verden</v>
      </c>
      <c r="E1177" t="str">
        <f>VLOOKUP(A1177,[2]Kreise!$A$2:$C$53,3,FALSE)</f>
        <v>K03361</v>
      </c>
      <c r="F1177">
        <f>VLOOKUP(A1177,'2020_1-2-8_Download'!$B$11:$T$62,10,FALSE)</f>
        <v>20</v>
      </c>
    </row>
    <row r="1178" spans="1:6" x14ac:dyDescent="0.25">
      <c r="A1178" s="64">
        <f>'2020_1-2-8_Download'!B102</f>
        <v>3</v>
      </c>
      <c r="B1178">
        <f>'2020_1-2-8_Download'!$K$67</f>
        <v>2011</v>
      </c>
      <c r="C1178" t="str">
        <f>'2020_1-2-8_Download'!$D$70</f>
        <v>Deutsche</v>
      </c>
      <c r="D1178" t="str">
        <f>VLOOKUP(A1178,[1]Tabelle1!A$1:B$68,2,FALSE)</f>
        <v>Stat. Region Lüneburg</v>
      </c>
      <c r="E1178" t="str">
        <f>VLOOKUP(A1178,[2]Kreise!$A$2:$C$53,3,FALSE)</f>
        <v>K033</v>
      </c>
      <c r="F1178">
        <f>VLOOKUP(A1178,'2020_1-2-8_Download'!$B$11:$T$62,10,FALSE)</f>
        <v>271</v>
      </c>
    </row>
    <row r="1179" spans="1:6" x14ac:dyDescent="0.25">
      <c r="A1179" s="64">
        <f>'2020_1-2-8_Download'!B103</f>
        <v>401</v>
      </c>
      <c r="B1179">
        <f>'2020_1-2-8_Download'!$K$67</f>
        <v>2011</v>
      </c>
      <c r="C1179" t="str">
        <f>'2020_1-2-8_Download'!$D$70</f>
        <v>Deutsche</v>
      </c>
      <c r="D1179" t="str">
        <f>VLOOKUP(A1179,[1]Tabelle1!A$1:B$68,2,FALSE)</f>
        <v>Delmenhorst  Stadt</v>
      </c>
      <c r="E1179" t="str">
        <f>VLOOKUP(A1179,[2]Kreise!$A$2:$C$53,3,FALSE)</f>
        <v>K03401</v>
      </c>
      <c r="F1179">
        <f>VLOOKUP(A1179,'2020_1-2-8_Download'!$B$11:$T$62,10,FALSE)</f>
        <v>20</v>
      </c>
    </row>
    <row r="1180" spans="1:6" x14ac:dyDescent="0.25">
      <c r="A1180" s="64">
        <f>'2020_1-2-8_Download'!B104</f>
        <v>402</v>
      </c>
      <c r="B1180">
        <f>'2020_1-2-8_Download'!$K$67</f>
        <v>2011</v>
      </c>
      <c r="C1180" t="str">
        <f>'2020_1-2-8_Download'!$D$70</f>
        <v>Deutsche</v>
      </c>
      <c r="D1180" t="str">
        <f>VLOOKUP(A1180,[1]Tabelle1!A$1:B$68,2,FALSE)</f>
        <v>Emden  Stadt</v>
      </c>
      <c r="E1180" t="str">
        <f>VLOOKUP(A1180,[2]Kreise!$A$2:$C$53,3,FALSE)</f>
        <v>K03402</v>
      </c>
      <c r="F1180">
        <f>VLOOKUP(A1180,'2020_1-2-8_Download'!$B$11:$T$62,10,FALSE)</f>
        <v>13</v>
      </c>
    </row>
    <row r="1181" spans="1:6" x14ac:dyDescent="0.25">
      <c r="A1181" s="64">
        <f>'2020_1-2-8_Download'!B105</f>
        <v>403</v>
      </c>
      <c r="B1181">
        <f>'2020_1-2-8_Download'!$K$67</f>
        <v>2011</v>
      </c>
      <c r="C1181" t="str">
        <f>'2020_1-2-8_Download'!$D$70</f>
        <v>Deutsche</v>
      </c>
      <c r="D1181" t="str">
        <f>VLOOKUP(A1181,[1]Tabelle1!A$1:B$68,2,FALSE)</f>
        <v>Oldenburg(Oldb)  Stadt</v>
      </c>
      <c r="E1181" t="str">
        <f>VLOOKUP(A1181,[2]Kreise!$A$2:$C$53,3,FALSE)</f>
        <v>K03403</v>
      </c>
      <c r="F1181">
        <f>VLOOKUP(A1181,'2020_1-2-8_Download'!$B$11:$T$62,10,FALSE)</f>
        <v>84</v>
      </c>
    </row>
    <row r="1182" spans="1:6" x14ac:dyDescent="0.25">
      <c r="A1182" s="64">
        <f>'2020_1-2-8_Download'!B106</f>
        <v>404</v>
      </c>
      <c r="B1182">
        <f>'2020_1-2-8_Download'!$K$67</f>
        <v>2011</v>
      </c>
      <c r="C1182" t="str">
        <f>'2020_1-2-8_Download'!$D$70</f>
        <v>Deutsche</v>
      </c>
      <c r="D1182" t="str">
        <f>VLOOKUP(A1182,[1]Tabelle1!A$1:B$68,2,FALSE)</f>
        <v>Osnabrück  Stadt</v>
      </c>
      <c r="E1182" t="str">
        <f>VLOOKUP(A1182,[2]Kreise!$A$2:$C$53,3,FALSE)</f>
        <v>K03404</v>
      </c>
      <c r="F1182">
        <f>VLOOKUP(A1182,'2020_1-2-8_Download'!$B$11:$T$62,10,FALSE)</f>
        <v>82</v>
      </c>
    </row>
    <row r="1183" spans="1:6" x14ac:dyDescent="0.25">
      <c r="A1183" s="64">
        <f>'2020_1-2-8_Download'!B107</f>
        <v>405</v>
      </c>
      <c r="B1183">
        <f>'2020_1-2-8_Download'!$K$67</f>
        <v>2011</v>
      </c>
      <c r="C1183" t="str">
        <f>'2020_1-2-8_Download'!$D$70</f>
        <v>Deutsche</v>
      </c>
      <c r="D1183" t="str">
        <f>VLOOKUP(A1183,[1]Tabelle1!A$1:B$68,2,FALSE)</f>
        <v>Wilhelmshaven  Stadt</v>
      </c>
      <c r="E1183" t="str">
        <f>VLOOKUP(A1183,[2]Kreise!$A$2:$C$53,3,FALSE)</f>
        <v>K03405</v>
      </c>
      <c r="F1183">
        <f>VLOOKUP(A1183,'2020_1-2-8_Download'!$B$11:$T$62,10,FALSE)</f>
        <v>24</v>
      </c>
    </row>
    <row r="1184" spans="1:6" x14ac:dyDescent="0.25">
      <c r="A1184" s="64">
        <f>'2020_1-2-8_Download'!B108</f>
        <v>451</v>
      </c>
      <c r="B1184">
        <f>'2020_1-2-8_Download'!$K$67</f>
        <v>2011</v>
      </c>
      <c r="C1184" t="str">
        <f>'2020_1-2-8_Download'!$D$70</f>
        <v>Deutsche</v>
      </c>
      <c r="D1184" t="str">
        <f>VLOOKUP(A1184,[1]Tabelle1!A$1:B$68,2,FALSE)</f>
        <v>Ammerland</v>
      </c>
      <c r="E1184" t="str">
        <f>VLOOKUP(A1184,[2]Kreise!$A$2:$C$53,3,FALSE)</f>
        <v>K03451</v>
      </c>
      <c r="F1184">
        <f>VLOOKUP(A1184,'2020_1-2-8_Download'!$B$11:$T$62,10,FALSE)</f>
        <v>27</v>
      </c>
    </row>
    <row r="1185" spans="1:6" x14ac:dyDescent="0.25">
      <c r="A1185" s="64">
        <f>'2020_1-2-8_Download'!B109</f>
        <v>452</v>
      </c>
      <c r="B1185">
        <f>'2020_1-2-8_Download'!$K$67</f>
        <v>2011</v>
      </c>
      <c r="C1185" t="str">
        <f>'2020_1-2-8_Download'!$D$70</f>
        <v>Deutsche</v>
      </c>
      <c r="D1185" t="str">
        <f>VLOOKUP(A1185,[1]Tabelle1!A$1:B$68,2,FALSE)</f>
        <v>Aurich</v>
      </c>
      <c r="E1185" t="str">
        <f>VLOOKUP(A1185,[2]Kreise!$A$2:$C$53,3,FALSE)</f>
        <v>K03452</v>
      </c>
      <c r="F1185">
        <f>VLOOKUP(A1185,'2020_1-2-8_Download'!$B$11:$T$62,10,FALSE)</f>
        <v>14</v>
      </c>
    </row>
    <row r="1186" spans="1:6" x14ac:dyDescent="0.25">
      <c r="A1186" s="64">
        <f>'2020_1-2-8_Download'!B110</f>
        <v>453</v>
      </c>
      <c r="B1186">
        <f>'2020_1-2-8_Download'!$K$67</f>
        <v>2011</v>
      </c>
      <c r="C1186" t="str">
        <f>'2020_1-2-8_Download'!$D$70</f>
        <v>Deutsche</v>
      </c>
      <c r="D1186" t="str">
        <f>VLOOKUP(A1186,[1]Tabelle1!A$1:B$68,2,FALSE)</f>
        <v>Cloppenburg</v>
      </c>
      <c r="E1186" t="str">
        <f>VLOOKUP(A1186,[2]Kreise!$A$2:$C$53,3,FALSE)</f>
        <v>K03453</v>
      </c>
      <c r="F1186">
        <f>VLOOKUP(A1186,'2020_1-2-8_Download'!$B$11:$T$62,10,FALSE)</f>
        <v>17</v>
      </c>
    </row>
    <row r="1187" spans="1:6" x14ac:dyDescent="0.25">
      <c r="A1187" s="64">
        <f>'2020_1-2-8_Download'!B111</f>
        <v>454</v>
      </c>
      <c r="B1187">
        <f>'2020_1-2-8_Download'!$K$67</f>
        <v>2011</v>
      </c>
      <c r="C1187" t="str">
        <f>'2020_1-2-8_Download'!$D$70</f>
        <v>Deutsche</v>
      </c>
      <c r="D1187" t="str">
        <f>VLOOKUP(A1187,[1]Tabelle1!A$1:B$68,2,FALSE)</f>
        <v>Emsland</v>
      </c>
      <c r="E1187" t="str">
        <f>VLOOKUP(A1187,[2]Kreise!$A$2:$C$53,3,FALSE)</f>
        <v>K03454</v>
      </c>
      <c r="F1187">
        <f>VLOOKUP(A1187,'2020_1-2-8_Download'!$B$11:$T$62,10,FALSE)</f>
        <v>84</v>
      </c>
    </row>
    <row r="1188" spans="1:6" x14ac:dyDescent="0.25">
      <c r="A1188" s="64">
        <f>'2020_1-2-8_Download'!B112</f>
        <v>455</v>
      </c>
      <c r="B1188">
        <f>'2020_1-2-8_Download'!$K$67</f>
        <v>2011</v>
      </c>
      <c r="C1188" t="str">
        <f>'2020_1-2-8_Download'!$D$70</f>
        <v>Deutsche</v>
      </c>
      <c r="D1188" t="str">
        <f>VLOOKUP(A1188,[1]Tabelle1!A$1:B$68,2,FALSE)</f>
        <v>Friesland</v>
      </c>
      <c r="E1188" t="str">
        <f>VLOOKUP(A1188,[2]Kreise!$A$2:$C$53,3,FALSE)</f>
        <v>K03455</v>
      </c>
      <c r="F1188">
        <f>VLOOKUP(A1188,'2020_1-2-8_Download'!$B$11:$T$62,10,FALSE)</f>
        <v>15</v>
      </c>
    </row>
    <row r="1189" spans="1:6" x14ac:dyDescent="0.25">
      <c r="A1189" s="64">
        <f>'2020_1-2-8_Download'!B113</f>
        <v>456</v>
      </c>
      <c r="B1189">
        <f>'2020_1-2-8_Download'!$K$67</f>
        <v>2011</v>
      </c>
      <c r="C1189" t="str">
        <f>'2020_1-2-8_Download'!$D$70</f>
        <v>Deutsche</v>
      </c>
      <c r="D1189" t="str">
        <f>VLOOKUP(A1189,[1]Tabelle1!A$1:B$68,2,FALSE)</f>
        <v>Grafschaft Bentheim</v>
      </c>
      <c r="E1189" t="str">
        <f>VLOOKUP(A1189,[2]Kreise!$A$2:$C$53,3,FALSE)</f>
        <v>K03456</v>
      </c>
      <c r="F1189">
        <f>VLOOKUP(A1189,'2020_1-2-8_Download'!$B$11:$T$62,10,FALSE)</f>
        <v>56</v>
      </c>
    </row>
    <row r="1190" spans="1:6" x14ac:dyDescent="0.25">
      <c r="A1190" s="64">
        <f>'2020_1-2-8_Download'!B114</f>
        <v>457</v>
      </c>
      <c r="B1190">
        <f>'2020_1-2-8_Download'!$K$67</f>
        <v>2011</v>
      </c>
      <c r="C1190" t="str">
        <f>'2020_1-2-8_Download'!$D$70</f>
        <v>Deutsche</v>
      </c>
      <c r="D1190" t="str">
        <f>VLOOKUP(A1190,[1]Tabelle1!A$1:B$68,2,FALSE)</f>
        <v>Leer</v>
      </c>
      <c r="E1190" t="str">
        <f>VLOOKUP(A1190,[2]Kreise!$A$2:$C$53,3,FALSE)</f>
        <v>K03457</v>
      </c>
      <c r="F1190">
        <f>VLOOKUP(A1190,'2020_1-2-8_Download'!$B$11:$T$62,10,FALSE)</f>
        <v>41</v>
      </c>
    </row>
    <row r="1191" spans="1:6" x14ac:dyDescent="0.25">
      <c r="A1191" s="64">
        <f>'2020_1-2-8_Download'!B115</f>
        <v>458</v>
      </c>
      <c r="B1191">
        <f>'2020_1-2-8_Download'!$K$67</f>
        <v>2011</v>
      </c>
      <c r="C1191" t="str">
        <f>'2020_1-2-8_Download'!$D$70</f>
        <v>Deutsche</v>
      </c>
      <c r="D1191" t="str">
        <f>VLOOKUP(A1191,[1]Tabelle1!A$1:B$68,2,FALSE)</f>
        <v>Oldenburg</v>
      </c>
      <c r="E1191" t="str">
        <f>VLOOKUP(A1191,[2]Kreise!$A$2:$C$53,3,FALSE)</f>
        <v>K03458</v>
      </c>
      <c r="F1191">
        <f>VLOOKUP(A1191,'2020_1-2-8_Download'!$B$11:$T$62,10,FALSE)</f>
        <v>21</v>
      </c>
    </row>
    <row r="1192" spans="1:6" x14ac:dyDescent="0.25">
      <c r="A1192" s="64">
        <f>'2020_1-2-8_Download'!B116</f>
        <v>459</v>
      </c>
      <c r="B1192">
        <f>'2020_1-2-8_Download'!$K$67</f>
        <v>2011</v>
      </c>
      <c r="C1192" t="str">
        <f>'2020_1-2-8_Download'!$D$70</f>
        <v>Deutsche</v>
      </c>
      <c r="D1192" t="str">
        <f>VLOOKUP(A1192,[1]Tabelle1!A$1:B$68,2,FALSE)</f>
        <v>Osnabrück</v>
      </c>
      <c r="E1192" t="str">
        <f>VLOOKUP(A1192,[2]Kreise!$A$2:$C$53,3,FALSE)</f>
        <v>K03459</v>
      </c>
      <c r="F1192">
        <f>VLOOKUP(A1192,'2020_1-2-8_Download'!$B$11:$T$62,10,FALSE)</f>
        <v>65</v>
      </c>
    </row>
    <row r="1193" spans="1:6" x14ac:dyDescent="0.25">
      <c r="A1193" s="64">
        <f>'2020_1-2-8_Download'!B117</f>
        <v>460</v>
      </c>
      <c r="B1193">
        <f>'2020_1-2-8_Download'!$K$67</f>
        <v>2011</v>
      </c>
      <c r="C1193" t="str">
        <f>'2020_1-2-8_Download'!$D$70</f>
        <v>Deutsche</v>
      </c>
      <c r="D1193" t="str">
        <f>VLOOKUP(A1193,[1]Tabelle1!A$1:B$68,2,FALSE)</f>
        <v>Vechta</v>
      </c>
      <c r="E1193" t="str">
        <f>VLOOKUP(A1193,[2]Kreise!$A$2:$C$53,3,FALSE)</f>
        <v>K03460</v>
      </c>
      <c r="F1193">
        <f>VLOOKUP(A1193,'2020_1-2-8_Download'!$B$11:$T$62,10,FALSE)</f>
        <v>53</v>
      </c>
    </row>
    <row r="1194" spans="1:6" x14ac:dyDescent="0.25">
      <c r="A1194" s="64">
        <f>'2020_1-2-8_Download'!B118</f>
        <v>461</v>
      </c>
      <c r="B1194">
        <f>'2020_1-2-8_Download'!$K$67</f>
        <v>2011</v>
      </c>
      <c r="C1194" t="str">
        <f>'2020_1-2-8_Download'!$D$70</f>
        <v>Deutsche</v>
      </c>
      <c r="D1194" t="str">
        <f>VLOOKUP(A1194,[1]Tabelle1!A$1:B$68,2,FALSE)</f>
        <v>Wesermarsch</v>
      </c>
      <c r="E1194" t="str">
        <f>VLOOKUP(A1194,[2]Kreise!$A$2:$C$53,3,FALSE)</f>
        <v>K03461</v>
      </c>
      <c r="F1194">
        <f>VLOOKUP(A1194,'2020_1-2-8_Download'!$B$11:$T$62,10,FALSE)</f>
        <v>19</v>
      </c>
    </row>
    <row r="1195" spans="1:6" x14ac:dyDescent="0.25">
      <c r="A1195" s="64">
        <f>'2020_1-2-8_Download'!B119</f>
        <v>462</v>
      </c>
      <c r="B1195">
        <f>'2020_1-2-8_Download'!$K$67</f>
        <v>2011</v>
      </c>
      <c r="C1195" t="str">
        <f>'2020_1-2-8_Download'!$D$70</f>
        <v>Deutsche</v>
      </c>
      <c r="D1195" t="str">
        <f>VLOOKUP(A1195,[1]Tabelle1!A$1:B$68,2,FALSE)</f>
        <v>Wittmund</v>
      </c>
      <c r="E1195" t="str">
        <f>VLOOKUP(A1195,[2]Kreise!$A$2:$C$53,3,FALSE)</f>
        <v>K03462</v>
      </c>
      <c r="F1195">
        <f>VLOOKUP(A1195,'2020_1-2-8_Download'!$B$11:$T$62,10,FALSE)</f>
        <v>12</v>
      </c>
    </row>
    <row r="1196" spans="1:6" x14ac:dyDescent="0.25">
      <c r="A1196" s="64">
        <f>'2020_1-2-8_Download'!B120</f>
        <v>4</v>
      </c>
      <c r="B1196">
        <f>'2020_1-2-8_Download'!$K$67</f>
        <v>2011</v>
      </c>
      <c r="C1196" t="str">
        <f>'2020_1-2-8_Download'!$D$70</f>
        <v>Deutsche</v>
      </c>
      <c r="D1196" t="str">
        <f>VLOOKUP(A1196,[1]Tabelle1!A$1:B$68,2,FALSE)</f>
        <v>Stat. Region Weser-Ems</v>
      </c>
      <c r="E1196" t="str">
        <f>VLOOKUP(A1196,[2]Kreise!$A$2:$C$53,3,FALSE)</f>
        <v>K034</v>
      </c>
      <c r="F1196">
        <f>VLOOKUP(A1196,'2020_1-2-8_Download'!$B$11:$T$62,10,FALSE)</f>
        <v>647</v>
      </c>
    </row>
    <row r="1197" spans="1:6" x14ac:dyDescent="0.25">
      <c r="A1197" s="64">
        <f>'2020_1-2-8_Download'!B121</f>
        <v>0</v>
      </c>
      <c r="B1197">
        <f>'2020_1-2-8_Download'!$K$67</f>
        <v>2011</v>
      </c>
      <c r="C1197" t="str">
        <f>'2020_1-2-8_Download'!$D$70</f>
        <v>Deutsche</v>
      </c>
      <c r="D1197" t="str">
        <f>VLOOKUP(A1197,[1]Tabelle1!A$1:B$68,2,FALSE)</f>
        <v>Niedersachsen</v>
      </c>
      <c r="E1197" t="str">
        <f>VLOOKUP(A1197,[2]Kreise!$A$2:$C$53,3,FALSE)</f>
        <v>K030</v>
      </c>
      <c r="F1197">
        <f>VLOOKUP(A1197,'2020_1-2-8_Download'!$B$11:$T$62,10,FALSE)</f>
        <v>1966</v>
      </c>
    </row>
    <row r="1198" spans="1:6" x14ac:dyDescent="0.25">
      <c r="A1198" s="64">
        <f>'2020_1-2-8_Download'!B70</f>
        <v>101</v>
      </c>
      <c r="B1198">
        <f>'2020_1-2-8_Download'!$L$67</f>
        <v>2012</v>
      </c>
      <c r="C1198" t="str">
        <f>'2020_1-2-8_Download'!$D$70</f>
        <v>Deutsche</v>
      </c>
      <c r="D1198" t="str">
        <f>VLOOKUP(A1198,[1]Tabelle1!A$1:B$68,2,FALSE)</f>
        <v>Braunschweig  Stadt</v>
      </c>
      <c r="E1198" t="str">
        <f>VLOOKUP(A1198,[2]Kreise!$A$2:$C$53,3,FALSE)</f>
        <v>K03101</v>
      </c>
      <c r="F1198">
        <f>VLOOKUP(A1198,'2020_1-2-8_Download'!$B$11:$T$62,11,FALSE)</f>
        <v>110</v>
      </c>
    </row>
    <row r="1199" spans="1:6" x14ac:dyDescent="0.25">
      <c r="A1199" s="64">
        <f>'2020_1-2-8_Download'!B71</f>
        <v>102</v>
      </c>
      <c r="B1199">
        <f>'2020_1-2-8_Download'!$L$67</f>
        <v>2012</v>
      </c>
      <c r="C1199" t="str">
        <f>'2020_1-2-8_Download'!$D$70</f>
        <v>Deutsche</v>
      </c>
      <c r="D1199" t="str">
        <f>VLOOKUP(A1199,[1]Tabelle1!A$1:B$68,2,FALSE)</f>
        <v>Salzgitter  Stadt</v>
      </c>
      <c r="E1199" t="str">
        <f>VLOOKUP(A1199,[2]Kreise!$A$2:$C$53,3,FALSE)</f>
        <v>K03102</v>
      </c>
      <c r="F1199">
        <f>VLOOKUP(A1199,'2020_1-2-8_Download'!$B$11:$T$62,11,FALSE)</f>
        <v>22</v>
      </c>
    </row>
    <row r="1200" spans="1:6" x14ac:dyDescent="0.25">
      <c r="A1200" s="64">
        <f>'2020_1-2-8_Download'!B72</f>
        <v>103</v>
      </c>
      <c r="B1200">
        <f>'2020_1-2-8_Download'!$L$67</f>
        <v>2012</v>
      </c>
      <c r="C1200" t="str">
        <f>'2020_1-2-8_Download'!$D$70</f>
        <v>Deutsche</v>
      </c>
      <c r="D1200" t="str">
        <f>VLOOKUP(A1200,[1]Tabelle1!A$1:B$68,2,FALSE)</f>
        <v>Wolfsburg  Stadt</v>
      </c>
      <c r="E1200" t="str">
        <f>VLOOKUP(A1200,[2]Kreise!$A$2:$C$53,3,FALSE)</f>
        <v>K03103</v>
      </c>
      <c r="F1200">
        <f>VLOOKUP(A1200,'2020_1-2-8_Download'!$B$11:$T$62,11,FALSE)</f>
        <v>60</v>
      </c>
    </row>
    <row r="1201" spans="1:6" x14ac:dyDescent="0.25">
      <c r="A1201" s="64">
        <f>'2020_1-2-8_Download'!B73</f>
        <v>151</v>
      </c>
      <c r="B1201">
        <f>'2020_1-2-8_Download'!$L$67</f>
        <v>2012</v>
      </c>
      <c r="C1201" t="str">
        <f>'2020_1-2-8_Download'!$D$70</f>
        <v>Deutsche</v>
      </c>
      <c r="D1201" t="str">
        <f>VLOOKUP(A1201,[1]Tabelle1!A$1:B$68,2,FALSE)</f>
        <v>Gifhorn</v>
      </c>
      <c r="E1201" t="str">
        <f>VLOOKUP(A1201,[2]Kreise!$A$2:$C$53,3,FALSE)</f>
        <v>K03151</v>
      </c>
      <c r="F1201">
        <f>VLOOKUP(A1201,'2020_1-2-8_Download'!$B$11:$T$62,11,FALSE)</f>
        <v>35</v>
      </c>
    </row>
    <row r="1202" spans="1:6" x14ac:dyDescent="0.25">
      <c r="A1202" s="64">
        <f>'2020_1-2-8_Download'!B74</f>
        <v>153</v>
      </c>
      <c r="B1202">
        <f>'2020_1-2-8_Download'!$L$67</f>
        <v>2012</v>
      </c>
      <c r="C1202" t="str">
        <f>'2020_1-2-8_Download'!$D$70</f>
        <v>Deutsche</v>
      </c>
      <c r="D1202" t="str">
        <f>VLOOKUP(A1202,[1]Tabelle1!A$1:B$68,2,FALSE)</f>
        <v>Goslar</v>
      </c>
      <c r="E1202" t="str">
        <f>VLOOKUP(A1202,[2]Kreise!$A$2:$C$53,3,FALSE)</f>
        <v>K03153</v>
      </c>
      <c r="F1202">
        <f>VLOOKUP(A1202,'2020_1-2-8_Download'!$B$11:$T$62,11,FALSE)</f>
        <v>41</v>
      </c>
    </row>
    <row r="1203" spans="1:6" x14ac:dyDescent="0.25">
      <c r="A1203" s="64">
        <f>'2020_1-2-8_Download'!B75</f>
        <v>154</v>
      </c>
      <c r="B1203">
        <f>'2020_1-2-8_Download'!$L$67</f>
        <v>2012</v>
      </c>
      <c r="C1203" t="str">
        <f>'2020_1-2-8_Download'!$D$70</f>
        <v>Deutsche</v>
      </c>
      <c r="D1203" t="str">
        <f>VLOOKUP(A1203,[1]Tabelle1!A$1:B$68,2,FALSE)</f>
        <v>Helmstedt</v>
      </c>
      <c r="E1203" t="str">
        <f>VLOOKUP(A1203,[2]Kreise!$A$2:$C$53,3,FALSE)</f>
        <v>K03154</v>
      </c>
      <c r="F1203">
        <f>VLOOKUP(A1203,'2020_1-2-8_Download'!$B$11:$T$62,11,FALSE)</f>
        <v>11</v>
      </c>
    </row>
    <row r="1204" spans="1:6" x14ac:dyDescent="0.25">
      <c r="A1204" s="64">
        <f>'2020_1-2-8_Download'!B76</f>
        <v>155</v>
      </c>
      <c r="B1204">
        <f>'2020_1-2-8_Download'!$L$67</f>
        <v>2012</v>
      </c>
      <c r="C1204" t="str">
        <f>'2020_1-2-8_Download'!$D$70</f>
        <v>Deutsche</v>
      </c>
      <c r="D1204" t="str">
        <f>VLOOKUP(A1204,[1]Tabelle1!A$1:B$68,2,FALSE)</f>
        <v>Northeim</v>
      </c>
      <c r="E1204" t="str">
        <f>VLOOKUP(A1204,[2]Kreise!$A$2:$C$53,3,FALSE)</f>
        <v>K03155</v>
      </c>
      <c r="F1204">
        <f>VLOOKUP(A1204,'2020_1-2-8_Download'!$B$11:$T$62,11,FALSE)</f>
        <v>32</v>
      </c>
    </row>
    <row r="1205" spans="1:6" x14ac:dyDescent="0.25">
      <c r="A1205" s="64">
        <f>'2020_1-2-8_Download'!B77</f>
        <v>157</v>
      </c>
      <c r="B1205">
        <f>'2020_1-2-8_Download'!$L$67</f>
        <v>2012</v>
      </c>
      <c r="C1205" t="str">
        <f>'2020_1-2-8_Download'!$D$70</f>
        <v>Deutsche</v>
      </c>
      <c r="D1205" t="str">
        <f>VLOOKUP(A1205,[1]Tabelle1!A$1:B$68,2,FALSE)</f>
        <v>Peine</v>
      </c>
      <c r="E1205" t="str">
        <f>VLOOKUP(A1205,[2]Kreise!$A$2:$C$53,3,FALSE)</f>
        <v>K03157</v>
      </c>
      <c r="F1205">
        <f>VLOOKUP(A1205,'2020_1-2-8_Download'!$B$11:$T$62,11,FALSE)</f>
        <v>38</v>
      </c>
    </row>
    <row r="1206" spans="1:6" x14ac:dyDescent="0.25">
      <c r="A1206" s="64">
        <f>'2020_1-2-8_Download'!B78</f>
        <v>158</v>
      </c>
      <c r="B1206">
        <f>'2020_1-2-8_Download'!$L$67</f>
        <v>2012</v>
      </c>
      <c r="C1206" t="str">
        <f>'2020_1-2-8_Download'!$D$70</f>
        <v>Deutsche</v>
      </c>
      <c r="D1206" t="str">
        <f>VLOOKUP(A1206,[1]Tabelle1!A$1:B$68,2,FALSE)</f>
        <v>Wolfenbüttel</v>
      </c>
      <c r="E1206" t="str">
        <f>VLOOKUP(A1206,[2]Kreise!$A$2:$C$53,3,FALSE)</f>
        <v>K03158</v>
      </c>
      <c r="F1206">
        <f>VLOOKUP(A1206,'2020_1-2-8_Download'!$B$11:$T$62,11,FALSE)</f>
        <v>19</v>
      </c>
    </row>
    <row r="1207" spans="1:6" x14ac:dyDescent="0.25">
      <c r="A1207" s="64">
        <f>'2020_1-2-8_Download'!B79</f>
        <v>159</v>
      </c>
      <c r="B1207">
        <f>'2020_1-2-8_Download'!$L$67</f>
        <v>2012</v>
      </c>
      <c r="C1207" t="str">
        <f>'2020_1-2-8_Download'!$D$70</f>
        <v>Deutsche</v>
      </c>
      <c r="D1207" t="str">
        <f>VLOOKUP(A1207,[1]Tabelle1!A$1:B$68,2,FALSE)</f>
        <v>Göttingen</v>
      </c>
      <c r="E1207" t="str">
        <f>VLOOKUP(A1207,[2]Kreise!$A$2:$C$53,3,FALSE)</f>
        <v>K03159</v>
      </c>
      <c r="F1207">
        <f>VLOOKUP(A1207,'2020_1-2-8_Download'!$B$11:$T$62,11,FALSE)</f>
        <v>150</v>
      </c>
    </row>
    <row r="1208" spans="1:6" x14ac:dyDescent="0.25">
      <c r="A1208" s="64">
        <f>'2020_1-2-8_Download'!B80</f>
        <v>1</v>
      </c>
      <c r="B1208">
        <f>'2020_1-2-8_Download'!$L$67</f>
        <v>2012</v>
      </c>
      <c r="C1208" t="str">
        <f>'2020_1-2-8_Download'!$D$70</f>
        <v>Deutsche</v>
      </c>
      <c r="D1208" t="str">
        <f>VLOOKUP(A1208,[1]Tabelle1!A$1:B$68,2,FALSE)</f>
        <v>Stat. Region Braunschweig</v>
      </c>
      <c r="E1208" t="str">
        <f>VLOOKUP(A1208,[2]Kreise!$A$2:$C$53,3,FALSE)</f>
        <v>K031</v>
      </c>
      <c r="F1208">
        <f>VLOOKUP(A1208,'2020_1-2-8_Download'!$B$11:$T$62,11,FALSE)</f>
        <v>518</v>
      </c>
    </row>
    <row r="1209" spans="1:6" x14ac:dyDescent="0.25">
      <c r="A1209" s="64">
        <f>'2020_1-2-8_Download'!B81</f>
        <v>241</v>
      </c>
      <c r="B1209">
        <f>'2020_1-2-8_Download'!$L$67</f>
        <v>2012</v>
      </c>
      <c r="C1209" t="str">
        <f>'2020_1-2-8_Download'!$D$70</f>
        <v>Deutsche</v>
      </c>
      <c r="D1209" t="str">
        <f>VLOOKUP(A1209,[1]Tabelle1!A$1:B$68,2,FALSE)</f>
        <v>Hannover  Region</v>
      </c>
      <c r="E1209" t="str">
        <f>VLOOKUP(A1209,[2]Kreise!$A$2:$C$53,3,FALSE)</f>
        <v>K03241</v>
      </c>
      <c r="F1209">
        <f>VLOOKUP(A1209,'2020_1-2-8_Download'!$B$11:$T$62,11,FALSE)</f>
        <v>466</v>
      </c>
    </row>
    <row r="1210" spans="1:6" x14ac:dyDescent="0.25">
      <c r="A1210" s="64">
        <f>'2020_1-2-8_Download'!B82</f>
        <v>241001</v>
      </c>
      <c r="B1210">
        <f>'2020_1-2-8_Download'!$L$67</f>
        <v>2012</v>
      </c>
      <c r="C1210" t="str">
        <f>'2020_1-2-8_Download'!$D$70</f>
        <v>Deutsche</v>
      </c>
      <c r="D1210" t="str">
        <f>VLOOKUP(A1210,[1]Tabelle1!A$1:B$68,2,FALSE)</f>
        <v xml:space="preserve">   dav. Hannover  Lhst.</v>
      </c>
      <c r="E1210" t="str">
        <f>VLOOKUP(A1210,[2]Kreise!$A$2:$C$53,3,FALSE)</f>
        <v>K03241001</v>
      </c>
      <c r="F1210">
        <f>VLOOKUP(A1210,'2020_1-2-8_Download'!$B$11:$T$62,11,FALSE)</f>
        <v>335</v>
      </c>
    </row>
    <row r="1211" spans="1:6" x14ac:dyDescent="0.25">
      <c r="A1211" s="64">
        <f>'2020_1-2-8_Download'!B83</f>
        <v>241999</v>
      </c>
      <c r="B1211">
        <f>'2020_1-2-8_Download'!$L$67</f>
        <v>2012</v>
      </c>
      <c r="C1211" t="str">
        <f>'2020_1-2-8_Download'!$D$70</f>
        <v>Deutsche</v>
      </c>
      <c r="D1211" t="str">
        <f>VLOOKUP(A1211,[1]Tabelle1!A$1:B$68,2,FALSE)</f>
        <v xml:space="preserve">   dav. Hannover  Umland</v>
      </c>
      <c r="E1211" t="str">
        <f>VLOOKUP(A1211,[2]Kreise!$A$2:$C$53,3,FALSE)</f>
        <v>K03241999</v>
      </c>
      <c r="F1211">
        <f>VLOOKUP(A1211,'2020_1-2-8_Download'!$B$11:$T$62,11,FALSE)</f>
        <v>131</v>
      </c>
    </row>
    <row r="1212" spans="1:6" x14ac:dyDescent="0.25">
      <c r="A1212" s="64">
        <f>'2020_1-2-8_Download'!B84</f>
        <v>251</v>
      </c>
      <c r="B1212">
        <f>'2020_1-2-8_Download'!$L$67</f>
        <v>2012</v>
      </c>
      <c r="C1212" t="str">
        <f>'2020_1-2-8_Download'!$D$70</f>
        <v>Deutsche</v>
      </c>
      <c r="D1212" t="str">
        <f>VLOOKUP(A1212,[1]Tabelle1!A$1:B$68,2,FALSE)</f>
        <v>Diepholz</v>
      </c>
      <c r="E1212" t="str">
        <f>VLOOKUP(A1212,[2]Kreise!$A$2:$C$53,3,FALSE)</f>
        <v>K03251</v>
      </c>
      <c r="F1212">
        <f>VLOOKUP(A1212,'2020_1-2-8_Download'!$B$11:$T$62,11,FALSE)</f>
        <v>58</v>
      </c>
    </row>
    <row r="1213" spans="1:6" x14ac:dyDescent="0.25">
      <c r="A1213" s="64">
        <f>'2020_1-2-8_Download'!B85</f>
        <v>252</v>
      </c>
      <c r="B1213">
        <f>'2020_1-2-8_Download'!$L$67</f>
        <v>2012</v>
      </c>
      <c r="C1213" t="str">
        <f>'2020_1-2-8_Download'!$D$70</f>
        <v>Deutsche</v>
      </c>
      <c r="D1213" t="str">
        <f>VLOOKUP(A1213,[1]Tabelle1!A$1:B$68,2,FALSE)</f>
        <v>Hameln-Pyrmont</v>
      </c>
      <c r="E1213" t="str">
        <f>VLOOKUP(A1213,[2]Kreise!$A$2:$C$53,3,FALSE)</f>
        <v>K03252</v>
      </c>
      <c r="F1213">
        <f>VLOOKUP(A1213,'2020_1-2-8_Download'!$B$11:$T$62,11,FALSE)</f>
        <v>64</v>
      </c>
    </row>
    <row r="1214" spans="1:6" x14ac:dyDescent="0.25">
      <c r="A1214" s="64">
        <f>'2020_1-2-8_Download'!B86</f>
        <v>254</v>
      </c>
      <c r="B1214">
        <f>'2020_1-2-8_Download'!$L$67</f>
        <v>2012</v>
      </c>
      <c r="C1214" t="str">
        <f>'2020_1-2-8_Download'!$D$70</f>
        <v>Deutsche</v>
      </c>
      <c r="D1214" t="str">
        <f>VLOOKUP(A1214,[1]Tabelle1!A$1:B$68,2,FALSE)</f>
        <v>Hildesheim</v>
      </c>
      <c r="E1214" t="str">
        <f>VLOOKUP(A1214,[2]Kreise!$A$2:$C$53,3,FALSE)</f>
        <v>K03254</v>
      </c>
      <c r="F1214">
        <f>VLOOKUP(A1214,'2020_1-2-8_Download'!$B$11:$T$62,11,FALSE)</f>
        <v>93</v>
      </c>
    </row>
    <row r="1215" spans="1:6" x14ac:dyDescent="0.25">
      <c r="A1215" s="64">
        <f>'2020_1-2-8_Download'!B87</f>
        <v>255</v>
      </c>
      <c r="B1215">
        <f>'2020_1-2-8_Download'!$L$67</f>
        <v>2012</v>
      </c>
      <c r="C1215" t="str">
        <f>'2020_1-2-8_Download'!$D$70</f>
        <v>Deutsche</v>
      </c>
      <c r="D1215" t="str">
        <f>VLOOKUP(A1215,[1]Tabelle1!A$1:B$68,2,FALSE)</f>
        <v>Holzminden</v>
      </c>
      <c r="E1215" t="str">
        <f>VLOOKUP(A1215,[2]Kreise!$A$2:$C$53,3,FALSE)</f>
        <v>K03255</v>
      </c>
      <c r="F1215">
        <f>VLOOKUP(A1215,'2020_1-2-8_Download'!$B$11:$T$62,11,FALSE)</f>
        <v>11</v>
      </c>
    </row>
    <row r="1216" spans="1:6" x14ac:dyDescent="0.25">
      <c r="A1216" s="64">
        <f>'2020_1-2-8_Download'!B88</f>
        <v>256</v>
      </c>
      <c r="B1216">
        <f>'2020_1-2-8_Download'!$L$67</f>
        <v>2012</v>
      </c>
      <c r="C1216" t="str">
        <f>'2020_1-2-8_Download'!$D$70</f>
        <v>Deutsche</v>
      </c>
      <c r="D1216" t="str">
        <f>VLOOKUP(A1216,[1]Tabelle1!A$1:B$68,2,FALSE)</f>
        <v>Nienburg (Weser)</v>
      </c>
      <c r="E1216" t="str">
        <f>VLOOKUP(A1216,[2]Kreise!$A$2:$C$53,3,FALSE)</f>
        <v>K03256</v>
      </c>
      <c r="F1216">
        <f>VLOOKUP(A1216,'2020_1-2-8_Download'!$B$11:$T$62,11,FALSE)</f>
        <v>24</v>
      </c>
    </row>
    <row r="1217" spans="1:6" x14ac:dyDescent="0.25">
      <c r="A1217" s="64">
        <f>'2020_1-2-8_Download'!B89</f>
        <v>257</v>
      </c>
      <c r="B1217">
        <f>'2020_1-2-8_Download'!$L$67</f>
        <v>2012</v>
      </c>
      <c r="C1217" t="str">
        <f>'2020_1-2-8_Download'!$D$70</f>
        <v>Deutsche</v>
      </c>
      <c r="D1217" t="str">
        <f>VLOOKUP(A1217,[1]Tabelle1!A$1:B$68,2,FALSE)</f>
        <v>Schaumburg</v>
      </c>
      <c r="E1217" t="str">
        <f>VLOOKUP(A1217,[2]Kreise!$A$2:$C$53,3,FALSE)</f>
        <v>K03257</v>
      </c>
      <c r="F1217">
        <f>VLOOKUP(A1217,'2020_1-2-8_Download'!$B$11:$T$62,11,FALSE)</f>
        <v>27</v>
      </c>
    </row>
    <row r="1218" spans="1:6" x14ac:dyDescent="0.25">
      <c r="A1218" s="64">
        <f>'2020_1-2-8_Download'!B90</f>
        <v>2</v>
      </c>
      <c r="B1218">
        <f>'2020_1-2-8_Download'!$L$67</f>
        <v>2012</v>
      </c>
      <c r="C1218" t="str">
        <f>'2020_1-2-8_Download'!$D$70</f>
        <v>Deutsche</v>
      </c>
      <c r="D1218" t="str">
        <f>VLOOKUP(A1218,[1]Tabelle1!A$1:B$68,2,FALSE)</f>
        <v>Stat. Region Hannover</v>
      </c>
      <c r="E1218" t="str">
        <f>VLOOKUP(A1218,[2]Kreise!$A$2:$C$53,3,FALSE)</f>
        <v>K032</v>
      </c>
      <c r="F1218">
        <f>VLOOKUP(A1218,'2020_1-2-8_Download'!$B$11:$T$62,11,FALSE)</f>
        <v>743</v>
      </c>
    </row>
    <row r="1219" spans="1:6" x14ac:dyDescent="0.25">
      <c r="A1219" s="64">
        <f>'2020_1-2-8_Download'!B91</f>
        <v>351</v>
      </c>
      <c r="B1219">
        <f>'2020_1-2-8_Download'!$L$67</f>
        <v>2012</v>
      </c>
      <c r="C1219" t="str">
        <f>'2020_1-2-8_Download'!$D$70</f>
        <v>Deutsche</v>
      </c>
      <c r="D1219" t="str">
        <f>VLOOKUP(A1219,[1]Tabelle1!A$1:B$68,2,FALSE)</f>
        <v>Celle</v>
      </c>
      <c r="E1219" t="str">
        <f>VLOOKUP(A1219,[2]Kreise!$A$2:$C$53,3,FALSE)</f>
        <v>K03351</v>
      </c>
      <c r="F1219">
        <f>VLOOKUP(A1219,'2020_1-2-8_Download'!$B$11:$T$62,11,FALSE)</f>
        <v>30</v>
      </c>
    </row>
    <row r="1220" spans="1:6" x14ac:dyDescent="0.25">
      <c r="A1220" s="64">
        <f>'2020_1-2-8_Download'!B92</f>
        <v>352</v>
      </c>
      <c r="B1220">
        <f>'2020_1-2-8_Download'!$L$67</f>
        <v>2012</v>
      </c>
      <c r="C1220" t="str">
        <f>'2020_1-2-8_Download'!$D$70</f>
        <v>Deutsche</v>
      </c>
      <c r="D1220" t="str">
        <f>VLOOKUP(A1220,[1]Tabelle1!A$1:B$68,2,FALSE)</f>
        <v>Cuxhaven</v>
      </c>
      <c r="E1220" t="str">
        <f>VLOOKUP(A1220,[2]Kreise!$A$2:$C$53,3,FALSE)</f>
        <v>K03352</v>
      </c>
      <c r="F1220">
        <f>VLOOKUP(A1220,'2020_1-2-8_Download'!$B$11:$T$62,11,FALSE)</f>
        <v>41</v>
      </c>
    </row>
    <row r="1221" spans="1:6" x14ac:dyDescent="0.25">
      <c r="A1221" s="64">
        <f>'2020_1-2-8_Download'!B93</f>
        <v>353</v>
      </c>
      <c r="B1221">
        <f>'2020_1-2-8_Download'!$L$67</f>
        <v>2012</v>
      </c>
      <c r="C1221" t="str">
        <f>'2020_1-2-8_Download'!$D$70</f>
        <v>Deutsche</v>
      </c>
      <c r="D1221" t="str">
        <f>VLOOKUP(A1221,[1]Tabelle1!A$1:B$68,2,FALSE)</f>
        <v>Harburg</v>
      </c>
      <c r="E1221" t="str">
        <f>VLOOKUP(A1221,[2]Kreise!$A$2:$C$53,3,FALSE)</f>
        <v>K03353</v>
      </c>
      <c r="F1221">
        <f>VLOOKUP(A1221,'2020_1-2-8_Download'!$B$11:$T$62,11,FALSE)</f>
        <v>42</v>
      </c>
    </row>
    <row r="1222" spans="1:6" x14ac:dyDescent="0.25">
      <c r="A1222" s="64">
        <f>'2020_1-2-8_Download'!B94</f>
        <v>354</v>
      </c>
      <c r="B1222">
        <f>'2020_1-2-8_Download'!$L$67</f>
        <v>2012</v>
      </c>
      <c r="C1222" t="str">
        <f>'2020_1-2-8_Download'!$D$70</f>
        <v>Deutsche</v>
      </c>
      <c r="D1222" t="str">
        <f>VLOOKUP(A1222,[1]Tabelle1!A$1:B$68,2,FALSE)</f>
        <v>Lüchow-Dannenberg</v>
      </c>
      <c r="E1222" t="str">
        <f>VLOOKUP(A1222,[2]Kreise!$A$2:$C$53,3,FALSE)</f>
        <v>K03354</v>
      </c>
      <c r="F1222">
        <f>VLOOKUP(A1222,'2020_1-2-8_Download'!$B$11:$T$62,11,FALSE)</f>
        <v>9</v>
      </c>
    </row>
    <row r="1223" spans="1:6" x14ac:dyDescent="0.25">
      <c r="A1223" s="64">
        <f>'2020_1-2-8_Download'!B95</f>
        <v>355</v>
      </c>
      <c r="B1223">
        <f>'2020_1-2-8_Download'!$L$67</f>
        <v>2012</v>
      </c>
      <c r="C1223" t="str">
        <f>'2020_1-2-8_Download'!$D$70</f>
        <v>Deutsche</v>
      </c>
      <c r="D1223" t="str">
        <f>VLOOKUP(A1223,[1]Tabelle1!A$1:B$68,2,FALSE)</f>
        <v>Lüneburg</v>
      </c>
      <c r="E1223" t="str">
        <f>VLOOKUP(A1223,[2]Kreise!$A$2:$C$53,3,FALSE)</f>
        <v>K03355</v>
      </c>
      <c r="F1223">
        <f>VLOOKUP(A1223,'2020_1-2-8_Download'!$B$11:$T$62,11,FALSE)</f>
        <v>30</v>
      </c>
    </row>
    <row r="1224" spans="1:6" x14ac:dyDescent="0.25">
      <c r="A1224" s="64">
        <f>'2020_1-2-8_Download'!B96</f>
        <v>356</v>
      </c>
      <c r="B1224">
        <f>'2020_1-2-8_Download'!$L$67</f>
        <v>2012</v>
      </c>
      <c r="C1224" t="str">
        <f>'2020_1-2-8_Download'!$D$70</f>
        <v>Deutsche</v>
      </c>
      <c r="D1224" t="str">
        <f>VLOOKUP(A1224,[1]Tabelle1!A$1:B$68,2,FALSE)</f>
        <v>Osterholz</v>
      </c>
      <c r="E1224" t="str">
        <f>VLOOKUP(A1224,[2]Kreise!$A$2:$C$53,3,FALSE)</f>
        <v>K03356</v>
      </c>
      <c r="F1224">
        <f>VLOOKUP(A1224,'2020_1-2-8_Download'!$B$11:$T$62,11,FALSE)</f>
        <v>14</v>
      </c>
    </row>
    <row r="1225" spans="1:6" x14ac:dyDescent="0.25">
      <c r="A1225" s="64">
        <f>'2020_1-2-8_Download'!B97</f>
        <v>357</v>
      </c>
      <c r="B1225">
        <f>'2020_1-2-8_Download'!$L$67</f>
        <v>2012</v>
      </c>
      <c r="C1225" t="str">
        <f>'2020_1-2-8_Download'!$D$70</f>
        <v>Deutsche</v>
      </c>
      <c r="D1225" t="str">
        <f>VLOOKUP(A1225,[1]Tabelle1!A$1:B$68,2,FALSE)</f>
        <v>Rotenburg (Wümme)</v>
      </c>
      <c r="E1225" t="str">
        <f>VLOOKUP(A1225,[2]Kreise!$A$2:$C$53,3,FALSE)</f>
        <v>K03357</v>
      </c>
      <c r="F1225">
        <f>VLOOKUP(A1225,'2020_1-2-8_Download'!$B$11:$T$62,11,FALSE)</f>
        <v>27</v>
      </c>
    </row>
    <row r="1226" spans="1:6" x14ac:dyDescent="0.25">
      <c r="A1226" s="64">
        <f>'2020_1-2-8_Download'!B98</f>
        <v>358</v>
      </c>
      <c r="B1226">
        <f>'2020_1-2-8_Download'!$L$67</f>
        <v>2012</v>
      </c>
      <c r="C1226" t="str">
        <f>'2020_1-2-8_Download'!$D$70</f>
        <v>Deutsche</v>
      </c>
      <c r="D1226" t="str">
        <f>VLOOKUP(A1226,[1]Tabelle1!A$1:B$68,2,FALSE)</f>
        <v>Heidekreis</v>
      </c>
      <c r="E1226" t="str">
        <f>VLOOKUP(A1226,[2]Kreise!$A$2:$C$53,3,FALSE)</f>
        <v>K03358</v>
      </c>
      <c r="F1226">
        <f>VLOOKUP(A1226,'2020_1-2-8_Download'!$B$11:$T$62,11,FALSE)</f>
        <v>22</v>
      </c>
    </row>
    <row r="1227" spans="1:6" x14ac:dyDescent="0.25">
      <c r="A1227" s="64">
        <f>'2020_1-2-8_Download'!B99</f>
        <v>359</v>
      </c>
      <c r="B1227">
        <f>'2020_1-2-8_Download'!$L$67</f>
        <v>2012</v>
      </c>
      <c r="C1227" t="str">
        <f>'2020_1-2-8_Download'!$D$70</f>
        <v>Deutsche</v>
      </c>
      <c r="D1227" t="str">
        <f>VLOOKUP(A1227,[1]Tabelle1!A$1:B$68,2,FALSE)</f>
        <v>Stade</v>
      </c>
      <c r="E1227" t="str">
        <f>VLOOKUP(A1227,[2]Kreise!$A$2:$C$53,3,FALSE)</f>
        <v>K03359</v>
      </c>
      <c r="F1227">
        <f>VLOOKUP(A1227,'2020_1-2-8_Download'!$B$11:$T$62,11,FALSE)</f>
        <v>44</v>
      </c>
    </row>
    <row r="1228" spans="1:6" x14ac:dyDescent="0.25">
      <c r="A1228" s="64">
        <f>'2020_1-2-8_Download'!B100</f>
        <v>360</v>
      </c>
      <c r="B1228">
        <f>'2020_1-2-8_Download'!$L$67</f>
        <v>2012</v>
      </c>
      <c r="C1228" t="str">
        <f>'2020_1-2-8_Download'!$D$70</f>
        <v>Deutsche</v>
      </c>
      <c r="D1228" t="str">
        <f>VLOOKUP(A1228,[1]Tabelle1!A$1:B$68,2,FALSE)</f>
        <v>Uelzen</v>
      </c>
      <c r="E1228" t="str">
        <f>VLOOKUP(A1228,[2]Kreise!$A$2:$C$53,3,FALSE)</f>
        <v>K03360</v>
      </c>
      <c r="F1228">
        <f>VLOOKUP(A1228,'2020_1-2-8_Download'!$B$11:$T$62,11,FALSE)</f>
        <v>17</v>
      </c>
    </row>
    <row r="1229" spans="1:6" x14ac:dyDescent="0.25">
      <c r="A1229" s="64">
        <f>'2020_1-2-8_Download'!B101</f>
        <v>361</v>
      </c>
      <c r="B1229">
        <f>'2020_1-2-8_Download'!$L$67</f>
        <v>2012</v>
      </c>
      <c r="C1229" t="str">
        <f>'2020_1-2-8_Download'!$D$70</f>
        <v>Deutsche</v>
      </c>
      <c r="D1229" t="str">
        <f>VLOOKUP(A1229,[1]Tabelle1!A$1:B$68,2,FALSE)</f>
        <v>Verden</v>
      </c>
      <c r="E1229" t="str">
        <f>VLOOKUP(A1229,[2]Kreise!$A$2:$C$53,3,FALSE)</f>
        <v>K03361</v>
      </c>
      <c r="F1229">
        <f>VLOOKUP(A1229,'2020_1-2-8_Download'!$B$11:$T$62,11,FALSE)</f>
        <v>34</v>
      </c>
    </row>
    <row r="1230" spans="1:6" x14ac:dyDescent="0.25">
      <c r="A1230" s="64">
        <f>'2020_1-2-8_Download'!B102</f>
        <v>3</v>
      </c>
      <c r="B1230">
        <f>'2020_1-2-8_Download'!$L$67</f>
        <v>2012</v>
      </c>
      <c r="C1230" t="str">
        <f>'2020_1-2-8_Download'!$D$70</f>
        <v>Deutsche</v>
      </c>
      <c r="D1230" t="str">
        <f>VLOOKUP(A1230,[1]Tabelle1!A$1:B$68,2,FALSE)</f>
        <v>Stat. Region Lüneburg</v>
      </c>
      <c r="E1230" t="str">
        <f>VLOOKUP(A1230,[2]Kreise!$A$2:$C$53,3,FALSE)</f>
        <v>K033</v>
      </c>
      <c r="F1230">
        <f>VLOOKUP(A1230,'2020_1-2-8_Download'!$B$11:$T$62,11,FALSE)</f>
        <v>310</v>
      </c>
    </row>
    <row r="1231" spans="1:6" x14ac:dyDescent="0.25">
      <c r="A1231" s="64">
        <f>'2020_1-2-8_Download'!B103</f>
        <v>401</v>
      </c>
      <c r="B1231">
        <f>'2020_1-2-8_Download'!$L$67</f>
        <v>2012</v>
      </c>
      <c r="C1231" t="str">
        <f>'2020_1-2-8_Download'!$D$70</f>
        <v>Deutsche</v>
      </c>
      <c r="D1231" t="str">
        <f>VLOOKUP(A1231,[1]Tabelle1!A$1:B$68,2,FALSE)</f>
        <v>Delmenhorst  Stadt</v>
      </c>
      <c r="E1231" t="str">
        <f>VLOOKUP(A1231,[2]Kreise!$A$2:$C$53,3,FALSE)</f>
        <v>K03401</v>
      </c>
      <c r="F1231">
        <f>VLOOKUP(A1231,'2020_1-2-8_Download'!$B$11:$T$62,11,FALSE)</f>
        <v>46</v>
      </c>
    </row>
    <row r="1232" spans="1:6" x14ac:dyDescent="0.25">
      <c r="A1232" s="64">
        <f>'2020_1-2-8_Download'!B104</f>
        <v>402</v>
      </c>
      <c r="B1232">
        <f>'2020_1-2-8_Download'!$L$67</f>
        <v>2012</v>
      </c>
      <c r="C1232" t="str">
        <f>'2020_1-2-8_Download'!$D$70</f>
        <v>Deutsche</v>
      </c>
      <c r="D1232" t="str">
        <f>VLOOKUP(A1232,[1]Tabelle1!A$1:B$68,2,FALSE)</f>
        <v>Emden  Stadt</v>
      </c>
      <c r="E1232" t="str">
        <f>VLOOKUP(A1232,[2]Kreise!$A$2:$C$53,3,FALSE)</f>
        <v>K03402</v>
      </c>
      <c r="F1232">
        <f>VLOOKUP(A1232,'2020_1-2-8_Download'!$B$11:$T$62,11,FALSE)</f>
        <v>16</v>
      </c>
    </row>
    <row r="1233" spans="1:6" x14ac:dyDescent="0.25">
      <c r="A1233" s="64">
        <f>'2020_1-2-8_Download'!B105</f>
        <v>403</v>
      </c>
      <c r="B1233">
        <f>'2020_1-2-8_Download'!$L$67</f>
        <v>2012</v>
      </c>
      <c r="C1233" t="str">
        <f>'2020_1-2-8_Download'!$D$70</f>
        <v>Deutsche</v>
      </c>
      <c r="D1233" t="str">
        <f>VLOOKUP(A1233,[1]Tabelle1!A$1:B$68,2,FALSE)</f>
        <v>Oldenburg(Oldb)  Stadt</v>
      </c>
      <c r="E1233" t="str">
        <f>VLOOKUP(A1233,[2]Kreise!$A$2:$C$53,3,FALSE)</f>
        <v>K03403</v>
      </c>
      <c r="F1233">
        <f>VLOOKUP(A1233,'2020_1-2-8_Download'!$B$11:$T$62,11,FALSE)</f>
        <v>107</v>
      </c>
    </row>
    <row r="1234" spans="1:6" x14ac:dyDescent="0.25">
      <c r="A1234" s="64">
        <f>'2020_1-2-8_Download'!B106</f>
        <v>404</v>
      </c>
      <c r="B1234">
        <f>'2020_1-2-8_Download'!$L$67</f>
        <v>2012</v>
      </c>
      <c r="C1234" t="str">
        <f>'2020_1-2-8_Download'!$D$70</f>
        <v>Deutsche</v>
      </c>
      <c r="D1234" t="str">
        <f>VLOOKUP(A1234,[1]Tabelle1!A$1:B$68,2,FALSE)</f>
        <v>Osnabrück  Stadt</v>
      </c>
      <c r="E1234" t="str">
        <f>VLOOKUP(A1234,[2]Kreise!$A$2:$C$53,3,FALSE)</f>
        <v>K03404</v>
      </c>
      <c r="F1234">
        <f>VLOOKUP(A1234,'2020_1-2-8_Download'!$B$11:$T$62,11,FALSE)</f>
        <v>74</v>
      </c>
    </row>
    <row r="1235" spans="1:6" x14ac:dyDescent="0.25">
      <c r="A1235" s="64">
        <f>'2020_1-2-8_Download'!B107</f>
        <v>405</v>
      </c>
      <c r="B1235">
        <f>'2020_1-2-8_Download'!$L$67</f>
        <v>2012</v>
      </c>
      <c r="C1235" t="str">
        <f>'2020_1-2-8_Download'!$D$70</f>
        <v>Deutsche</v>
      </c>
      <c r="D1235" t="str">
        <f>VLOOKUP(A1235,[1]Tabelle1!A$1:B$68,2,FALSE)</f>
        <v>Wilhelmshaven  Stadt</v>
      </c>
      <c r="E1235" t="str">
        <f>VLOOKUP(A1235,[2]Kreise!$A$2:$C$53,3,FALSE)</f>
        <v>K03405</v>
      </c>
      <c r="F1235">
        <f>VLOOKUP(A1235,'2020_1-2-8_Download'!$B$11:$T$62,11,FALSE)</f>
        <v>19</v>
      </c>
    </row>
    <row r="1236" spans="1:6" x14ac:dyDescent="0.25">
      <c r="A1236" s="64">
        <f>'2020_1-2-8_Download'!B108</f>
        <v>451</v>
      </c>
      <c r="B1236">
        <f>'2020_1-2-8_Download'!$L$67</f>
        <v>2012</v>
      </c>
      <c r="C1236" t="str">
        <f>'2020_1-2-8_Download'!$D$70</f>
        <v>Deutsche</v>
      </c>
      <c r="D1236" t="str">
        <f>VLOOKUP(A1236,[1]Tabelle1!A$1:B$68,2,FALSE)</f>
        <v>Ammerland</v>
      </c>
      <c r="E1236" t="str">
        <f>VLOOKUP(A1236,[2]Kreise!$A$2:$C$53,3,FALSE)</f>
        <v>K03451</v>
      </c>
      <c r="F1236">
        <f>VLOOKUP(A1236,'2020_1-2-8_Download'!$B$11:$T$62,11,FALSE)</f>
        <v>29</v>
      </c>
    </row>
    <row r="1237" spans="1:6" x14ac:dyDescent="0.25">
      <c r="A1237" s="64">
        <f>'2020_1-2-8_Download'!B109</f>
        <v>452</v>
      </c>
      <c r="B1237">
        <f>'2020_1-2-8_Download'!$L$67</f>
        <v>2012</v>
      </c>
      <c r="C1237" t="str">
        <f>'2020_1-2-8_Download'!$D$70</f>
        <v>Deutsche</v>
      </c>
      <c r="D1237" t="str">
        <f>VLOOKUP(A1237,[1]Tabelle1!A$1:B$68,2,FALSE)</f>
        <v>Aurich</v>
      </c>
      <c r="E1237" t="str">
        <f>VLOOKUP(A1237,[2]Kreise!$A$2:$C$53,3,FALSE)</f>
        <v>K03452</v>
      </c>
      <c r="F1237">
        <f>VLOOKUP(A1237,'2020_1-2-8_Download'!$B$11:$T$62,11,FALSE)</f>
        <v>30</v>
      </c>
    </row>
    <row r="1238" spans="1:6" x14ac:dyDescent="0.25">
      <c r="A1238" s="64">
        <f>'2020_1-2-8_Download'!B110</f>
        <v>453</v>
      </c>
      <c r="B1238">
        <f>'2020_1-2-8_Download'!$L$67</f>
        <v>2012</v>
      </c>
      <c r="C1238" t="str">
        <f>'2020_1-2-8_Download'!$D$70</f>
        <v>Deutsche</v>
      </c>
      <c r="D1238" t="str">
        <f>VLOOKUP(A1238,[1]Tabelle1!A$1:B$68,2,FALSE)</f>
        <v>Cloppenburg</v>
      </c>
      <c r="E1238" t="str">
        <f>VLOOKUP(A1238,[2]Kreise!$A$2:$C$53,3,FALSE)</f>
        <v>K03453</v>
      </c>
      <c r="F1238">
        <f>VLOOKUP(A1238,'2020_1-2-8_Download'!$B$11:$T$62,11,FALSE)</f>
        <v>62</v>
      </c>
    </row>
    <row r="1239" spans="1:6" x14ac:dyDescent="0.25">
      <c r="A1239" s="64">
        <f>'2020_1-2-8_Download'!B111</f>
        <v>454</v>
      </c>
      <c r="B1239">
        <f>'2020_1-2-8_Download'!$L$67</f>
        <v>2012</v>
      </c>
      <c r="C1239" t="str">
        <f>'2020_1-2-8_Download'!$D$70</f>
        <v>Deutsche</v>
      </c>
      <c r="D1239" t="str">
        <f>VLOOKUP(A1239,[1]Tabelle1!A$1:B$68,2,FALSE)</f>
        <v>Emsland</v>
      </c>
      <c r="E1239" t="str">
        <f>VLOOKUP(A1239,[2]Kreise!$A$2:$C$53,3,FALSE)</f>
        <v>K03454</v>
      </c>
      <c r="F1239">
        <f>VLOOKUP(A1239,'2020_1-2-8_Download'!$B$11:$T$62,11,FALSE)</f>
        <v>115</v>
      </c>
    </row>
    <row r="1240" spans="1:6" x14ac:dyDescent="0.25">
      <c r="A1240" s="64">
        <f>'2020_1-2-8_Download'!B112</f>
        <v>455</v>
      </c>
      <c r="B1240">
        <f>'2020_1-2-8_Download'!$L$67</f>
        <v>2012</v>
      </c>
      <c r="C1240" t="str">
        <f>'2020_1-2-8_Download'!$D$70</f>
        <v>Deutsche</v>
      </c>
      <c r="D1240" t="str">
        <f>VLOOKUP(A1240,[1]Tabelle1!A$1:B$68,2,FALSE)</f>
        <v>Friesland</v>
      </c>
      <c r="E1240" t="str">
        <f>VLOOKUP(A1240,[2]Kreise!$A$2:$C$53,3,FALSE)</f>
        <v>K03455</v>
      </c>
      <c r="F1240">
        <f>VLOOKUP(A1240,'2020_1-2-8_Download'!$B$11:$T$62,11,FALSE)</f>
        <v>16</v>
      </c>
    </row>
    <row r="1241" spans="1:6" x14ac:dyDescent="0.25">
      <c r="A1241" s="64">
        <f>'2020_1-2-8_Download'!B113</f>
        <v>456</v>
      </c>
      <c r="B1241">
        <f>'2020_1-2-8_Download'!$L$67</f>
        <v>2012</v>
      </c>
      <c r="C1241" t="str">
        <f>'2020_1-2-8_Download'!$D$70</f>
        <v>Deutsche</v>
      </c>
      <c r="D1241" t="str">
        <f>VLOOKUP(A1241,[1]Tabelle1!A$1:B$68,2,FALSE)</f>
        <v>Grafschaft Bentheim</v>
      </c>
      <c r="E1241" t="str">
        <f>VLOOKUP(A1241,[2]Kreise!$A$2:$C$53,3,FALSE)</f>
        <v>K03456</v>
      </c>
      <c r="F1241">
        <f>VLOOKUP(A1241,'2020_1-2-8_Download'!$B$11:$T$62,11,FALSE)</f>
        <v>74</v>
      </c>
    </row>
    <row r="1242" spans="1:6" x14ac:dyDescent="0.25">
      <c r="A1242" s="64">
        <f>'2020_1-2-8_Download'!B114</f>
        <v>457</v>
      </c>
      <c r="B1242">
        <f>'2020_1-2-8_Download'!$L$67</f>
        <v>2012</v>
      </c>
      <c r="C1242" t="str">
        <f>'2020_1-2-8_Download'!$D$70</f>
        <v>Deutsche</v>
      </c>
      <c r="D1242" t="str">
        <f>VLOOKUP(A1242,[1]Tabelle1!A$1:B$68,2,FALSE)</f>
        <v>Leer</v>
      </c>
      <c r="E1242" t="str">
        <f>VLOOKUP(A1242,[2]Kreise!$A$2:$C$53,3,FALSE)</f>
        <v>K03457</v>
      </c>
      <c r="F1242">
        <f>VLOOKUP(A1242,'2020_1-2-8_Download'!$B$11:$T$62,11,FALSE)</f>
        <v>36</v>
      </c>
    </row>
    <row r="1243" spans="1:6" x14ac:dyDescent="0.25">
      <c r="A1243" s="64">
        <f>'2020_1-2-8_Download'!B115</f>
        <v>458</v>
      </c>
      <c r="B1243">
        <f>'2020_1-2-8_Download'!$L$67</f>
        <v>2012</v>
      </c>
      <c r="C1243" t="str">
        <f>'2020_1-2-8_Download'!$D$70</f>
        <v>Deutsche</v>
      </c>
      <c r="D1243" t="str">
        <f>VLOOKUP(A1243,[1]Tabelle1!A$1:B$68,2,FALSE)</f>
        <v>Oldenburg</v>
      </c>
      <c r="E1243" t="str">
        <f>VLOOKUP(A1243,[2]Kreise!$A$2:$C$53,3,FALSE)</f>
        <v>K03458</v>
      </c>
      <c r="F1243">
        <f>VLOOKUP(A1243,'2020_1-2-8_Download'!$B$11:$T$62,11,FALSE)</f>
        <v>43</v>
      </c>
    </row>
    <row r="1244" spans="1:6" x14ac:dyDescent="0.25">
      <c r="A1244" s="64">
        <f>'2020_1-2-8_Download'!B116</f>
        <v>459</v>
      </c>
      <c r="B1244">
        <f>'2020_1-2-8_Download'!$L$67</f>
        <v>2012</v>
      </c>
      <c r="C1244" t="str">
        <f>'2020_1-2-8_Download'!$D$70</f>
        <v>Deutsche</v>
      </c>
      <c r="D1244" t="str">
        <f>VLOOKUP(A1244,[1]Tabelle1!A$1:B$68,2,FALSE)</f>
        <v>Osnabrück</v>
      </c>
      <c r="E1244" t="str">
        <f>VLOOKUP(A1244,[2]Kreise!$A$2:$C$53,3,FALSE)</f>
        <v>K03459</v>
      </c>
      <c r="F1244">
        <f>VLOOKUP(A1244,'2020_1-2-8_Download'!$B$11:$T$62,11,FALSE)</f>
        <v>81</v>
      </c>
    </row>
    <row r="1245" spans="1:6" x14ac:dyDescent="0.25">
      <c r="A1245" s="64">
        <f>'2020_1-2-8_Download'!B117</f>
        <v>460</v>
      </c>
      <c r="B1245">
        <f>'2020_1-2-8_Download'!$L$67</f>
        <v>2012</v>
      </c>
      <c r="C1245" t="str">
        <f>'2020_1-2-8_Download'!$D$70</f>
        <v>Deutsche</v>
      </c>
      <c r="D1245" t="str">
        <f>VLOOKUP(A1245,[1]Tabelle1!A$1:B$68,2,FALSE)</f>
        <v>Vechta</v>
      </c>
      <c r="E1245" t="str">
        <f>VLOOKUP(A1245,[2]Kreise!$A$2:$C$53,3,FALSE)</f>
        <v>K03460</v>
      </c>
      <c r="F1245">
        <f>VLOOKUP(A1245,'2020_1-2-8_Download'!$B$11:$T$62,11,FALSE)</f>
        <v>90</v>
      </c>
    </row>
    <row r="1246" spans="1:6" x14ac:dyDescent="0.25">
      <c r="A1246" s="64">
        <f>'2020_1-2-8_Download'!B118</f>
        <v>461</v>
      </c>
      <c r="B1246">
        <f>'2020_1-2-8_Download'!$L$67</f>
        <v>2012</v>
      </c>
      <c r="C1246" t="str">
        <f>'2020_1-2-8_Download'!$D$70</f>
        <v>Deutsche</v>
      </c>
      <c r="D1246" t="str">
        <f>VLOOKUP(A1246,[1]Tabelle1!A$1:B$68,2,FALSE)</f>
        <v>Wesermarsch</v>
      </c>
      <c r="E1246" t="str">
        <f>VLOOKUP(A1246,[2]Kreise!$A$2:$C$53,3,FALSE)</f>
        <v>K03461</v>
      </c>
      <c r="F1246">
        <f>VLOOKUP(A1246,'2020_1-2-8_Download'!$B$11:$T$62,11,FALSE)</f>
        <v>18</v>
      </c>
    </row>
    <row r="1247" spans="1:6" x14ac:dyDescent="0.25">
      <c r="A1247" s="64">
        <f>'2020_1-2-8_Download'!B119</f>
        <v>462</v>
      </c>
      <c r="B1247">
        <f>'2020_1-2-8_Download'!$L$67</f>
        <v>2012</v>
      </c>
      <c r="C1247" t="str">
        <f>'2020_1-2-8_Download'!$D$70</f>
        <v>Deutsche</v>
      </c>
      <c r="D1247" t="str">
        <f>VLOOKUP(A1247,[1]Tabelle1!A$1:B$68,2,FALSE)</f>
        <v>Wittmund</v>
      </c>
      <c r="E1247" t="str">
        <f>VLOOKUP(A1247,[2]Kreise!$A$2:$C$53,3,FALSE)</f>
        <v>K03462</v>
      </c>
      <c r="F1247">
        <f>VLOOKUP(A1247,'2020_1-2-8_Download'!$B$11:$T$62,11,FALSE)</f>
        <v>12</v>
      </c>
    </row>
    <row r="1248" spans="1:6" x14ac:dyDescent="0.25">
      <c r="A1248" s="64">
        <f>'2020_1-2-8_Download'!B120</f>
        <v>4</v>
      </c>
      <c r="B1248">
        <f>'2020_1-2-8_Download'!$L$67</f>
        <v>2012</v>
      </c>
      <c r="C1248" t="str">
        <f>'2020_1-2-8_Download'!$D$70</f>
        <v>Deutsche</v>
      </c>
      <c r="D1248" t="str">
        <f>VLOOKUP(A1248,[1]Tabelle1!A$1:B$68,2,FALSE)</f>
        <v>Stat. Region Weser-Ems</v>
      </c>
      <c r="E1248" t="str">
        <f>VLOOKUP(A1248,[2]Kreise!$A$2:$C$53,3,FALSE)</f>
        <v>K034</v>
      </c>
      <c r="F1248">
        <f>VLOOKUP(A1248,'2020_1-2-8_Download'!$B$11:$T$62,11,FALSE)</f>
        <v>868</v>
      </c>
    </row>
    <row r="1249" spans="1:6" x14ac:dyDescent="0.25">
      <c r="A1249" s="64">
        <f>'2020_1-2-8_Download'!B121</f>
        <v>0</v>
      </c>
      <c r="B1249">
        <f>'2020_1-2-8_Download'!$L$67</f>
        <v>2012</v>
      </c>
      <c r="C1249" t="str">
        <f>'2020_1-2-8_Download'!$D$70</f>
        <v>Deutsche</v>
      </c>
      <c r="D1249" t="str">
        <f>VLOOKUP(A1249,[1]Tabelle1!A$1:B$68,2,FALSE)</f>
        <v>Niedersachsen</v>
      </c>
      <c r="E1249" t="str">
        <f>VLOOKUP(A1249,[2]Kreise!$A$2:$C$53,3,FALSE)</f>
        <v>K030</v>
      </c>
      <c r="F1249">
        <f>VLOOKUP(A1249,'2020_1-2-8_Download'!$B$11:$T$62,11,FALSE)</f>
        <v>2439</v>
      </c>
    </row>
    <row r="1250" spans="1:6" x14ac:dyDescent="0.25">
      <c r="A1250" s="64">
        <f>'2020_1-2-8_Download'!B70</f>
        <v>101</v>
      </c>
      <c r="B1250">
        <f>'2020_1-2-8_Download'!$M$67</f>
        <v>2013</v>
      </c>
      <c r="C1250" t="str">
        <f>'2020_1-2-8_Download'!$D$70</f>
        <v>Deutsche</v>
      </c>
      <c r="D1250" t="str">
        <f>VLOOKUP(A1250,[1]Tabelle1!A$1:B$68,2,FALSE)</f>
        <v>Braunschweig  Stadt</v>
      </c>
      <c r="E1250" t="str">
        <f>VLOOKUP(A1250,[2]Kreise!$A$2:$C$53,3,FALSE)</f>
        <v>K03101</v>
      </c>
      <c r="F1250">
        <f>VLOOKUP(A1250,'2020_1-2-8_Download'!$B$11:$T$62,12,FALSE)</f>
        <v>117</v>
      </c>
    </row>
    <row r="1251" spans="1:6" x14ac:dyDescent="0.25">
      <c r="A1251" s="64">
        <f>'2020_1-2-8_Download'!B71</f>
        <v>102</v>
      </c>
      <c r="B1251">
        <f>'2020_1-2-8_Download'!$M$67</f>
        <v>2013</v>
      </c>
      <c r="C1251" t="str">
        <f>'2020_1-2-8_Download'!$D$70</f>
        <v>Deutsche</v>
      </c>
      <c r="D1251" t="str">
        <f>VLOOKUP(A1251,[1]Tabelle1!A$1:B$68,2,FALSE)</f>
        <v>Salzgitter  Stadt</v>
      </c>
      <c r="E1251" t="str">
        <f>VLOOKUP(A1251,[2]Kreise!$A$2:$C$53,3,FALSE)</f>
        <v>K03102</v>
      </c>
      <c r="F1251">
        <f>VLOOKUP(A1251,'2020_1-2-8_Download'!$B$11:$T$62,12,FALSE)</f>
        <v>43</v>
      </c>
    </row>
    <row r="1252" spans="1:6" x14ac:dyDescent="0.25">
      <c r="A1252" s="64">
        <f>'2020_1-2-8_Download'!B72</f>
        <v>103</v>
      </c>
      <c r="B1252">
        <f>'2020_1-2-8_Download'!$M$67</f>
        <v>2013</v>
      </c>
      <c r="C1252" t="str">
        <f>'2020_1-2-8_Download'!$D$70</f>
        <v>Deutsche</v>
      </c>
      <c r="D1252" t="str">
        <f>VLOOKUP(A1252,[1]Tabelle1!A$1:B$68,2,FALSE)</f>
        <v>Wolfsburg  Stadt</v>
      </c>
      <c r="E1252" t="str">
        <f>VLOOKUP(A1252,[2]Kreise!$A$2:$C$53,3,FALSE)</f>
        <v>K03103</v>
      </c>
      <c r="F1252">
        <f>VLOOKUP(A1252,'2020_1-2-8_Download'!$B$11:$T$62,12,FALSE)</f>
        <v>73</v>
      </c>
    </row>
    <row r="1253" spans="1:6" x14ac:dyDescent="0.25">
      <c r="A1253" s="64">
        <f>'2020_1-2-8_Download'!B73</f>
        <v>151</v>
      </c>
      <c r="B1253">
        <f>'2020_1-2-8_Download'!$M$67</f>
        <v>2013</v>
      </c>
      <c r="C1253" t="str">
        <f>'2020_1-2-8_Download'!$D$70</f>
        <v>Deutsche</v>
      </c>
      <c r="D1253" t="str">
        <f>VLOOKUP(A1253,[1]Tabelle1!A$1:B$68,2,FALSE)</f>
        <v>Gifhorn</v>
      </c>
      <c r="E1253" t="str">
        <f>VLOOKUP(A1253,[2]Kreise!$A$2:$C$53,3,FALSE)</f>
        <v>K03151</v>
      </c>
      <c r="F1253">
        <f>VLOOKUP(A1253,'2020_1-2-8_Download'!$B$11:$T$62,12,FALSE)</f>
        <v>31</v>
      </c>
    </row>
    <row r="1254" spans="1:6" x14ac:dyDescent="0.25">
      <c r="A1254" s="64">
        <f>'2020_1-2-8_Download'!B74</f>
        <v>153</v>
      </c>
      <c r="B1254">
        <f>'2020_1-2-8_Download'!$M$67</f>
        <v>2013</v>
      </c>
      <c r="C1254" t="str">
        <f>'2020_1-2-8_Download'!$D$70</f>
        <v>Deutsche</v>
      </c>
      <c r="D1254" t="str">
        <f>VLOOKUP(A1254,[1]Tabelle1!A$1:B$68,2,FALSE)</f>
        <v>Goslar</v>
      </c>
      <c r="E1254" t="str">
        <f>VLOOKUP(A1254,[2]Kreise!$A$2:$C$53,3,FALSE)</f>
        <v>K03153</v>
      </c>
      <c r="F1254">
        <f>VLOOKUP(A1254,'2020_1-2-8_Download'!$B$11:$T$62,12,FALSE)</f>
        <v>59</v>
      </c>
    </row>
    <row r="1255" spans="1:6" x14ac:dyDescent="0.25">
      <c r="A1255" s="64">
        <f>'2020_1-2-8_Download'!B75</f>
        <v>154</v>
      </c>
      <c r="B1255">
        <f>'2020_1-2-8_Download'!$M$67</f>
        <v>2013</v>
      </c>
      <c r="C1255" t="str">
        <f>'2020_1-2-8_Download'!$D$70</f>
        <v>Deutsche</v>
      </c>
      <c r="D1255" t="str">
        <f>VLOOKUP(A1255,[1]Tabelle1!A$1:B$68,2,FALSE)</f>
        <v>Helmstedt</v>
      </c>
      <c r="E1255" t="str">
        <f>VLOOKUP(A1255,[2]Kreise!$A$2:$C$53,3,FALSE)</f>
        <v>K03154</v>
      </c>
      <c r="F1255">
        <f>VLOOKUP(A1255,'2020_1-2-8_Download'!$B$11:$T$62,12,FALSE)</f>
        <v>19</v>
      </c>
    </row>
    <row r="1256" spans="1:6" x14ac:dyDescent="0.25">
      <c r="A1256" s="64">
        <f>'2020_1-2-8_Download'!B76</f>
        <v>155</v>
      </c>
      <c r="B1256">
        <f>'2020_1-2-8_Download'!$M$67</f>
        <v>2013</v>
      </c>
      <c r="C1256" t="str">
        <f>'2020_1-2-8_Download'!$D$70</f>
        <v>Deutsche</v>
      </c>
      <c r="D1256" t="str">
        <f>VLOOKUP(A1256,[1]Tabelle1!A$1:B$68,2,FALSE)</f>
        <v>Northeim</v>
      </c>
      <c r="E1256" t="str">
        <f>VLOOKUP(A1256,[2]Kreise!$A$2:$C$53,3,FALSE)</f>
        <v>K03155</v>
      </c>
      <c r="F1256">
        <f>VLOOKUP(A1256,'2020_1-2-8_Download'!$B$11:$T$62,12,FALSE)</f>
        <v>40</v>
      </c>
    </row>
    <row r="1257" spans="1:6" x14ac:dyDescent="0.25">
      <c r="A1257" s="64">
        <f>'2020_1-2-8_Download'!B77</f>
        <v>157</v>
      </c>
      <c r="B1257">
        <f>'2020_1-2-8_Download'!$M$67</f>
        <v>2013</v>
      </c>
      <c r="C1257" t="str">
        <f>'2020_1-2-8_Download'!$D$70</f>
        <v>Deutsche</v>
      </c>
      <c r="D1257" t="str">
        <f>VLOOKUP(A1257,[1]Tabelle1!A$1:B$68,2,FALSE)</f>
        <v>Peine</v>
      </c>
      <c r="E1257" t="str">
        <f>VLOOKUP(A1257,[2]Kreise!$A$2:$C$53,3,FALSE)</f>
        <v>K03157</v>
      </c>
      <c r="F1257">
        <f>VLOOKUP(A1257,'2020_1-2-8_Download'!$B$11:$T$62,12,FALSE)</f>
        <v>28</v>
      </c>
    </row>
    <row r="1258" spans="1:6" x14ac:dyDescent="0.25">
      <c r="A1258" s="64">
        <f>'2020_1-2-8_Download'!B78</f>
        <v>158</v>
      </c>
      <c r="B1258">
        <f>'2020_1-2-8_Download'!$M$67</f>
        <v>2013</v>
      </c>
      <c r="C1258" t="str">
        <f>'2020_1-2-8_Download'!$D$70</f>
        <v>Deutsche</v>
      </c>
      <c r="D1258" t="str">
        <f>VLOOKUP(A1258,[1]Tabelle1!A$1:B$68,2,FALSE)</f>
        <v>Wolfenbüttel</v>
      </c>
      <c r="E1258" t="str">
        <f>VLOOKUP(A1258,[2]Kreise!$A$2:$C$53,3,FALSE)</f>
        <v>K03158</v>
      </c>
      <c r="F1258">
        <f>VLOOKUP(A1258,'2020_1-2-8_Download'!$B$11:$T$62,12,FALSE)</f>
        <v>21</v>
      </c>
    </row>
    <row r="1259" spans="1:6" x14ac:dyDescent="0.25">
      <c r="A1259" s="64">
        <f>'2020_1-2-8_Download'!B79</f>
        <v>159</v>
      </c>
      <c r="B1259">
        <f>'2020_1-2-8_Download'!$M$67</f>
        <v>2013</v>
      </c>
      <c r="C1259" t="str">
        <f>'2020_1-2-8_Download'!$D$70</f>
        <v>Deutsche</v>
      </c>
      <c r="D1259" t="str">
        <f>VLOOKUP(A1259,[1]Tabelle1!A$1:B$68,2,FALSE)</f>
        <v>Göttingen</v>
      </c>
      <c r="E1259" t="str">
        <f>VLOOKUP(A1259,[2]Kreise!$A$2:$C$53,3,FALSE)</f>
        <v>K03159</v>
      </c>
      <c r="F1259">
        <f>VLOOKUP(A1259,'2020_1-2-8_Download'!$B$11:$T$62,12,FALSE)</f>
        <v>158</v>
      </c>
    </row>
    <row r="1260" spans="1:6" x14ac:dyDescent="0.25">
      <c r="A1260" s="64">
        <f>'2020_1-2-8_Download'!B80</f>
        <v>1</v>
      </c>
      <c r="B1260">
        <f>'2020_1-2-8_Download'!$M$67</f>
        <v>2013</v>
      </c>
      <c r="C1260" t="str">
        <f>'2020_1-2-8_Download'!$D$70</f>
        <v>Deutsche</v>
      </c>
      <c r="D1260" t="str">
        <f>VLOOKUP(A1260,[1]Tabelle1!A$1:B$68,2,FALSE)</f>
        <v>Stat. Region Braunschweig</v>
      </c>
      <c r="E1260" t="str">
        <f>VLOOKUP(A1260,[2]Kreise!$A$2:$C$53,3,FALSE)</f>
        <v>K031</v>
      </c>
      <c r="F1260">
        <f>VLOOKUP(A1260,'2020_1-2-8_Download'!$B$11:$T$62,12,FALSE)</f>
        <v>589</v>
      </c>
    </row>
    <row r="1261" spans="1:6" x14ac:dyDescent="0.25">
      <c r="A1261" s="64">
        <f>'2020_1-2-8_Download'!B81</f>
        <v>241</v>
      </c>
      <c r="B1261">
        <f>'2020_1-2-8_Download'!$M$67</f>
        <v>2013</v>
      </c>
      <c r="C1261" t="str">
        <f>'2020_1-2-8_Download'!$D$70</f>
        <v>Deutsche</v>
      </c>
      <c r="D1261" t="str">
        <f>VLOOKUP(A1261,[1]Tabelle1!A$1:B$68,2,FALSE)</f>
        <v>Hannover  Region</v>
      </c>
      <c r="E1261" t="str">
        <f>VLOOKUP(A1261,[2]Kreise!$A$2:$C$53,3,FALSE)</f>
        <v>K03241</v>
      </c>
      <c r="F1261">
        <f>VLOOKUP(A1261,'2020_1-2-8_Download'!$B$11:$T$62,12,FALSE)</f>
        <v>531</v>
      </c>
    </row>
    <row r="1262" spans="1:6" x14ac:dyDescent="0.25">
      <c r="A1262" s="64">
        <f>'2020_1-2-8_Download'!B82</f>
        <v>241001</v>
      </c>
      <c r="B1262">
        <f>'2020_1-2-8_Download'!$M$67</f>
        <v>2013</v>
      </c>
      <c r="C1262" t="str">
        <f>'2020_1-2-8_Download'!$D$70</f>
        <v>Deutsche</v>
      </c>
      <c r="D1262" t="str">
        <f>VLOOKUP(A1262,[1]Tabelle1!A$1:B$68,2,FALSE)</f>
        <v xml:space="preserve">   dav. Hannover  Lhst.</v>
      </c>
      <c r="E1262" t="str">
        <f>VLOOKUP(A1262,[2]Kreise!$A$2:$C$53,3,FALSE)</f>
        <v>K03241001</v>
      </c>
      <c r="F1262">
        <f>VLOOKUP(A1262,'2020_1-2-8_Download'!$B$11:$T$62,12,FALSE)</f>
        <v>351</v>
      </c>
    </row>
    <row r="1263" spans="1:6" x14ac:dyDescent="0.25">
      <c r="A1263" s="64">
        <f>'2020_1-2-8_Download'!B83</f>
        <v>241999</v>
      </c>
      <c r="B1263">
        <f>'2020_1-2-8_Download'!$M$67</f>
        <v>2013</v>
      </c>
      <c r="C1263" t="str">
        <f>'2020_1-2-8_Download'!$D$70</f>
        <v>Deutsche</v>
      </c>
      <c r="D1263" t="str">
        <f>VLOOKUP(A1263,[1]Tabelle1!A$1:B$68,2,FALSE)</f>
        <v xml:space="preserve">   dav. Hannover  Umland</v>
      </c>
      <c r="E1263" t="str">
        <f>VLOOKUP(A1263,[2]Kreise!$A$2:$C$53,3,FALSE)</f>
        <v>K03241999</v>
      </c>
      <c r="F1263">
        <f>VLOOKUP(A1263,'2020_1-2-8_Download'!$B$11:$T$62,12,FALSE)</f>
        <v>180</v>
      </c>
    </row>
    <row r="1264" spans="1:6" x14ac:dyDescent="0.25">
      <c r="A1264" s="64">
        <f>'2020_1-2-8_Download'!B84</f>
        <v>251</v>
      </c>
      <c r="B1264">
        <f>'2020_1-2-8_Download'!$M$67</f>
        <v>2013</v>
      </c>
      <c r="C1264" t="str">
        <f>'2020_1-2-8_Download'!$D$70</f>
        <v>Deutsche</v>
      </c>
      <c r="D1264" t="str">
        <f>VLOOKUP(A1264,[1]Tabelle1!A$1:B$68,2,FALSE)</f>
        <v>Diepholz</v>
      </c>
      <c r="E1264" t="str">
        <f>VLOOKUP(A1264,[2]Kreise!$A$2:$C$53,3,FALSE)</f>
        <v>K03251</v>
      </c>
      <c r="F1264">
        <f>VLOOKUP(A1264,'2020_1-2-8_Download'!$B$11:$T$62,12,FALSE)</f>
        <v>75</v>
      </c>
    </row>
    <row r="1265" spans="1:6" x14ac:dyDescent="0.25">
      <c r="A1265" s="64">
        <f>'2020_1-2-8_Download'!B85</f>
        <v>252</v>
      </c>
      <c r="B1265">
        <f>'2020_1-2-8_Download'!$M$67</f>
        <v>2013</v>
      </c>
      <c r="C1265" t="str">
        <f>'2020_1-2-8_Download'!$D$70</f>
        <v>Deutsche</v>
      </c>
      <c r="D1265" t="str">
        <f>VLOOKUP(A1265,[1]Tabelle1!A$1:B$68,2,FALSE)</f>
        <v>Hameln-Pyrmont</v>
      </c>
      <c r="E1265" t="str">
        <f>VLOOKUP(A1265,[2]Kreise!$A$2:$C$53,3,FALSE)</f>
        <v>K03252</v>
      </c>
      <c r="F1265">
        <f>VLOOKUP(A1265,'2020_1-2-8_Download'!$B$11:$T$62,12,FALSE)</f>
        <v>73</v>
      </c>
    </row>
    <row r="1266" spans="1:6" x14ac:dyDescent="0.25">
      <c r="A1266" s="64">
        <f>'2020_1-2-8_Download'!B86</f>
        <v>254</v>
      </c>
      <c r="B1266">
        <f>'2020_1-2-8_Download'!$M$67</f>
        <v>2013</v>
      </c>
      <c r="C1266" t="str">
        <f>'2020_1-2-8_Download'!$D$70</f>
        <v>Deutsche</v>
      </c>
      <c r="D1266" t="str">
        <f>VLOOKUP(A1266,[1]Tabelle1!A$1:B$68,2,FALSE)</f>
        <v>Hildesheim</v>
      </c>
      <c r="E1266" t="str">
        <f>VLOOKUP(A1266,[2]Kreise!$A$2:$C$53,3,FALSE)</f>
        <v>K03254</v>
      </c>
      <c r="F1266">
        <f>VLOOKUP(A1266,'2020_1-2-8_Download'!$B$11:$T$62,12,FALSE)</f>
        <v>120</v>
      </c>
    </row>
    <row r="1267" spans="1:6" x14ac:dyDescent="0.25">
      <c r="A1267" s="64">
        <f>'2020_1-2-8_Download'!B87</f>
        <v>255</v>
      </c>
      <c r="B1267">
        <f>'2020_1-2-8_Download'!$M$67</f>
        <v>2013</v>
      </c>
      <c r="C1267" t="str">
        <f>'2020_1-2-8_Download'!$D$70</f>
        <v>Deutsche</v>
      </c>
      <c r="D1267" t="str">
        <f>VLOOKUP(A1267,[1]Tabelle1!A$1:B$68,2,FALSE)</f>
        <v>Holzminden</v>
      </c>
      <c r="E1267" t="str">
        <f>VLOOKUP(A1267,[2]Kreise!$A$2:$C$53,3,FALSE)</f>
        <v>K03255</v>
      </c>
      <c r="F1267">
        <f>VLOOKUP(A1267,'2020_1-2-8_Download'!$B$11:$T$62,12,FALSE)</f>
        <v>9</v>
      </c>
    </row>
    <row r="1268" spans="1:6" x14ac:dyDescent="0.25">
      <c r="A1268" s="64">
        <f>'2020_1-2-8_Download'!B88</f>
        <v>256</v>
      </c>
      <c r="B1268">
        <f>'2020_1-2-8_Download'!$M$67</f>
        <v>2013</v>
      </c>
      <c r="C1268" t="str">
        <f>'2020_1-2-8_Download'!$D$70</f>
        <v>Deutsche</v>
      </c>
      <c r="D1268" t="str">
        <f>VLOOKUP(A1268,[1]Tabelle1!A$1:B$68,2,FALSE)</f>
        <v>Nienburg (Weser)</v>
      </c>
      <c r="E1268" t="str">
        <f>VLOOKUP(A1268,[2]Kreise!$A$2:$C$53,3,FALSE)</f>
        <v>K03256</v>
      </c>
      <c r="F1268">
        <f>VLOOKUP(A1268,'2020_1-2-8_Download'!$B$11:$T$62,12,FALSE)</f>
        <v>35</v>
      </c>
    </row>
    <row r="1269" spans="1:6" x14ac:dyDescent="0.25">
      <c r="A1269" s="64">
        <f>'2020_1-2-8_Download'!B89</f>
        <v>257</v>
      </c>
      <c r="B1269">
        <f>'2020_1-2-8_Download'!$M$67</f>
        <v>2013</v>
      </c>
      <c r="C1269" t="str">
        <f>'2020_1-2-8_Download'!$D$70</f>
        <v>Deutsche</v>
      </c>
      <c r="D1269" t="str">
        <f>VLOOKUP(A1269,[1]Tabelle1!A$1:B$68,2,FALSE)</f>
        <v>Schaumburg</v>
      </c>
      <c r="E1269" t="str">
        <f>VLOOKUP(A1269,[2]Kreise!$A$2:$C$53,3,FALSE)</f>
        <v>K03257</v>
      </c>
      <c r="F1269">
        <f>VLOOKUP(A1269,'2020_1-2-8_Download'!$B$11:$T$62,12,FALSE)</f>
        <v>49</v>
      </c>
    </row>
    <row r="1270" spans="1:6" x14ac:dyDescent="0.25">
      <c r="A1270" s="64">
        <f>'2020_1-2-8_Download'!B90</f>
        <v>2</v>
      </c>
      <c r="B1270">
        <f>'2020_1-2-8_Download'!$M$67</f>
        <v>2013</v>
      </c>
      <c r="C1270" t="str">
        <f>'2020_1-2-8_Download'!$D$70</f>
        <v>Deutsche</v>
      </c>
      <c r="D1270" t="str">
        <f>VLOOKUP(A1270,[1]Tabelle1!A$1:B$68,2,FALSE)</f>
        <v>Stat. Region Hannover</v>
      </c>
      <c r="E1270" t="str">
        <f>VLOOKUP(A1270,[2]Kreise!$A$2:$C$53,3,FALSE)</f>
        <v>K032</v>
      </c>
      <c r="F1270">
        <f>VLOOKUP(A1270,'2020_1-2-8_Download'!$B$11:$T$62,12,FALSE)</f>
        <v>892</v>
      </c>
    </row>
    <row r="1271" spans="1:6" x14ac:dyDescent="0.25">
      <c r="A1271" s="64">
        <f>'2020_1-2-8_Download'!B91</f>
        <v>351</v>
      </c>
      <c r="B1271">
        <f>'2020_1-2-8_Download'!$M$67</f>
        <v>2013</v>
      </c>
      <c r="C1271" t="str">
        <f>'2020_1-2-8_Download'!$D$70</f>
        <v>Deutsche</v>
      </c>
      <c r="D1271" t="str">
        <f>VLOOKUP(A1271,[1]Tabelle1!A$1:B$68,2,FALSE)</f>
        <v>Celle</v>
      </c>
      <c r="E1271" t="str">
        <f>VLOOKUP(A1271,[2]Kreise!$A$2:$C$53,3,FALSE)</f>
        <v>K03351</v>
      </c>
      <c r="F1271">
        <f>VLOOKUP(A1271,'2020_1-2-8_Download'!$B$11:$T$62,12,FALSE)</f>
        <v>67</v>
      </c>
    </row>
    <row r="1272" spans="1:6" x14ac:dyDescent="0.25">
      <c r="A1272" s="64">
        <f>'2020_1-2-8_Download'!B92</f>
        <v>352</v>
      </c>
      <c r="B1272">
        <f>'2020_1-2-8_Download'!$M$67</f>
        <v>2013</v>
      </c>
      <c r="C1272" t="str">
        <f>'2020_1-2-8_Download'!$D$70</f>
        <v>Deutsche</v>
      </c>
      <c r="D1272" t="str">
        <f>VLOOKUP(A1272,[1]Tabelle1!A$1:B$68,2,FALSE)</f>
        <v>Cuxhaven</v>
      </c>
      <c r="E1272" t="str">
        <f>VLOOKUP(A1272,[2]Kreise!$A$2:$C$53,3,FALSE)</f>
        <v>K03352</v>
      </c>
      <c r="F1272">
        <f>VLOOKUP(A1272,'2020_1-2-8_Download'!$B$11:$T$62,12,FALSE)</f>
        <v>48</v>
      </c>
    </row>
    <row r="1273" spans="1:6" x14ac:dyDescent="0.25">
      <c r="A1273" s="64">
        <f>'2020_1-2-8_Download'!B93</f>
        <v>353</v>
      </c>
      <c r="B1273">
        <f>'2020_1-2-8_Download'!$M$67</f>
        <v>2013</v>
      </c>
      <c r="C1273" t="str">
        <f>'2020_1-2-8_Download'!$D$70</f>
        <v>Deutsche</v>
      </c>
      <c r="D1273" t="str">
        <f>VLOOKUP(A1273,[1]Tabelle1!A$1:B$68,2,FALSE)</f>
        <v>Harburg</v>
      </c>
      <c r="E1273" t="str">
        <f>VLOOKUP(A1273,[2]Kreise!$A$2:$C$53,3,FALSE)</f>
        <v>K03353</v>
      </c>
      <c r="F1273">
        <f>VLOOKUP(A1273,'2020_1-2-8_Download'!$B$11:$T$62,12,FALSE)</f>
        <v>67</v>
      </c>
    </row>
    <row r="1274" spans="1:6" x14ac:dyDescent="0.25">
      <c r="A1274" s="64">
        <f>'2020_1-2-8_Download'!B94</f>
        <v>354</v>
      </c>
      <c r="B1274">
        <f>'2020_1-2-8_Download'!$M$67</f>
        <v>2013</v>
      </c>
      <c r="C1274" t="str">
        <f>'2020_1-2-8_Download'!$D$70</f>
        <v>Deutsche</v>
      </c>
      <c r="D1274" t="str">
        <f>VLOOKUP(A1274,[1]Tabelle1!A$1:B$68,2,FALSE)</f>
        <v>Lüchow-Dannenberg</v>
      </c>
      <c r="E1274" t="str">
        <f>VLOOKUP(A1274,[2]Kreise!$A$2:$C$53,3,FALSE)</f>
        <v>K03354</v>
      </c>
      <c r="F1274">
        <f>VLOOKUP(A1274,'2020_1-2-8_Download'!$B$11:$T$62,12,FALSE)</f>
        <v>15</v>
      </c>
    </row>
    <row r="1275" spans="1:6" x14ac:dyDescent="0.25">
      <c r="A1275" s="64">
        <f>'2020_1-2-8_Download'!B95</f>
        <v>355</v>
      </c>
      <c r="B1275">
        <f>'2020_1-2-8_Download'!$M$67</f>
        <v>2013</v>
      </c>
      <c r="C1275" t="str">
        <f>'2020_1-2-8_Download'!$D$70</f>
        <v>Deutsche</v>
      </c>
      <c r="D1275" t="str">
        <f>VLOOKUP(A1275,[1]Tabelle1!A$1:B$68,2,FALSE)</f>
        <v>Lüneburg</v>
      </c>
      <c r="E1275" t="str">
        <f>VLOOKUP(A1275,[2]Kreise!$A$2:$C$53,3,FALSE)</f>
        <v>K03355</v>
      </c>
      <c r="F1275">
        <f>VLOOKUP(A1275,'2020_1-2-8_Download'!$B$11:$T$62,12,FALSE)</f>
        <v>39</v>
      </c>
    </row>
    <row r="1276" spans="1:6" x14ac:dyDescent="0.25">
      <c r="A1276" s="64">
        <f>'2020_1-2-8_Download'!B96</f>
        <v>356</v>
      </c>
      <c r="B1276">
        <f>'2020_1-2-8_Download'!$M$67</f>
        <v>2013</v>
      </c>
      <c r="C1276" t="str">
        <f>'2020_1-2-8_Download'!$D$70</f>
        <v>Deutsche</v>
      </c>
      <c r="D1276" t="str">
        <f>VLOOKUP(A1276,[1]Tabelle1!A$1:B$68,2,FALSE)</f>
        <v>Osterholz</v>
      </c>
      <c r="E1276" t="str">
        <f>VLOOKUP(A1276,[2]Kreise!$A$2:$C$53,3,FALSE)</f>
        <v>K03356</v>
      </c>
      <c r="F1276">
        <f>VLOOKUP(A1276,'2020_1-2-8_Download'!$B$11:$T$62,12,FALSE)</f>
        <v>30</v>
      </c>
    </row>
    <row r="1277" spans="1:6" x14ac:dyDescent="0.25">
      <c r="A1277" s="64">
        <f>'2020_1-2-8_Download'!B97</f>
        <v>357</v>
      </c>
      <c r="B1277">
        <f>'2020_1-2-8_Download'!$M$67</f>
        <v>2013</v>
      </c>
      <c r="C1277" t="str">
        <f>'2020_1-2-8_Download'!$D$70</f>
        <v>Deutsche</v>
      </c>
      <c r="D1277" t="str">
        <f>VLOOKUP(A1277,[1]Tabelle1!A$1:B$68,2,FALSE)</f>
        <v>Rotenburg (Wümme)</v>
      </c>
      <c r="E1277" t="str">
        <f>VLOOKUP(A1277,[2]Kreise!$A$2:$C$53,3,FALSE)</f>
        <v>K03357</v>
      </c>
      <c r="F1277">
        <f>VLOOKUP(A1277,'2020_1-2-8_Download'!$B$11:$T$62,12,FALSE)</f>
        <v>41</v>
      </c>
    </row>
    <row r="1278" spans="1:6" x14ac:dyDescent="0.25">
      <c r="A1278" s="64">
        <f>'2020_1-2-8_Download'!B98</f>
        <v>358</v>
      </c>
      <c r="B1278">
        <f>'2020_1-2-8_Download'!$M$67</f>
        <v>2013</v>
      </c>
      <c r="C1278" t="str">
        <f>'2020_1-2-8_Download'!$D$70</f>
        <v>Deutsche</v>
      </c>
      <c r="D1278" t="str">
        <f>VLOOKUP(A1278,[1]Tabelle1!A$1:B$68,2,FALSE)</f>
        <v>Heidekreis</v>
      </c>
      <c r="E1278" t="str">
        <f>VLOOKUP(A1278,[2]Kreise!$A$2:$C$53,3,FALSE)</f>
        <v>K03358</v>
      </c>
      <c r="F1278">
        <f>VLOOKUP(A1278,'2020_1-2-8_Download'!$B$11:$T$62,12,FALSE)</f>
        <v>49</v>
      </c>
    </row>
    <row r="1279" spans="1:6" x14ac:dyDescent="0.25">
      <c r="A1279" s="64">
        <f>'2020_1-2-8_Download'!B99</f>
        <v>359</v>
      </c>
      <c r="B1279">
        <f>'2020_1-2-8_Download'!$M$67</f>
        <v>2013</v>
      </c>
      <c r="C1279" t="str">
        <f>'2020_1-2-8_Download'!$D$70</f>
        <v>Deutsche</v>
      </c>
      <c r="D1279" t="str">
        <f>VLOOKUP(A1279,[1]Tabelle1!A$1:B$68,2,FALSE)</f>
        <v>Stade</v>
      </c>
      <c r="E1279" t="str">
        <f>VLOOKUP(A1279,[2]Kreise!$A$2:$C$53,3,FALSE)</f>
        <v>K03359</v>
      </c>
      <c r="F1279">
        <f>VLOOKUP(A1279,'2020_1-2-8_Download'!$B$11:$T$62,12,FALSE)</f>
        <v>53</v>
      </c>
    </row>
    <row r="1280" spans="1:6" x14ac:dyDescent="0.25">
      <c r="A1280" s="64">
        <f>'2020_1-2-8_Download'!B100</f>
        <v>360</v>
      </c>
      <c r="B1280">
        <f>'2020_1-2-8_Download'!$M$67</f>
        <v>2013</v>
      </c>
      <c r="C1280" t="str">
        <f>'2020_1-2-8_Download'!$D$70</f>
        <v>Deutsche</v>
      </c>
      <c r="D1280" t="str">
        <f>VLOOKUP(A1280,[1]Tabelle1!A$1:B$68,2,FALSE)</f>
        <v>Uelzen</v>
      </c>
      <c r="E1280" t="str">
        <f>VLOOKUP(A1280,[2]Kreise!$A$2:$C$53,3,FALSE)</f>
        <v>K03360</v>
      </c>
      <c r="F1280">
        <f>VLOOKUP(A1280,'2020_1-2-8_Download'!$B$11:$T$62,12,FALSE)</f>
        <v>19</v>
      </c>
    </row>
    <row r="1281" spans="1:6" x14ac:dyDescent="0.25">
      <c r="A1281" s="64">
        <f>'2020_1-2-8_Download'!B101</f>
        <v>361</v>
      </c>
      <c r="B1281">
        <f>'2020_1-2-8_Download'!$M$67</f>
        <v>2013</v>
      </c>
      <c r="C1281" t="str">
        <f>'2020_1-2-8_Download'!$D$70</f>
        <v>Deutsche</v>
      </c>
      <c r="D1281" t="str">
        <f>VLOOKUP(A1281,[1]Tabelle1!A$1:B$68,2,FALSE)</f>
        <v>Verden</v>
      </c>
      <c r="E1281" t="str">
        <f>VLOOKUP(A1281,[2]Kreise!$A$2:$C$53,3,FALSE)</f>
        <v>K03361</v>
      </c>
      <c r="F1281">
        <f>VLOOKUP(A1281,'2020_1-2-8_Download'!$B$11:$T$62,12,FALSE)</f>
        <v>35</v>
      </c>
    </row>
    <row r="1282" spans="1:6" x14ac:dyDescent="0.25">
      <c r="A1282" s="64">
        <f>'2020_1-2-8_Download'!B102</f>
        <v>3</v>
      </c>
      <c r="B1282">
        <f>'2020_1-2-8_Download'!$M$67</f>
        <v>2013</v>
      </c>
      <c r="C1282" t="str">
        <f>'2020_1-2-8_Download'!$D$70</f>
        <v>Deutsche</v>
      </c>
      <c r="D1282" t="str">
        <f>VLOOKUP(A1282,[1]Tabelle1!A$1:B$68,2,FALSE)</f>
        <v>Stat. Region Lüneburg</v>
      </c>
      <c r="E1282" t="str">
        <f>VLOOKUP(A1282,[2]Kreise!$A$2:$C$53,3,FALSE)</f>
        <v>K033</v>
      </c>
      <c r="F1282">
        <f>VLOOKUP(A1282,'2020_1-2-8_Download'!$B$11:$T$62,12,FALSE)</f>
        <v>463</v>
      </c>
    </row>
    <row r="1283" spans="1:6" x14ac:dyDescent="0.25">
      <c r="A1283" s="64">
        <f>'2020_1-2-8_Download'!B103</f>
        <v>401</v>
      </c>
      <c r="B1283">
        <f>'2020_1-2-8_Download'!$M$67</f>
        <v>2013</v>
      </c>
      <c r="C1283" t="str">
        <f>'2020_1-2-8_Download'!$D$70</f>
        <v>Deutsche</v>
      </c>
      <c r="D1283" t="str">
        <f>VLOOKUP(A1283,[1]Tabelle1!A$1:B$68,2,FALSE)</f>
        <v>Delmenhorst  Stadt</v>
      </c>
      <c r="E1283" t="str">
        <f>VLOOKUP(A1283,[2]Kreise!$A$2:$C$53,3,FALSE)</f>
        <v>K03401</v>
      </c>
      <c r="F1283">
        <f>VLOOKUP(A1283,'2020_1-2-8_Download'!$B$11:$T$62,12,FALSE)</f>
        <v>23</v>
      </c>
    </row>
    <row r="1284" spans="1:6" x14ac:dyDescent="0.25">
      <c r="A1284" s="64">
        <f>'2020_1-2-8_Download'!B104</f>
        <v>402</v>
      </c>
      <c r="B1284">
        <f>'2020_1-2-8_Download'!$M$67</f>
        <v>2013</v>
      </c>
      <c r="C1284" t="str">
        <f>'2020_1-2-8_Download'!$D$70</f>
        <v>Deutsche</v>
      </c>
      <c r="D1284" t="str">
        <f>VLOOKUP(A1284,[1]Tabelle1!A$1:B$68,2,FALSE)</f>
        <v>Emden  Stadt</v>
      </c>
      <c r="E1284" t="str">
        <f>VLOOKUP(A1284,[2]Kreise!$A$2:$C$53,3,FALSE)</f>
        <v>K03402</v>
      </c>
      <c r="F1284">
        <f>VLOOKUP(A1284,'2020_1-2-8_Download'!$B$11:$T$62,12,FALSE)</f>
        <v>26</v>
      </c>
    </row>
    <row r="1285" spans="1:6" x14ac:dyDescent="0.25">
      <c r="A1285" s="64">
        <f>'2020_1-2-8_Download'!B105</f>
        <v>403</v>
      </c>
      <c r="B1285">
        <f>'2020_1-2-8_Download'!$M$67</f>
        <v>2013</v>
      </c>
      <c r="C1285" t="str">
        <f>'2020_1-2-8_Download'!$D$70</f>
        <v>Deutsche</v>
      </c>
      <c r="D1285" t="str">
        <f>VLOOKUP(A1285,[1]Tabelle1!A$1:B$68,2,FALSE)</f>
        <v>Oldenburg(Oldb)  Stadt</v>
      </c>
      <c r="E1285" t="str">
        <f>VLOOKUP(A1285,[2]Kreise!$A$2:$C$53,3,FALSE)</f>
        <v>K03403</v>
      </c>
      <c r="F1285">
        <f>VLOOKUP(A1285,'2020_1-2-8_Download'!$B$11:$T$62,12,FALSE)</f>
        <v>105</v>
      </c>
    </row>
    <row r="1286" spans="1:6" x14ac:dyDescent="0.25">
      <c r="A1286" s="64">
        <f>'2020_1-2-8_Download'!B106</f>
        <v>404</v>
      </c>
      <c r="B1286">
        <f>'2020_1-2-8_Download'!$M$67</f>
        <v>2013</v>
      </c>
      <c r="C1286" t="str">
        <f>'2020_1-2-8_Download'!$D$70</f>
        <v>Deutsche</v>
      </c>
      <c r="D1286" t="str">
        <f>VLOOKUP(A1286,[1]Tabelle1!A$1:B$68,2,FALSE)</f>
        <v>Osnabrück  Stadt</v>
      </c>
      <c r="E1286" t="str">
        <f>VLOOKUP(A1286,[2]Kreise!$A$2:$C$53,3,FALSE)</f>
        <v>K03404</v>
      </c>
      <c r="F1286">
        <f>VLOOKUP(A1286,'2020_1-2-8_Download'!$B$11:$T$62,12,FALSE)</f>
        <v>102</v>
      </c>
    </row>
    <row r="1287" spans="1:6" x14ac:dyDescent="0.25">
      <c r="A1287" s="64">
        <f>'2020_1-2-8_Download'!B107</f>
        <v>405</v>
      </c>
      <c r="B1287">
        <f>'2020_1-2-8_Download'!$M$67</f>
        <v>2013</v>
      </c>
      <c r="C1287" t="str">
        <f>'2020_1-2-8_Download'!$D$70</f>
        <v>Deutsche</v>
      </c>
      <c r="D1287" t="str">
        <f>VLOOKUP(A1287,[1]Tabelle1!A$1:B$68,2,FALSE)</f>
        <v>Wilhelmshaven  Stadt</v>
      </c>
      <c r="E1287" t="str">
        <f>VLOOKUP(A1287,[2]Kreise!$A$2:$C$53,3,FALSE)</f>
        <v>K03405</v>
      </c>
      <c r="F1287">
        <f>VLOOKUP(A1287,'2020_1-2-8_Download'!$B$11:$T$62,12,FALSE)</f>
        <v>18</v>
      </c>
    </row>
    <row r="1288" spans="1:6" x14ac:dyDescent="0.25">
      <c r="A1288" s="64">
        <f>'2020_1-2-8_Download'!B108</f>
        <v>451</v>
      </c>
      <c r="B1288">
        <f>'2020_1-2-8_Download'!$M$67</f>
        <v>2013</v>
      </c>
      <c r="C1288" t="str">
        <f>'2020_1-2-8_Download'!$D$70</f>
        <v>Deutsche</v>
      </c>
      <c r="D1288" t="str">
        <f>VLOOKUP(A1288,[1]Tabelle1!A$1:B$68,2,FALSE)</f>
        <v>Ammerland</v>
      </c>
      <c r="E1288" t="str">
        <f>VLOOKUP(A1288,[2]Kreise!$A$2:$C$53,3,FALSE)</f>
        <v>K03451</v>
      </c>
      <c r="F1288">
        <f>VLOOKUP(A1288,'2020_1-2-8_Download'!$B$11:$T$62,12,FALSE)</f>
        <v>25</v>
      </c>
    </row>
    <row r="1289" spans="1:6" x14ac:dyDescent="0.25">
      <c r="A1289" s="64">
        <f>'2020_1-2-8_Download'!B109</f>
        <v>452</v>
      </c>
      <c r="B1289">
        <f>'2020_1-2-8_Download'!$M$67</f>
        <v>2013</v>
      </c>
      <c r="C1289" t="str">
        <f>'2020_1-2-8_Download'!$D$70</f>
        <v>Deutsche</v>
      </c>
      <c r="D1289" t="str">
        <f>VLOOKUP(A1289,[1]Tabelle1!A$1:B$68,2,FALSE)</f>
        <v>Aurich</v>
      </c>
      <c r="E1289" t="str">
        <f>VLOOKUP(A1289,[2]Kreise!$A$2:$C$53,3,FALSE)</f>
        <v>K03452</v>
      </c>
      <c r="F1289">
        <f>VLOOKUP(A1289,'2020_1-2-8_Download'!$B$11:$T$62,12,FALSE)</f>
        <v>43</v>
      </c>
    </row>
    <row r="1290" spans="1:6" x14ac:dyDescent="0.25">
      <c r="A1290" s="64">
        <f>'2020_1-2-8_Download'!B110</f>
        <v>453</v>
      </c>
      <c r="B1290">
        <f>'2020_1-2-8_Download'!$M$67</f>
        <v>2013</v>
      </c>
      <c r="C1290" t="str">
        <f>'2020_1-2-8_Download'!$D$70</f>
        <v>Deutsche</v>
      </c>
      <c r="D1290" t="str">
        <f>VLOOKUP(A1290,[1]Tabelle1!A$1:B$68,2,FALSE)</f>
        <v>Cloppenburg</v>
      </c>
      <c r="E1290" t="str">
        <f>VLOOKUP(A1290,[2]Kreise!$A$2:$C$53,3,FALSE)</f>
        <v>K03453</v>
      </c>
      <c r="F1290">
        <f>VLOOKUP(A1290,'2020_1-2-8_Download'!$B$11:$T$62,12,FALSE)</f>
        <v>116</v>
      </c>
    </row>
    <row r="1291" spans="1:6" x14ac:dyDescent="0.25">
      <c r="A1291" s="64">
        <f>'2020_1-2-8_Download'!B111</f>
        <v>454</v>
      </c>
      <c r="B1291">
        <f>'2020_1-2-8_Download'!$M$67</f>
        <v>2013</v>
      </c>
      <c r="C1291" t="str">
        <f>'2020_1-2-8_Download'!$D$70</f>
        <v>Deutsche</v>
      </c>
      <c r="D1291" t="str">
        <f>VLOOKUP(A1291,[1]Tabelle1!A$1:B$68,2,FALSE)</f>
        <v>Emsland</v>
      </c>
      <c r="E1291" t="str">
        <f>VLOOKUP(A1291,[2]Kreise!$A$2:$C$53,3,FALSE)</f>
        <v>K03454</v>
      </c>
      <c r="F1291">
        <f>VLOOKUP(A1291,'2020_1-2-8_Download'!$B$11:$T$62,12,FALSE)</f>
        <v>147</v>
      </c>
    </row>
    <row r="1292" spans="1:6" x14ac:dyDescent="0.25">
      <c r="A1292" s="64">
        <f>'2020_1-2-8_Download'!B112</f>
        <v>455</v>
      </c>
      <c r="B1292">
        <f>'2020_1-2-8_Download'!$M$67</f>
        <v>2013</v>
      </c>
      <c r="C1292" t="str">
        <f>'2020_1-2-8_Download'!$D$70</f>
        <v>Deutsche</v>
      </c>
      <c r="D1292" t="str">
        <f>VLOOKUP(A1292,[1]Tabelle1!A$1:B$68,2,FALSE)</f>
        <v>Friesland</v>
      </c>
      <c r="E1292" t="str">
        <f>VLOOKUP(A1292,[2]Kreise!$A$2:$C$53,3,FALSE)</f>
        <v>K03455</v>
      </c>
      <c r="F1292">
        <f>VLOOKUP(A1292,'2020_1-2-8_Download'!$B$11:$T$62,12,FALSE)</f>
        <v>22</v>
      </c>
    </row>
    <row r="1293" spans="1:6" x14ac:dyDescent="0.25">
      <c r="A1293" s="64">
        <f>'2020_1-2-8_Download'!B113</f>
        <v>456</v>
      </c>
      <c r="B1293">
        <f>'2020_1-2-8_Download'!$M$67</f>
        <v>2013</v>
      </c>
      <c r="C1293" t="str">
        <f>'2020_1-2-8_Download'!$D$70</f>
        <v>Deutsche</v>
      </c>
      <c r="D1293" t="str">
        <f>VLOOKUP(A1293,[1]Tabelle1!A$1:B$68,2,FALSE)</f>
        <v>Grafschaft Bentheim</v>
      </c>
      <c r="E1293" t="str">
        <f>VLOOKUP(A1293,[2]Kreise!$A$2:$C$53,3,FALSE)</f>
        <v>K03456</v>
      </c>
      <c r="F1293">
        <f>VLOOKUP(A1293,'2020_1-2-8_Download'!$B$11:$T$62,12,FALSE)</f>
        <v>79</v>
      </c>
    </row>
    <row r="1294" spans="1:6" x14ac:dyDescent="0.25">
      <c r="A1294" s="64">
        <f>'2020_1-2-8_Download'!B114</f>
        <v>457</v>
      </c>
      <c r="B1294">
        <f>'2020_1-2-8_Download'!$M$67</f>
        <v>2013</v>
      </c>
      <c r="C1294" t="str">
        <f>'2020_1-2-8_Download'!$D$70</f>
        <v>Deutsche</v>
      </c>
      <c r="D1294" t="str">
        <f>VLOOKUP(A1294,[1]Tabelle1!A$1:B$68,2,FALSE)</f>
        <v>Leer</v>
      </c>
      <c r="E1294" t="str">
        <f>VLOOKUP(A1294,[2]Kreise!$A$2:$C$53,3,FALSE)</f>
        <v>K03457</v>
      </c>
      <c r="F1294">
        <f>VLOOKUP(A1294,'2020_1-2-8_Download'!$B$11:$T$62,12,FALSE)</f>
        <v>46</v>
      </c>
    </row>
    <row r="1295" spans="1:6" x14ac:dyDescent="0.25">
      <c r="A1295" s="64">
        <f>'2020_1-2-8_Download'!B115</f>
        <v>458</v>
      </c>
      <c r="B1295">
        <f>'2020_1-2-8_Download'!$M$67</f>
        <v>2013</v>
      </c>
      <c r="C1295" t="str">
        <f>'2020_1-2-8_Download'!$D$70</f>
        <v>Deutsche</v>
      </c>
      <c r="D1295" t="str">
        <f>VLOOKUP(A1295,[1]Tabelle1!A$1:B$68,2,FALSE)</f>
        <v>Oldenburg</v>
      </c>
      <c r="E1295" t="str">
        <f>VLOOKUP(A1295,[2]Kreise!$A$2:$C$53,3,FALSE)</f>
        <v>K03458</v>
      </c>
      <c r="F1295">
        <f>VLOOKUP(A1295,'2020_1-2-8_Download'!$B$11:$T$62,12,FALSE)</f>
        <v>64</v>
      </c>
    </row>
    <row r="1296" spans="1:6" x14ac:dyDescent="0.25">
      <c r="A1296" s="64">
        <f>'2020_1-2-8_Download'!B116</f>
        <v>459</v>
      </c>
      <c r="B1296">
        <f>'2020_1-2-8_Download'!$M$67</f>
        <v>2013</v>
      </c>
      <c r="C1296" t="str">
        <f>'2020_1-2-8_Download'!$D$70</f>
        <v>Deutsche</v>
      </c>
      <c r="D1296" t="str">
        <f>VLOOKUP(A1296,[1]Tabelle1!A$1:B$68,2,FALSE)</f>
        <v>Osnabrück</v>
      </c>
      <c r="E1296" t="str">
        <f>VLOOKUP(A1296,[2]Kreise!$A$2:$C$53,3,FALSE)</f>
        <v>K03459</v>
      </c>
      <c r="F1296">
        <f>VLOOKUP(A1296,'2020_1-2-8_Download'!$B$11:$T$62,12,FALSE)</f>
        <v>107</v>
      </c>
    </row>
    <row r="1297" spans="1:6" x14ac:dyDescent="0.25">
      <c r="A1297" s="64">
        <f>'2020_1-2-8_Download'!B117</f>
        <v>460</v>
      </c>
      <c r="B1297">
        <f>'2020_1-2-8_Download'!$M$67</f>
        <v>2013</v>
      </c>
      <c r="C1297" t="str">
        <f>'2020_1-2-8_Download'!$D$70</f>
        <v>Deutsche</v>
      </c>
      <c r="D1297" t="str">
        <f>VLOOKUP(A1297,[1]Tabelle1!A$1:B$68,2,FALSE)</f>
        <v>Vechta</v>
      </c>
      <c r="E1297" t="str">
        <f>VLOOKUP(A1297,[2]Kreise!$A$2:$C$53,3,FALSE)</f>
        <v>K03460</v>
      </c>
      <c r="F1297">
        <f>VLOOKUP(A1297,'2020_1-2-8_Download'!$B$11:$T$62,12,FALSE)</f>
        <v>113</v>
      </c>
    </row>
    <row r="1298" spans="1:6" x14ac:dyDescent="0.25">
      <c r="A1298" s="64">
        <f>'2020_1-2-8_Download'!B118</f>
        <v>461</v>
      </c>
      <c r="B1298">
        <f>'2020_1-2-8_Download'!$M$67</f>
        <v>2013</v>
      </c>
      <c r="C1298" t="str">
        <f>'2020_1-2-8_Download'!$D$70</f>
        <v>Deutsche</v>
      </c>
      <c r="D1298" t="str">
        <f>VLOOKUP(A1298,[1]Tabelle1!A$1:B$68,2,FALSE)</f>
        <v>Wesermarsch</v>
      </c>
      <c r="E1298" t="str">
        <f>VLOOKUP(A1298,[2]Kreise!$A$2:$C$53,3,FALSE)</f>
        <v>K03461</v>
      </c>
      <c r="F1298">
        <f>VLOOKUP(A1298,'2020_1-2-8_Download'!$B$11:$T$62,12,FALSE)</f>
        <v>27</v>
      </c>
    </row>
    <row r="1299" spans="1:6" x14ac:dyDescent="0.25">
      <c r="A1299" s="64">
        <f>'2020_1-2-8_Download'!B119</f>
        <v>462</v>
      </c>
      <c r="B1299">
        <f>'2020_1-2-8_Download'!$M$67</f>
        <v>2013</v>
      </c>
      <c r="C1299" t="str">
        <f>'2020_1-2-8_Download'!$D$70</f>
        <v>Deutsche</v>
      </c>
      <c r="D1299" t="str">
        <f>VLOOKUP(A1299,[1]Tabelle1!A$1:B$68,2,FALSE)</f>
        <v>Wittmund</v>
      </c>
      <c r="E1299" t="str">
        <f>VLOOKUP(A1299,[2]Kreise!$A$2:$C$53,3,FALSE)</f>
        <v>K03462</v>
      </c>
      <c r="F1299">
        <f>VLOOKUP(A1299,'2020_1-2-8_Download'!$B$11:$T$62,12,FALSE)</f>
        <v>9</v>
      </c>
    </row>
    <row r="1300" spans="1:6" x14ac:dyDescent="0.25">
      <c r="A1300" s="64">
        <f>'2020_1-2-8_Download'!B120</f>
        <v>4</v>
      </c>
      <c r="B1300">
        <f>'2020_1-2-8_Download'!$M$67</f>
        <v>2013</v>
      </c>
      <c r="C1300" t="str">
        <f>'2020_1-2-8_Download'!$D$70</f>
        <v>Deutsche</v>
      </c>
      <c r="D1300" t="str">
        <f>VLOOKUP(A1300,[1]Tabelle1!A$1:B$68,2,FALSE)</f>
        <v>Stat. Region Weser-Ems</v>
      </c>
      <c r="E1300" t="str">
        <f>VLOOKUP(A1300,[2]Kreise!$A$2:$C$53,3,FALSE)</f>
        <v>K034</v>
      </c>
      <c r="F1300">
        <f>VLOOKUP(A1300,'2020_1-2-8_Download'!$B$11:$T$62,12,FALSE)</f>
        <v>1072</v>
      </c>
    </row>
    <row r="1301" spans="1:6" x14ac:dyDescent="0.25">
      <c r="A1301" s="64">
        <f>'2020_1-2-8_Download'!B121</f>
        <v>0</v>
      </c>
      <c r="B1301">
        <f>'2020_1-2-8_Download'!$M$67</f>
        <v>2013</v>
      </c>
      <c r="C1301" t="str">
        <f>'2020_1-2-8_Download'!$D$70</f>
        <v>Deutsche</v>
      </c>
      <c r="D1301" t="str">
        <f>VLOOKUP(A1301,[1]Tabelle1!A$1:B$68,2,FALSE)</f>
        <v>Niedersachsen</v>
      </c>
      <c r="E1301" t="str">
        <f>VLOOKUP(A1301,[2]Kreise!$A$2:$C$53,3,FALSE)</f>
        <v>K030</v>
      </c>
      <c r="F1301">
        <f>VLOOKUP(A1301,'2020_1-2-8_Download'!$B$11:$T$62,12,FALSE)</f>
        <v>3016</v>
      </c>
    </row>
    <row r="1302" spans="1:6" x14ac:dyDescent="0.25">
      <c r="A1302" s="64">
        <f>'2020_1-2-8_Download'!B70</f>
        <v>101</v>
      </c>
      <c r="B1302">
        <f>'2020_1-2-8_Download'!$N$67</f>
        <v>2014</v>
      </c>
      <c r="C1302" t="str">
        <f>'2020_1-2-8_Download'!$D$70</f>
        <v>Deutsche</v>
      </c>
      <c r="D1302" t="str">
        <f>VLOOKUP(A1302,[1]Tabelle1!A$1:B$68,2,FALSE)</f>
        <v>Braunschweig  Stadt</v>
      </c>
      <c r="E1302" t="str">
        <f>VLOOKUP(A1302,[2]Kreise!$A$2:$C$53,3,FALSE)</f>
        <v>K03101</v>
      </c>
      <c r="F1302">
        <f>VLOOKUP(A1302,'2020_1-2-8_Download'!$B$11:$T$62,13,FALSE)</f>
        <v>138</v>
      </c>
    </row>
    <row r="1303" spans="1:6" x14ac:dyDescent="0.25">
      <c r="A1303" s="64">
        <f>'2020_1-2-8_Download'!B71</f>
        <v>102</v>
      </c>
      <c r="B1303">
        <f>'2020_1-2-8_Download'!$N$67</f>
        <v>2014</v>
      </c>
      <c r="C1303" t="str">
        <f>'2020_1-2-8_Download'!$D$70</f>
        <v>Deutsche</v>
      </c>
      <c r="D1303" t="str">
        <f>VLOOKUP(A1303,[1]Tabelle1!A$1:B$68,2,FALSE)</f>
        <v>Salzgitter  Stadt</v>
      </c>
      <c r="E1303" t="str">
        <f>VLOOKUP(A1303,[2]Kreise!$A$2:$C$53,3,FALSE)</f>
        <v>K03102</v>
      </c>
      <c r="F1303">
        <f>VLOOKUP(A1303,'2020_1-2-8_Download'!$B$11:$T$62,13,FALSE)</f>
        <v>71</v>
      </c>
    </row>
    <row r="1304" spans="1:6" x14ac:dyDescent="0.25">
      <c r="A1304" s="64">
        <f>'2020_1-2-8_Download'!B72</f>
        <v>103</v>
      </c>
      <c r="B1304">
        <f>'2020_1-2-8_Download'!$N$67</f>
        <v>2014</v>
      </c>
      <c r="C1304" t="str">
        <f>'2020_1-2-8_Download'!$D$70</f>
        <v>Deutsche</v>
      </c>
      <c r="D1304" t="str">
        <f>VLOOKUP(A1304,[1]Tabelle1!A$1:B$68,2,FALSE)</f>
        <v>Wolfsburg  Stadt</v>
      </c>
      <c r="E1304" t="str">
        <f>VLOOKUP(A1304,[2]Kreise!$A$2:$C$53,3,FALSE)</f>
        <v>K03103</v>
      </c>
      <c r="F1304">
        <f>VLOOKUP(A1304,'2020_1-2-8_Download'!$B$11:$T$62,13,FALSE)</f>
        <v>99</v>
      </c>
    </row>
    <row r="1305" spans="1:6" x14ac:dyDescent="0.25">
      <c r="A1305" s="64">
        <f>'2020_1-2-8_Download'!B73</f>
        <v>151</v>
      </c>
      <c r="B1305">
        <f>'2020_1-2-8_Download'!$N$67</f>
        <v>2014</v>
      </c>
      <c r="C1305" t="str">
        <f>'2020_1-2-8_Download'!$D$70</f>
        <v>Deutsche</v>
      </c>
      <c r="D1305" t="str">
        <f>VLOOKUP(A1305,[1]Tabelle1!A$1:B$68,2,FALSE)</f>
        <v>Gifhorn</v>
      </c>
      <c r="E1305" t="str">
        <f>VLOOKUP(A1305,[2]Kreise!$A$2:$C$53,3,FALSE)</f>
        <v>K03151</v>
      </c>
      <c r="F1305">
        <f>VLOOKUP(A1305,'2020_1-2-8_Download'!$B$11:$T$62,13,FALSE)</f>
        <v>62</v>
      </c>
    </row>
    <row r="1306" spans="1:6" x14ac:dyDescent="0.25">
      <c r="A1306" s="64">
        <f>'2020_1-2-8_Download'!B74</f>
        <v>153</v>
      </c>
      <c r="B1306">
        <f>'2020_1-2-8_Download'!$N$67</f>
        <v>2014</v>
      </c>
      <c r="C1306" t="str">
        <f>'2020_1-2-8_Download'!$D$70</f>
        <v>Deutsche</v>
      </c>
      <c r="D1306" t="str">
        <f>VLOOKUP(A1306,[1]Tabelle1!A$1:B$68,2,FALSE)</f>
        <v>Goslar</v>
      </c>
      <c r="E1306" t="str">
        <f>VLOOKUP(A1306,[2]Kreise!$A$2:$C$53,3,FALSE)</f>
        <v>K03153</v>
      </c>
      <c r="F1306">
        <f>VLOOKUP(A1306,'2020_1-2-8_Download'!$B$11:$T$62,13,FALSE)</f>
        <v>54</v>
      </c>
    </row>
    <row r="1307" spans="1:6" x14ac:dyDescent="0.25">
      <c r="A1307" s="64">
        <f>'2020_1-2-8_Download'!B75</f>
        <v>154</v>
      </c>
      <c r="B1307">
        <f>'2020_1-2-8_Download'!$N$67</f>
        <v>2014</v>
      </c>
      <c r="C1307" t="str">
        <f>'2020_1-2-8_Download'!$D$70</f>
        <v>Deutsche</v>
      </c>
      <c r="D1307" t="str">
        <f>VLOOKUP(A1307,[1]Tabelle1!A$1:B$68,2,FALSE)</f>
        <v>Helmstedt</v>
      </c>
      <c r="E1307" t="str">
        <f>VLOOKUP(A1307,[2]Kreise!$A$2:$C$53,3,FALSE)</f>
        <v>K03154</v>
      </c>
      <c r="F1307">
        <f>VLOOKUP(A1307,'2020_1-2-8_Download'!$B$11:$T$62,13,FALSE)</f>
        <v>15</v>
      </c>
    </row>
    <row r="1308" spans="1:6" x14ac:dyDescent="0.25">
      <c r="A1308" s="64">
        <f>'2020_1-2-8_Download'!B76</f>
        <v>155</v>
      </c>
      <c r="B1308">
        <f>'2020_1-2-8_Download'!$N$67</f>
        <v>2014</v>
      </c>
      <c r="C1308" t="str">
        <f>'2020_1-2-8_Download'!$D$70</f>
        <v>Deutsche</v>
      </c>
      <c r="D1308" t="str">
        <f>VLOOKUP(A1308,[1]Tabelle1!A$1:B$68,2,FALSE)</f>
        <v>Northeim</v>
      </c>
      <c r="E1308" t="str">
        <f>VLOOKUP(A1308,[2]Kreise!$A$2:$C$53,3,FALSE)</f>
        <v>K03155</v>
      </c>
      <c r="F1308">
        <f>VLOOKUP(A1308,'2020_1-2-8_Download'!$B$11:$T$62,13,FALSE)</f>
        <v>55</v>
      </c>
    </row>
    <row r="1309" spans="1:6" x14ac:dyDescent="0.25">
      <c r="A1309" s="64">
        <f>'2020_1-2-8_Download'!B77</f>
        <v>157</v>
      </c>
      <c r="B1309">
        <f>'2020_1-2-8_Download'!$N$67</f>
        <v>2014</v>
      </c>
      <c r="C1309" t="str">
        <f>'2020_1-2-8_Download'!$D$70</f>
        <v>Deutsche</v>
      </c>
      <c r="D1309" t="str">
        <f>VLOOKUP(A1309,[1]Tabelle1!A$1:B$68,2,FALSE)</f>
        <v>Peine</v>
      </c>
      <c r="E1309" t="str">
        <f>VLOOKUP(A1309,[2]Kreise!$A$2:$C$53,3,FALSE)</f>
        <v>K03157</v>
      </c>
      <c r="F1309">
        <f>VLOOKUP(A1309,'2020_1-2-8_Download'!$B$11:$T$62,13,FALSE)</f>
        <v>43</v>
      </c>
    </row>
    <row r="1310" spans="1:6" x14ac:dyDescent="0.25">
      <c r="A1310" s="64">
        <f>'2020_1-2-8_Download'!B78</f>
        <v>158</v>
      </c>
      <c r="B1310">
        <f>'2020_1-2-8_Download'!$N$67</f>
        <v>2014</v>
      </c>
      <c r="C1310" t="str">
        <f>'2020_1-2-8_Download'!$D$70</f>
        <v>Deutsche</v>
      </c>
      <c r="D1310" t="str">
        <f>VLOOKUP(A1310,[1]Tabelle1!A$1:B$68,2,FALSE)</f>
        <v>Wolfenbüttel</v>
      </c>
      <c r="E1310" t="str">
        <f>VLOOKUP(A1310,[2]Kreise!$A$2:$C$53,3,FALSE)</f>
        <v>K03158</v>
      </c>
      <c r="F1310">
        <f>VLOOKUP(A1310,'2020_1-2-8_Download'!$B$11:$T$62,13,FALSE)</f>
        <v>37</v>
      </c>
    </row>
    <row r="1311" spans="1:6" x14ac:dyDescent="0.25">
      <c r="A1311" s="64">
        <f>'2020_1-2-8_Download'!B79</f>
        <v>159</v>
      </c>
      <c r="B1311">
        <f>'2020_1-2-8_Download'!$N$67</f>
        <v>2014</v>
      </c>
      <c r="C1311" t="str">
        <f>'2020_1-2-8_Download'!$D$70</f>
        <v>Deutsche</v>
      </c>
      <c r="D1311" t="str">
        <f>VLOOKUP(A1311,[1]Tabelle1!A$1:B$68,2,FALSE)</f>
        <v>Göttingen</v>
      </c>
      <c r="E1311" t="str">
        <f>VLOOKUP(A1311,[2]Kreise!$A$2:$C$53,3,FALSE)</f>
        <v>K03159</v>
      </c>
      <c r="F1311">
        <f>VLOOKUP(A1311,'2020_1-2-8_Download'!$B$11:$T$62,13,FALSE)</f>
        <v>185</v>
      </c>
    </row>
    <row r="1312" spans="1:6" x14ac:dyDescent="0.25">
      <c r="A1312" s="64">
        <f>'2020_1-2-8_Download'!B80</f>
        <v>1</v>
      </c>
      <c r="B1312">
        <f>'2020_1-2-8_Download'!$N$67</f>
        <v>2014</v>
      </c>
      <c r="C1312" t="str">
        <f>'2020_1-2-8_Download'!$D$70</f>
        <v>Deutsche</v>
      </c>
      <c r="D1312" t="str">
        <f>VLOOKUP(A1312,[1]Tabelle1!A$1:B$68,2,FALSE)</f>
        <v>Stat. Region Braunschweig</v>
      </c>
      <c r="E1312" t="str">
        <f>VLOOKUP(A1312,[2]Kreise!$A$2:$C$53,3,FALSE)</f>
        <v>K031</v>
      </c>
      <c r="F1312">
        <f>VLOOKUP(A1312,'2020_1-2-8_Download'!$B$11:$T$62,13,FALSE)</f>
        <v>759</v>
      </c>
    </row>
    <row r="1313" spans="1:6" x14ac:dyDescent="0.25">
      <c r="A1313" s="64">
        <f>'2020_1-2-8_Download'!B81</f>
        <v>241</v>
      </c>
      <c r="B1313">
        <f>'2020_1-2-8_Download'!$N$67</f>
        <v>2014</v>
      </c>
      <c r="C1313" t="str">
        <f>'2020_1-2-8_Download'!$D$70</f>
        <v>Deutsche</v>
      </c>
      <c r="D1313" t="str">
        <f>VLOOKUP(A1313,[1]Tabelle1!A$1:B$68,2,FALSE)</f>
        <v>Hannover  Region</v>
      </c>
      <c r="E1313" t="str">
        <f>VLOOKUP(A1313,[2]Kreise!$A$2:$C$53,3,FALSE)</f>
        <v>K03241</v>
      </c>
      <c r="F1313">
        <f>VLOOKUP(A1313,'2020_1-2-8_Download'!$B$11:$T$62,13,FALSE)</f>
        <v>770</v>
      </c>
    </row>
    <row r="1314" spans="1:6" x14ac:dyDescent="0.25">
      <c r="A1314" s="64">
        <f>'2020_1-2-8_Download'!B82</f>
        <v>241001</v>
      </c>
      <c r="B1314">
        <f>'2020_1-2-8_Download'!$N$67</f>
        <v>2014</v>
      </c>
      <c r="C1314" t="str">
        <f>'2020_1-2-8_Download'!$D$70</f>
        <v>Deutsche</v>
      </c>
      <c r="D1314" t="str">
        <f>VLOOKUP(A1314,[1]Tabelle1!A$1:B$68,2,FALSE)</f>
        <v xml:space="preserve">   dav. Hannover  Lhst.</v>
      </c>
      <c r="E1314" t="str">
        <f>VLOOKUP(A1314,[2]Kreise!$A$2:$C$53,3,FALSE)</f>
        <v>K03241001</v>
      </c>
      <c r="F1314">
        <f>VLOOKUP(A1314,'2020_1-2-8_Download'!$B$11:$T$62,13,FALSE)</f>
        <v>493</v>
      </c>
    </row>
    <row r="1315" spans="1:6" x14ac:dyDescent="0.25">
      <c r="A1315" s="64">
        <f>'2020_1-2-8_Download'!B83</f>
        <v>241999</v>
      </c>
      <c r="B1315">
        <f>'2020_1-2-8_Download'!$N$67</f>
        <v>2014</v>
      </c>
      <c r="C1315" t="str">
        <f>'2020_1-2-8_Download'!$D$70</f>
        <v>Deutsche</v>
      </c>
      <c r="D1315" t="str">
        <f>VLOOKUP(A1315,[1]Tabelle1!A$1:B$68,2,FALSE)</f>
        <v xml:space="preserve">   dav. Hannover  Umland</v>
      </c>
      <c r="E1315" t="str">
        <f>VLOOKUP(A1315,[2]Kreise!$A$2:$C$53,3,FALSE)</f>
        <v>K03241999</v>
      </c>
      <c r="F1315">
        <f>VLOOKUP(A1315,'2020_1-2-8_Download'!$B$11:$T$62,13,FALSE)</f>
        <v>277</v>
      </c>
    </row>
    <row r="1316" spans="1:6" x14ac:dyDescent="0.25">
      <c r="A1316" s="64">
        <f>'2020_1-2-8_Download'!B84</f>
        <v>251</v>
      </c>
      <c r="B1316">
        <f>'2020_1-2-8_Download'!$N$67</f>
        <v>2014</v>
      </c>
      <c r="C1316" t="str">
        <f>'2020_1-2-8_Download'!$D$70</f>
        <v>Deutsche</v>
      </c>
      <c r="D1316" t="str">
        <f>VLOOKUP(A1316,[1]Tabelle1!A$1:B$68,2,FALSE)</f>
        <v>Diepholz</v>
      </c>
      <c r="E1316" t="str">
        <f>VLOOKUP(A1316,[2]Kreise!$A$2:$C$53,3,FALSE)</f>
        <v>K03251</v>
      </c>
      <c r="F1316">
        <f>VLOOKUP(A1316,'2020_1-2-8_Download'!$B$11:$T$62,13,FALSE)</f>
        <v>102</v>
      </c>
    </row>
    <row r="1317" spans="1:6" x14ac:dyDescent="0.25">
      <c r="A1317" s="64">
        <f>'2020_1-2-8_Download'!B85</f>
        <v>252</v>
      </c>
      <c r="B1317">
        <f>'2020_1-2-8_Download'!$N$67</f>
        <v>2014</v>
      </c>
      <c r="C1317" t="str">
        <f>'2020_1-2-8_Download'!$D$70</f>
        <v>Deutsche</v>
      </c>
      <c r="D1317" t="str">
        <f>VLOOKUP(A1317,[1]Tabelle1!A$1:B$68,2,FALSE)</f>
        <v>Hameln-Pyrmont</v>
      </c>
      <c r="E1317" t="str">
        <f>VLOOKUP(A1317,[2]Kreise!$A$2:$C$53,3,FALSE)</f>
        <v>K03252</v>
      </c>
      <c r="F1317">
        <f>VLOOKUP(A1317,'2020_1-2-8_Download'!$B$11:$T$62,13,FALSE)</f>
        <v>101</v>
      </c>
    </row>
    <row r="1318" spans="1:6" x14ac:dyDescent="0.25">
      <c r="A1318" s="64">
        <f>'2020_1-2-8_Download'!B86</f>
        <v>254</v>
      </c>
      <c r="B1318">
        <f>'2020_1-2-8_Download'!$N$67</f>
        <v>2014</v>
      </c>
      <c r="C1318" t="str">
        <f>'2020_1-2-8_Download'!$D$70</f>
        <v>Deutsche</v>
      </c>
      <c r="D1318" t="str">
        <f>VLOOKUP(A1318,[1]Tabelle1!A$1:B$68,2,FALSE)</f>
        <v>Hildesheim</v>
      </c>
      <c r="E1318" t="str">
        <f>VLOOKUP(A1318,[2]Kreise!$A$2:$C$53,3,FALSE)</f>
        <v>K03254</v>
      </c>
      <c r="F1318">
        <f>VLOOKUP(A1318,'2020_1-2-8_Download'!$B$11:$T$62,13,FALSE)</f>
        <v>124</v>
      </c>
    </row>
    <row r="1319" spans="1:6" x14ac:dyDescent="0.25">
      <c r="A1319" s="64">
        <f>'2020_1-2-8_Download'!B87</f>
        <v>255</v>
      </c>
      <c r="B1319">
        <f>'2020_1-2-8_Download'!$N$67</f>
        <v>2014</v>
      </c>
      <c r="C1319" t="str">
        <f>'2020_1-2-8_Download'!$D$70</f>
        <v>Deutsche</v>
      </c>
      <c r="D1319" t="str">
        <f>VLOOKUP(A1319,[1]Tabelle1!A$1:B$68,2,FALSE)</f>
        <v>Holzminden</v>
      </c>
      <c r="E1319" t="str">
        <f>VLOOKUP(A1319,[2]Kreise!$A$2:$C$53,3,FALSE)</f>
        <v>K03255</v>
      </c>
      <c r="F1319">
        <f>VLOOKUP(A1319,'2020_1-2-8_Download'!$B$11:$T$62,13,FALSE)</f>
        <v>20</v>
      </c>
    </row>
    <row r="1320" spans="1:6" x14ac:dyDescent="0.25">
      <c r="A1320" s="64">
        <f>'2020_1-2-8_Download'!B88</f>
        <v>256</v>
      </c>
      <c r="B1320">
        <f>'2020_1-2-8_Download'!$N$67</f>
        <v>2014</v>
      </c>
      <c r="C1320" t="str">
        <f>'2020_1-2-8_Download'!$D$70</f>
        <v>Deutsche</v>
      </c>
      <c r="D1320" t="str">
        <f>VLOOKUP(A1320,[1]Tabelle1!A$1:B$68,2,FALSE)</f>
        <v>Nienburg (Weser)</v>
      </c>
      <c r="E1320" t="str">
        <f>VLOOKUP(A1320,[2]Kreise!$A$2:$C$53,3,FALSE)</f>
        <v>K03256</v>
      </c>
      <c r="F1320">
        <f>VLOOKUP(A1320,'2020_1-2-8_Download'!$B$11:$T$62,13,FALSE)</f>
        <v>27</v>
      </c>
    </row>
    <row r="1321" spans="1:6" x14ac:dyDescent="0.25">
      <c r="A1321" s="64">
        <f>'2020_1-2-8_Download'!B89</f>
        <v>257</v>
      </c>
      <c r="B1321">
        <f>'2020_1-2-8_Download'!$N$67</f>
        <v>2014</v>
      </c>
      <c r="C1321" t="str">
        <f>'2020_1-2-8_Download'!$D$70</f>
        <v>Deutsche</v>
      </c>
      <c r="D1321" t="str">
        <f>VLOOKUP(A1321,[1]Tabelle1!A$1:B$68,2,FALSE)</f>
        <v>Schaumburg</v>
      </c>
      <c r="E1321" t="str">
        <f>VLOOKUP(A1321,[2]Kreise!$A$2:$C$53,3,FALSE)</f>
        <v>K03257</v>
      </c>
      <c r="F1321">
        <f>VLOOKUP(A1321,'2020_1-2-8_Download'!$B$11:$T$62,13,FALSE)</f>
        <v>85</v>
      </c>
    </row>
    <row r="1322" spans="1:6" x14ac:dyDescent="0.25">
      <c r="A1322" s="64">
        <f>'2020_1-2-8_Download'!B90</f>
        <v>2</v>
      </c>
      <c r="B1322">
        <f>'2020_1-2-8_Download'!$N$67</f>
        <v>2014</v>
      </c>
      <c r="C1322" t="str">
        <f>'2020_1-2-8_Download'!$D$70</f>
        <v>Deutsche</v>
      </c>
      <c r="D1322" t="str">
        <f>VLOOKUP(A1322,[1]Tabelle1!A$1:B$68,2,FALSE)</f>
        <v>Stat. Region Hannover</v>
      </c>
      <c r="E1322" t="str">
        <f>VLOOKUP(A1322,[2]Kreise!$A$2:$C$53,3,FALSE)</f>
        <v>K032</v>
      </c>
      <c r="F1322">
        <f>VLOOKUP(A1322,'2020_1-2-8_Download'!$B$11:$T$62,13,FALSE)</f>
        <v>1229</v>
      </c>
    </row>
    <row r="1323" spans="1:6" x14ac:dyDescent="0.25">
      <c r="A1323" s="64">
        <f>'2020_1-2-8_Download'!B91</f>
        <v>351</v>
      </c>
      <c r="B1323">
        <f>'2020_1-2-8_Download'!$N$67</f>
        <v>2014</v>
      </c>
      <c r="C1323" t="str">
        <f>'2020_1-2-8_Download'!$D$70</f>
        <v>Deutsche</v>
      </c>
      <c r="D1323" t="str">
        <f>VLOOKUP(A1323,[1]Tabelle1!A$1:B$68,2,FALSE)</f>
        <v>Celle</v>
      </c>
      <c r="E1323" t="str">
        <f>VLOOKUP(A1323,[2]Kreise!$A$2:$C$53,3,FALSE)</f>
        <v>K03351</v>
      </c>
      <c r="F1323">
        <f>VLOOKUP(A1323,'2020_1-2-8_Download'!$B$11:$T$62,13,FALSE)</f>
        <v>97</v>
      </c>
    </row>
    <row r="1324" spans="1:6" x14ac:dyDescent="0.25">
      <c r="A1324" s="64">
        <f>'2020_1-2-8_Download'!B92</f>
        <v>352</v>
      </c>
      <c r="B1324">
        <f>'2020_1-2-8_Download'!$N$67</f>
        <v>2014</v>
      </c>
      <c r="C1324" t="str">
        <f>'2020_1-2-8_Download'!$D$70</f>
        <v>Deutsche</v>
      </c>
      <c r="D1324" t="str">
        <f>VLOOKUP(A1324,[1]Tabelle1!A$1:B$68,2,FALSE)</f>
        <v>Cuxhaven</v>
      </c>
      <c r="E1324" t="str">
        <f>VLOOKUP(A1324,[2]Kreise!$A$2:$C$53,3,FALSE)</f>
        <v>K03352</v>
      </c>
      <c r="F1324">
        <f>VLOOKUP(A1324,'2020_1-2-8_Download'!$B$11:$T$62,13,FALSE)</f>
        <v>83</v>
      </c>
    </row>
    <row r="1325" spans="1:6" x14ac:dyDescent="0.25">
      <c r="A1325" s="64">
        <f>'2020_1-2-8_Download'!B93</f>
        <v>353</v>
      </c>
      <c r="B1325">
        <f>'2020_1-2-8_Download'!$N$67</f>
        <v>2014</v>
      </c>
      <c r="C1325" t="str">
        <f>'2020_1-2-8_Download'!$D$70</f>
        <v>Deutsche</v>
      </c>
      <c r="D1325" t="str">
        <f>VLOOKUP(A1325,[1]Tabelle1!A$1:B$68,2,FALSE)</f>
        <v>Harburg</v>
      </c>
      <c r="E1325" t="str">
        <f>VLOOKUP(A1325,[2]Kreise!$A$2:$C$53,3,FALSE)</f>
        <v>K03353</v>
      </c>
      <c r="F1325">
        <f>VLOOKUP(A1325,'2020_1-2-8_Download'!$B$11:$T$62,13,FALSE)</f>
        <v>84</v>
      </c>
    </row>
    <row r="1326" spans="1:6" x14ac:dyDescent="0.25">
      <c r="A1326" s="64">
        <f>'2020_1-2-8_Download'!B94</f>
        <v>354</v>
      </c>
      <c r="B1326">
        <f>'2020_1-2-8_Download'!$N$67</f>
        <v>2014</v>
      </c>
      <c r="C1326" t="str">
        <f>'2020_1-2-8_Download'!$D$70</f>
        <v>Deutsche</v>
      </c>
      <c r="D1326" t="str">
        <f>VLOOKUP(A1326,[1]Tabelle1!A$1:B$68,2,FALSE)</f>
        <v>Lüchow-Dannenberg</v>
      </c>
      <c r="E1326" t="str">
        <f>VLOOKUP(A1326,[2]Kreise!$A$2:$C$53,3,FALSE)</f>
        <v>K03354</v>
      </c>
      <c r="F1326">
        <f>VLOOKUP(A1326,'2020_1-2-8_Download'!$B$11:$T$62,13,FALSE)</f>
        <v>22</v>
      </c>
    </row>
    <row r="1327" spans="1:6" x14ac:dyDescent="0.25">
      <c r="A1327" s="64">
        <f>'2020_1-2-8_Download'!B95</f>
        <v>355</v>
      </c>
      <c r="B1327">
        <f>'2020_1-2-8_Download'!$N$67</f>
        <v>2014</v>
      </c>
      <c r="C1327" t="str">
        <f>'2020_1-2-8_Download'!$D$70</f>
        <v>Deutsche</v>
      </c>
      <c r="D1327" t="str">
        <f>VLOOKUP(A1327,[1]Tabelle1!A$1:B$68,2,FALSE)</f>
        <v>Lüneburg</v>
      </c>
      <c r="E1327" t="str">
        <f>VLOOKUP(A1327,[2]Kreise!$A$2:$C$53,3,FALSE)</f>
        <v>K03355</v>
      </c>
      <c r="F1327">
        <f>VLOOKUP(A1327,'2020_1-2-8_Download'!$B$11:$T$62,13,FALSE)</f>
        <v>52</v>
      </c>
    </row>
    <row r="1328" spans="1:6" x14ac:dyDescent="0.25">
      <c r="A1328" s="64">
        <f>'2020_1-2-8_Download'!B96</f>
        <v>356</v>
      </c>
      <c r="B1328">
        <f>'2020_1-2-8_Download'!$N$67</f>
        <v>2014</v>
      </c>
      <c r="C1328" t="str">
        <f>'2020_1-2-8_Download'!$D$70</f>
        <v>Deutsche</v>
      </c>
      <c r="D1328" t="str">
        <f>VLOOKUP(A1328,[1]Tabelle1!A$1:B$68,2,FALSE)</f>
        <v>Osterholz</v>
      </c>
      <c r="E1328" t="str">
        <f>VLOOKUP(A1328,[2]Kreise!$A$2:$C$53,3,FALSE)</f>
        <v>K03356</v>
      </c>
      <c r="F1328">
        <f>VLOOKUP(A1328,'2020_1-2-8_Download'!$B$11:$T$62,13,FALSE)</f>
        <v>42</v>
      </c>
    </row>
    <row r="1329" spans="1:6" x14ac:dyDescent="0.25">
      <c r="A1329" s="64">
        <f>'2020_1-2-8_Download'!B97</f>
        <v>357</v>
      </c>
      <c r="B1329">
        <f>'2020_1-2-8_Download'!$N$67</f>
        <v>2014</v>
      </c>
      <c r="C1329" t="str">
        <f>'2020_1-2-8_Download'!$D$70</f>
        <v>Deutsche</v>
      </c>
      <c r="D1329" t="str">
        <f>VLOOKUP(A1329,[1]Tabelle1!A$1:B$68,2,FALSE)</f>
        <v>Rotenburg (Wümme)</v>
      </c>
      <c r="E1329" t="str">
        <f>VLOOKUP(A1329,[2]Kreise!$A$2:$C$53,3,FALSE)</f>
        <v>K03357</v>
      </c>
      <c r="F1329">
        <f>VLOOKUP(A1329,'2020_1-2-8_Download'!$B$11:$T$62,13,FALSE)</f>
        <v>58</v>
      </c>
    </row>
    <row r="1330" spans="1:6" x14ac:dyDescent="0.25">
      <c r="A1330" s="64">
        <f>'2020_1-2-8_Download'!B98</f>
        <v>358</v>
      </c>
      <c r="B1330">
        <f>'2020_1-2-8_Download'!$N$67</f>
        <v>2014</v>
      </c>
      <c r="C1330" t="str">
        <f>'2020_1-2-8_Download'!$D$70</f>
        <v>Deutsche</v>
      </c>
      <c r="D1330" t="str">
        <f>VLOOKUP(A1330,[1]Tabelle1!A$1:B$68,2,FALSE)</f>
        <v>Heidekreis</v>
      </c>
      <c r="E1330" t="str">
        <f>VLOOKUP(A1330,[2]Kreise!$A$2:$C$53,3,FALSE)</f>
        <v>K03358</v>
      </c>
      <c r="F1330">
        <f>VLOOKUP(A1330,'2020_1-2-8_Download'!$B$11:$T$62,13,FALSE)</f>
        <v>67</v>
      </c>
    </row>
    <row r="1331" spans="1:6" x14ac:dyDescent="0.25">
      <c r="A1331" s="64">
        <f>'2020_1-2-8_Download'!B99</f>
        <v>359</v>
      </c>
      <c r="B1331">
        <f>'2020_1-2-8_Download'!$N$67</f>
        <v>2014</v>
      </c>
      <c r="C1331" t="str">
        <f>'2020_1-2-8_Download'!$D$70</f>
        <v>Deutsche</v>
      </c>
      <c r="D1331" t="str">
        <f>VLOOKUP(A1331,[1]Tabelle1!A$1:B$68,2,FALSE)</f>
        <v>Stade</v>
      </c>
      <c r="E1331" t="str">
        <f>VLOOKUP(A1331,[2]Kreise!$A$2:$C$53,3,FALSE)</f>
        <v>K03359</v>
      </c>
      <c r="F1331">
        <f>VLOOKUP(A1331,'2020_1-2-8_Download'!$B$11:$T$62,13,FALSE)</f>
        <v>90</v>
      </c>
    </row>
    <row r="1332" spans="1:6" x14ac:dyDescent="0.25">
      <c r="A1332" s="64">
        <f>'2020_1-2-8_Download'!B100</f>
        <v>360</v>
      </c>
      <c r="B1332">
        <f>'2020_1-2-8_Download'!$N$67</f>
        <v>2014</v>
      </c>
      <c r="C1332" t="str">
        <f>'2020_1-2-8_Download'!$D$70</f>
        <v>Deutsche</v>
      </c>
      <c r="D1332" t="str">
        <f>VLOOKUP(A1332,[1]Tabelle1!A$1:B$68,2,FALSE)</f>
        <v>Uelzen</v>
      </c>
      <c r="E1332" t="str">
        <f>VLOOKUP(A1332,[2]Kreise!$A$2:$C$53,3,FALSE)</f>
        <v>K03360</v>
      </c>
      <c r="F1332">
        <f>VLOOKUP(A1332,'2020_1-2-8_Download'!$B$11:$T$62,13,FALSE)</f>
        <v>44</v>
      </c>
    </row>
    <row r="1333" spans="1:6" x14ac:dyDescent="0.25">
      <c r="A1333" s="64">
        <f>'2020_1-2-8_Download'!B101</f>
        <v>361</v>
      </c>
      <c r="B1333">
        <f>'2020_1-2-8_Download'!$N$67</f>
        <v>2014</v>
      </c>
      <c r="C1333" t="str">
        <f>'2020_1-2-8_Download'!$D$70</f>
        <v>Deutsche</v>
      </c>
      <c r="D1333" t="str">
        <f>VLOOKUP(A1333,[1]Tabelle1!A$1:B$68,2,FALSE)</f>
        <v>Verden</v>
      </c>
      <c r="E1333" t="str">
        <f>VLOOKUP(A1333,[2]Kreise!$A$2:$C$53,3,FALSE)</f>
        <v>K03361</v>
      </c>
      <c r="F1333">
        <f>VLOOKUP(A1333,'2020_1-2-8_Download'!$B$11:$T$62,13,FALSE)</f>
        <v>38</v>
      </c>
    </row>
    <row r="1334" spans="1:6" x14ac:dyDescent="0.25">
      <c r="A1334" s="64">
        <f>'2020_1-2-8_Download'!B102</f>
        <v>3</v>
      </c>
      <c r="B1334">
        <f>'2020_1-2-8_Download'!$N$67</f>
        <v>2014</v>
      </c>
      <c r="C1334" t="str">
        <f>'2020_1-2-8_Download'!$D$70</f>
        <v>Deutsche</v>
      </c>
      <c r="D1334" t="str">
        <f>VLOOKUP(A1334,[1]Tabelle1!A$1:B$68,2,FALSE)</f>
        <v>Stat. Region Lüneburg</v>
      </c>
      <c r="E1334" t="str">
        <f>VLOOKUP(A1334,[2]Kreise!$A$2:$C$53,3,FALSE)</f>
        <v>K033</v>
      </c>
      <c r="F1334">
        <f>VLOOKUP(A1334,'2020_1-2-8_Download'!$B$11:$T$62,13,FALSE)</f>
        <v>677</v>
      </c>
    </row>
    <row r="1335" spans="1:6" x14ac:dyDescent="0.25">
      <c r="A1335" s="64">
        <f>'2020_1-2-8_Download'!B103</f>
        <v>401</v>
      </c>
      <c r="B1335">
        <f>'2020_1-2-8_Download'!$N$67</f>
        <v>2014</v>
      </c>
      <c r="C1335" t="str">
        <f>'2020_1-2-8_Download'!$D$70</f>
        <v>Deutsche</v>
      </c>
      <c r="D1335" t="str">
        <f>VLOOKUP(A1335,[1]Tabelle1!A$1:B$68,2,FALSE)</f>
        <v>Delmenhorst  Stadt</v>
      </c>
      <c r="E1335" t="str">
        <f>VLOOKUP(A1335,[2]Kreise!$A$2:$C$53,3,FALSE)</f>
        <v>K03401</v>
      </c>
      <c r="F1335">
        <f>VLOOKUP(A1335,'2020_1-2-8_Download'!$B$11:$T$62,13,FALSE)</f>
        <v>50</v>
      </c>
    </row>
    <row r="1336" spans="1:6" x14ac:dyDescent="0.25">
      <c r="A1336" s="64">
        <f>'2020_1-2-8_Download'!B104</f>
        <v>402</v>
      </c>
      <c r="B1336">
        <f>'2020_1-2-8_Download'!$N$67</f>
        <v>2014</v>
      </c>
      <c r="C1336" t="str">
        <f>'2020_1-2-8_Download'!$D$70</f>
        <v>Deutsche</v>
      </c>
      <c r="D1336" t="str">
        <f>VLOOKUP(A1336,[1]Tabelle1!A$1:B$68,2,FALSE)</f>
        <v>Emden  Stadt</v>
      </c>
      <c r="E1336" t="str">
        <f>VLOOKUP(A1336,[2]Kreise!$A$2:$C$53,3,FALSE)</f>
        <v>K03402</v>
      </c>
      <c r="F1336">
        <f>VLOOKUP(A1336,'2020_1-2-8_Download'!$B$11:$T$62,13,FALSE)</f>
        <v>29</v>
      </c>
    </row>
    <row r="1337" spans="1:6" x14ac:dyDescent="0.25">
      <c r="A1337" s="64">
        <f>'2020_1-2-8_Download'!B105</f>
        <v>403</v>
      </c>
      <c r="B1337">
        <f>'2020_1-2-8_Download'!$N$67</f>
        <v>2014</v>
      </c>
      <c r="C1337" t="str">
        <f>'2020_1-2-8_Download'!$D$70</f>
        <v>Deutsche</v>
      </c>
      <c r="D1337" t="str">
        <f>VLOOKUP(A1337,[1]Tabelle1!A$1:B$68,2,FALSE)</f>
        <v>Oldenburg(Oldb)  Stadt</v>
      </c>
      <c r="E1337" t="str">
        <f>VLOOKUP(A1337,[2]Kreise!$A$2:$C$53,3,FALSE)</f>
        <v>K03403</v>
      </c>
      <c r="F1337">
        <f>VLOOKUP(A1337,'2020_1-2-8_Download'!$B$11:$T$62,13,FALSE)</f>
        <v>136</v>
      </c>
    </row>
    <row r="1338" spans="1:6" x14ac:dyDescent="0.25">
      <c r="A1338" s="64">
        <f>'2020_1-2-8_Download'!B106</f>
        <v>404</v>
      </c>
      <c r="B1338">
        <f>'2020_1-2-8_Download'!$N$67</f>
        <v>2014</v>
      </c>
      <c r="C1338" t="str">
        <f>'2020_1-2-8_Download'!$D$70</f>
        <v>Deutsche</v>
      </c>
      <c r="D1338" t="str">
        <f>VLOOKUP(A1338,[1]Tabelle1!A$1:B$68,2,FALSE)</f>
        <v>Osnabrück  Stadt</v>
      </c>
      <c r="E1338" t="str">
        <f>VLOOKUP(A1338,[2]Kreise!$A$2:$C$53,3,FALSE)</f>
        <v>K03404</v>
      </c>
      <c r="F1338">
        <f>VLOOKUP(A1338,'2020_1-2-8_Download'!$B$11:$T$62,13,FALSE)</f>
        <v>137</v>
      </c>
    </row>
    <row r="1339" spans="1:6" x14ac:dyDescent="0.25">
      <c r="A1339" s="64">
        <f>'2020_1-2-8_Download'!B107</f>
        <v>405</v>
      </c>
      <c r="B1339">
        <f>'2020_1-2-8_Download'!$N$67</f>
        <v>2014</v>
      </c>
      <c r="C1339" t="str">
        <f>'2020_1-2-8_Download'!$D$70</f>
        <v>Deutsche</v>
      </c>
      <c r="D1339" t="str">
        <f>VLOOKUP(A1339,[1]Tabelle1!A$1:B$68,2,FALSE)</f>
        <v>Wilhelmshaven  Stadt</v>
      </c>
      <c r="E1339" t="str">
        <f>VLOOKUP(A1339,[2]Kreise!$A$2:$C$53,3,FALSE)</f>
        <v>K03405</v>
      </c>
      <c r="F1339">
        <f>VLOOKUP(A1339,'2020_1-2-8_Download'!$B$11:$T$62,13,FALSE)</f>
        <v>35</v>
      </c>
    </row>
    <row r="1340" spans="1:6" x14ac:dyDescent="0.25">
      <c r="A1340" s="64">
        <f>'2020_1-2-8_Download'!B108</f>
        <v>451</v>
      </c>
      <c r="B1340">
        <f>'2020_1-2-8_Download'!$N$67</f>
        <v>2014</v>
      </c>
      <c r="C1340" t="str">
        <f>'2020_1-2-8_Download'!$D$70</f>
        <v>Deutsche</v>
      </c>
      <c r="D1340" t="str">
        <f>VLOOKUP(A1340,[1]Tabelle1!A$1:B$68,2,FALSE)</f>
        <v>Ammerland</v>
      </c>
      <c r="E1340" t="str">
        <f>VLOOKUP(A1340,[2]Kreise!$A$2:$C$53,3,FALSE)</f>
        <v>K03451</v>
      </c>
      <c r="F1340">
        <f>VLOOKUP(A1340,'2020_1-2-8_Download'!$B$11:$T$62,13,FALSE)</f>
        <v>37</v>
      </c>
    </row>
    <row r="1341" spans="1:6" x14ac:dyDescent="0.25">
      <c r="A1341" s="64">
        <f>'2020_1-2-8_Download'!B109</f>
        <v>452</v>
      </c>
      <c r="B1341">
        <f>'2020_1-2-8_Download'!$N$67</f>
        <v>2014</v>
      </c>
      <c r="C1341" t="str">
        <f>'2020_1-2-8_Download'!$D$70</f>
        <v>Deutsche</v>
      </c>
      <c r="D1341" t="str">
        <f>VLOOKUP(A1341,[1]Tabelle1!A$1:B$68,2,FALSE)</f>
        <v>Aurich</v>
      </c>
      <c r="E1341" t="str">
        <f>VLOOKUP(A1341,[2]Kreise!$A$2:$C$53,3,FALSE)</f>
        <v>K03452</v>
      </c>
      <c r="F1341">
        <f>VLOOKUP(A1341,'2020_1-2-8_Download'!$B$11:$T$62,13,FALSE)</f>
        <v>62</v>
      </c>
    </row>
    <row r="1342" spans="1:6" x14ac:dyDescent="0.25">
      <c r="A1342" s="64">
        <f>'2020_1-2-8_Download'!B110</f>
        <v>453</v>
      </c>
      <c r="B1342">
        <f>'2020_1-2-8_Download'!$N$67</f>
        <v>2014</v>
      </c>
      <c r="C1342" t="str">
        <f>'2020_1-2-8_Download'!$D$70</f>
        <v>Deutsche</v>
      </c>
      <c r="D1342" t="str">
        <f>VLOOKUP(A1342,[1]Tabelle1!A$1:B$68,2,FALSE)</f>
        <v>Cloppenburg</v>
      </c>
      <c r="E1342" t="str">
        <f>VLOOKUP(A1342,[2]Kreise!$A$2:$C$53,3,FALSE)</f>
        <v>K03453</v>
      </c>
      <c r="F1342">
        <f>VLOOKUP(A1342,'2020_1-2-8_Download'!$B$11:$T$62,13,FALSE)</f>
        <v>159</v>
      </c>
    </row>
    <row r="1343" spans="1:6" x14ac:dyDescent="0.25">
      <c r="A1343" s="64">
        <f>'2020_1-2-8_Download'!B111</f>
        <v>454</v>
      </c>
      <c r="B1343">
        <f>'2020_1-2-8_Download'!$N$67</f>
        <v>2014</v>
      </c>
      <c r="C1343" t="str">
        <f>'2020_1-2-8_Download'!$D$70</f>
        <v>Deutsche</v>
      </c>
      <c r="D1343" t="str">
        <f>VLOOKUP(A1343,[1]Tabelle1!A$1:B$68,2,FALSE)</f>
        <v>Emsland</v>
      </c>
      <c r="E1343" t="str">
        <f>VLOOKUP(A1343,[2]Kreise!$A$2:$C$53,3,FALSE)</f>
        <v>K03454</v>
      </c>
      <c r="F1343">
        <f>VLOOKUP(A1343,'2020_1-2-8_Download'!$B$11:$T$62,13,FALSE)</f>
        <v>236</v>
      </c>
    </row>
    <row r="1344" spans="1:6" x14ac:dyDescent="0.25">
      <c r="A1344" s="64">
        <f>'2020_1-2-8_Download'!B112</f>
        <v>455</v>
      </c>
      <c r="B1344">
        <f>'2020_1-2-8_Download'!$N$67</f>
        <v>2014</v>
      </c>
      <c r="C1344" t="str">
        <f>'2020_1-2-8_Download'!$D$70</f>
        <v>Deutsche</v>
      </c>
      <c r="D1344" t="str">
        <f>VLOOKUP(A1344,[1]Tabelle1!A$1:B$68,2,FALSE)</f>
        <v>Friesland</v>
      </c>
      <c r="E1344" t="str">
        <f>VLOOKUP(A1344,[2]Kreise!$A$2:$C$53,3,FALSE)</f>
        <v>K03455</v>
      </c>
      <c r="F1344">
        <f>VLOOKUP(A1344,'2020_1-2-8_Download'!$B$11:$T$62,13,FALSE)</f>
        <v>29</v>
      </c>
    </row>
    <row r="1345" spans="1:6" x14ac:dyDescent="0.25">
      <c r="A1345" s="64">
        <f>'2020_1-2-8_Download'!B113</f>
        <v>456</v>
      </c>
      <c r="B1345">
        <f>'2020_1-2-8_Download'!$N$67</f>
        <v>2014</v>
      </c>
      <c r="C1345" t="str">
        <f>'2020_1-2-8_Download'!$D$70</f>
        <v>Deutsche</v>
      </c>
      <c r="D1345" t="str">
        <f>VLOOKUP(A1345,[1]Tabelle1!A$1:B$68,2,FALSE)</f>
        <v>Grafschaft Bentheim</v>
      </c>
      <c r="E1345" t="str">
        <f>VLOOKUP(A1345,[2]Kreise!$A$2:$C$53,3,FALSE)</f>
        <v>K03456</v>
      </c>
      <c r="F1345">
        <f>VLOOKUP(A1345,'2020_1-2-8_Download'!$B$11:$T$62,13,FALSE)</f>
        <v>108</v>
      </c>
    </row>
    <row r="1346" spans="1:6" x14ac:dyDescent="0.25">
      <c r="A1346" s="64">
        <f>'2020_1-2-8_Download'!B114</f>
        <v>457</v>
      </c>
      <c r="B1346">
        <f>'2020_1-2-8_Download'!$N$67</f>
        <v>2014</v>
      </c>
      <c r="C1346" t="str">
        <f>'2020_1-2-8_Download'!$D$70</f>
        <v>Deutsche</v>
      </c>
      <c r="D1346" t="str">
        <f>VLOOKUP(A1346,[1]Tabelle1!A$1:B$68,2,FALSE)</f>
        <v>Leer</v>
      </c>
      <c r="E1346" t="str">
        <f>VLOOKUP(A1346,[2]Kreise!$A$2:$C$53,3,FALSE)</f>
        <v>K03457</v>
      </c>
      <c r="F1346">
        <f>VLOOKUP(A1346,'2020_1-2-8_Download'!$B$11:$T$62,13,FALSE)</f>
        <v>78</v>
      </c>
    </row>
    <row r="1347" spans="1:6" x14ac:dyDescent="0.25">
      <c r="A1347" s="64">
        <f>'2020_1-2-8_Download'!B115</f>
        <v>458</v>
      </c>
      <c r="B1347">
        <f>'2020_1-2-8_Download'!$N$67</f>
        <v>2014</v>
      </c>
      <c r="C1347" t="str">
        <f>'2020_1-2-8_Download'!$D$70</f>
        <v>Deutsche</v>
      </c>
      <c r="D1347" t="str">
        <f>VLOOKUP(A1347,[1]Tabelle1!A$1:B$68,2,FALSE)</f>
        <v>Oldenburg</v>
      </c>
      <c r="E1347" t="str">
        <f>VLOOKUP(A1347,[2]Kreise!$A$2:$C$53,3,FALSE)</f>
        <v>K03458</v>
      </c>
      <c r="F1347">
        <f>VLOOKUP(A1347,'2020_1-2-8_Download'!$B$11:$T$62,13,FALSE)</f>
        <v>80</v>
      </c>
    </row>
    <row r="1348" spans="1:6" x14ac:dyDescent="0.25">
      <c r="A1348" s="64">
        <f>'2020_1-2-8_Download'!B116</f>
        <v>459</v>
      </c>
      <c r="B1348">
        <f>'2020_1-2-8_Download'!$N$67</f>
        <v>2014</v>
      </c>
      <c r="C1348" t="str">
        <f>'2020_1-2-8_Download'!$D$70</f>
        <v>Deutsche</v>
      </c>
      <c r="D1348" t="str">
        <f>VLOOKUP(A1348,[1]Tabelle1!A$1:B$68,2,FALSE)</f>
        <v>Osnabrück</v>
      </c>
      <c r="E1348" t="str">
        <f>VLOOKUP(A1348,[2]Kreise!$A$2:$C$53,3,FALSE)</f>
        <v>K03459</v>
      </c>
      <c r="F1348">
        <f>VLOOKUP(A1348,'2020_1-2-8_Download'!$B$11:$T$62,13,FALSE)</f>
        <v>185</v>
      </c>
    </row>
    <row r="1349" spans="1:6" x14ac:dyDescent="0.25">
      <c r="A1349" s="64">
        <f>'2020_1-2-8_Download'!B117</f>
        <v>460</v>
      </c>
      <c r="B1349">
        <f>'2020_1-2-8_Download'!$N$67</f>
        <v>2014</v>
      </c>
      <c r="C1349" t="str">
        <f>'2020_1-2-8_Download'!$D$70</f>
        <v>Deutsche</v>
      </c>
      <c r="D1349" t="str">
        <f>VLOOKUP(A1349,[1]Tabelle1!A$1:B$68,2,FALSE)</f>
        <v>Vechta</v>
      </c>
      <c r="E1349" t="str">
        <f>VLOOKUP(A1349,[2]Kreise!$A$2:$C$53,3,FALSE)</f>
        <v>K03460</v>
      </c>
      <c r="F1349">
        <f>VLOOKUP(A1349,'2020_1-2-8_Download'!$B$11:$T$62,13,FALSE)</f>
        <v>171</v>
      </c>
    </row>
    <row r="1350" spans="1:6" x14ac:dyDescent="0.25">
      <c r="A1350" s="64">
        <f>'2020_1-2-8_Download'!B118</f>
        <v>461</v>
      </c>
      <c r="B1350">
        <f>'2020_1-2-8_Download'!$N$67</f>
        <v>2014</v>
      </c>
      <c r="C1350" t="str">
        <f>'2020_1-2-8_Download'!$D$70</f>
        <v>Deutsche</v>
      </c>
      <c r="D1350" t="str">
        <f>VLOOKUP(A1350,[1]Tabelle1!A$1:B$68,2,FALSE)</f>
        <v>Wesermarsch</v>
      </c>
      <c r="E1350" t="str">
        <f>VLOOKUP(A1350,[2]Kreise!$A$2:$C$53,3,FALSE)</f>
        <v>K03461</v>
      </c>
      <c r="F1350">
        <f>VLOOKUP(A1350,'2020_1-2-8_Download'!$B$11:$T$62,13,FALSE)</f>
        <v>33</v>
      </c>
    </row>
    <row r="1351" spans="1:6" x14ac:dyDescent="0.25">
      <c r="A1351" s="64">
        <f>'2020_1-2-8_Download'!B119</f>
        <v>462</v>
      </c>
      <c r="B1351">
        <f>'2020_1-2-8_Download'!$N$67</f>
        <v>2014</v>
      </c>
      <c r="C1351" t="str">
        <f>'2020_1-2-8_Download'!$D$70</f>
        <v>Deutsche</v>
      </c>
      <c r="D1351" t="str">
        <f>VLOOKUP(A1351,[1]Tabelle1!A$1:B$68,2,FALSE)</f>
        <v>Wittmund</v>
      </c>
      <c r="E1351" t="str">
        <f>VLOOKUP(A1351,[2]Kreise!$A$2:$C$53,3,FALSE)</f>
        <v>K03462</v>
      </c>
      <c r="F1351">
        <f>VLOOKUP(A1351,'2020_1-2-8_Download'!$B$11:$T$62,13,FALSE)</f>
        <v>18</v>
      </c>
    </row>
    <row r="1352" spans="1:6" x14ac:dyDescent="0.25">
      <c r="A1352" s="64">
        <f>'2020_1-2-8_Download'!B120</f>
        <v>4</v>
      </c>
      <c r="B1352">
        <f>'2020_1-2-8_Download'!$N$67</f>
        <v>2014</v>
      </c>
      <c r="C1352" t="str">
        <f>'2020_1-2-8_Download'!$D$70</f>
        <v>Deutsche</v>
      </c>
      <c r="D1352" t="str">
        <f>VLOOKUP(A1352,[1]Tabelle1!A$1:B$68,2,FALSE)</f>
        <v>Stat. Region Weser-Ems</v>
      </c>
      <c r="E1352" t="str">
        <f>VLOOKUP(A1352,[2]Kreise!$A$2:$C$53,3,FALSE)</f>
        <v>K034</v>
      </c>
      <c r="F1352">
        <f>VLOOKUP(A1352,'2020_1-2-8_Download'!$B$11:$T$62,13,FALSE)</f>
        <v>1583</v>
      </c>
    </row>
    <row r="1353" spans="1:6" x14ac:dyDescent="0.25">
      <c r="A1353" s="64">
        <f>'2020_1-2-8_Download'!B121</f>
        <v>0</v>
      </c>
      <c r="B1353">
        <f>'2020_1-2-8_Download'!$N$67</f>
        <v>2014</v>
      </c>
      <c r="C1353" t="str">
        <f>'2020_1-2-8_Download'!$D$70</f>
        <v>Deutsche</v>
      </c>
      <c r="D1353" t="str">
        <f>VLOOKUP(A1353,[1]Tabelle1!A$1:B$68,2,FALSE)</f>
        <v>Niedersachsen</v>
      </c>
      <c r="E1353" t="str">
        <f>VLOOKUP(A1353,[2]Kreise!$A$2:$C$53,3,FALSE)</f>
        <v>K030</v>
      </c>
      <c r="F1353">
        <f>VLOOKUP(A1353,'2020_1-2-8_Download'!$B$11:$T$62,13,FALSE)</f>
        <v>4248</v>
      </c>
    </row>
    <row r="1354" spans="1:6" x14ac:dyDescent="0.25">
      <c r="A1354" s="64">
        <f>'2020_1-2-8_Download'!B70</f>
        <v>101</v>
      </c>
      <c r="B1354">
        <f>'2020_1-2-8_Download'!$O$67</f>
        <v>2015</v>
      </c>
      <c r="C1354" t="str">
        <f>'2020_1-2-8_Download'!$D$70</f>
        <v>Deutsche</v>
      </c>
      <c r="D1354" t="str">
        <f>VLOOKUP(A1354,[1]Tabelle1!A$1:B$68,2,FALSE)</f>
        <v>Braunschweig  Stadt</v>
      </c>
      <c r="E1354" t="str">
        <f>VLOOKUP(A1354,[2]Kreise!$A$2:$C$53,3,FALSE)</f>
        <v>K03101</v>
      </c>
      <c r="F1354">
        <f>VLOOKUP(A1354,'2020_1-2-8_Download'!$B$11:$T$62,14,FALSE)</f>
        <v>167</v>
      </c>
    </row>
    <row r="1355" spans="1:6" x14ac:dyDescent="0.25">
      <c r="A1355" s="64">
        <f>'2020_1-2-8_Download'!B71</f>
        <v>102</v>
      </c>
      <c r="B1355">
        <f>'2020_1-2-8_Download'!$O$67</f>
        <v>2015</v>
      </c>
      <c r="C1355" t="str">
        <f>'2020_1-2-8_Download'!$D$70</f>
        <v>Deutsche</v>
      </c>
      <c r="D1355" t="str">
        <f>VLOOKUP(A1355,[1]Tabelle1!A$1:B$68,2,FALSE)</f>
        <v>Salzgitter  Stadt</v>
      </c>
      <c r="E1355" t="str">
        <f>VLOOKUP(A1355,[2]Kreise!$A$2:$C$53,3,FALSE)</f>
        <v>K03102</v>
      </c>
      <c r="F1355">
        <f>VLOOKUP(A1355,'2020_1-2-8_Download'!$B$11:$T$62,14,FALSE)</f>
        <v>90</v>
      </c>
    </row>
    <row r="1356" spans="1:6" x14ac:dyDescent="0.25">
      <c r="A1356" s="64">
        <f>'2020_1-2-8_Download'!B72</f>
        <v>103</v>
      </c>
      <c r="B1356">
        <f>'2020_1-2-8_Download'!$O$67</f>
        <v>2015</v>
      </c>
      <c r="C1356" t="str">
        <f>'2020_1-2-8_Download'!$D$70</f>
        <v>Deutsche</v>
      </c>
      <c r="D1356" t="str">
        <f>VLOOKUP(A1356,[1]Tabelle1!A$1:B$68,2,FALSE)</f>
        <v>Wolfsburg  Stadt</v>
      </c>
      <c r="E1356" t="str">
        <f>VLOOKUP(A1356,[2]Kreise!$A$2:$C$53,3,FALSE)</f>
        <v>K03103</v>
      </c>
      <c r="F1356">
        <f>VLOOKUP(A1356,'2020_1-2-8_Download'!$B$11:$T$62,14,FALSE)</f>
        <v>143</v>
      </c>
    </row>
    <row r="1357" spans="1:6" x14ac:dyDescent="0.25">
      <c r="A1357" s="64">
        <f>'2020_1-2-8_Download'!B73</f>
        <v>151</v>
      </c>
      <c r="B1357">
        <f>'2020_1-2-8_Download'!$O$67</f>
        <v>2015</v>
      </c>
      <c r="C1357" t="str">
        <f>'2020_1-2-8_Download'!$D$70</f>
        <v>Deutsche</v>
      </c>
      <c r="D1357" t="str">
        <f>VLOOKUP(A1357,[1]Tabelle1!A$1:B$68,2,FALSE)</f>
        <v>Gifhorn</v>
      </c>
      <c r="E1357" t="str">
        <f>VLOOKUP(A1357,[2]Kreise!$A$2:$C$53,3,FALSE)</f>
        <v>K03151</v>
      </c>
      <c r="F1357">
        <f>VLOOKUP(A1357,'2020_1-2-8_Download'!$B$11:$T$62,14,FALSE)</f>
        <v>86</v>
      </c>
    </row>
    <row r="1358" spans="1:6" x14ac:dyDescent="0.25">
      <c r="A1358" s="64">
        <f>'2020_1-2-8_Download'!B74</f>
        <v>153</v>
      </c>
      <c r="B1358">
        <f>'2020_1-2-8_Download'!$O$67</f>
        <v>2015</v>
      </c>
      <c r="C1358" t="str">
        <f>'2020_1-2-8_Download'!$D$70</f>
        <v>Deutsche</v>
      </c>
      <c r="D1358" t="str">
        <f>VLOOKUP(A1358,[1]Tabelle1!A$1:B$68,2,FALSE)</f>
        <v>Goslar</v>
      </c>
      <c r="E1358" t="str">
        <f>VLOOKUP(A1358,[2]Kreise!$A$2:$C$53,3,FALSE)</f>
        <v>K03153</v>
      </c>
      <c r="F1358">
        <f>VLOOKUP(A1358,'2020_1-2-8_Download'!$B$11:$T$62,14,FALSE)</f>
        <v>105</v>
      </c>
    </row>
    <row r="1359" spans="1:6" x14ac:dyDescent="0.25">
      <c r="A1359" s="64">
        <f>'2020_1-2-8_Download'!B75</f>
        <v>154</v>
      </c>
      <c r="B1359">
        <f>'2020_1-2-8_Download'!$O$67</f>
        <v>2015</v>
      </c>
      <c r="C1359" t="str">
        <f>'2020_1-2-8_Download'!$D$70</f>
        <v>Deutsche</v>
      </c>
      <c r="D1359" t="str">
        <f>VLOOKUP(A1359,[1]Tabelle1!A$1:B$68,2,FALSE)</f>
        <v>Helmstedt</v>
      </c>
      <c r="E1359" t="str">
        <f>VLOOKUP(A1359,[2]Kreise!$A$2:$C$53,3,FALSE)</f>
        <v>K03154</v>
      </c>
      <c r="F1359">
        <f>VLOOKUP(A1359,'2020_1-2-8_Download'!$B$11:$T$62,14,FALSE)</f>
        <v>33</v>
      </c>
    </row>
    <row r="1360" spans="1:6" x14ac:dyDescent="0.25">
      <c r="A1360" s="64">
        <f>'2020_1-2-8_Download'!B76</f>
        <v>155</v>
      </c>
      <c r="B1360">
        <f>'2020_1-2-8_Download'!$O$67</f>
        <v>2015</v>
      </c>
      <c r="C1360" t="str">
        <f>'2020_1-2-8_Download'!$D$70</f>
        <v>Deutsche</v>
      </c>
      <c r="D1360" t="str">
        <f>VLOOKUP(A1360,[1]Tabelle1!A$1:B$68,2,FALSE)</f>
        <v>Northeim</v>
      </c>
      <c r="E1360" t="str">
        <f>VLOOKUP(A1360,[2]Kreise!$A$2:$C$53,3,FALSE)</f>
        <v>K03155</v>
      </c>
      <c r="F1360">
        <f>VLOOKUP(A1360,'2020_1-2-8_Download'!$B$11:$T$62,14,FALSE)</f>
        <v>79</v>
      </c>
    </row>
    <row r="1361" spans="1:6" x14ac:dyDescent="0.25">
      <c r="A1361" s="64">
        <f>'2020_1-2-8_Download'!B77</f>
        <v>157</v>
      </c>
      <c r="B1361">
        <f>'2020_1-2-8_Download'!$O$67</f>
        <v>2015</v>
      </c>
      <c r="C1361" t="str">
        <f>'2020_1-2-8_Download'!$D$70</f>
        <v>Deutsche</v>
      </c>
      <c r="D1361" t="str">
        <f>VLOOKUP(A1361,[1]Tabelle1!A$1:B$68,2,FALSE)</f>
        <v>Peine</v>
      </c>
      <c r="E1361" t="str">
        <f>VLOOKUP(A1361,[2]Kreise!$A$2:$C$53,3,FALSE)</f>
        <v>K03157</v>
      </c>
      <c r="F1361">
        <f>VLOOKUP(A1361,'2020_1-2-8_Download'!$B$11:$T$62,14,FALSE)</f>
        <v>70</v>
      </c>
    </row>
    <row r="1362" spans="1:6" x14ac:dyDescent="0.25">
      <c r="A1362" s="64">
        <f>'2020_1-2-8_Download'!B78</f>
        <v>158</v>
      </c>
      <c r="B1362">
        <f>'2020_1-2-8_Download'!$O$67</f>
        <v>2015</v>
      </c>
      <c r="C1362" t="str">
        <f>'2020_1-2-8_Download'!$D$70</f>
        <v>Deutsche</v>
      </c>
      <c r="D1362" t="str">
        <f>VLOOKUP(A1362,[1]Tabelle1!A$1:B$68,2,FALSE)</f>
        <v>Wolfenbüttel</v>
      </c>
      <c r="E1362" t="str">
        <f>VLOOKUP(A1362,[2]Kreise!$A$2:$C$53,3,FALSE)</f>
        <v>K03158</v>
      </c>
      <c r="F1362">
        <f>VLOOKUP(A1362,'2020_1-2-8_Download'!$B$11:$T$62,14,FALSE)</f>
        <v>38</v>
      </c>
    </row>
    <row r="1363" spans="1:6" x14ac:dyDescent="0.25">
      <c r="A1363" s="64">
        <f>'2020_1-2-8_Download'!B79</f>
        <v>159</v>
      </c>
      <c r="B1363">
        <f>'2020_1-2-8_Download'!$O$67</f>
        <v>2015</v>
      </c>
      <c r="C1363" t="str">
        <f>'2020_1-2-8_Download'!$D$70</f>
        <v>Deutsche</v>
      </c>
      <c r="D1363" t="str">
        <f>VLOOKUP(A1363,[1]Tabelle1!A$1:B$68,2,FALSE)</f>
        <v>Göttingen</v>
      </c>
      <c r="E1363" t="str">
        <f>VLOOKUP(A1363,[2]Kreise!$A$2:$C$53,3,FALSE)</f>
        <v>K03159</v>
      </c>
      <c r="F1363">
        <f>VLOOKUP(A1363,'2020_1-2-8_Download'!$B$11:$T$62,14,FALSE)</f>
        <v>202</v>
      </c>
    </row>
    <row r="1364" spans="1:6" x14ac:dyDescent="0.25">
      <c r="A1364" s="64">
        <f>'2020_1-2-8_Download'!B80</f>
        <v>1</v>
      </c>
      <c r="B1364">
        <f>'2020_1-2-8_Download'!$O$67</f>
        <v>2015</v>
      </c>
      <c r="C1364" t="str">
        <f>'2020_1-2-8_Download'!$D$70</f>
        <v>Deutsche</v>
      </c>
      <c r="D1364" t="str">
        <f>VLOOKUP(A1364,[1]Tabelle1!A$1:B$68,2,FALSE)</f>
        <v>Stat. Region Braunschweig</v>
      </c>
      <c r="E1364" t="str">
        <f>VLOOKUP(A1364,[2]Kreise!$A$2:$C$53,3,FALSE)</f>
        <v>K031</v>
      </c>
      <c r="F1364">
        <f>VLOOKUP(A1364,'2020_1-2-8_Download'!$B$11:$T$62,14,FALSE)</f>
        <v>1013</v>
      </c>
    </row>
    <row r="1365" spans="1:6" x14ac:dyDescent="0.25">
      <c r="A1365" s="64">
        <f>'2020_1-2-8_Download'!B81</f>
        <v>241</v>
      </c>
      <c r="B1365">
        <f>'2020_1-2-8_Download'!$O$67</f>
        <v>2015</v>
      </c>
      <c r="C1365" t="str">
        <f>'2020_1-2-8_Download'!$D$70</f>
        <v>Deutsche</v>
      </c>
      <c r="D1365" t="str">
        <f>VLOOKUP(A1365,[1]Tabelle1!A$1:B$68,2,FALSE)</f>
        <v>Hannover  Region</v>
      </c>
      <c r="E1365" t="str">
        <f>VLOOKUP(A1365,[2]Kreise!$A$2:$C$53,3,FALSE)</f>
        <v>K03241</v>
      </c>
      <c r="F1365">
        <f>VLOOKUP(A1365,'2020_1-2-8_Download'!$B$11:$T$62,14,FALSE)</f>
        <v>933</v>
      </c>
    </row>
    <row r="1366" spans="1:6" x14ac:dyDescent="0.25">
      <c r="A1366" s="64">
        <f>'2020_1-2-8_Download'!B82</f>
        <v>241001</v>
      </c>
      <c r="B1366">
        <f>'2020_1-2-8_Download'!$O$67</f>
        <v>2015</v>
      </c>
      <c r="C1366" t="str">
        <f>'2020_1-2-8_Download'!$D$70</f>
        <v>Deutsche</v>
      </c>
      <c r="D1366" t="str">
        <f>VLOOKUP(A1366,[1]Tabelle1!A$1:B$68,2,FALSE)</f>
        <v xml:space="preserve">   dav. Hannover  Lhst.</v>
      </c>
      <c r="E1366" t="str">
        <f>VLOOKUP(A1366,[2]Kreise!$A$2:$C$53,3,FALSE)</f>
        <v>K03241001</v>
      </c>
      <c r="F1366">
        <f>VLOOKUP(A1366,'2020_1-2-8_Download'!$B$11:$T$62,14,FALSE)</f>
        <v>569</v>
      </c>
    </row>
    <row r="1367" spans="1:6" x14ac:dyDescent="0.25">
      <c r="A1367" s="64">
        <f>'2020_1-2-8_Download'!B83</f>
        <v>241999</v>
      </c>
      <c r="B1367">
        <f>'2020_1-2-8_Download'!$O$67</f>
        <v>2015</v>
      </c>
      <c r="C1367" t="str">
        <f>'2020_1-2-8_Download'!$D$70</f>
        <v>Deutsche</v>
      </c>
      <c r="D1367" t="str">
        <f>VLOOKUP(A1367,[1]Tabelle1!A$1:B$68,2,FALSE)</f>
        <v xml:space="preserve">   dav. Hannover  Umland</v>
      </c>
      <c r="E1367" t="str">
        <f>VLOOKUP(A1367,[2]Kreise!$A$2:$C$53,3,FALSE)</f>
        <v>K03241999</v>
      </c>
      <c r="F1367">
        <f>VLOOKUP(A1367,'2020_1-2-8_Download'!$B$11:$T$62,14,FALSE)</f>
        <v>364</v>
      </c>
    </row>
    <row r="1368" spans="1:6" x14ac:dyDescent="0.25">
      <c r="A1368" s="64">
        <f>'2020_1-2-8_Download'!B84</f>
        <v>251</v>
      </c>
      <c r="B1368">
        <f>'2020_1-2-8_Download'!$O$67</f>
        <v>2015</v>
      </c>
      <c r="C1368" t="str">
        <f>'2020_1-2-8_Download'!$D$70</f>
        <v>Deutsche</v>
      </c>
      <c r="D1368" t="str">
        <f>VLOOKUP(A1368,[1]Tabelle1!A$1:B$68,2,FALSE)</f>
        <v>Diepholz</v>
      </c>
      <c r="E1368" t="str">
        <f>VLOOKUP(A1368,[2]Kreise!$A$2:$C$53,3,FALSE)</f>
        <v>K03251</v>
      </c>
      <c r="F1368">
        <f>VLOOKUP(A1368,'2020_1-2-8_Download'!$B$11:$T$62,14,FALSE)</f>
        <v>127</v>
      </c>
    </row>
    <row r="1369" spans="1:6" x14ac:dyDescent="0.25">
      <c r="A1369" s="64">
        <f>'2020_1-2-8_Download'!B85</f>
        <v>252</v>
      </c>
      <c r="B1369">
        <f>'2020_1-2-8_Download'!$O$67</f>
        <v>2015</v>
      </c>
      <c r="C1369" t="str">
        <f>'2020_1-2-8_Download'!$D$70</f>
        <v>Deutsche</v>
      </c>
      <c r="D1369" t="str">
        <f>VLOOKUP(A1369,[1]Tabelle1!A$1:B$68,2,FALSE)</f>
        <v>Hameln-Pyrmont</v>
      </c>
      <c r="E1369" t="str">
        <f>VLOOKUP(A1369,[2]Kreise!$A$2:$C$53,3,FALSE)</f>
        <v>K03252</v>
      </c>
      <c r="F1369">
        <f>VLOOKUP(A1369,'2020_1-2-8_Download'!$B$11:$T$62,14,FALSE)</f>
        <v>109</v>
      </c>
    </row>
    <row r="1370" spans="1:6" x14ac:dyDescent="0.25">
      <c r="A1370" s="64">
        <f>'2020_1-2-8_Download'!B86</f>
        <v>254</v>
      </c>
      <c r="B1370">
        <f>'2020_1-2-8_Download'!$O$67</f>
        <v>2015</v>
      </c>
      <c r="C1370" t="str">
        <f>'2020_1-2-8_Download'!$D$70</f>
        <v>Deutsche</v>
      </c>
      <c r="D1370" t="str">
        <f>VLOOKUP(A1370,[1]Tabelle1!A$1:B$68,2,FALSE)</f>
        <v>Hildesheim</v>
      </c>
      <c r="E1370" t="str">
        <f>VLOOKUP(A1370,[2]Kreise!$A$2:$C$53,3,FALSE)</f>
        <v>K03254</v>
      </c>
      <c r="F1370">
        <f>VLOOKUP(A1370,'2020_1-2-8_Download'!$B$11:$T$62,14,FALSE)</f>
        <v>163</v>
      </c>
    </row>
    <row r="1371" spans="1:6" x14ac:dyDescent="0.25">
      <c r="A1371" s="64">
        <f>'2020_1-2-8_Download'!B87</f>
        <v>255</v>
      </c>
      <c r="B1371">
        <f>'2020_1-2-8_Download'!$O$67</f>
        <v>2015</v>
      </c>
      <c r="C1371" t="str">
        <f>'2020_1-2-8_Download'!$D$70</f>
        <v>Deutsche</v>
      </c>
      <c r="D1371" t="str">
        <f>VLOOKUP(A1371,[1]Tabelle1!A$1:B$68,2,FALSE)</f>
        <v>Holzminden</v>
      </c>
      <c r="E1371" t="str">
        <f>VLOOKUP(A1371,[2]Kreise!$A$2:$C$53,3,FALSE)</f>
        <v>K03255</v>
      </c>
      <c r="F1371">
        <f>VLOOKUP(A1371,'2020_1-2-8_Download'!$B$11:$T$62,14,FALSE)</f>
        <v>38</v>
      </c>
    </row>
    <row r="1372" spans="1:6" x14ac:dyDescent="0.25">
      <c r="A1372" s="64">
        <f>'2020_1-2-8_Download'!B88</f>
        <v>256</v>
      </c>
      <c r="B1372">
        <f>'2020_1-2-8_Download'!$O$67</f>
        <v>2015</v>
      </c>
      <c r="C1372" t="str">
        <f>'2020_1-2-8_Download'!$D$70</f>
        <v>Deutsche</v>
      </c>
      <c r="D1372" t="str">
        <f>VLOOKUP(A1372,[1]Tabelle1!A$1:B$68,2,FALSE)</f>
        <v>Nienburg (Weser)</v>
      </c>
      <c r="E1372" t="str">
        <f>VLOOKUP(A1372,[2]Kreise!$A$2:$C$53,3,FALSE)</f>
        <v>K03256</v>
      </c>
      <c r="F1372">
        <f>VLOOKUP(A1372,'2020_1-2-8_Download'!$B$11:$T$62,14,FALSE)</f>
        <v>58</v>
      </c>
    </row>
    <row r="1373" spans="1:6" x14ac:dyDescent="0.25">
      <c r="A1373" s="64">
        <f>'2020_1-2-8_Download'!B89</f>
        <v>257</v>
      </c>
      <c r="B1373">
        <f>'2020_1-2-8_Download'!$O$67</f>
        <v>2015</v>
      </c>
      <c r="C1373" t="str">
        <f>'2020_1-2-8_Download'!$D$70</f>
        <v>Deutsche</v>
      </c>
      <c r="D1373" t="str">
        <f>VLOOKUP(A1373,[1]Tabelle1!A$1:B$68,2,FALSE)</f>
        <v>Schaumburg</v>
      </c>
      <c r="E1373" t="str">
        <f>VLOOKUP(A1373,[2]Kreise!$A$2:$C$53,3,FALSE)</f>
        <v>K03257</v>
      </c>
      <c r="F1373">
        <f>VLOOKUP(A1373,'2020_1-2-8_Download'!$B$11:$T$62,14,FALSE)</f>
        <v>83</v>
      </c>
    </row>
    <row r="1374" spans="1:6" x14ac:dyDescent="0.25">
      <c r="A1374" s="64">
        <f>'2020_1-2-8_Download'!B90</f>
        <v>2</v>
      </c>
      <c r="B1374">
        <f>'2020_1-2-8_Download'!$O$67</f>
        <v>2015</v>
      </c>
      <c r="C1374" t="str">
        <f>'2020_1-2-8_Download'!$D$70</f>
        <v>Deutsche</v>
      </c>
      <c r="D1374" t="str">
        <f>VLOOKUP(A1374,[1]Tabelle1!A$1:B$68,2,FALSE)</f>
        <v>Stat. Region Hannover</v>
      </c>
      <c r="E1374" t="str">
        <f>VLOOKUP(A1374,[2]Kreise!$A$2:$C$53,3,FALSE)</f>
        <v>K032</v>
      </c>
      <c r="F1374">
        <f>VLOOKUP(A1374,'2020_1-2-8_Download'!$B$11:$T$62,14,FALSE)</f>
        <v>1511</v>
      </c>
    </row>
    <row r="1375" spans="1:6" x14ac:dyDescent="0.25">
      <c r="A1375" s="64">
        <f>'2020_1-2-8_Download'!B91</f>
        <v>351</v>
      </c>
      <c r="B1375">
        <f>'2020_1-2-8_Download'!$O$67</f>
        <v>2015</v>
      </c>
      <c r="C1375" t="str">
        <f>'2020_1-2-8_Download'!$D$70</f>
        <v>Deutsche</v>
      </c>
      <c r="D1375" t="str">
        <f>VLOOKUP(A1375,[1]Tabelle1!A$1:B$68,2,FALSE)</f>
        <v>Celle</v>
      </c>
      <c r="E1375" t="str">
        <f>VLOOKUP(A1375,[2]Kreise!$A$2:$C$53,3,FALSE)</f>
        <v>K03351</v>
      </c>
      <c r="F1375">
        <f>VLOOKUP(A1375,'2020_1-2-8_Download'!$B$11:$T$62,14,FALSE)</f>
        <v>87</v>
      </c>
    </row>
    <row r="1376" spans="1:6" x14ac:dyDescent="0.25">
      <c r="A1376" s="64">
        <f>'2020_1-2-8_Download'!B92</f>
        <v>352</v>
      </c>
      <c r="B1376">
        <f>'2020_1-2-8_Download'!$O$67</f>
        <v>2015</v>
      </c>
      <c r="C1376" t="str">
        <f>'2020_1-2-8_Download'!$D$70</f>
        <v>Deutsche</v>
      </c>
      <c r="D1376" t="str">
        <f>VLOOKUP(A1376,[1]Tabelle1!A$1:B$68,2,FALSE)</f>
        <v>Cuxhaven</v>
      </c>
      <c r="E1376" t="str">
        <f>VLOOKUP(A1376,[2]Kreise!$A$2:$C$53,3,FALSE)</f>
        <v>K03352</v>
      </c>
      <c r="F1376">
        <f>VLOOKUP(A1376,'2020_1-2-8_Download'!$B$11:$T$62,14,FALSE)</f>
        <v>84</v>
      </c>
    </row>
    <row r="1377" spans="1:6" x14ac:dyDescent="0.25">
      <c r="A1377" s="64">
        <f>'2020_1-2-8_Download'!B93</f>
        <v>353</v>
      </c>
      <c r="B1377">
        <f>'2020_1-2-8_Download'!$O$67</f>
        <v>2015</v>
      </c>
      <c r="C1377" t="str">
        <f>'2020_1-2-8_Download'!$D$70</f>
        <v>Deutsche</v>
      </c>
      <c r="D1377" t="str">
        <f>VLOOKUP(A1377,[1]Tabelle1!A$1:B$68,2,FALSE)</f>
        <v>Harburg</v>
      </c>
      <c r="E1377" t="str">
        <f>VLOOKUP(A1377,[2]Kreise!$A$2:$C$53,3,FALSE)</f>
        <v>K03353</v>
      </c>
      <c r="F1377">
        <f>VLOOKUP(A1377,'2020_1-2-8_Download'!$B$11:$T$62,14,FALSE)</f>
        <v>90</v>
      </c>
    </row>
    <row r="1378" spans="1:6" x14ac:dyDescent="0.25">
      <c r="A1378" s="64">
        <f>'2020_1-2-8_Download'!B94</f>
        <v>354</v>
      </c>
      <c r="B1378">
        <f>'2020_1-2-8_Download'!$O$67</f>
        <v>2015</v>
      </c>
      <c r="C1378" t="str">
        <f>'2020_1-2-8_Download'!$D$70</f>
        <v>Deutsche</v>
      </c>
      <c r="D1378" t="str">
        <f>VLOOKUP(A1378,[1]Tabelle1!A$1:B$68,2,FALSE)</f>
        <v>Lüchow-Dannenberg</v>
      </c>
      <c r="E1378" t="str">
        <f>VLOOKUP(A1378,[2]Kreise!$A$2:$C$53,3,FALSE)</f>
        <v>K03354</v>
      </c>
      <c r="F1378">
        <f>VLOOKUP(A1378,'2020_1-2-8_Download'!$B$11:$T$62,14,FALSE)</f>
        <v>35</v>
      </c>
    </row>
    <row r="1379" spans="1:6" x14ac:dyDescent="0.25">
      <c r="A1379" s="64">
        <f>'2020_1-2-8_Download'!B95</f>
        <v>355</v>
      </c>
      <c r="B1379">
        <f>'2020_1-2-8_Download'!$O$67</f>
        <v>2015</v>
      </c>
      <c r="C1379" t="str">
        <f>'2020_1-2-8_Download'!$D$70</f>
        <v>Deutsche</v>
      </c>
      <c r="D1379" t="str">
        <f>VLOOKUP(A1379,[1]Tabelle1!A$1:B$68,2,FALSE)</f>
        <v>Lüneburg</v>
      </c>
      <c r="E1379" t="str">
        <f>VLOOKUP(A1379,[2]Kreise!$A$2:$C$53,3,FALSE)</f>
        <v>K03355</v>
      </c>
      <c r="F1379">
        <f>VLOOKUP(A1379,'2020_1-2-8_Download'!$B$11:$T$62,14,FALSE)</f>
        <v>62</v>
      </c>
    </row>
    <row r="1380" spans="1:6" x14ac:dyDescent="0.25">
      <c r="A1380" s="64">
        <f>'2020_1-2-8_Download'!B96</f>
        <v>356</v>
      </c>
      <c r="B1380">
        <f>'2020_1-2-8_Download'!$O$67</f>
        <v>2015</v>
      </c>
      <c r="C1380" t="str">
        <f>'2020_1-2-8_Download'!$D$70</f>
        <v>Deutsche</v>
      </c>
      <c r="D1380" t="str">
        <f>VLOOKUP(A1380,[1]Tabelle1!A$1:B$68,2,FALSE)</f>
        <v>Osterholz</v>
      </c>
      <c r="E1380" t="str">
        <f>VLOOKUP(A1380,[2]Kreise!$A$2:$C$53,3,FALSE)</f>
        <v>K03356</v>
      </c>
      <c r="F1380">
        <f>VLOOKUP(A1380,'2020_1-2-8_Download'!$B$11:$T$62,14,FALSE)</f>
        <v>60</v>
      </c>
    </row>
    <row r="1381" spans="1:6" x14ac:dyDescent="0.25">
      <c r="A1381" s="64">
        <f>'2020_1-2-8_Download'!B97</f>
        <v>357</v>
      </c>
      <c r="B1381">
        <f>'2020_1-2-8_Download'!$O$67</f>
        <v>2015</v>
      </c>
      <c r="C1381" t="str">
        <f>'2020_1-2-8_Download'!$D$70</f>
        <v>Deutsche</v>
      </c>
      <c r="D1381" t="str">
        <f>VLOOKUP(A1381,[1]Tabelle1!A$1:B$68,2,FALSE)</f>
        <v>Rotenburg (Wümme)</v>
      </c>
      <c r="E1381" t="str">
        <f>VLOOKUP(A1381,[2]Kreise!$A$2:$C$53,3,FALSE)</f>
        <v>K03357</v>
      </c>
      <c r="F1381">
        <f>VLOOKUP(A1381,'2020_1-2-8_Download'!$B$11:$T$62,14,FALSE)</f>
        <v>62</v>
      </c>
    </row>
    <row r="1382" spans="1:6" x14ac:dyDescent="0.25">
      <c r="A1382" s="64">
        <f>'2020_1-2-8_Download'!B98</f>
        <v>358</v>
      </c>
      <c r="B1382">
        <f>'2020_1-2-8_Download'!$O$67</f>
        <v>2015</v>
      </c>
      <c r="C1382" t="str">
        <f>'2020_1-2-8_Download'!$D$70</f>
        <v>Deutsche</v>
      </c>
      <c r="D1382" t="str">
        <f>VLOOKUP(A1382,[1]Tabelle1!A$1:B$68,2,FALSE)</f>
        <v>Heidekreis</v>
      </c>
      <c r="E1382" t="str">
        <f>VLOOKUP(A1382,[2]Kreise!$A$2:$C$53,3,FALSE)</f>
        <v>K03358</v>
      </c>
      <c r="F1382">
        <f>VLOOKUP(A1382,'2020_1-2-8_Download'!$B$11:$T$62,14,FALSE)</f>
        <v>95</v>
      </c>
    </row>
    <row r="1383" spans="1:6" x14ac:dyDescent="0.25">
      <c r="A1383" s="64">
        <f>'2020_1-2-8_Download'!B99</f>
        <v>359</v>
      </c>
      <c r="B1383">
        <f>'2020_1-2-8_Download'!$O$67</f>
        <v>2015</v>
      </c>
      <c r="C1383" t="str">
        <f>'2020_1-2-8_Download'!$D$70</f>
        <v>Deutsche</v>
      </c>
      <c r="D1383" t="str">
        <f>VLOOKUP(A1383,[1]Tabelle1!A$1:B$68,2,FALSE)</f>
        <v>Stade</v>
      </c>
      <c r="E1383" t="str">
        <f>VLOOKUP(A1383,[2]Kreise!$A$2:$C$53,3,FALSE)</f>
        <v>K03359</v>
      </c>
      <c r="F1383">
        <f>VLOOKUP(A1383,'2020_1-2-8_Download'!$B$11:$T$62,14,FALSE)</f>
        <v>127</v>
      </c>
    </row>
    <row r="1384" spans="1:6" x14ac:dyDescent="0.25">
      <c r="A1384" s="64">
        <f>'2020_1-2-8_Download'!B100</f>
        <v>360</v>
      </c>
      <c r="B1384">
        <f>'2020_1-2-8_Download'!$O$67</f>
        <v>2015</v>
      </c>
      <c r="C1384" t="str">
        <f>'2020_1-2-8_Download'!$D$70</f>
        <v>Deutsche</v>
      </c>
      <c r="D1384" t="str">
        <f>VLOOKUP(A1384,[1]Tabelle1!A$1:B$68,2,FALSE)</f>
        <v>Uelzen</v>
      </c>
      <c r="E1384" t="str">
        <f>VLOOKUP(A1384,[2]Kreise!$A$2:$C$53,3,FALSE)</f>
        <v>K03360</v>
      </c>
      <c r="F1384">
        <f>VLOOKUP(A1384,'2020_1-2-8_Download'!$B$11:$T$62,14,FALSE)</f>
        <v>53</v>
      </c>
    </row>
    <row r="1385" spans="1:6" x14ac:dyDescent="0.25">
      <c r="A1385" s="64">
        <f>'2020_1-2-8_Download'!B101</f>
        <v>361</v>
      </c>
      <c r="B1385">
        <f>'2020_1-2-8_Download'!$O$67</f>
        <v>2015</v>
      </c>
      <c r="C1385" t="str">
        <f>'2020_1-2-8_Download'!$D$70</f>
        <v>Deutsche</v>
      </c>
      <c r="D1385" t="str">
        <f>VLOOKUP(A1385,[1]Tabelle1!A$1:B$68,2,FALSE)</f>
        <v>Verden</v>
      </c>
      <c r="E1385" t="str">
        <f>VLOOKUP(A1385,[2]Kreise!$A$2:$C$53,3,FALSE)</f>
        <v>K03361</v>
      </c>
      <c r="F1385">
        <f>VLOOKUP(A1385,'2020_1-2-8_Download'!$B$11:$T$62,14,FALSE)</f>
        <v>58</v>
      </c>
    </row>
    <row r="1386" spans="1:6" x14ac:dyDescent="0.25">
      <c r="A1386" s="64">
        <f>'2020_1-2-8_Download'!B102</f>
        <v>3</v>
      </c>
      <c r="B1386">
        <f>'2020_1-2-8_Download'!$O$67</f>
        <v>2015</v>
      </c>
      <c r="C1386" t="str">
        <f>'2020_1-2-8_Download'!$D$70</f>
        <v>Deutsche</v>
      </c>
      <c r="D1386" t="str">
        <f>VLOOKUP(A1386,[1]Tabelle1!A$1:B$68,2,FALSE)</f>
        <v>Stat. Region Lüneburg</v>
      </c>
      <c r="E1386" t="str">
        <f>VLOOKUP(A1386,[2]Kreise!$A$2:$C$53,3,FALSE)</f>
        <v>K033</v>
      </c>
      <c r="F1386">
        <f>VLOOKUP(A1386,'2020_1-2-8_Download'!$B$11:$T$62,14,FALSE)</f>
        <v>813</v>
      </c>
    </row>
    <row r="1387" spans="1:6" x14ac:dyDescent="0.25">
      <c r="A1387" s="64">
        <f>'2020_1-2-8_Download'!B103</f>
        <v>401</v>
      </c>
      <c r="B1387">
        <f>'2020_1-2-8_Download'!$O$67</f>
        <v>2015</v>
      </c>
      <c r="C1387" t="str">
        <f>'2020_1-2-8_Download'!$D$70</f>
        <v>Deutsche</v>
      </c>
      <c r="D1387" t="str">
        <f>VLOOKUP(A1387,[1]Tabelle1!A$1:B$68,2,FALSE)</f>
        <v>Delmenhorst  Stadt</v>
      </c>
      <c r="E1387" t="str">
        <f>VLOOKUP(A1387,[2]Kreise!$A$2:$C$53,3,FALSE)</f>
        <v>K03401</v>
      </c>
      <c r="F1387">
        <f>VLOOKUP(A1387,'2020_1-2-8_Download'!$B$11:$T$62,14,FALSE)</f>
        <v>83</v>
      </c>
    </row>
    <row r="1388" spans="1:6" x14ac:dyDescent="0.25">
      <c r="A1388" s="64">
        <f>'2020_1-2-8_Download'!B104</f>
        <v>402</v>
      </c>
      <c r="B1388">
        <f>'2020_1-2-8_Download'!$O$67</f>
        <v>2015</v>
      </c>
      <c r="C1388" t="str">
        <f>'2020_1-2-8_Download'!$D$70</f>
        <v>Deutsche</v>
      </c>
      <c r="D1388" t="str">
        <f>VLOOKUP(A1388,[1]Tabelle1!A$1:B$68,2,FALSE)</f>
        <v>Emden  Stadt</v>
      </c>
      <c r="E1388" t="str">
        <f>VLOOKUP(A1388,[2]Kreise!$A$2:$C$53,3,FALSE)</f>
        <v>K03402</v>
      </c>
      <c r="F1388">
        <f>VLOOKUP(A1388,'2020_1-2-8_Download'!$B$11:$T$62,14,FALSE)</f>
        <v>40</v>
      </c>
    </row>
    <row r="1389" spans="1:6" x14ac:dyDescent="0.25">
      <c r="A1389" s="64">
        <f>'2020_1-2-8_Download'!B105</f>
        <v>403</v>
      </c>
      <c r="B1389">
        <f>'2020_1-2-8_Download'!$O$67</f>
        <v>2015</v>
      </c>
      <c r="C1389" t="str">
        <f>'2020_1-2-8_Download'!$D$70</f>
        <v>Deutsche</v>
      </c>
      <c r="D1389" t="str">
        <f>VLOOKUP(A1389,[1]Tabelle1!A$1:B$68,2,FALSE)</f>
        <v>Oldenburg(Oldb)  Stadt</v>
      </c>
      <c r="E1389" t="str">
        <f>VLOOKUP(A1389,[2]Kreise!$A$2:$C$53,3,FALSE)</f>
        <v>K03403</v>
      </c>
      <c r="F1389">
        <f>VLOOKUP(A1389,'2020_1-2-8_Download'!$B$11:$T$62,14,FALSE)</f>
        <v>140</v>
      </c>
    </row>
    <row r="1390" spans="1:6" x14ac:dyDescent="0.25">
      <c r="A1390" s="64">
        <f>'2020_1-2-8_Download'!B106</f>
        <v>404</v>
      </c>
      <c r="B1390">
        <f>'2020_1-2-8_Download'!$O$67</f>
        <v>2015</v>
      </c>
      <c r="C1390" t="str">
        <f>'2020_1-2-8_Download'!$D$70</f>
        <v>Deutsche</v>
      </c>
      <c r="D1390" t="str">
        <f>VLOOKUP(A1390,[1]Tabelle1!A$1:B$68,2,FALSE)</f>
        <v>Osnabrück  Stadt</v>
      </c>
      <c r="E1390" t="str">
        <f>VLOOKUP(A1390,[2]Kreise!$A$2:$C$53,3,FALSE)</f>
        <v>K03404</v>
      </c>
      <c r="F1390">
        <f>VLOOKUP(A1390,'2020_1-2-8_Download'!$B$11:$T$62,14,FALSE)</f>
        <v>151</v>
      </c>
    </row>
    <row r="1391" spans="1:6" x14ac:dyDescent="0.25">
      <c r="A1391" s="64">
        <f>'2020_1-2-8_Download'!B107</f>
        <v>405</v>
      </c>
      <c r="B1391">
        <f>'2020_1-2-8_Download'!$O$67</f>
        <v>2015</v>
      </c>
      <c r="C1391" t="str">
        <f>'2020_1-2-8_Download'!$D$70</f>
        <v>Deutsche</v>
      </c>
      <c r="D1391" t="str">
        <f>VLOOKUP(A1391,[1]Tabelle1!A$1:B$68,2,FALSE)</f>
        <v>Wilhelmshaven  Stadt</v>
      </c>
      <c r="E1391" t="str">
        <f>VLOOKUP(A1391,[2]Kreise!$A$2:$C$53,3,FALSE)</f>
        <v>K03405</v>
      </c>
      <c r="F1391">
        <f>VLOOKUP(A1391,'2020_1-2-8_Download'!$B$11:$T$62,14,FALSE)</f>
        <v>84</v>
      </c>
    </row>
    <row r="1392" spans="1:6" x14ac:dyDescent="0.25">
      <c r="A1392" s="64">
        <f>'2020_1-2-8_Download'!B108</f>
        <v>451</v>
      </c>
      <c r="B1392">
        <f>'2020_1-2-8_Download'!$O$67</f>
        <v>2015</v>
      </c>
      <c r="C1392" t="str">
        <f>'2020_1-2-8_Download'!$D$70</f>
        <v>Deutsche</v>
      </c>
      <c r="D1392" t="str">
        <f>VLOOKUP(A1392,[1]Tabelle1!A$1:B$68,2,FALSE)</f>
        <v>Ammerland</v>
      </c>
      <c r="E1392" t="str">
        <f>VLOOKUP(A1392,[2]Kreise!$A$2:$C$53,3,FALSE)</f>
        <v>K03451</v>
      </c>
      <c r="F1392">
        <f>VLOOKUP(A1392,'2020_1-2-8_Download'!$B$11:$T$62,14,FALSE)</f>
        <v>63</v>
      </c>
    </row>
    <row r="1393" spans="1:6" x14ac:dyDescent="0.25">
      <c r="A1393" s="64">
        <f>'2020_1-2-8_Download'!B109</f>
        <v>452</v>
      </c>
      <c r="B1393">
        <f>'2020_1-2-8_Download'!$O$67</f>
        <v>2015</v>
      </c>
      <c r="C1393" t="str">
        <f>'2020_1-2-8_Download'!$D$70</f>
        <v>Deutsche</v>
      </c>
      <c r="D1393" t="str">
        <f>VLOOKUP(A1393,[1]Tabelle1!A$1:B$68,2,FALSE)</f>
        <v>Aurich</v>
      </c>
      <c r="E1393" t="str">
        <f>VLOOKUP(A1393,[2]Kreise!$A$2:$C$53,3,FALSE)</f>
        <v>K03452</v>
      </c>
      <c r="F1393">
        <f>VLOOKUP(A1393,'2020_1-2-8_Download'!$B$11:$T$62,14,FALSE)</f>
        <v>97</v>
      </c>
    </row>
    <row r="1394" spans="1:6" x14ac:dyDescent="0.25">
      <c r="A1394" s="64">
        <f>'2020_1-2-8_Download'!B110</f>
        <v>453</v>
      </c>
      <c r="B1394">
        <f>'2020_1-2-8_Download'!$O$67</f>
        <v>2015</v>
      </c>
      <c r="C1394" t="str">
        <f>'2020_1-2-8_Download'!$D$70</f>
        <v>Deutsche</v>
      </c>
      <c r="D1394" t="str">
        <f>VLOOKUP(A1394,[1]Tabelle1!A$1:B$68,2,FALSE)</f>
        <v>Cloppenburg</v>
      </c>
      <c r="E1394" t="str">
        <f>VLOOKUP(A1394,[2]Kreise!$A$2:$C$53,3,FALSE)</f>
        <v>K03453</v>
      </c>
      <c r="F1394">
        <f>VLOOKUP(A1394,'2020_1-2-8_Download'!$B$11:$T$62,14,FALSE)</f>
        <v>180</v>
      </c>
    </row>
    <row r="1395" spans="1:6" x14ac:dyDescent="0.25">
      <c r="A1395" s="64">
        <f>'2020_1-2-8_Download'!B111</f>
        <v>454</v>
      </c>
      <c r="B1395">
        <f>'2020_1-2-8_Download'!$O$67</f>
        <v>2015</v>
      </c>
      <c r="C1395" t="str">
        <f>'2020_1-2-8_Download'!$D$70</f>
        <v>Deutsche</v>
      </c>
      <c r="D1395" t="str">
        <f>VLOOKUP(A1395,[1]Tabelle1!A$1:B$68,2,FALSE)</f>
        <v>Emsland</v>
      </c>
      <c r="E1395" t="str">
        <f>VLOOKUP(A1395,[2]Kreise!$A$2:$C$53,3,FALSE)</f>
        <v>K03454</v>
      </c>
      <c r="F1395">
        <f>VLOOKUP(A1395,'2020_1-2-8_Download'!$B$11:$T$62,14,FALSE)</f>
        <v>291</v>
      </c>
    </row>
    <row r="1396" spans="1:6" x14ac:dyDescent="0.25">
      <c r="A1396" s="64">
        <f>'2020_1-2-8_Download'!B112</f>
        <v>455</v>
      </c>
      <c r="B1396">
        <f>'2020_1-2-8_Download'!$O$67</f>
        <v>2015</v>
      </c>
      <c r="C1396" t="str">
        <f>'2020_1-2-8_Download'!$D$70</f>
        <v>Deutsche</v>
      </c>
      <c r="D1396" t="str">
        <f>VLOOKUP(A1396,[1]Tabelle1!A$1:B$68,2,FALSE)</f>
        <v>Friesland</v>
      </c>
      <c r="E1396" t="str">
        <f>VLOOKUP(A1396,[2]Kreise!$A$2:$C$53,3,FALSE)</f>
        <v>K03455</v>
      </c>
      <c r="F1396">
        <f>VLOOKUP(A1396,'2020_1-2-8_Download'!$B$11:$T$62,14,FALSE)</f>
        <v>62</v>
      </c>
    </row>
    <row r="1397" spans="1:6" x14ac:dyDescent="0.25">
      <c r="A1397" s="64">
        <f>'2020_1-2-8_Download'!B113</f>
        <v>456</v>
      </c>
      <c r="B1397">
        <f>'2020_1-2-8_Download'!$O$67</f>
        <v>2015</v>
      </c>
      <c r="C1397" t="str">
        <f>'2020_1-2-8_Download'!$D$70</f>
        <v>Deutsche</v>
      </c>
      <c r="D1397" t="str">
        <f>VLOOKUP(A1397,[1]Tabelle1!A$1:B$68,2,FALSE)</f>
        <v>Grafschaft Bentheim</v>
      </c>
      <c r="E1397" t="str">
        <f>VLOOKUP(A1397,[2]Kreise!$A$2:$C$53,3,FALSE)</f>
        <v>K03456</v>
      </c>
      <c r="F1397">
        <f>VLOOKUP(A1397,'2020_1-2-8_Download'!$B$11:$T$62,14,FALSE)</f>
        <v>132</v>
      </c>
    </row>
    <row r="1398" spans="1:6" x14ac:dyDescent="0.25">
      <c r="A1398" s="64">
        <f>'2020_1-2-8_Download'!B114</f>
        <v>457</v>
      </c>
      <c r="B1398">
        <f>'2020_1-2-8_Download'!$O$67</f>
        <v>2015</v>
      </c>
      <c r="C1398" t="str">
        <f>'2020_1-2-8_Download'!$D$70</f>
        <v>Deutsche</v>
      </c>
      <c r="D1398" t="str">
        <f>VLOOKUP(A1398,[1]Tabelle1!A$1:B$68,2,FALSE)</f>
        <v>Leer</v>
      </c>
      <c r="E1398" t="str">
        <f>VLOOKUP(A1398,[2]Kreise!$A$2:$C$53,3,FALSE)</f>
        <v>K03457</v>
      </c>
      <c r="F1398">
        <f>VLOOKUP(A1398,'2020_1-2-8_Download'!$B$11:$T$62,14,FALSE)</f>
        <v>93</v>
      </c>
    </row>
    <row r="1399" spans="1:6" x14ac:dyDescent="0.25">
      <c r="A1399" s="64">
        <f>'2020_1-2-8_Download'!B115</f>
        <v>458</v>
      </c>
      <c r="B1399">
        <f>'2020_1-2-8_Download'!$O$67</f>
        <v>2015</v>
      </c>
      <c r="C1399" t="str">
        <f>'2020_1-2-8_Download'!$D$70</f>
        <v>Deutsche</v>
      </c>
      <c r="D1399" t="str">
        <f>VLOOKUP(A1399,[1]Tabelle1!A$1:B$68,2,FALSE)</f>
        <v>Oldenburg</v>
      </c>
      <c r="E1399" t="str">
        <f>VLOOKUP(A1399,[2]Kreise!$A$2:$C$53,3,FALSE)</f>
        <v>K03458</v>
      </c>
      <c r="F1399">
        <f>VLOOKUP(A1399,'2020_1-2-8_Download'!$B$11:$T$62,14,FALSE)</f>
        <v>83</v>
      </c>
    </row>
    <row r="1400" spans="1:6" x14ac:dyDescent="0.25">
      <c r="A1400" s="64">
        <f>'2020_1-2-8_Download'!B116</f>
        <v>459</v>
      </c>
      <c r="B1400">
        <f>'2020_1-2-8_Download'!$O$67</f>
        <v>2015</v>
      </c>
      <c r="C1400" t="str">
        <f>'2020_1-2-8_Download'!$D$70</f>
        <v>Deutsche</v>
      </c>
      <c r="D1400" t="str">
        <f>VLOOKUP(A1400,[1]Tabelle1!A$1:B$68,2,FALSE)</f>
        <v>Osnabrück</v>
      </c>
      <c r="E1400" t="str">
        <f>VLOOKUP(A1400,[2]Kreise!$A$2:$C$53,3,FALSE)</f>
        <v>K03459</v>
      </c>
      <c r="F1400">
        <f>VLOOKUP(A1400,'2020_1-2-8_Download'!$B$11:$T$62,14,FALSE)</f>
        <v>199</v>
      </c>
    </row>
    <row r="1401" spans="1:6" x14ac:dyDescent="0.25">
      <c r="A1401" s="64">
        <f>'2020_1-2-8_Download'!B117</f>
        <v>460</v>
      </c>
      <c r="B1401">
        <f>'2020_1-2-8_Download'!$O$67</f>
        <v>2015</v>
      </c>
      <c r="C1401" t="str">
        <f>'2020_1-2-8_Download'!$D$70</f>
        <v>Deutsche</v>
      </c>
      <c r="D1401" t="str">
        <f>VLOOKUP(A1401,[1]Tabelle1!A$1:B$68,2,FALSE)</f>
        <v>Vechta</v>
      </c>
      <c r="E1401" t="str">
        <f>VLOOKUP(A1401,[2]Kreise!$A$2:$C$53,3,FALSE)</f>
        <v>K03460</v>
      </c>
      <c r="F1401">
        <f>VLOOKUP(A1401,'2020_1-2-8_Download'!$B$11:$T$62,14,FALSE)</f>
        <v>212</v>
      </c>
    </row>
    <row r="1402" spans="1:6" x14ac:dyDescent="0.25">
      <c r="A1402" s="64">
        <f>'2020_1-2-8_Download'!B118</f>
        <v>461</v>
      </c>
      <c r="B1402">
        <f>'2020_1-2-8_Download'!$O$67</f>
        <v>2015</v>
      </c>
      <c r="C1402" t="str">
        <f>'2020_1-2-8_Download'!$D$70</f>
        <v>Deutsche</v>
      </c>
      <c r="D1402" t="str">
        <f>VLOOKUP(A1402,[1]Tabelle1!A$1:B$68,2,FALSE)</f>
        <v>Wesermarsch</v>
      </c>
      <c r="E1402" t="str">
        <f>VLOOKUP(A1402,[2]Kreise!$A$2:$C$53,3,FALSE)</f>
        <v>K03461</v>
      </c>
      <c r="F1402">
        <f>VLOOKUP(A1402,'2020_1-2-8_Download'!$B$11:$T$62,14,FALSE)</f>
        <v>50</v>
      </c>
    </row>
    <row r="1403" spans="1:6" x14ac:dyDescent="0.25">
      <c r="A1403" s="64">
        <f>'2020_1-2-8_Download'!B119</f>
        <v>462</v>
      </c>
      <c r="B1403">
        <f>'2020_1-2-8_Download'!$O$67</f>
        <v>2015</v>
      </c>
      <c r="C1403" t="str">
        <f>'2020_1-2-8_Download'!$D$70</f>
        <v>Deutsche</v>
      </c>
      <c r="D1403" t="str">
        <f>VLOOKUP(A1403,[1]Tabelle1!A$1:B$68,2,FALSE)</f>
        <v>Wittmund</v>
      </c>
      <c r="E1403" t="str">
        <f>VLOOKUP(A1403,[2]Kreise!$A$2:$C$53,3,FALSE)</f>
        <v>K03462</v>
      </c>
      <c r="F1403">
        <f>VLOOKUP(A1403,'2020_1-2-8_Download'!$B$11:$T$62,14,FALSE)</f>
        <v>25</v>
      </c>
    </row>
    <row r="1404" spans="1:6" x14ac:dyDescent="0.25">
      <c r="A1404" s="64">
        <f>'2020_1-2-8_Download'!B120</f>
        <v>4</v>
      </c>
      <c r="B1404">
        <f>'2020_1-2-8_Download'!$O$67</f>
        <v>2015</v>
      </c>
      <c r="C1404" t="str">
        <f>'2020_1-2-8_Download'!$D$70</f>
        <v>Deutsche</v>
      </c>
      <c r="D1404" t="str">
        <f>VLOOKUP(A1404,[1]Tabelle1!A$1:B$68,2,FALSE)</f>
        <v>Stat. Region Weser-Ems</v>
      </c>
      <c r="E1404" t="str">
        <f>VLOOKUP(A1404,[2]Kreise!$A$2:$C$53,3,FALSE)</f>
        <v>K034</v>
      </c>
      <c r="F1404">
        <f>VLOOKUP(A1404,'2020_1-2-8_Download'!$B$11:$T$62,14,FALSE)</f>
        <v>1985</v>
      </c>
    </row>
    <row r="1405" spans="1:6" x14ac:dyDescent="0.25">
      <c r="A1405" s="64">
        <f>'2020_1-2-8_Download'!B121</f>
        <v>0</v>
      </c>
      <c r="B1405">
        <f>'2020_1-2-8_Download'!$O$67</f>
        <v>2015</v>
      </c>
      <c r="C1405" t="str">
        <f>'2020_1-2-8_Download'!$D$70</f>
        <v>Deutsche</v>
      </c>
      <c r="D1405" t="str">
        <f>VLOOKUP(A1405,[1]Tabelle1!A$1:B$68,2,FALSE)</f>
        <v>Niedersachsen</v>
      </c>
      <c r="E1405" t="str">
        <f>VLOOKUP(A1405,[2]Kreise!$A$2:$C$53,3,FALSE)</f>
        <v>K030</v>
      </c>
      <c r="F1405">
        <f>VLOOKUP(A1405,'2020_1-2-8_Download'!$B$11:$T$62,14,FALSE)</f>
        <v>5322</v>
      </c>
    </row>
    <row r="1406" spans="1:6" x14ac:dyDescent="0.25">
      <c r="A1406" s="64">
        <f>'2020_1-2-8_Download'!B70</f>
        <v>101</v>
      </c>
      <c r="B1406">
        <f>'2020_1-2-8_Download'!$P$67</f>
        <v>2016</v>
      </c>
      <c r="C1406" t="str">
        <f>'2020_1-2-8_Download'!$D$70</f>
        <v>Deutsche</v>
      </c>
      <c r="D1406" t="str">
        <f>VLOOKUP(A1406,[1]Tabelle1!A$1:B$68,2,FALSE)</f>
        <v>Braunschweig  Stadt</v>
      </c>
      <c r="E1406" t="str">
        <f>VLOOKUP(A1406,[2]Kreise!$A$2:$C$53,3,FALSE)</f>
        <v>K03101</v>
      </c>
      <c r="F1406">
        <f>VLOOKUP(A1406,'2020_1-2-8_Download'!$B$11:$T$62,15,FALSE)</f>
        <v>222</v>
      </c>
    </row>
    <row r="1407" spans="1:6" x14ac:dyDescent="0.25">
      <c r="A1407" s="64">
        <f>'2020_1-2-8_Download'!B71</f>
        <v>102</v>
      </c>
      <c r="B1407">
        <f>'2020_1-2-8_Download'!$P$67</f>
        <v>2016</v>
      </c>
      <c r="C1407" t="str">
        <f>'2020_1-2-8_Download'!$D$70</f>
        <v>Deutsche</v>
      </c>
      <c r="D1407" t="str">
        <f>VLOOKUP(A1407,[1]Tabelle1!A$1:B$68,2,FALSE)</f>
        <v>Salzgitter  Stadt</v>
      </c>
      <c r="E1407" t="str">
        <f>VLOOKUP(A1407,[2]Kreise!$A$2:$C$53,3,FALSE)</f>
        <v>K03102</v>
      </c>
      <c r="F1407">
        <f>VLOOKUP(A1407,'2020_1-2-8_Download'!$B$11:$T$62,15,FALSE)</f>
        <v>210</v>
      </c>
    </row>
    <row r="1408" spans="1:6" x14ac:dyDescent="0.25">
      <c r="A1408" s="64">
        <f>'2020_1-2-8_Download'!B72</f>
        <v>103</v>
      </c>
      <c r="B1408">
        <f>'2020_1-2-8_Download'!$P$67</f>
        <v>2016</v>
      </c>
      <c r="C1408" t="str">
        <f>'2020_1-2-8_Download'!$D$70</f>
        <v>Deutsche</v>
      </c>
      <c r="D1408" t="str">
        <f>VLOOKUP(A1408,[1]Tabelle1!A$1:B$68,2,FALSE)</f>
        <v>Wolfsburg  Stadt</v>
      </c>
      <c r="E1408" t="str">
        <f>VLOOKUP(A1408,[2]Kreise!$A$2:$C$53,3,FALSE)</f>
        <v>K03103</v>
      </c>
      <c r="F1408">
        <f>VLOOKUP(A1408,'2020_1-2-8_Download'!$B$11:$T$62,15,FALSE)</f>
        <v>208</v>
      </c>
    </row>
    <row r="1409" spans="1:6" x14ac:dyDescent="0.25">
      <c r="A1409" s="64">
        <f>'2020_1-2-8_Download'!B73</f>
        <v>151</v>
      </c>
      <c r="B1409">
        <f>'2020_1-2-8_Download'!$P$67</f>
        <v>2016</v>
      </c>
      <c r="C1409" t="str">
        <f>'2020_1-2-8_Download'!$D$70</f>
        <v>Deutsche</v>
      </c>
      <c r="D1409" t="str">
        <f>VLOOKUP(A1409,[1]Tabelle1!A$1:B$68,2,FALSE)</f>
        <v>Gifhorn</v>
      </c>
      <c r="E1409" t="str">
        <f>VLOOKUP(A1409,[2]Kreise!$A$2:$C$53,3,FALSE)</f>
        <v>K03151</v>
      </c>
      <c r="F1409">
        <f>VLOOKUP(A1409,'2020_1-2-8_Download'!$B$11:$T$62,15,FALSE)</f>
        <v>106</v>
      </c>
    </row>
    <row r="1410" spans="1:6" x14ac:dyDescent="0.25">
      <c r="A1410" s="64">
        <f>'2020_1-2-8_Download'!B74</f>
        <v>153</v>
      </c>
      <c r="B1410">
        <f>'2020_1-2-8_Download'!$P$67</f>
        <v>2016</v>
      </c>
      <c r="C1410" t="str">
        <f>'2020_1-2-8_Download'!$D$70</f>
        <v>Deutsche</v>
      </c>
      <c r="D1410" t="str">
        <f>VLOOKUP(A1410,[1]Tabelle1!A$1:B$68,2,FALSE)</f>
        <v>Goslar</v>
      </c>
      <c r="E1410" t="str">
        <f>VLOOKUP(A1410,[2]Kreise!$A$2:$C$53,3,FALSE)</f>
        <v>K03153</v>
      </c>
      <c r="F1410">
        <f>VLOOKUP(A1410,'2020_1-2-8_Download'!$B$11:$T$62,15,FALSE)</f>
        <v>164</v>
      </c>
    </row>
    <row r="1411" spans="1:6" x14ac:dyDescent="0.25">
      <c r="A1411" s="64">
        <f>'2020_1-2-8_Download'!B75</f>
        <v>154</v>
      </c>
      <c r="B1411">
        <f>'2020_1-2-8_Download'!$P$67</f>
        <v>2016</v>
      </c>
      <c r="C1411" t="str">
        <f>'2020_1-2-8_Download'!$D$70</f>
        <v>Deutsche</v>
      </c>
      <c r="D1411" t="str">
        <f>VLOOKUP(A1411,[1]Tabelle1!A$1:B$68,2,FALSE)</f>
        <v>Helmstedt</v>
      </c>
      <c r="E1411" t="str">
        <f>VLOOKUP(A1411,[2]Kreise!$A$2:$C$53,3,FALSE)</f>
        <v>K03154</v>
      </c>
      <c r="F1411">
        <f>VLOOKUP(A1411,'2020_1-2-8_Download'!$B$11:$T$62,15,FALSE)</f>
        <v>75</v>
      </c>
    </row>
    <row r="1412" spans="1:6" x14ac:dyDescent="0.25">
      <c r="A1412" s="64">
        <f>'2020_1-2-8_Download'!B76</f>
        <v>155</v>
      </c>
      <c r="B1412">
        <f>'2020_1-2-8_Download'!$P$67</f>
        <v>2016</v>
      </c>
      <c r="C1412" t="str">
        <f>'2020_1-2-8_Download'!$D$70</f>
        <v>Deutsche</v>
      </c>
      <c r="D1412" t="str">
        <f>VLOOKUP(A1412,[1]Tabelle1!A$1:B$68,2,FALSE)</f>
        <v>Northeim</v>
      </c>
      <c r="E1412" t="str">
        <f>VLOOKUP(A1412,[2]Kreise!$A$2:$C$53,3,FALSE)</f>
        <v>K03155</v>
      </c>
      <c r="F1412">
        <f>VLOOKUP(A1412,'2020_1-2-8_Download'!$B$11:$T$62,15,FALSE)</f>
        <v>141</v>
      </c>
    </row>
    <row r="1413" spans="1:6" x14ac:dyDescent="0.25">
      <c r="A1413" s="64">
        <f>'2020_1-2-8_Download'!B77</f>
        <v>157</v>
      </c>
      <c r="B1413">
        <f>'2020_1-2-8_Download'!$P$67</f>
        <v>2016</v>
      </c>
      <c r="C1413" t="str">
        <f>'2020_1-2-8_Download'!$D$70</f>
        <v>Deutsche</v>
      </c>
      <c r="D1413" t="str">
        <f>VLOOKUP(A1413,[1]Tabelle1!A$1:B$68,2,FALSE)</f>
        <v>Peine</v>
      </c>
      <c r="E1413" t="str">
        <f>VLOOKUP(A1413,[2]Kreise!$A$2:$C$53,3,FALSE)</f>
        <v>K03157</v>
      </c>
      <c r="F1413">
        <f>VLOOKUP(A1413,'2020_1-2-8_Download'!$B$11:$T$62,15,FALSE)</f>
        <v>121</v>
      </c>
    </row>
    <row r="1414" spans="1:6" x14ac:dyDescent="0.25">
      <c r="A1414" s="64">
        <f>'2020_1-2-8_Download'!B78</f>
        <v>158</v>
      </c>
      <c r="B1414">
        <f>'2020_1-2-8_Download'!$P$67</f>
        <v>2016</v>
      </c>
      <c r="C1414" t="str">
        <f>'2020_1-2-8_Download'!$D$70</f>
        <v>Deutsche</v>
      </c>
      <c r="D1414" t="str">
        <f>VLOOKUP(A1414,[1]Tabelle1!A$1:B$68,2,FALSE)</f>
        <v>Wolfenbüttel</v>
      </c>
      <c r="E1414" t="str">
        <f>VLOOKUP(A1414,[2]Kreise!$A$2:$C$53,3,FALSE)</f>
        <v>K03158</v>
      </c>
      <c r="F1414">
        <f>VLOOKUP(A1414,'2020_1-2-8_Download'!$B$11:$T$62,15,FALSE)</f>
        <v>125</v>
      </c>
    </row>
    <row r="1415" spans="1:6" x14ac:dyDescent="0.25">
      <c r="A1415" s="64">
        <f>'2020_1-2-8_Download'!B79</f>
        <v>159</v>
      </c>
      <c r="B1415">
        <f>'2020_1-2-8_Download'!$P$67</f>
        <v>2016</v>
      </c>
      <c r="C1415" t="str">
        <f>'2020_1-2-8_Download'!$D$70</f>
        <v>Deutsche</v>
      </c>
      <c r="D1415" t="str">
        <f>VLOOKUP(A1415,[1]Tabelle1!A$1:B$68,2,FALSE)</f>
        <v>Göttingen</v>
      </c>
      <c r="E1415" t="str">
        <f>VLOOKUP(A1415,[2]Kreise!$A$2:$C$53,3,FALSE)</f>
        <v>K03159</v>
      </c>
      <c r="F1415">
        <f>VLOOKUP(A1415,'2020_1-2-8_Download'!$B$11:$T$62,15,FALSE)</f>
        <v>337</v>
      </c>
    </row>
    <row r="1416" spans="1:6" x14ac:dyDescent="0.25">
      <c r="A1416" s="64">
        <f>'2020_1-2-8_Download'!B80</f>
        <v>1</v>
      </c>
      <c r="B1416">
        <f>'2020_1-2-8_Download'!$P$67</f>
        <v>2016</v>
      </c>
      <c r="C1416" t="str">
        <f>'2020_1-2-8_Download'!$D$70</f>
        <v>Deutsche</v>
      </c>
      <c r="D1416" t="str">
        <f>VLOOKUP(A1416,[1]Tabelle1!A$1:B$68,2,FALSE)</f>
        <v>Stat. Region Braunschweig</v>
      </c>
      <c r="E1416" t="str">
        <f>VLOOKUP(A1416,[2]Kreise!$A$2:$C$53,3,FALSE)</f>
        <v>K031</v>
      </c>
      <c r="F1416">
        <f>VLOOKUP(A1416,'2020_1-2-8_Download'!$B$11:$T$62,15,FALSE)</f>
        <v>1709</v>
      </c>
    </row>
    <row r="1417" spans="1:6" x14ac:dyDescent="0.25">
      <c r="A1417" s="64">
        <f>'2020_1-2-8_Download'!B81</f>
        <v>241</v>
      </c>
      <c r="B1417">
        <f>'2020_1-2-8_Download'!$P$67</f>
        <v>2016</v>
      </c>
      <c r="C1417" t="str">
        <f>'2020_1-2-8_Download'!$D$70</f>
        <v>Deutsche</v>
      </c>
      <c r="D1417" t="str">
        <f>VLOOKUP(A1417,[1]Tabelle1!A$1:B$68,2,FALSE)</f>
        <v>Hannover  Region</v>
      </c>
      <c r="E1417" t="str">
        <f>VLOOKUP(A1417,[2]Kreise!$A$2:$C$53,3,FALSE)</f>
        <v>K03241</v>
      </c>
      <c r="F1417">
        <f>VLOOKUP(A1417,'2020_1-2-8_Download'!$B$11:$T$62,15,FALSE)</f>
        <v>1603</v>
      </c>
    </row>
    <row r="1418" spans="1:6" x14ac:dyDescent="0.25">
      <c r="A1418" s="64">
        <f>'2020_1-2-8_Download'!B82</f>
        <v>241001</v>
      </c>
      <c r="B1418">
        <f>'2020_1-2-8_Download'!$P$67</f>
        <v>2016</v>
      </c>
      <c r="C1418" t="str">
        <f>'2020_1-2-8_Download'!$D$70</f>
        <v>Deutsche</v>
      </c>
      <c r="D1418" t="str">
        <f>VLOOKUP(A1418,[1]Tabelle1!A$1:B$68,2,FALSE)</f>
        <v xml:space="preserve">   dav. Hannover  Lhst.</v>
      </c>
      <c r="E1418" t="str">
        <f>VLOOKUP(A1418,[2]Kreise!$A$2:$C$53,3,FALSE)</f>
        <v>K03241001</v>
      </c>
      <c r="F1418">
        <f>VLOOKUP(A1418,'2020_1-2-8_Download'!$B$11:$T$62,15,FALSE)</f>
        <v>831</v>
      </c>
    </row>
    <row r="1419" spans="1:6" x14ac:dyDescent="0.25">
      <c r="A1419" s="64">
        <f>'2020_1-2-8_Download'!B83</f>
        <v>241999</v>
      </c>
      <c r="B1419">
        <f>'2020_1-2-8_Download'!$P$67</f>
        <v>2016</v>
      </c>
      <c r="C1419" t="str">
        <f>'2020_1-2-8_Download'!$D$70</f>
        <v>Deutsche</v>
      </c>
      <c r="D1419" t="str">
        <f>VLOOKUP(A1419,[1]Tabelle1!A$1:B$68,2,FALSE)</f>
        <v xml:space="preserve">   dav. Hannover  Umland</v>
      </c>
      <c r="E1419" t="str">
        <f>VLOOKUP(A1419,[2]Kreise!$A$2:$C$53,3,FALSE)</f>
        <v>K03241999</v>
      </c>
      <c r="F1419">
        <f>VLOOKUP(A1419,'2020_1-2-8_Download'!$B$11:$T$62,15,FALSE)</f>
        <v>772</v>
      </c>
    </row>
    <row r="1420" spans="1:6" x14ac:dyDescent="0.25">
      <c r="A1420" s="64">
        <f>'2020_1-2-8_Download'!B84</f>
        <v>251</v>
      </c>
      <c r="B1420">
        <f>'2020_1-2-8_Download'!$P$67</f>
        <v>2016</v>
      </c>
      <c r="C1420" t="str">
        <f>'2020_1-2-8_Download'!$D$70</f>
        <v>Deutsche</v>
      </c>
      <c r="D1420" t="str">
        <f>VLOOKUP(A1420,[1]Tabelle1!A$1:B$68,2,FALSE)</f>
        <v>Diepholz</v>
      </c>
      <c r="E1420" t="str">
        <f>VLOOKUP(A1420,[2]Kreise!$A$2:$C$53,3,FALSE)</f>
        <v>K03251</v>
      </c>
      <c r="F1420">
        <f>VLOOKUP(A1420,'2020_1-2-8_Download'!$B$11:$T$62,15,FALSE)</f>
        <v>232</v>
      </c>
    </row>
    <row r="1421" spans="1:6" x14ac:dyDescent="0.25">
      <c r="A1421" s="64">
        <f>'2020_1-2-8_Download'!B85</f>
        <v>252</v>
      </c>
      <c r="B1421">
        <f>'2020_1-2-8_Download'!$P$67</f>
        <v>2016</v>
      </c>
      <c r="C1421" t="str">
        <f>'2020_1-2-8_Download'!$D$70</f>
        <v>Deutsche</v>
      </c>
      <c r="D1421" t="str">
        <f>VLOOKUP(A1421,[1]Tabelle1!A$1:B$68,2,FALSE)</f>
        <v>Hameln-Pyrmont</v>
      </c>
      <c r="E1421" t="str">
        <f>VLOOKUP(A1421,[2]Kreise!$A$2:$C$53,3,FALSE)</f>
        <v>K03252</v>
      </c>
      <c r="F1421">
        <f>VLOOKUP(A1421,'2020_1-2-8_Download'!$B$11:$T$62,15,FALSE)</f>
        <v>197</v>
      </c>
    </row>
    <row r="1422" spans="1:6" x14ac:dyDescent="0.25">
      <c r="A1422" s="64">
        <f>'2020_1-2-8_Download'!B86</f>
        <v>254</v>
      </c>
      <c r="B1422">
        <f>'2020_1-2-8_Download'!$P$67</f>
        <v>2016</v>
      </c>
      <c r="C1422" t="str">
        <f>'2020_1-2-8_Download'!$D$70</f>
        <v>Deutsche</v>
      </c>
      <c r="D1422" t="str">
        <f>VLOOKUP(A1422,[1]Tabelle1!A$1:B$68,2,FALSE)</f>
        <v>Hildesheim</v>
      </c>
      <c r="E1422" t="str">
        <f>VLOOKUP(A1422,[2]Kreise!$A$2:$C$53,3,FALSE)</f>
        <v>K03254</v>
      </c>
      <c r="F1422">
        <f>VLOOKUP(A1422,'2020_1-2-8_Download'!$B$11:$T$62,15,FALSE)</f>
        <v>284</v>
      </c>
    </row>
    <row r="1423" spans="1:6" x14ac:dyDescent="0.25">
      <c r="A1423" s="64">
        <f>'2020_1-2-8_Download'!B87</f>
        <v>255</v>
      </c>
      <c r="B1423">
        <f>'2020_1-2-8_Download'!$P$67</f>
        <v>2016</v>
      </c>
      <c r="C1423" t="str">
        <f>'2020_1-2-8_Download'!$D$70</f>
        <v>Deutsche</v>
      </c>
      <c r="D1423" t="str">
        <f>VLOOKUP(A1423,[1]Tabelle1!A$1:B$68,2,FALSE)</f>
        <v>Holzminden</v>
      </c>
      <c r="E1423" t="str">
        <f>VLOOKUP(A1423,[2]Kreise!$A$2:$C$53,3,FALSE)</f>
        <v>K03255</v>
      </c>
      <c r="F1423">
        <f>VLOOKUP(A1423,'2020_1-2-8_Download'!$B$11:$T$62,15,FALSE)</f>
        <v>71</v>
      </c>
    </row>
    <row r="1424" spans="1:6" x14ac:dyDescent="0.25">
      <c r="A1424" s="64">
        <f>'2020_1-2-8_Download'!B88</f>
        <v>256</v>
      </c>
      <c r="B1424">
        <f>'2020_1-2-8_Download'!$P$67</f>
        <v>2016</v>
      </c>
      <c r="C1424" t="str">
        <f>'2020_1-2-8_Download'!$D$70</f>
        <v>Deutsche</v>
      </c>
      <c r="D1424" t="str">
        <f>VLOOKUP(A1424,[1]Tabelle1!A$1:B$68,2,FALSE)</f>
        <v>Nienburg (Weser)</v>
      </c>
      <c r="E1424" t="str">
        <f>VLOOKUP(A1424,[2]Kreise!$A$2:$C$53,3,FALSE)</f>
        <v>K03256</v>
      </c>
      <c r="F1424">
        <f>VLOOKUP(A1424,'2020_1-2-8_Download'!$B$11:$T$62,15,FALSE)</f>
        <v>154</v>
      </c>
    </row>
    <row r="1425" spans="1:6" x14ac:dyDescent="0.25">
      <c r="A1425" s="64">
        <f>'2020_1-2-8_Download'!B89</f>
        <v>257</v>
      </c>
      <c r="B1425">
        <f>'2020_1-2-8_Download'!$P$67</f>
        <v>2016</v>
      </c>
      <c r="C1425" t="str">
        <f>'2020_1-2-8_Download'!$D$70</f>
        <v>Deutsche</v>
      </c>
      <c r="D1425" t="str">
        <f>VLOOKUP(A1425,[1]Tabelle1!A$1:B$68,2,FALSE)</f>
        <v>Schaumburg</v>
      </c>
      <c r="E1425" t="str">
        <f>VLOOKUP(A1425,[2]Kreise!$A$2:$C$53,3,FALSE)</f>
        <v>K03257</v>
      </c>
      <c r="F1425">
        <f>VLOOKUP(A1425,'2020_1-2-8_Download'!$B$11:$T$62,15,FALSE)</f>
        <v>166</v>
      </c>
    </row>
    <row r="1426" spans="1:6" x14ac:dyDescent="0.25">
      <c r="A1426" s="64">
        <f>'2020_1-2-8_Download'!B90</f>
        <v>2</v>
      </c>
      <c r="B1426">
        <f>'2020_1-2-8_Download'!$P$67</f>
        <v>2016</v>
      </c>
      <c r="C1426" t="str">
        <f>'2020_1-2-8_Download'!$D$70</f>
        <v>Deutsche</v>
      </c>
      <c r="D1426" t="str">
        <f>VLOOKUP(A1426,[1]Tabelle1!A$1:B$68,2,FALSE)</f>
        <v>Stat. Region Hannover</v>
      </c>
      <c r="E1426" t="str">
        <f>VLOOKUP(A1426,[2]Kreise!$A$2:$C$53,3,FALSE)</f>
        <v>K032</v>
      </c>
      <c r="F1426">
        <f>VLOOKUP(A1426,'2020_1-2-8_Download'!$B$11:$T$62,15,FALSE)</f>
        <v>2707</v>
      </c>
    </row>
    <row r="1427" spans="1:6" x14ac:dyDescent="0.25">
      <c r="A1427" s="64">
        <f>'2020_1-2-8_Download'!B91</f>
        <v>351</v>
      </c>
      <c r="B1427">
        <f>'2020_1-2-8_Download'!$P$67</f>
        <v>2016</v>
      </c>
      <c r="C1427" t="str">
        <f>'2020_1-2-8_Download'!$D$70</f>
        <v>Deutsche</v>
      </c>
      <c r="D1427" t="str">
        <f>VLOOKUP(A1427,[1]Tabelle1!A$1:B$68,2,FALSE)</f>
        <v>Celle</v>
      </c>
      <c r="E1427" t="str">
        <f>VLOOKUP(A1427,[2]Kreise!$A$2:$C$53,3,FALSE)</f>
        <v>K03351</v>
      </c>
      <c r="F1427">
        <f>VLOOKUP(A1427,'2020_1-2-8_Download'!$B$11:$T$62,15,FALSE)</f>
        <v>182</v>
      </c>
    </row>
    <row r="1428" spans="1:6" x14ac:dyDescent="0.25">
      <c r="A1428" s="64">
        <f>'2020_1-2-8_Download'!B92</f>
        <v>352</v>
      </c>
      <c r="B1428">
        <f>'2020_1-2-8_Download'!$P$67</f>
        <v>2016</v>
      </c>
      <c r="C1428" t="str">
        <f>'2020_1-2-8_Download'!$D$70</f>
        <v>Deutsche</v>
      </c>
      <c r="D1428" t="str">
        <f>VLOOKUP(A1428,[1]Tabelle1!A$1:B$68,2,FALSE)</f>
        <v>Cuxhaven</v>
      </c>
      <c r="E1428" t="str">
        <f>VLOOKUP(A1428,[2]Kreise!$A$2:$C$53,3,FALSE)</f>
        <v>K03352</v>
      </c>
      <c r="F1428">
        <f>VLOOKUP(A1428,'2020_1-2-8_Download'!$B$11:$T$62,15,FALSE)</f>
        <v>168</v>
      </c>
    </row>
    <row r="1429" spans="1:6" x14ac:dyDescent="0.25">
      <c r="A1429" s="64">
        <f>'2020_1-2-8_Download'!B93</f>
        <v>353</v>
      </c>
      <c r="B1429">
        <f>'2020_1-2-8_Download'!$P$67</f>
        <v>2016</v>
      </c>
      <c r="C1429" t="str">
        <f>'2020_1-2-8_Download'!$D$70</f>
        <v>Deutsche</v>
      </c>
      <c r="D1429" t="str">
        <f>VLOOKUP(A1429,[1]Tabelle1!A$1:B$68,2,FALSE)</f>
        <v>Harburg</v>
      </c>
      <c r="E1429" t="str">
        <f>VLOOKUP(A1429,[2]Kreise!$A$2:$C$53,3,FALSE)</f>
        <v>K03353</v>
      </c>
      <c r="F1429">
        <f>VLOOKUP(A1429,'2020_1-2-8_Download'!$B$11:$T$62,15,FALSE)</f>
        <v>128</v>
      </c>
    </row>
    <row r="1430" spans="1:6" x14ac:dyDescent="0.25">
      <c r="A1430" s="64">
        <f>'2020_1-2-8_Download'!B94</f>
        <v>354</v>
      </c>
      <c r="B1430">
        <f>'2020_1-2-8_Download'!$P$67</f>
        <v>2016</v>
      </c>
      <c r="C1430" t="str">
        <f>'2020_1-2-8_Download'!$D$70</f>
        <v>Deutsche</v>
      </c>
      <c r="D1430" t="str">
        <f>VLOOKUP(A1430,[1]Tabelle1!A$1:B$68,2,FALSE)</f>
        <v>Lüchow-Dannenberg</v>
      </c>
      <c r="E1430" t="str">
        <f>VLOOKUP(A1430,[2]Kreise!$A$2:$C$53,3,FALSE)</f>
        <v>K03354</v>
      </c>
      <c r="F1430">
        <f>VLOOKUP(A1430,'2020_1-2-8_Download'!$B$11:$T$62,15,FALSE)</f>
        <v>52</v>
      </c>
    </row>
    <row r="1431" spans="1:6" x14ac:dyDescent="0.25">
      <c r="A1431" s="64">
        <f>'2020_1-2-8_Download'!B95</f>
        <v>355</v>
      </c>
      <c r="B1431">
        <f>'2020_1-2-8_Download'!$P$67</f>
        <v>2016</v>
      </c>
      <c r="C1431" t="str">
        <f>'2020_1-2-8_Download'!$D$70</f>
        <v>Deutsche</v>
      </c>
      <c r="D1431" t="str">
        <f>VLOOKUP(A1431,[1]Tabelle1!A$1:B$68,2,FALSE)</f>
        <v>Lüneburg</v>
      </c>
      <c r="E1431" t="str">
        <f>VLOOKUP(A1431,[2]Kreise!$A$2:$C$53,3,FALSE)</f>
        <v>K03355</v>
      </c>
      <c r="F1431">
        <f>VLOOKUP(A1431,'2020_1-2-8_Download'!$B$11:$T$62,15,FALSE)</f>
        <v>168</v>
      </c>
    </row>
    <row r="1432" spans="1:6" x14ac:dyDescent="0.25">
      <c r="A1432" s="64">
        <f>'2020_1-2-8_Download'!B96</f>
        <v>356</v>
      </c>
      <c r="B1432">
        <f>'2020_1-2-8_Download'!$P$67</f>
        <v>2016</v>
      </c>
      <c r="C1432" t="str">
        <f>'2020_1-2-8_Download'!$D$70</f>
        <v>Deutsche</v>
      </c>
      <c r="D1432" t="str">
        <f>VLOOKUP(A1432,[1]Tabelle1!A$1:B$68,2,FALSE)</f>
        <v>Osterholz</v>
      </c>
      <c r="E1432" t="str">
        <f>VLOOKUP(A1432,[2]Kreise!$A$2:$C$53,3,FALSE)</f>
        <v>K03356</v>
      </c>
      <c r="F1432">
        <f>VLOOKUP(A1432,'2020_1-2-8_Download'!$B$11:$T$62,15,FALSE)</f>
        <v>106</v>
      </c>
    </row>
    <row r="1433" spans="1:6" x14ac:dyDescent="0.25">
      <c r="A1433" s="64">
        <f>'2020_1-2-8_Download'!B97</f>
        <v>357</v>
      </c>
      <c r="B1433">
        <f>'2020_1-2-8_Download'!$P$67</f>
        <v>2016</v>
      </c>
      <c r="C1433" t="str">
        <f>'2020_1-2-8_Download'!$D$70</f>
        <v>Deutsche</v>
      </c>
      <c r="D1433" t="str">
        <f>VLOOKUP(A1433,[1]Tabelle1!A$1:B$68,2,FALSE)</f>
        <v>Rotenburg (Wümme)</v>
      </c>
      <c r="E1433" t="str">
        <f>VLOOKUP(A1433,[2]Kreise!$A$2:$C$53,3,FALSE)</f>
        <v>K03357</v>
      </c>
      <c r="F1433">
        <f>VLOOKUP(A1433,'2020_1-2-8_Download'!$B$11:$T$62,15,FALSE)</f>
        <v>125</v>
      </c>
    </row>
    <row r="1434" spans="1:6" x14ac:dyDescent="0.25">
      <c r="A1434" s="64">
        <f>'2020_1-2-8_Download'!B98</f>
        <v>358</v>
      </c>
      <c r="B1434">
        <f>'2020_1-2-8_Download'!$P$67</f>
        <v>2016</v>
      </c>
      <c r="C1434" t="str">
        <f>'2020_1-2-8_Download'!$D$70</f>
        <v>Deutsche</v>
      </c>
      <c r="D1434" t="str">
        <f>VLOOKUP(A1434,[1]Tabelle1!A$1:B$68,2,FALSE)</f>
        <v>Heidekreis</v>
      </c>
      <c r="E1434" t="str">
        <f>VLOOKUP(A1434,[2]Kreise!$A$2:$C$53,3,FALSE)</f>
        <v>K03358</v>
      </c>
      <c r="F1434">
        <f>VLOOKUP(A1434,'2020_1-2-8_Download'!$B$11:$T$62,15,FALSE)</f>
        <v>160</v>
      </c>
    </row>
    <row r="1435" spans="1:6" x14ac:dyDescent="0.25">
      <c r="A1435" s="64">
        <f>'2020_1-2-8_Download'!B99</f>
        <v>359</v>
      </c>
      <c r="B1435">
        <f>'2020_1-2-8_Download'!$P$67</f>
        <v>2016</v>
      </c>
      <c r="C1435" t="str">
        <f>'2020_1-2-8_Download'!$D$70</f>
        <v>Deutsche</v>
      </c>
      <c r="D1435" t="str">
        <f>VLOOKUP(A1435,[1]Tabelle1!A$1:B$68,2,FALSE)</f>
        <v>Stade</v>
      </c>
      <c r="E1435" t="str">
        <f>VLOOKUP(A1435,[2]Kreise!$A$2:$C$53,3,FALSE)</f>
        <v>K03359</v>
      </c>
      <c r="F1435">
        <f>VLOOKUP(A1435,'2020_1-2-8_Download'!$B$11:$T$62,15,FALSE)</f>
        <v>243</v>
      </c>
    </row>
    <row r="1436" spans="1:6" x14ac:dyDescent="0.25">
      <c r="A1436" s="64">
        <f>'2020_1-2-8_Download'!B100</f>
        <v>360</v>
      </c>
      <c r="B1436">
        <f>'2020_1-2-8_Download'!$P$67</f>
        <v>2016</v>
      </c>
      <c r="C1436" t="str">
        <f>'2020_1-2-8_Download'!$D$70</f>
        <v>Deutsche</v>
      </c>
      <c r="D1436" t="str">
        <f>VLOOKUP(A1436,[1]Tabelle1!A$1:B$68,2,FALSE)</f>
        <v>Uelzen</v>
      </c>
      <c r="E1436" t="str">
        <f>VLOOKUP(A1436,[2]Kreise!$A$2:$C$53,3,FALSE)</f>
        <v>K03360</v>
      </c>
      <c r="F1436">
        <f>VLOOKUP(A1436,'2020_1-2-8_Download'!$B$11:$T$62,15,FALSE)</f>
        <v>71</v>
      </c>
    </row>
    <row r="1437" spans="1:6" x14ac:dyDescent="0.25">
      <c r="A1437" s="64">
        <f>'2020_1-2-8_Download'!B101</f>
        <v>361</v>
      </c>
      <c r="B1437">
        <f>'2020_1-2-8_Download'!$P$67</f>
        <v>2016</v>
      </c>
      <c r="C1437" t="str">
        <f>'2020_1-2-8_Download'!$D$70</f>
        <v>Deutsche</v>
      </c>
      <c r="D1437" t="str">
        <f>VLOOKUP(A1437,[1]Tabelle1!A$1:B$68,2,FALSE)</f>
        <v>Verden</v>
      </c>
      <c r="E1437" t="str">
        <f>VLOOKUP(A1437,[2]Kreise!$A$2:$C$53,3,FALSE)</f>
        <v>K03361</v>
      </c>
      <c r="F1437">
        <f>VLOOKUP(A1437,'2020_1-2-8_Download'!$B$11:$T$62,15,FALSE)</f>
        <v>132</v>
      </c>
    </row>
    <row r="1438" spans="1:6" x14ac:dyDescent="0.25">
      <c r="A1438" s="64">
        <f>'2020_1-2-8_Download'!B102</f>
        <v>3</v>
      </c>
      <c r="B1438">
        <f>'2020_1-2-8_Download'!$P$67</f>
        <v>2016</v>
      </c>
      <c r="C1438" t="str">
        <f>'2020_1-2-8_Download'!$D$70</f>
        <v>Deutsche</v>
      </c>
      <c r="D1438" t="str">
        <f>VLOOKUP(A1438,[1]Tabelle1!A$1:B$68,2,FALSE)</f>
        <v>Stat. Region Lüneburg</v>
      </c>
      <c r="E1438" t="str">
        <f>VLOOKUP(A1438,[2]Kreise!$A$2:$C$53,3,FALSE)</f>
        <v>K033</v>
      </c>
      <c r="F1438">
        <f>VLOOKUP(A1438,'2020_1-2-8_Download'!$B$11:$T$62,15,FALSE)</f>
        <v>1535</v>
      </c>
    </row>
    <row r="1439" spans="1:6" x14ac:dyDescent="0.25">
      <c r="A1439" s="64">
        <f>'2020_1-2-8_Download'!B103</f>
        <v>401</v>
      </c>
      <c r="B1439">
        <f>'2020_1-2-8_Download'!$P$67</f>
        <v>2016</v>
      </c>
      <c r="C1439" t="str">
        <f>'2020_1-2-8_Download'!$D$70</f>
        <v>Deutsche</v>
      </c>
      <c r="D1439" t="str">
        <f>VLOOKUP(A1439,[1]Tabelle1!A$1:B$68,2,FALSE)</f>
        <v>Delmenhorst  Stadt</v>
      </c>
      <c r="E1439" t="str">
        <f>VLOOKUP(A1439,[2]Kreise!$A$2:$C$53,3,FALSE)</f>
        <v>K03401</v>
      </c>
      <c r="F1439">
        <f>VLOOKUP(A1439,'2020_1-2-8_Download'!$B$11:$T$62,15,FALSE)</f>
        <v>180</v>
      </c>
    </row>
    <row r="1440" spans="1:6" x14ac:dyDescent="0.25">
      <c r="A1440" s="64">
        <f>'2020_1-2-8_Download'!B104</f>
        <v>402</v>
      </c>
      <c r="B1440">
        <f>'2020_1-2-8_Download'!$P$67</f>
        <v>2016</v>
      </c>
      <c r="C1440" t="str">
        <f>'2020_1-2-8_Download'!$D$70</f>
        <v>Deutsche</v>
      </c>
      <c r="D1440" t="str">
        <f>VLOOKUP(A1440,[1]Tabelle1!A$1:B$68,2,FALSE)</f>
        <v>Emden  Stadt</v>
      </c>
      <c r="E1440" t="str">
        <f>VLOOKUP(A1440,[2]Kreise!$A$2:$C$53,3,FALSE)</f>
        <v>K03402</v>
      </c>
      <c r="F1440">
        <f>VLOOKUP(A1440,'2020_1-2-8_Download'!$B$11:$T$62,15,FALSE)</f>
        <v>80</v>
      </c>
    </row>
    <row r="1441" spans="1:6" x14ac:dyDescent="0.25">
      <c r="A1441" s="64">
        <f>'2020_1-2-8_Download'!B105</f>
        <v>403</v>
      </c>
      <c r="B1441">
        <f>'2020_1-2-8_Download'!$P$67</f>
        <v>2016</v>
      </c>
      <c r="C1441" t="str">
        <f>'2020_1-2-8_Download'!$D$70</f>
        <v>Deutsche</v>
      </c>
      <c r="D1441" t="str">
        <f>VLOOKUP(A1441,[1]Tabelle1!A$1:B$68,2,FALSE)</f>
        <v>Oldenburg(Oldb)  Stadt</v>
      </c>
      <c r="E1441" t="str">
        <f>VLOOKUP(A1441,[2]Kreise!$A$2:$C$53,3,FALSE)</f>
        <v>K03403</v>
      </c>
      <c r="F1441">
        <f>VLOOKUP(A1441,'2020_1-2-8_Download'!$B$11:$T$62,15,FALSE)</f>
        <v>211</v>
      </c>
    </row>
    <row r="1442" spans="1:6" x14ac:dyDescent="0.25">
      <c r="A1442" s="64">
        <f>'2020_1-2-8_Download'!B106</f>
        <v>404</v>
      </c>
      <c r="B1442">
        <f>'2020_1-2-8_Download'!$P$67</f>
        <v>2016</v>
      </c>
      <c r="C1442" t="str">
        <f>'2020_1-2-8_Download'!$D$70</f>
        <v>Deutsche</v>
      </c>
      <c r="D1442" t="str">
        <f>VLOOKUP(A1442,[1]Tabelle1!A$1:B$68,2,FALSE)</f>
        <v>Osnabrück  Stadt</v>
      </c>
      <c r="E1442" t="str">
        <f>VLOOKUP(A1442,[2]Kreise!$A$2:$C$53,3,FALSE)</f>
        <v>K03404</v>
      </c>
      <c r="F1442">
        <f>VLOOKUP(A1442,'2020_1-2-8_Download'!$B$11:$T$62,15,FALSE)</f>
        <v>220</v>
      </c>
    </row>
    <row r="1443" spans="1:6" x14ac:dyDescent="0.25">
      <c r="A1443" s="64">
        <f>'2020_1-2-8_Download'!B107</f>
        <v>405</v>
      </c>
      <c r="B1443">
        <f>'2020_1-2-8_Download'!$P$67</f>
        <v>2016</v>
      </c>
      <c r="C1443" t="str">
        <f>'2020_1-2-8_Download'!$D$70</f>
        <v>Deutsche</v>
      </c>
      <c r="D1443" t="str">
        <f>VLOOKUP(A1443,[1]Tabelle1!A$1:B$68,2,FALSE)</f>
        <v>Wilhelmshaven  Stadt</v>
      </c>
      <c r="E1443" t="str">
        <f>VLOOKUP(A1443,[2]Kreise!$A$2:$C$53,3,FALSE)</f>
        <v>K03405</v>
      </c>
      <c r="F1443">
        <f>VLOOKUP(A1443,'2020_1-2-8_Download'!$B$11:$T$62,15,FALSE)</f>
        <v>106</v>
      </c>
    </row>
    <row r="1444" spans="1:6" x14ac:dyDescent="0.25">
      <c r="A1444" s="64">
        <f>'2020_1-2-8_Download'!B108</f>
        <v>451</v>
      </c>
      <c r="B1444">
        <f>'2020_1-2-8_Download'!$P$67</f>
        <v>2016</v>
      </c>
      <c r="C1444" t="str">
        <f>'2020_1-2-8_Download'!$D$70</f>
        <v>Deutsche</v>
      </c>
      <c r="D1444" t="str">
        <f>VLOOKUP(A1444,[1]Tabelle1!A$1:B$68,2,FALSE)</f>
        <v>Ammerland</v>
      </c>
      <c r="E1444" t="str">
        <f>VLOOKUP(A1444,[2]Kreise!$A$2:$C$53,3,FALSE)</f>
        <v>K03451</v>
      </c>
      <c r="F1444">
        <f>VLOOKUP(A1444,'2020_1-2-8_Download'!$B$11:$T$62,15,FALSE)</f>
        <v>119</v>
      </c>
    </row>
    <row r="1445" spans="1:6" x14ac:dyDescent="0.25">
      <c r="A1445" s="64">
        <f>'2020_1-2-8_Download'!B109</f>
        <v>452</v>
      </c>
      <c r="B1445">
        <f>'2020_1-2-8_Download'!$P$67</f>
        <v>2016</v>
      </c>
      <c r="C1445" t="str">
        <f>'2020_1-2-8_Download'!$D$70</f>
        <v>Deutsche</v>
      </c>
      <c r="D1445" t="str">
        <f>VLOOKUP(A1445,[1]Tabelle1!A$1:B$68,2,FALSE)</f>
        <v>Aurich</v>
      </c>
      <c r="E1445" t="str">
        <f>VLOOKUP(A1445,[2]Kreise!$A$2:$C$53,3,FALSE)</f>
        <v>K03452</v>
      </c>
      <c r="F1445">
        <f>VLOOKUP(A1445,'2020_1-2-8_Download'!$B$11:$T$62,15,FALSE)</f>
        <v>162</v>
      </c>
    </row>
    <row r="1446" spans="1:6" x14ac:dyDescent="0.25">
      <c r="A1446" s="64">
        <f>'2020_1-2-8_Download'!B110</f>
        <v>453</v>
      </c>
      <c r="B1446">
        <f>'2020_1-2-8_Download'!$P$67</f>
        <v>2016</v>
      </c>
      <c r="C1446" t="str">
        <f>'2020_1-2-8_Download'!$D$70</f>
        <v>Deutsche</v>
      </c>
      <c r="D1446" t="str">
        <f>VLOOKUP(A1446,[1]Tabelle1!A$1:B$68,2,FALSE)</f>
        <v>Cloppenburg</v>
      </c>
      <c r="E1446" t="str">
        <f>VLOOKUP(A1446,[2]Kreise!$A$2:$C$53,3,FALSE)</f>
        <v>K03453</v>
      </c>
      <c r="F1446">
        <f>VLOOKUP(A1446,'2020_1-2-8_Download'!$B$11:$T$62,15,FALSE)</f>
        <v>260</v>
      </c>
    </row>
    <row r="1447" spans="1:6" x14ac:dyDescent="0.25">
      <c r="A1447" s="64">
        <f>'2020_1-2-8_Download'!B111</f>
        <v>454</v>
      </c>
      <c r="B1447">
        <f>'2020_1-2-8_Download'!$P$67</f>
        <v>2016</v>
      </c>
      <c r="C1447" t="str">
        <f>'2020_1-2-8_Download'!$D$70</f>
        <v>Deutsche</v>
      </c>
      <c r="D1447" t="str">
        <f>VLOOKUP(A1447,[1]Tabelle1!A$1:B$68,2,FALSE)</f>
        <v>Emsland</v>
      </c>
      <c r="E1447" t="str">
        <f>VLOOKUP(A1447,[2]Kreise!$A$2:$C$53,3,FALSE)</f>
        <v>K03454</v>
      </c>
      <c r="F1447">
        <f>VLOOKUP(A1447,'2020_1-2-8_Download'!$B$11:$T$62,15,FALSE)</f>
        <v>419</v>
      </c>
    </row>
    <row r="1448" spans="1:6" x14ac:dyDescent="0.25">
      <c r="A1448" s="64">
        <f>'2020_1-2-8_Download'!B112</f>
        <v>455</v>
      </c>
      <c r="B1448">
        <f>'2020_1-2-8_Download'!$P$67</f>
        <v>2016</v>
      </c>
      <c r="C1448" t="str">
        <f>'2020_1-2-8_Download'!$D$70</f>
        <v>Deutsche</v>
      </c>
      <c r="D1448" t="str">
        <f>VLOOKUP(A1448,[1]Tabelle1!A$1:B$68,2,FALSE)</f>
        <v>Friesland</v>
      </c>
      <c r="E1448" t="str">
        <f>VLOOKUP(A1448,[2]Kreise!$A$2:$C$53,3,FALSE)</f>
        <v>K03455</v>
      </c>
      <c r="F1448">
        <f>VLOOKUP(A1448,'2020_1-2-8_Download'!$B$11:$T$62,15,FALSE)</f>
        <v>126</v>
      </c>
    </row>
    <row r="1449" spans="1:6" x14ac:dyDescent="0.25">
      <c r="A1449" s="64">
        <f>'2020_1-2-8_Download'!B113</f>
        <v>456</v>
      </c>
      <c r="B1449">
        <f>'2020_1-2-8_Download'!$P$67</f>
        <v>2016</v>
      </c>
      <c r="C1449" t="str">
        <f>'2020_1-2-8_Download'!$D$70</f>
        <v>Deutsche</v>
      </c>
      <c r="D1449" t="str">
        <f>VLOOKUP(A1449,[1]Tabelle1!A$1:B$68,2,FALSE)</f>
        <v>Grafschaft Bentheim</v>
      </c>
      <c r="E1449" t="str">
        <f>VLOOKUP(A1449,[2]Kreise!$A$2:$C$53,3,FALSE)</f>
        <v>K03456</v>
      </c>
      <c r="F1449">
        <f>VLOOKUP(A1449,'2020_1-2-8_Download'!$B$11:$T$62,15,FALSE)</f>
        <v>185</v>
      </c>
    </row>
    <row r="1450" spans="1:6" x14ac:dyDescent="0.25">
      <c r="A1450" s="64">
        <f>'2020_1-2-8_Download'!B114</f>
        <v>457</v>
      </c>
      <c r="B1450">
        <f>'2020_1-2-8_Download'!$P$67</f>
        <v>2016</v>
      </c>
      <c r="C1450" t="str">
        <f>'2020_1-2-8_Download'!$D$70</f>
        <v>Deutsche</v>
      </c>
      <c r="D1450" t="str">
        <f>VLOOKUP(A1450,[1]Tabelle1!A$1:B$68,2,FALSE)</f>
        <v>Leer</v>
      </c>
      <c r="E1450" t="str">
        <f>VLOOKUP(A1450,[2]Kreise!$A$2:$C$53,3,FALSE)</f>
        <v>K03457</v>
      </c>
      <c r="F1450">
        <f>VLOOKUP(A1450,'2020_1-2-8_Download'!$B$11:$T$62,15,FALSE)</f>
        <v>170</v>
      </c>
    </row>
    <row r="1451" spans="1:6" x14ac:dyDescent="0.25">
      <c r="A1451" s="64">
        <f>'2020_1-2-8_Download'!B115</f>
        <v>458</v>
      </c>
      <c r="B1451">
        <f>'2020_1-2-8_Download'!$P$67</f>
        <v>2016</v>
      </c>
      <c r="C1451" t="str">
        <f>'2020_1-2-8_Download'!$D$70</f>
        <v>Deutsche</v>
      </c>
      <c r="D1451" t="str">
        <f>VLOOKUP(A1451,[1]Tabelle1!A$1:B$68,2,FALSE)</f>
        <v>Oldenburg</v>
      </c>
      <c r="E1451" t="str">
        <f>VLOOKUP(A1451,[2]Kreise!$A$2:$C$53,3,FALSE)</f>
        <v>K03458</v>
      </c>
      <c r="F1451">
        <f>VLOOKUP(A1451,'2020_1-2-8_Download'!$B$11:$T$62,15,FALSE)</f>
        <v>155</v>
      </c>
    </row>
    <row r="1452" spans="1:6" x14ac:dyDescent="0.25">
      <c r="A1452" s="64">
        <f>'2020_1-2-8_Download'!B116</f>
        <v>459</v>
      </c>
      <c r="B1452">
        <f>'2020_1-2-8_Download'!$P$67</f>
        <v>2016</v>
      </c>
      <c r="C1452" t="str">
        <f>'2020_1-2-8_Download'!$D$70</f>
        <v>Deutsche</v>
      </c>
      <c r="D1452" t="str">
        <f>VLOOKUP(A1452,[1]Tabelle1!A$1:B$68,2,FALSE)</f>
        <v>Osnabrück</v>
      </c>
      <c r="E1452" t="str">
        <f>VLOOKUP(A1452,[2]Kreise!$A$2:$C$53,3,FALSE)</f>
        <v>K03459</v>
      </c>
      <c r="F1452">
        <f>VLOOKUP(A1452,'2020_1-2-8_Download'!$B$11:$T$62,15,FALSE)</f>
        <v>335</v>
      </c>
    </row>
    <row r="1453" spans="1:6" x14ac:dyDescent="0.25">
      <c r="A1453" s="64">
        <f>'2020_1-2-8_Download'!B117</f>
        <v>460</v>
      </c>
      <c r="B1453">
        <f>'2020_1-2-8_Download'!$P$67</f>
        <v>2016</v>
      </c>
      <c r="C1453" t="str">
        <f>'2020_1-2-8_Download'!$D$70</f>
        <v>Deutsche</v>
      </c>
      <c r="D1453" t="str">
        <f>VLOOKUP(A1453,[1]Tabelle1!A$1:B$68,2,FALSE)</f>
        <v>Vechta</v>
      </c>
      <c r="E1453" t="str">
        <f>VLOOKUP(A1453,[2]Kreise!$A$2:$C$53,3,FALSE)</f>
        <v>K03460</v>
      </c>
      <c r="F1453">
        <f>VLOOKUP(A1453,'2020_1-2-8_Download'!$B$11:$T$62,15,FALSE)</f>
        <v>279</v>
      </c>
    </row>
    <row r="1454" spans="1:6" x14ac:dyDescent="0.25">
      <c r="A1454" s="64">
        <f>'2020_1-2-8_Download'!B118</f>
        <v>461</v>
      </c>
      <c r="B1454">
        <f>'2020_1-2-8_Download'!$P$67</f>
        <v>2016</v>
      </c>
      <c r="C1454" t="str">
        <f>'2020_1-2-8_Download'!$D$70</f>
        <v>Deutsche</v>
      </c>
      <c r="D1454" t="str">
        <f>VLOOKUP(A1454,[1]Tabelle1!A$1:B$68,2,FALSE)</f>
        <v>Wesermarsch</v>
      </c>
      <c r="E1454" t="str">
        <f>VLOOKUP(A1454,[2]Kreise!$A$2:$C$53,3,FALSE)</f>
        <v>K03461</v>
      </c>
      <c r="F1454">
        <f>VLOOKUP(A1454,'2020_1-2-8_Download'!$B$11:$T$62,15,FALSE)</f>
        <v>94</v>
      </c>
    </row>
    <row r="1455" spans="1:6" x14ac:dyDescent="0.25">
      <c r="A1455" s="64">
        <f>'2020_1-2-8_Download'!B119</f>
        <v>462</v>
      </c>
      <c r="B1455">
        <f>'2020_1-2-8_Download'!$P$67</f>
        <v>2016</v>
      </c>
      <c r="C1455" t="str">
        <f>'2020_1-2-8_Download'!$D$70</f>
        <v>Deutsche</v>
      </c>
      <c r="D1455" t="str">
        <f>VLOOKUP(A1455,[1]Tabelle1!A$1:B$68,2,FALSE)</f>
        <v>Wittmund</v>
      </c>
      <c r="E1455" t="str">
        <f>VLOOKUP(A1455,[2]Kreise!$A$2:$C$53,3,FALSE)</f>
        <v>K03462</v>
      </c>
      <c r="F1455">
        <f>VLOOKUP(A1455,'2020_1-2-8_Download'!$B$11:$T$62,15,FALSE)</f>
        <v>41</v>
      </c>
    </row>
    <row r="1456" spans="1:6" x14ac:dyDescent="0.25">
      <c r="A1456" s="64">
        <f>'2020_1-2-8_Download'!B120</f>
        <v>4</v>
      </c>
      <c r="B1456">
        <f>'2020_1-2-8_Download'!$P$67</f>
        <v>2016</v>
      </c>
      <c r="C1456" t="str">
        <f>'2020_1-2-8_Download'!$D$70</f>
        <v>Deutsche</v>
      </c>
      <c r="D1456" t="str">
        <f>VLOOKUP(A1456,[1]Tabelle1!A$1:B$68,2,FALSE)</f>
        <v>Stat. Region Weser-Ems</v>
      </c>
      <c r="E1456" t="str">
        <f>VLOOKUP(A1456,[2]Kreise!$A$2:$C$53,3,FALSE)</f>
        <v>K034</v>
      </c>
      <c r="F1456">
        <f>VLOOKUP(A1456,'2020_1-2-8_Download'!$B$11:$T$62,15,FALSE)</f>
        <v>3142</v>
      </c>
    </row>
    <row r="1457" spans="1:6" x14ac:dyDescent="0.25">
      <c r="A1457" s="64">
        <f>'2020_1-2-8_Download'!B121</f>
        <v>0</v>
      </c>
      <c r="B1457">
        <f>'2020_1-2-8_Download'!$P$67</f>
        <v>2016</v>
      </c>
      <c r="C1457" t="str">
        <f>'2020_1-2-8_Download'!$D$70</f>
        <v>Deutsche</v>
      </c>
      <c r="D1457" t="str">
        <f>VLOOKUP(A1457,[1]Tabelle1!A$1:B$68,2,FALSE)</f>
        <v>Niedersachsen</v>
      </c>
      <c r="E1457" t="str">
        <f>VLOOKUP(A1457,[2]Kreise!$A$2:$C$53,3,FALSE)</f>
        <v>K030</v>
      </c>
      <c r="F1457">
        <f>VLOOKUP(A1457,'2020_1-2-8_Download'!$B$11:$T$62,15,FALSE)</f>
        <v>9093</v>
      </c>
    </row>
    <row r="1458" spans="1:6" x14ac:dyDescent="0.25">
      <c r="A1458" s="64">
        <f>'2020_1-2-8_Download'!B70</f>
        <v>101</v>
      </c>
      <c r="B1458">
        <f>'2020_1-2-8_Download'!$Q$67</f>
        <v>2017</v>
      </c>
      <c r="C1458" t="str">
        <f>'2020_1-2-8_Download'!$D$70</f>
        <v>Deutsche</v>
      </c>
      <c r="D1458" t="str">
        <f>VLOOKUP(A1458,[1]Tabelle1!A$1:B$68,2,FALSE)</f>
        <v>Braunschweig  Stadt</v>
      </c>
      <c r="E1458" t="str">
        <f>VLOOKUP(A1458,[2]Kreise!$A$2:$C$53,3,FALSE)</f>
        <v>K03101</v>
      </c>
      <c r="F1458">
        <f>VLOOKUP(A1458,'2020_1-2-8_Download'!$B$11:$T$62,16,FALSE)</f>
        <v>185</v>
      </c>
    </row>
    <row r="1459" spans="1:6" x14ac:dyDescent="0.25">
      <c r="A1459" s="64">
        <f>'2020_1-2-8_Download'!B71</f>
        <v>102</v>
      </c>
      <c r="B1459">
        <f>'2020_1-2-8_Download'!$Q$67</f>
        <v>2017</v>
      </c>
      <c r="C1459" t="str">
        <f>'2020_1-2-8_Download'!$D$70</f>
        <v>Deutsche</v>
      </c>
      <c r="D1459" t="str">
        <f>VLOOKUP(A1459,[1]Tabelle1!A$1:B$68,2,FALSE)</f>
        <v>Salzgitter  Stadt</v>
      </c>
      <c r="E1459" t="str">
        <f>VLOOKUP(A1459,[2]Kreise!$A$2:$C$53,3,FALSE)</f>
        <v>K03102</v>
      </c>
      <c r="F1459">
        <f>VLOOKUP(A1459,'2020_1-2-8_Download'!$B$11:$T$62,16,FALSE)</f>
        <v>266</v>
      </c>
    </row>
    <row r="1460" spans="1:6" x14ac:dyDescent="0.25">
      <c r="A1460" s="64">
        <f>'2020_1-2-8_Download'!B72</f>
        <v>103</v>
      </c>
      <c r="B1460">
        <f>'2020_1-2-8_Download'!$Q$67</f>
        <v>2017</v>
      </c>
      <c r="C1460" t="str">
        <f>'2020_1-2-8_Download'!$D$70</f>
        <v>Deutsche</v>
      </c>
      <c r="D1460" t="str">
        <f>VLOOKUP(A1460,[1]Tabelle1!A$1:B$68,2,FALSE)</f>
        <v>Wolfsburg  Stadt</v>
      </c>
      <c r="E1460" t="str">
        <f>VLOOKUP(A1460,[2]Kreise!$A$2:$C$53,3,FALSE)</f>
        <v>K03103</v>
      </c>
      <c r="F1460">
        <f>VLOOKUP(A1460,'2020_1-2-8_Download'!$B$11:$T$62,16,FALSE)</f>
        <v>158</v>
      </c>
    </row>
    <row r="1461" spans="1:6" x14ac:dyDescent="0.25">
      <c r="A1461" s="64">
        <f>'2020_1-2-8_Download'!B73</f>
        <v>151</v>
      </c>
      <c r="B1461">
        <f>'2020_1-2-8_Download'!$Q$67</f>
        <v>2017</v>
      </c>
      <c r="C1461" t="str">
        <f>'2020_1-2-8_Download'!$D$70</f>
        <v>Deutsche</v>
      </c>
      <c r="D1461" t="str">
        <f>VLOOKUP(A1461,[1]Tabelle1!A$1:B$68,2,FALSE)</f>
        <v>Gifhorn</v>
      </c>
      <c r="E1461" t="str">
        <f>VLOOKUP(A1461,[2]Kreise!$A$2:$C$53,3,FALSE)</f>
        <v>K03151</v>
      </c>
      <c r="F1461">
        <f>VLOOKUP(A1461,'2020_1-2-8_Download'!$B$11:$T$62,16,FALSE)</f>
        <v>115</v>
      </c>
    </row>
    <row r="1462" spans="1:6" x14ac:dyDescent="0.25">
      <c r="A1462" s="64">
        <f>'2020_1-2-8_Download'!B74</f>
        <v>153</v>
      </c>
      <c r="B1462">
        <f>'2020_1-2-8_Download'!$Q$67</f>
        <v>2017</v>
      </c>
      <c r="C1462" t="str">
        <f>'2020_1-2-8_Download'!$D$70</f>
        <v>Deutsche</v>
      </c>
      <c r="D1462" t="str">
        <f>VLOOKUP(A1462,[1]Tabelle1!A$1:B$68,2,FALSE)</f>
        <v>Goslar</v>
      </c>
      <c r="E1462" t="str">
        <f>VLOOKUP(A1462,[2]Kreise!$A$2:$C$53,3,FALSE)</f>
        <v>K03153</v>
      </c>
      <c r="F1462">
        <f>VLOOKUP(A1462,'2020_1-2-8_Download'!$B$11:$T$62,16,FALSE)</f>
        <v>149</v>
      </c>
    </row>
    <row r="1463" spans="1:6" x14ac:dyDescent="0.25">
      <c r="A1463" s="64">
        <f>'2020_1-2-8_Download'!B75</f>
        <v>154</v>
      </c>
      <c r="B1463">
        <f>'2020_1-2-8_Download'!$Q$67</f>
        <v>2017</v>
      </c>
      <c r="C1463" t="str">
        <f>'2020_1-2-8_Download'!$D$70</f>
        <v>Deutsche</v>
      </c>
      <c r="D1463" t="str">
        <f>VLOOKUP(A1463,[1]Tabelle1!A$1:B$68,2,FALSE)</f>
        <v>Helmstedt</v>
      </c>
      <c r="E1463" t="str">
        <f>VLOOKUP(A1463,[2]Kreise!$A$2:$C$53,3,FALSE)</f>
        <v>K03154</v>
      </c>
      <c r="F1463">
        <f>VLOOKUP(A1463,'2020_1-2-8_Download'!$B$11:$T$62,16,FALSE)</f>
        <v>86</v>
      </c>
    </row>
    <row r="1464" spans="1:6" x14ac:dyDescent="0.25">
      <c r="A1464" s="64">
        <f>'2020_1-2-8_Download'!B76</f>
        <v>155</v>
      </c>
      <c r="B1464">
        <f>'2020_1-2-8_Download'!$Q$67</f>
        <v>2017</v>
      </c>
      <c r="C1464" t="str">
        <f>'2020_1-2-8_Download'!$D$70</f>
        <v>Deutsche</v>
      </c>
      <c r="D1464" t="str">
        <f>VLOOKUP(A1464,[1]Tabelle1!A$1:B$68,2,FALSE)</f>
        <v>Northeim</v>
      </c>
      <c r="E1464" t="str">
        <f>VLOOKUP(A1464,[2]Kreise!$A$2:$C$53,3,FALSE)</f>
        <v>K03155</v>
      </c>
      <c r="F1464">
        <f>VLOOKUP(A1464,'2020_1-2-8_Download'!$B$11:$T$62,16,FALSE)</f>
        <v>129</v>
      </c>
    </row>
    <row r="1465" spans="1:6" x14ac:dyDescent="0.25">
      <c r="A1465" s="64">
        <f>'2020_1-2-8_Download'!B77</f>
        <v>157</v>
      </c>
      <c r="B1465">
        <f>'2020_1-2-8_Download'!$Q$67</f>
        <v>2017</v>
      </c>
      <c r="C1465" t="str">
        <f>'2020_1-2-8_Download'!$D$70</f>
        <v>Deutsche</v>
      </c>
      <c r="D1465" t="str">
        <f>VLOOKUP(A1465,[1]Tabelle1!A$1:B$68,2,FALSE)</f>
        <v>Peine</v>
      </c>
      <c r="E1465" t="str">
        <f>VLOOKUP(A1465,[2]Kreise!$A$2:$C$53,3,FALSE)</f>
        <v>K03157</v>
      </c>
      <c r="F1465">
        <f>VLOOKUP(A1465,'2020_1-2-8_Download'!$B$11:$T$62,16,FALSE)</f>
        <v>112</v>
      </c>
    </row>
    <row r="1466" spans="1:6" x14ac:dyDescent="0.25">
      <c r="A1466" s="64">
        <f>'2020_1-2-8_Download'!B78</f>
        <v>158</v>
      </c>
      <c r="B1466">
        <f>'2020_1-2-8_Download'!$Q$67</f>
        <v>2017</v>
      </c>
      <c r="C1466" t="str">
        <f>'2020_1-2-8_Download'!$D$70</f>
        <v>Deutsche</v>
      </c>
      <c r="D1466" t="str">
        <f>VLOOKUP(A1466,[1]Tabelle1!A$1:B$68,2,FALSE)</f>
        <v>Wolfenbüttel</v>
      </c>
      <c r="E1466" t="str">
        <f>VLOOKUP(A1466,[2]Kreise!$A$2:$C$53,3,FALSE)</f>
        <v>K03158</v>
      </c>
      <c r="F1466">
        <f>VLOOKUP(A1466,'2020_1-2-8_Download'!$B$11:$T$62,16,FALSE)</f>
        <v>78</v>
      </c>
    </row>
    <row r="1467" spans="1:6" x14ac:dyDescent="0.25">
      <c r="A1467" s="64">
        <f>'2020_1-2-8_Download'!B79</f>
        <v>159</v>
      </c>
      <c r="B1467">
        <f>'2020_1-2-8_Download'!$Q$67</f>
        <v>2017</v>
      </c>
      <c r="C1467" t="str">
        <f>'2020_1-2-8_Download'!$D$70</f>
        <v>Deutsche</v>
      </c>
      <c r="D1467" t="str">
        <f>VLOOKUP(A1467,[1]Tabelle1!A$1:B$68,2,FALSE)</f>
        <v>Göttingen</v>
      </c>
      <c r="E1467" t="str">
        <f>VLOOKUP(A1467,[2]Kreise!$A$2:$C$53,3,FALSE)</f>
        <v>K03159</v>
      </c>
      <c r="F1467">
        <f>VLOOKUP(A1467,'2020_1-2-8_Download'!$B$11:$T$62,16,FALSE)</f>
        <v>310</v>
      </c>
    </row>
    <row r="1468" spans="1:6" x14ac:dyDescent="0.25">
      <c r="A1468" s="64">
        <f>'2020_1-2-8_Download'!B80</f>
        <v>1</v>
      </c>
      <c r="B1468">
        <f>'2020_1-2-8_Download'!$Q$67</f>
        <v>2017</v>
      </c>
      <c r="C1468" t="str">
        <f>'2020_1-2-8_Download'!$D$70</f>
        <v>Deutsche</v>
      </c>
      <c r="D1468" t="str">
        <f>VLOOKUP(A1468,[1]Tabelle1!A$1:B$68,2,FALSE)</f>
        <v>Stat. Region Braunschweig</v>
      </c>
      <c r="E1468" t="str">
        <f>VLOOKUP(A1468,[2]Kreise!$A$2:$C$53,3,FALSE)</f>
        <v>K031</v>
      </c>
      <c r="F1468">
        <f>VLOOKUP(A1468,'2020_1-2-8_Download'!$B$11:$T$62,16,FALSE)</f>
        <v>1588</v>
      </c>
    </row>
    <row r="1469" spans="1:6" x14ac:dyDescent="0.25">
      <c r="A1469" s="64">
        <f>'2020_1-2-8_Download'!B81</f>
        <v>241</v>
      </c>
      <c r="B1469">
        <f>'2020_1-2-8_Download'!$Q$67</f>
        <v>2017</v>
      </c>
      <c r="C1469" t="str">
        <f>'2020_1-2-8_Download'!$D$70</f>
        <v>Deutsche</v>
      </c>
      <c r="D1469" t="str">
        <f>VLOOKUP(A1469,[1]Tabelle1!A$1:B$68,2,FALSE)</f>
        <v>Hannover  Region</v>
      </c>
      <c r="E1469" t="str">
        <f>VLOOKUP(A1469,[2]Kreise!$A$2:$C$53,3,FALSE)</f>
        <v>K03241</v>
      </c>
      <c r="F1469">
        <f>VLOOKUP(A1469,'2020_1-2-8_Download'!$B$11:$T$62,16,FALSE)</f>
        <v>1490</v>
      </c>
    </row>
    <row r="1470" spans="1:6" x14ac:dyDescent="0.25">
      <c r="A1470" s="64">
        <f>'2020_1-2-8_Download'!B82</f>
        <v>241001</v>
      </c>
      <c r="B1470">
        <f>'2020_1-2-8_Download'!$Q$67</f>
        <v>2017</v>
      </c>
      <c r="C1470" t="str">
        <f>'2020_1-2-8_Download'!$D$70</f>
        <v>Deutsche</v>
      </c>
      <c r="D1470" t="str">
        <f>VLOOKUP(A1470,[1]Tabelle1!A$1:B$68,2,FALSE)</f>
        <v xml:space="preserve">   dav. Hannover  Lhst.</v>
      </c>
      <c r="E1470" t="str">
        <f>VLOOKUP(A1470,[2]Kreise!$A$2:$C$53,3,FALSE)</f>
        <v>K03241001</v>
      </c>
      <c r="F1470">
        <f>VLOOKUP(A1470,'2020_1-2-8_Download'!$B$11:$T$62,16,FALSE)</f>
        <v>779</v>
      </c>
    </row>
    <row r="1471" spans="1:6" x14ac:dyDescent="0.25">
      <c r="A1471" s="64">
        <f>'2020_1-2-8_Download'!B83</f>
        <v>241999</v>
      </c>
      <c r="B1471">
        <f>'2020_1-2-8_Download'!$Q$67</f>
        <v>2017</v>
      </c>
      <c r="C1471" t="str">
        <f>'2020_1-2-8_Download'!$D$70</f>
        <v>Deutsche</v>
      </c>
      <c r="D1471" t="str">
        <f>VLOOKUP(A1471,[1]Tabelle1!A$1:B$68,2,FALSE)</f>
        <v xml:space="preserve">   dav. Hannover  Umland</v>
      </c>
      <c r="E1471" t="str">
        <f>VLOOKUP(A1471,[2]Kreise!$A$2:$C$53,3,FALSE)</f>
        <v>K03241999</v>
      </c>
      <c r="F1471">
        <f>VLOOKUP(A1471,'2020_1-2-8_Download'!$B$11:$T$62,16,FALSE)</f>
        <v>711</v>
      </c>
    </row>
    <row r="1472" spans="1:6" x14ac:dyDescent="0.25">
      <c r="A1472" s="64">
        <f>'2020_1-2-8_Download'!B84</f>
        <v>251</v>
      </c>
      <c r="B1472">
        <f>'2020_1-2-8_Download'!$Q$67</f>
        <v>2017</v>
      </c>
      <c r="C1472" t="str">
        <f>'2020_1-2-8_Download'!$D$70</f>
        <v>Deutsche</v>
      </c>
      <c r="D1472" t="str">
        <f>VLOOKUP(A1472,[1]Tabelle1!A$1:B$68,2,FALSE)</f>
        <v>Diepholz</v>
      </c>
      <c r="E1472" t="str">
        <f>VLOOKUP(A1472,[2]Kreise!$A$2:$C$53,3,FALSE)</f>
        <v>K03251</v>
      </c>
      <c r="F1472">
        <f>VLOOKUP(A1472,'2020_1-2-8_Download'!$B$11:$T$62,16,FALSE)</f>
        <v>240</v>
      </c>
    </row>
    <row r="1473" spans="1:6" x14ac:dyDescent="0.25">
      <c r="A1473" s="64">
        <f>'2020_1-2-8_Download'!B85</f>
        <v>252</v>
      </c>
      <c r="B1473">
        <f>'2020_1-2-8_Download'!$Q$67</f>
        <v>2017</v>
      </c>
      <c r="C1473" t="str">
        <f>'2020_1-2-8_Download'!$D$70</f>
        <v>Deutsche</v>
      </c>
      <c r="D1473" t="str">
        <f>VLOOKUP(A1473,[1]Tabelle1!A$1:B$68,2,FALSE)</f>
        <v>Hameln-Pyrmont</v>
      </c>
      <c r="E1473" t="str">
        <f>VLOOKUP(A1473,[2]Kreise!$A$2:$C$53,3,FALSE)</f>
        <v>K03252</v>
      </c>
      <c r="F1473">
        <f>VLOOKUP(A1473,'2020_1-2-8_Download'!$B$11:$T$62,16,FALSE)</f>
        <v>174</v>
      </c>
    </row>
    <row r="1474" spans="1:6" x14ac:dyDescent="0.25">
      <c r="A1474" s="64">
        <f>'2020_1-2-8_Download'!B86</f>
        <v>254</v>
      </c>
      <c r="B1474">
        <f>'2020_1-2-8_Download'!$Q$67</f>
        <v>2017</v>
      </c>
      <c r="C1474" t="str">
        <f>'2020_1-2-8_Download'!$D$70</f>
        <v>Deutsche</v>
      </c>
      <c r="D1474" t="str">
        <f>VLOOKUP(A1474,[1]Tabelle1!A$1:B$68,2,FALSE)</f>
        <v>Hildesheim</v>
      </c>
      <c r="E1474" t="str">
        <f>VLOOKUP(A1474,[2]Kreise!$A$2:$C$53,3,FALSE)</f>
        <v>K03254</v>
      </c>
      <c r="F1474">
        <f>VLOOKUP(A1474,'2020_1-2-8_Download'!$B$11:$T$62,16,FALSE)</f>
        <v>226</v>
      </c>
    </row>
    <row r="1475" spans="1:6" x14ac:dyDescent="0.25">
      <c r="A1475" s="64">
        <f>'2020_1-2-8_Download'!B87</f>
        <v>255</v>
      </c>
      <c r="B1475">
        <f>'2020_1-2-8_Download'!$Q$67</f>
        <v>2017</v>
      </c>
      <c r="C1475" t="str">
        <f>'2020_1-2-8_Download'!$D$70</f>
        <v>Deutsche</v>
      </c>
      <c r="D1475" t="str">
        <f>VLOOKUP(A1475,[1]Tabelle1!A$1:B$68,2,FALSE)</f>
        <v>Holzminden</v>
      </c>
      <c r="E1475" t="str">
        <f>VLOOKUP(A1475,[2]Kreise!$A$2:$C$53,3,FALSE)</f>
        <v>K03255</v>
      </c>
      <c r="F1475">
        <f>VLOOKUP(A1475,'2020_1-2-8_Download'!$B$11:$T$62,16,FALSE)</f>
        <v>61</v>
      </c>
    </row>
    <row r="1476" spans="1:6" x14ac:dyDescent="0.25">
      <c r="A1476" s="64">
        <f>'2020_1-2-8_Download'!B88</f>
        <v>256</v>
      </c>
      <c r="B1476">
        <f>'2020_1-2-8_Download'!$Q$67</f>
        <v>2017</v>
      </c>
      <c r="C1476" t="str">
        <f>'2020_1-2-8_Download'!$D$70</f>
        <v>Deutsche</v>
      </c>
      <c r="D1476" t="str">
        <f>VLOOKUP(A1476,[1]Tabelle1!A$1:B$68,2,FALSE)</f>
        <v>Nienburg (Weser)</v>
      </c>
      <c r="E1476" t="str">
        <f>VLOOKUP(A1476,[2]Kreise!$A$2:$C$53,3,FALSE)</f>
        <v>K03256</v>
      </c>
      <c r="F1476">
        <f>VLOOKUP(A1476,'2020_1-2-8_Download'!$B$11:$T$62,16,FALSE)</f>
        <v>116</v>
      </c>
    </row>
    <row r="1477" spans="1:6" x14ac:dyDescent="0.25">
      <c r="A1477" s="64">
        <f>'2020_1-2-8_Download'!B89</f>
        <v>257</v>
      </c>
      <c r="B1477">
        <f>'2020_1-2-8_Download'!$Q$67</f>
        <v>2017</v>
      </c>
      <c r="C1477" t="str">
        <f>'2020_1-2-8_Download'!$D$70</f>
        <v>Deutsche</v>
      </c>
      <c r="D1477" t="str">
        <f>VLOOKUP(A1477,[1]Tabelle1!A$1:B$68,2,FALSE)</f>
        <v>Schaumburg</v>
      </c>
      <c r="E1477" t="str">
        <f>VLOOKUP(A1477,[2]Kreise!$A$2:$C$53,3,FALSE)</f>
        <v>K03257</v>
      </c>
      <c r="F1477">
        <f>VLOOKUP(A1477,'2020_1-2-8_Download'!$B$11:$T$62,16,FALSE)</f>
        <v>155</v>
      </c>
    </row>
    <row r="1478" spans="1:6" x14ac:dyDescent="0.25">
      <c r="A1478" s="64">
        <f>'2020_1-2-8_Download'!B90</f>
        <v>2</v>
      </c>
      <c r="B1478">
        <f>'2020_1-2-8_Download'!$Q$67</f>
        <v>2017</v>
      </c>
      <c r="C1478" t="str">
        <f>'2020_1-2-8_Download'!$D$70</f>
        <v>Deutsche</v>
      </c>
      <c r="D1478" t="str">
        <f>VLOOKUP(A1478,[1]Tabelle1!A$1:B$68,2,FALSE)</f>
        <v>Stat. Region Hannover</v>
      </c>
      <c r="E1478" t="str">
        <f>VLOOKUP(A1478,[2]Kreise!$A$2:$C$53,3,FALSE)</f>
        <v>K032</v>
      </c>
      <c r="F1478">
        <f>VLOOKUP(A1478,'2020_1-2-8_Download'!$B$11:$T$62,16,FALSE)</f>
        <v>2462</v>
      </c>
    </row>
    <row r="1479" spans="1:6" x14ac:dyDescent="0.25">
      <c r="A1479" s="64">
        <f>'2020_1-2-8_Download'!B91</f>
        <v>351</v>
      </c>
      <c r="B1479">
        <f>'2020_1-2-8_Download'!$Q$67</f>
        <v>2017</v>
      </c>
      <c r="C1479" t="str">
        <f>'2020_1-2-8_Download'!$D$70</f>
        <v>Deutsche</v>
      </c>
      <c r="D1479" t="str">
        <f>VLOOKUP(A1479,[1]Tabelle1!A$1:B$68,2,FALSE)</f>
        <v>Celle</v>
      </c>
      <c r="E1479" t="str">
        <f>VLOOKUP(A1479,[2]Kreise!$A$2:$C$53,3,FALSE)</f>
        <v>K03351</v>
      </c>
      <c r="F1479">
        <f>VLOOKUP(A1479,'2020_1-2-8_Download'!$B$11:$T$62,16,FALSE)</f>
        <v>168</v>
      </c>
    </row>
    <row r="1480" spans="1:6" x14ac:dyDescent="0.25">
      <c r="A1480" s="64">
        <f>'2020_1-2-8_Download'!B92</f>
        <v>352</v>
      </c>
      <c r="B1480">
        <f>'2020_1-2-8_Download'!$Q$67</f>
        <v>2017</v>
      </c>
      <c r="C1480" t="str">
        <f>'2020_1-2-8_Download'!$D$70</f>
        <v>Deutsche</v>
      </c>
      <c r="D1480" t="str">
        <f>VLOOKUP(A1480,[1]Tabelle1!A$1:B$68,2,FALSE)</f>
        <v>Cuxhaven</v>
      </c>
      <c r="E1480" t="str">
        <f>VLOOKUP(A1480,[2]Kreise!$A$2:$C$53,3,FALSE)</f>
        <v>K03352</v>
      </c>
      <c r="F1480">
        <f>VLOOKUP(A1480,'2020_1-2-8_Download'!$B$11:$T$62,16,FALSE)</f>
        <v>165</v>
      </c>
    </row>
    <row r="1481" spans="1:6" x14ac:dyDescent="0.25">
      <c r="A1481" s="64">
        <f>'2020_1-2-8_Download'!B93</f>
        <v>353</v>
      </c>
      <c r="B1481">
        <f>'2020_1-2-8_Download'!$Q$67</f>
        <v>2017</v>
      </c>
      <c r="C1481" t="str">
        <f>'2020_1-2-8_Download'!$D$70</f>
        <v>Deutsche</v>
      </c>
      <c r="D1481" t="str">
        <f>VLOOKUP(A1481,[1]Tabelle1!A$1:B$68,2,FALSE)</f>
        <v>Harburg</v>
      </c>
      <c r="E1481" t="str">
        <f>VLOOKUP(A1481,[2]Kreise!$A$2:$C$53,3,FALSE)</f>
        <v>K03353</v>
      </c>
      <c r="F1481">
        <f>VLOOKUP(A1481,'2020_1-2-8_Download'!$B$11:$T$62,16,FALSE)</f>
        <v>157</v>
      </c>
    </row>
    <row r="1482" spans="1:6" x14ac:dyDescent="0.25">
      <c r="A1482" s="64">
        <f>'2020_1-2-8_Download'!B94</f>
        <v>354</v>
      </c>
      <c r="B1482">
        <f>'2020_1-2-8_Download'!$Q$67</f>
        <v>2017</v>
      </c>
      <c r="C1482" t="str">
        <f>'2020_1-2-8_Download'!$D$70</f>
        <v>Deutsche</v>
      </c>
      <c r="D1482" t="str">
        <f>VLOOKUP(A1482,[1]Tabelle1!A$1:B$68,2,FALSE)</f>
        <v>Lüchow-Dannenberg</v>
      </c>
      <c r="E1482" t="str">
        <f>VLOOKUP(A1482,[2]Kreise!$A$2:$C$53,3,FALSE)</f>
        <v>K03354</v>
      </c>
      <c r="F1482">
        <f>VLOOKUP(A1482,'2020_1-2-8_Download'!$B$11:$T$62,16,FALSE)</f>
        <v>30</v>
      </c>
    </row>
    <row r="1483" spans="1:6" x14ac:dyDescent="0.25">
      <c r="A1483" s="64">
        <f>'2020_1-2-8_Download'!B95</f>
        <v>355</v>
      </c>
      <c r="B1483">
        <f>'2020_1-2-8_Download'!$Q$67</f>
        <v>2017</v>
      </c>
      <c r="C1483" t="str">
        <f>'2020_1-2-8_Download'!$D$70</f>
        <v>Deutsche</v>
      </c>
      <c r="D1483" t="str">
        <f>VLOOKUP(A1483,[1]Tabelle1!A$1:B$68,2,FALSE)</f>
        <v>Lüneburg</v>
      </c>
      <c r="E1483" t="str">
        <f>VLOOKUP(A1483,[2]Kreise!$A$2:$C$53,3,FALSE)</f>
        <v>K03355</v>
      </c>
      <c r="F1483">
        <f>VLOOKUP(A1483,'2020_1-2-8_Download'!$B$11:$T$62,16,FALSE)</f>
        <v>126</v>
      </c>
    </row>
    <row r="1484" spans="1:6" x14ac:dyDescent="0.25">
      <c r="A1484" s="64">
        <f>'2020_1-2-8_Download'!B96</f>
        <v>356</v>
      </c>
      <c r="B1484">
        <f>'2020_1-2-8_Download'!$Q$67</f>
        <v>2017</v>
      </c>
      <c r="C1484" t="str">
        <f>'2020_1-2-8_Download'!$D$70</f>
        <v>Deutsche</v>
      </c>
      <c r="D1484" t="str">
        <f>VLOOKUP(A1484,[1]Tabelle1!A$1:B$68,2,FALSE)</f>
        <v>Osterholz</v>
      </c>
      <c r="E1484" t="str">
        <f>VLOOKUP(A1484,[2]Kreise!$A$2:$C$53,3,FALSE)</f>
        <v>K03356</v>
      </c>
      <c r="F1484">
        <f>VLOOKUP(A1484,'2020_1-2-8_Download'!$B$11:$T$62,16,FALSE)</f>
        <v>72</v>
      </c>
    </row>
    <row r="1485" spans="1:6" x14ac:dyDescent="0.25">
      <c r="A1485" s="64">
        <f>'2020_1-2-8_Download'!B97</f>
        <v>357</v>
      </c>
      <c r="B1485">
        <f>'2020_1-2-8_Download'!$Q$67</f>
        <v>2017</v>
      </c>
      <c r="C1485" t="str">
        <f>'2020_1-2-8_Download'!$D$70</f>
        <v>Deutsche</v>
      </c>
      <c r="D1485" t="str">
        <f>VLOOKUP(A1485,[1]Tabelle1!A$1:B$68,2,FALSE)</f>
        <v>Rotenburg (Wümme)</v>
      </c>
      <c r="E1485" t="str">
        <f>VLOOKUP(A1485,[2]Kreise!$A$2:$C$53,3,FALSE)</f>
        <v>K03357</v>
      </c>
      <c r="F1485">
        <f>VLOOKUP(A1485,'2020_1-2-8_Download'!$B$11:$T$62,16,FALSE)</f>
        <v>122</v>
      </c>
    </row>
    <row r="1486" spans="1:6" x14ac:dyDescent="0.25">
      <c r="A1486" s="64">
        <f>'2020_1-2-8_Download'!B98</f>
        <v>358</v>
      </c>
      <c r="B1486">
        <f>'2020_1-2-8_Download'!$Q$67</f>
        <v>2017</v>
      </c>
      <c r="C1486" t="str">
        <f>'2020_1-2-8_Download'!$D$70</f>
        <v>Deutsche</v>
      </c>
      <c r="D1486" t="str">
        <f>VLOOKUP(A1486,[1]Tabelle1!A$1:B$68,2,FALSE)</f>
        <v>Heidekreis</v>
      </c>
      <c r="E1486" t="str">
        <f>VLOOKUP(A1486,[2]Kreise!$A$2:$C$53,3,FALSE)</f>
        <v>K03358</v>
      </c>
      <c r="F1486">
        <f>VLOOKUP(A1486,'2020_1-2-8_Download'!$B$11:$T$62,16,FALSE)</f>
        <v>124</v>
      </c>
    </row>
    <row r="1487" spans="1:6" x14ac:dyDescent="0.25">
      <c r="A1487" s="64">
        <f>'2020_1-2-8_Download'!B99</f>
        <v>359</v>
      </c>
      <c r="B1487">
        <f>'2020_1-2-8_Download'!$Q$67</f>
        <v>2017</v>
      </c>
      <c r="C1487" t="str">
        <f>'2020_1-2-8_Download'!$D$70</f>
        <v>Deutsche</v>
      </c>
      <c r="D1487" t="str">
        <f>VLOOKUP(A1487,[1]Tabelle1!A$1:B$68,2,FALSE)</f>
        <v>Stade</v>
      </c>
      <c r="E1487" t="str">
        <f>VLOOKUP(A1487,[2]Kreise!$A$2:$C$53,3,FALSE)</f>
        <v>K03359</v>
      </c>
      <c r="F1487">
        <f>VLOOKUP(A1487,'2020_1-2-8_Download'!$B$11:$T$62,16,FALSE)</f>
        <v>222</v>
      </c>
    </row>
    <row r="1488" spans="1:6" x14ac:dyDescent="0.25">
      <c r="A1488" s="64">
        <f>'2020_1-2-8_Download'!B100</f>
        <v>360</v>
      </c>
      <c r="B1488">
        <f>'2020_1-2-8_Download'!$Q$67</f>
        <v>2017</v>
      </c>
      <c r="C1488" t="str">
        <f>'2020_1-2-8_Download'!$D$70</f>
        <v>Deutsche</v>
      </c>
      <c r="D1488" t="str">
        <f>VLOOKUP(A1488,[1]Tabelle1!A$1:B$68,2,FALSE)</f>
        <v>Uelzen</v>
      </c>
      <c r="E1488" t="str">
        <f>VLOOKUP(A1488,[2]Kreise!$A$2:$C$53,3,FALSE)</f>
        <v>K03360</v>
      </c>
      <c r="F1488">
        <f>VLOOKUP(A1488,'2020_1-2-8_Download'!$B$11:$T$62,16,FALSE)</f>
        <v>52</v>
      </c>
    </row>
    <row r="1489" spans="1:6" x14ac:dyDescent="0.25">
      <c r="A1489" s="64">
        <f>'2020_1-2-8_Download'!B101</f>
        <v>361</v>
      </c>
      <c r="B1489">
        <f>'2020_1-2-8_Download'!$Q$67</f>
        <v>2017</v>
      </c>
      <c r="C1489" t="str">
        <f>'2020_1-2-8_Download'!$D$70</f>
        <v>Deutsche</v>
      </c>
      <c r="D1489" t="str">
        <f>VLOOKUP(A1489,[1]Tabelle1!A$1:B$68,2,FALSE)</f>
        <v>Verden</v>
      </c>
      <c r="E1489" t="str">
        <f>VLOOKUP(A1489,[2]Kreise!$A$2:$C$53,3,FALSE)</f>
        <v>K03361</v>
      </c>
      <c r="F1489">
        <f>VLOOKUP(A1489,'2020_1-2-8_Download'!$B$11:$T$62,16,FALSE)</f>
        <v>110</v>
      </c>
    </row>
    <row r="1490" spans="1:6" x14ac:dyDescent="0.25">
      <c r="A1490" s="64">
        <f>'2020_1-2-8_Download'!B102</f>
        <v>3</v>
      </c>
      <c r="B1490">
        <f>'2020_1-2-8_Download'!$Q$67</f>
        <v>2017</v>
      </c>
      <c r="C1490" t="str">
        <f>'2020_1-2-8_Download'!$D$70</f>
        <v>Deutsche</v>
      </c>
      <c r="D1490" t="str">
        <f>VLOOKUP(A1490,[1]Tabelle1!A$1:B$68,2,FALSE)</f>
        <v>Stat. Region Lüneburg</v>
      </c>
      <c r="E1490" t="str">
        <f>VLOOKUP(A1490,[2]Kreise!$A$2:$C$53,3,FALSE)</f>
        <v>K033</v>
      </c>
      <c r="F1490">
        <f>VLOOKUP(A1490,'2020_1-2-8_Download'!$B$11:$T$62,16,FALSE)</f>
        <v>1348</v>
      </c>
    </row>
    <row r="1491" spans="1:6" x14ac:dyDescent="0.25">
      <c r="A1491" s="64">
        <f>'2020_1-2-8_Download'!B103</f>
        <v>401</v>
      </c>
      <c r="B1491">
        <f>'2020_1-2-8_Download'!$Q$67</f>
        <v>2017</v>
      </c>
      <c r="C1491" t="str">
        <f>'2020_1-2-8_Download'!$D$70</f>
        <v>Deutsche</v>
      </c>
      <c r="D1491" t="str">
        <f>VLOOKUP(A1491,[1]Tabelle1!A$1:B$68,2,FALSE)</f>
        <v>Delmenhorst  Stadt</v>
      </c>
      <c r="E1491" t="str">
        <f>VLOOKUP(A1491,[2]Kreise!$A$2:$C$53,3,FALSE)</f>
        <v>K03401</v>
      </c>
      <c r="F1491">
        <f>VLOOKUP(A1491,'2020_1-2-8_Download'!$B$11:$T$62,16,FALSE)</f>
        <v>202</v>
      </c>
    </row>
    <row r="1492" spans="1:6" x14ac:dyDescent="0.25">
      <c r="A1492" s="64">
        <f>'2020_1-2-8_Download'!B104</f>
        <v>402</v>
      </c>
      <c r="B1492">
        <f>'2020_1-2-8_Download'!$Q$67</f>
        <v>2017</v>
      </c>
      <c r="C1492" t="str">
        <f>'2020_1-2-8_Download'!$D$70</f>
        <v>Deutsche</v>
      </c>
      <c r="D1492" t="str">
        <f>VLOOKUP(A1492,[1]Tabelle1!A$1:B$68,2,FALSE)</f>
        <v>Emden  Stadt</v>
      </c>
      <c r="E1492" t="str">
        <f>VLOOKUP(A1492,[2]Kreise!$A$2:$C$53,3,FALSE)</f>
        <v>K03402</v>
      </c>
      <c r="F1492">
        <f>VLOOKUP(A1492,'2020_1-2-8_Download'!$B$11:$T$62,16,FALSE)</f>
        <v>68</v>
      </c>
    </row>
    <row r="1493" spans="1:6" x14ac:dyDescent="0.25">
      <c r="A1493" s="64">
        <f>'2020_1-2-8_Download'!B105</f>
        <v>403</v>
      </c>
      <c r="B1493">
        <f>'2020_1-2-8_Download'!$Q$67</f>
        <v>2017</v>
      </c>
      <c r="C1493" t="str">
        <f>'2020_1-2-8_Download'!$D$70</f>
        <v>Deutsche</v>
      </c>
      <c r="D1493" t="str">
        <f>VLOOKUP(A1493,[1]Tabelle1!A$1:B$68,2,FALSE)</f>
        <v>Oldenburg(Oldb)  Stadt</v>
      </c>
      <c r="E1493" t="str">
        <f>VLOOKUP(A1493,[2]Kreise!$A$2:$C$53,3,FALSE)</f>
        <v>K03403</v>
      </c>
      <c r="F1493">
        <f>VLOOKUP(A1493,'2020_1-2-8_Download'!$B$11:$T$62,16,FALSE)</f>
        <v>221</v>
      </c>
    </row>
    <row r="1494" spans="1:6" x14ac:dyDescent="0.25">
      <c r="A1494" s="64">
        <f>'2020_1-2-8_Download'!B106</f>
        <v>404</v>
      </c>
      <c r="B1494">
        <f>'2020_1-2-8_Download'!$Q$67</f>
        <v>2017</v>
      </c>
      <c r="C1494" t="str">
        <f>'2020_1-2-8_Download'!$D$70</f>
        <v>Deutsche</v>
      </c>
      <c r="D1494" t="str">
        <f>VLOOKUP(A1494,[1]Tabelle1!A$1:B$68,2,FALSE)</f>
        <v>Osnabrück  Stadt</v>
      </c>
      <c r="E1494" t="str">
        <f>VLOOKUP(A1494,[2]Kreise!$A$2:$C$53,3,FALSE)</f>
        <v>K03404</v>
      </c>
      <c r="F1494">
        <f>VLOOKUP(A1494,'2020_1-2-8_Download'!$B$11:$T$62,16,FALSE)</f>
        <v>241</v>
      </c>
    </row>
    <row r="1495" spans="1:6" x14ac:dyDescent="0.25">
      <c r="A1495" s="64">
        <f>'2020_1-2-8_Download'!B107</f>
        <v>405</v>
      </c>
      <c r="B1495">
        <f>'2020_1-2-8_Download'!$Q$67</f>
        <v>2017</v>
      </c>
      <c r="C1495" t="str">
        <f>'2020_1-2-8_Download'!$D$70</f>
        <v>Deutsche</v>
      </c>
      <c r="D1495" t="str">
        <f>VLOOKUP(A1495,[1]Tabelle1!A$1:B$68,2,FALSE)</f>
        <v>Wilhelmshaven  Stadt</v>
      </c>
      <c r="E1495" t="str">
        <f>VLOOKUP(A1495,[2]Kreise!$A$2:$C$53,3,FALSE)</f>
        <v>K03405</v>
      </c>
      <c r="F1495">
        <f>VLOOKUP(A1495,'2020_1-2-8_Download'!$B$11:$T$62,16,FALSE)</f>
        <v>137</v>
      </c>
    </row>
    <row r="1496" spans="1:6" x14ac:dyDescent="0.25">
      <c r="A1496" s="64">
        <f>'2020_1-2-8_Download'!B108</f>
        <v>451</v>
      </c>
      <c r="B1496">
        <f>'2020_1-2-8_Download'!$Q$67</f>
        <v>2017</v>
      </c>
      <c r="C1496" t="str">
        <f>'2020_1-2-8_Download'!$D$70</f>
        <v>Deutsche</v>
      </c>
      <c r="D1496" t="str">
        <f>VLOOKUP(A1496,[1]Tabelle1!A$1:B$68,2,FALSE)</f>
        <v>Ammerland</v>
      </c>
      <c r="E1496" t="str">
        <f>VLOOKUP(A1496,[2]Kreise!$A$2:$C$53,3,FALSE)</f>
        <v>K03451</v>
      </c>
      <c r="F1496">
        <f>VLOOKUP(A1496,'2020_1-2-8_Download'!$B$11:$T$62,16,FALSE)</f>
        <v>94</v>
      </c>
    </row>
    <row r="1497" spans="1:6" x14ac:dyDescent="0.25">
      <c r="A1497" s="64">
        <f>'2020_1-2-8_Download'!B109</f>
        <v>452</v>
      </c>
      <c r="B1497">
        <f>'2020_1-2-8_Download'!$Q$67</f>
        <v>2017</v>
      </c>
      <c r="C1497" t="str">
        <f>'2020_1-2-8_Download'!$D$70</f>
        <v>Deutsche</v>
      </c>
      <c r="D1497" t="str">
        <f>VLOOKUP(A1497,[1]Tabelle1!A$1:B$68,2,FALSE)</f>
        <v>Aurich</v>
      </c>
      <c r="E1497" t="str">
        <f>VLOOKUP(A1497,[2]Kreise!$A$2:$C$53,3,FALSE)</f>
        <v>K03452</v>
      </c>
      <c r="F1497">
        <f>VLOOKUP(A1497,'2020_1-2-8_Download'!$B$11:$T$62,16,FALSE)</f>
        <v>153</v>
      </c>
    </row>
    <row r="1498" spans="1:6" x14ac:dyDescent="0.25">
      <c r="A1498" s="64">
        <f>'2020_1-2-8_Download'!B110</f>
        <v>453</v>
      </c>
      <c r="B1498">
        <f>'2020_1-2-8_Download'!$Q$67</f>
        <v>2017</v>
      </c>
      <c r="C1498" t="str">
        <f>'2020_1-2-8_Download'!$D$70</f>
        <v>Deutsche</v>
      </c>
      <c r="D1498" t="str">
        <f>VLOOKUP(A1498,[1]Tabelle1!A$1:B$68,2,FALSE)</f>
        <v>Cloppenburg</v>
      </c>
      <c r="E1498" t="str">
        <f>VLOOKUP(A1498,[2]Kreise!$A$2:$C$53,3,FALSE)</f>
        <v>K03453</v>
      </c>
      <c r="F1498">
        <f>VLOOKUP(A1498,'2020_1-2-8_Download'!$B$11:$T$62,16,FALSE)</f>
        <v>242</v>
      </c>
    </row>
    <row r="1499" spans="1:6" x14ac:dyDescent="0.25">
      <c r="A1499" s="64">
        <f>'2020_1-2-8_Download'!B111</f>
        <v>454</v>
      </c>
      <c r="B1499">
        <f>'2020_1-2-8_Download'!$Q$67</f>
        <v>2017</v>
      </c>
      <c r="C1499" t="str">
        <f>'2020_1-2-8_Download'!$D$70</f>
        <v>Deutsche</v>
      </c>
      <c r="D1499" t="str">
        <f>VLOOKUP(A1499,[1]Tabelle1!A$1:B$68,2,FALSE)</f>
        <v>Emsland</v>
      </c>
      <c r="E1499" t="str">
        <f>VLOOKUP(A1499,[2]Kreise!$A$2:$C$53,3,FALSE)</f>
        <v>K03454</v>
      </c>
      <c r="F1499">
        <f>VLOOKUP(A1499,'2020_1-2-8_Download'!$B$11:$T$62,16,FALSE)</f>
        <v>420</v>
      </c>
    </row>
    <row r="1500" spans="1:6" x14ac:dyDescent="0.25">
      <c r="A1500" s="64">
        <f>'2020_1-2-8_Download'!B112</f>
        <v>455</v>
      </c>
      <c r="B1500">
        <f>'2020_1-2-8_Download'!$Q$67</f>
        <v>2017</v>
      </c>
      <c r="C1500" t="str">
        <f>'2020_1-2-8_Download'!$D$70</f>
        <v>Deutsche</v>
      </c>
      <c r="D1500" t="str">
        <f>VLOOKUP(A1500,[1]Tabelle1!A$1:B$68,2,FALSE)</f>
        <v>Friesland</v>
      </c>
      <c r="E1500" t="str">
        <f>VLOOKUP(A1500,[2]Kreise!$A$2:$C$53,3,FALSE)</f>
        <v>K03455</v>
      </c>
      <c r="F1500">
        <f>VLOOKUP(A1500,'2020_1-2-8_Download'!$B$11:$T$62,16,FALSE)</f>
        <v>85</v>
      </c>
    </row>
    <row r="1501" spans="1:6" x14ac:dyDescent="0.25">
      <c r="A1501" s="64">
        <f>'2020_1-2-8_Download'!B113</f>
        <v>456</v>
      </c>
      <c r="B1501">
        <f>'2020_1-2-8_Download'!$Q$67</f>
        <v>2017</v>
      </c>
      <c r="C1501" t="str">
        <f>'2020_1-2-8_Download'!$D$70</f>
        <v>Deutsche</v>
      </c>
      <c r="D1501" t="str">
        <f>VLOOKUP(A1501,[1]Tabelle1!A$1:B$68,2,FALSE)</f>
        <v>Grafschaft Bentheim</v>
      </c>
      <c r="E1501" t="str">
        <f>VLOOKUP(A1501,[2]Kreise!$A$2:$C$53,3,FALSE)</f>
        <v>K03456</v>
      </c>
      <c r="F1501">
        <f>VLOOKUP(A1501,'2020_1-2-8_Download'!$B$11:$T$62,16,FALSE)</f>
        <v>156</v>
      </c>
    </row>
    <row r="1502" spans="1:6" x14ac:dyDescent="0.25">
      <c r="A1502" s="64">
        <f>'2020_1-2-8_Download'!B114</f>
        <v>457</v>
      </c>
      <c r="B1502">
        <f>'2020_1-2-8_Download'!$Q$67</f>
        <v>2017</v>
      </c>
      <c r="C1502" t="str">
        <f>'2020_1-2-8_Download'!$D$70</f>
        <v>Deutsche</v>
      </c>
      <c r="D1502" t="str">
        <f>VLOOKUP(A1502,[1]Tabelle1!A$1:B$68,2,FALSE)</f>
        <v>Leer</v>
      </c>
      <c r="E1502" t="str">
        <f>VLOOKUP(A1502,[2]Kreise!$A$2:$C$53,3,FALSE)</f>
        <v>K03457</v>
      </c>
      <c r="F1502">
        <f>VLOOKUP(A1502,'2020_1-2-8_Download'!$B$11:$T$62,16,FALSE)</f>
        <v>160</v>
      </c>
    </row>
    <row r="1503" spans="1:6" x14ac:dyDescent="0.25">
      <c r="A1503" s="64">
        <f>'2020_1-2-8_Download'!B115</f>
        <v>458</v>
      </c>
      <c r="B1503">
        <f>'2020_1-2-8_Download'!$Q$67</f>
        <v>2017</v>
      </c>
      <c r="C1503" t="str">
        <f>'2020_1-2-8_Download'!$D$70</f>
        <v>Deutsche</v>
      </c>
      <c r="D1503" t="str">
        <f>VLOOKUP(A1503,[1]Tabelle1!A$1:B$68,2,FALSE)</f>
        <v>Oldenburg</v>
      </c>
      <c r="E1503" t="str">
        <f>VLOOKUP(A1503,[2]Kreise!$A$2:$C$53,3,FALSE)</f>
        <v>K03458</v>
      </c>
      <c r="F1503">
        <f>VLOOKUP(A1503,'2020_1-2-8_Download'!$B$11:$T$62,16,FALSE)</f>
        <v>132</v>
      </c>
    </row>
    <row r="1504" spans="1:6" x14ac:dyDescent="0.25">
      <c r="A1504" s="64">
        <f>'2020_1-2-8_Download'!B116</f>
        <v>459</v>
      </c>
      <c r="B1504">
        <f>'2020_1-2-8_Download'!$Q$67</f>
        <v>2017</v>
      </c>
      <c r="C1504" t="str">
        <f>'2020_1-2-8_Download'!$D$70</f>
        <v>Deutsche</v>
      </c>
      <c r="D1504" t="str">
        <f>VLOOKUP(A1504,[1]Tabelle1!A$1:B$68,2,FALSE)</f>
        <v>Osnabrück</v>
      </c>
      <c r="E1504" t="str">
        <f>VLOOKUP(A1504,[2]Kreise!$A$2:$C$53,3,FALSE)</f>
        <v>K03459</v>
      </c>
      <c r="F1504">
        <f>VLOOKUP(A1504,'2020_1-2-8_Download'!$B$11:$T$62,16,FALSE)</f>
        <v>341</v>
      </c>
    </row>
    <row r="1505" spans="1:6" x14ac:dyDescent="0.25">
      <c r="A1505" s="64">
        <f>'2020_1-2-8_Download'!B117</f>
        <v>460</v>
      </c>
      <c r="B1505">
        <f>'2020_1-2-8_Download'!$Q$67</f>
        <v>2017</v>
      </c>
      <c r="C1505" t="str">
        <f>'2020_1-2-8_Download'!$D$70</f>
        <v>Deutsche</v>
      </c>
      <c r="D1505" t="str">
        <f>VLOOKUP(A1505,[1]Tabelle1!A$1:B$68,2,FALSE)</f>
        <v>Vechta</v>
      </c>
      <c r="E1505" t="str">
        <f>VLOOKUP(A1505,[2]Kreise!$A$2:$C$53,3,FALSE)</f>
        <v>K03460</v>
      </c>
      <c r="F1505">
        <f>VLOOKUP(A1505,'2020_1-2-8_Download'!$B$11:$T$62,16,FALSE)</f>
        <v>239</v>
      </c>
    </row>
    <row r="1506" spans="1:6" x14ac:dyDescent="0.25">
      <c r="A1506" s="64">
        <f>'2020_1-2-8_Download'!B118</f>
        <v>461</v>
      </c>
      <c r="B1506">
        <f>'2020_1-2-8_Download'!$Q$67</f>
        <v>2017</v>
      </c>
      <c r="C1506" t="str">
        <f>'2020_1-2-8_Download'!$D$70</f>
        <v>Deutsche</v>
      </c>
      <c r="D1506" t="str">
        <f>VLOOKUP(A1506,[1]Tabelle1!A$1:B$68,2,FALSE)</f>
        <v>Wesermarsch</v>
      </c>
      <c r="E1506" t="str">
        <f>VLOOKUP(A1506,[2]Kreise!$A$2:$C$53,3,FALSE)</f>
        <v>K03461</v>
      </c>
      <c r="F1506">
        <f>VLOOKUP(A1506,'2020_1-2-8_Download'!$B$11:$T$62,16,FALSE)</f>
        <v>79</v>
      </c>
    </row>
    <row r="1507" spans="1:6" x14ac:dyDescent="0.25">
      <c r="A1507" s="64">
        <f>'2020_1-2-8_Download'!B119</f>
        <v>462</v>
      </c>
      <c r="B1507">
        <f>'2020_1-2-8_Download'!$Q$67</f>
        <v>2017</v>
      </c>
      <c r="C1507" t="str">
        <f>'2020_1-2-8_Download'!$D$70</f>
        <v>Deutsche</v>
      </c>
      <c r="D1507" t="str">
        <f>VLOOKUP(A1507,[1]Tabelle1!A$1:B$68,2,FALSE)</f>
        <v>Wittmund</v>
      </c>
      <c r="E1507" t="str">
        <f>VLOOKUP(A1507,[2]Kreise!$A$2:$C$53,3,FALSE)</f>
        <v>K03462</v>
      </c>
      <c r="F1507">
        <f>VLOOKUP(A1507,'2020_1-2-8_Download'!$B$11:$T$62,16,FALSE)</f>
        <v>36</v>
      </c>
    </row>
    <row r="1508" spans="1:6" x14ac:dyDescent="0.25">
      <c r="A1508" s="64">
        <f>'2020_1-2-8_Download'!B120</f>
        <v>4</v>
      </c>
      <c r="B1508">
        <f>'2020_1-2-8_Download'!$Q$67</f>
        <v>2017</v>
      </c>
      <c r="C1508" t="str">
        <f>'2020_1-2-8_Download'!$D$70</f>
        <v>Deutsche</v>
      </c>
      <c r="D1508" t="str">
        <f>VLOOKUP(A1508,[1]Tabelle1!A$1:B$68,2,FALSE)</f>
        <v>Stat. Region Weser-Ems</v>
      </c>
      <c r="E1508" t="str">
        <f>VLOOKUP(A1508,[2]Kreise!$A$2:$C$53,3,FALSE)</f>
        <v>K034</v>
      </c>
      <c r="F1508">
        <f>VLOOKUP(A1508,'2020_1-2-8_Download'!$B$11:$T$62,16,FALSE)</f>
        <v>3006</v>
      </c>
    </row>
    <row r="1509" spans="1:6" x14ac:dyDescent="0.25">
      <c r="A1509" s="64">
        <f>'2020_1-2-8_Download'!B121</f>
        <v>0</v>
      </c>
      <c r="B1509">
        <f>'2020_1-2-8_Download'!$Q$67</f>
        <v>2017</v>
      </c>
      <c r="C1509" t="str">
        <f>'2020_1-2-8_Download'!$D$70</f>
        <v>Deutsche</v>
      </c>
      <c r="D1509" t="str">
        <f>VLOOKUP(A1509,[1]Tabelle1!A$1:B$68,2,FALSE)</f>
        <v>Niedersachsen</v>
      </c>
      <c r="E1509" t="str">
        <f>VLOOKUP(A1509,[2]Kreise!$A$2:$C$53,3,FALSE)</f>
        <v>K030</v>
      </c>
      <c r="F1509">
        <f>VLOOKUP(A1509,'2020_1-2-8_Download'!$B$11:$T$62,16,FALSE)</f>
        <v>8404</v>
      </c>
    </row>
    <row r="1510" spans="1:6" x14ac:dyDescent="0.25">
      <c r="A1510" s="64">
        <f>'2020_1-2-8_Download'!B70</f>
        <v>101</v>
      </c>
      <c r="B1510">
        <f>'2020_1-2-8_Download'!$R$67</f>
        <v>2018</v>
      </c>
      <c r="C1510" t="str">
        <f>'2020_1-2-8_Download'!$D$70</f>
        <v>Deutsche</v>
      </c>
      <c r="D1510" t="str">
        <f>VLOOKUP(A1510,[1]Tabelle1!A$1:B$68,2,FALSE)</f>
        <v>Braunschweig  Stadt</v>
      </c>
      <c r="E1510" t="str">
        <f>VLOOKUP(A1510,[2]Kreise!$A$2:$C$53,3,FALSE)</f>
        <v>K03101</v>
      </c>
      <c r="F1510">
        <f>VLOOKUP(A1510,'2020_1-2-8_Download'!$B$11:$T$62,17,FALSE)</f>
        <v>232</v>
      </c>
    </row>
    <row r="1511" spans="1:6" x14ac:dyDescent="0.25">
      <c r="A1511" s="64">
        <f>'2020_1-2-8_Download'!B71</f>
        <v>102</v>
      </c>
      <c r="B1511">
        <f>'2020_1-2-8_Download'!$R$67</f>
        <v>2018</v>
      </c>
      <c r="C1511" t="str">
        <f>'2020_1-2-8_Download'!$D$70</f>
        <v>Deutsche</v>
      </c>
      <c r="D1511" t="str">
        <f>VLOOKUP(A1511,[1]Tabelle1!A$1:B$68,2,FALSE)</f>
        <v>Salzgitter  Stadt</v>
      </c>
      <c r="E1511" t="str">
        <f>VLOOKUP(A1511,[2]Kreise!$A$2:$C$53,3,FALSE)</f>
        <v>K03102</v>
      </c>
      <c r="F1511">
        <f>VLOOKUP(A1511,'2020_1-2-8_Download'!$B$11:$T$62,17,FALSE)</f>
        <v>336</v>
      </c>
    </row>
    <row r="1512" spans="1:6" x14ac:dyDescent="0.25">
      <c r="A1512" s="64">
        <f>'2020_1-2-8_Download'!B72</f>
        <v>103</v>
      </c>
      <c r="B1512">
        <f>'2020_1-2-8_Download'!$R$67</f>
        <v>2018</v>
      </c>
      <c r="C1512" t="str">
        <f>'2020_1-2-8_Download'!$D$70</f>
        <v>Deutsche</v>
      </c>
      <c r="D1512" t="str">
        <f>VLOOKUP(A1512,[1]Tabelle1!A$1:B$68,2,FALSE)</f>
        <v>Wolfsburg  Stadt</v>
      </c>
      <c r="E1512" t="str">
        <f>VLOOKUP(A1512,[2]Kreise!$A$2:$C$53,3,FALSE)</f>
        <v>K03103</v>
      </c>
      <c r="F1512">
        <f>VLOOKUP(A1512,'2020_1-2-8_Download'!$B$11:$T$62,17,FALSE)</f>
        <v>184</v>
      </c>
    </row>
    <row r="1513" spans="1:6" x14ac:dyDescent="0.25">
      <c r="A1513" s="64">
        <f>'2020_1-2-8_Download'!B73</f>
        <v>151</v>
      </c>
      <c r="B1513">
        <f>'2020_1-2-8_Download'!$R$67</f>
        <v>2018</v>
      </c>
      <c r="C1513" t="str">
        <f>'2020_1-2-8_Download'!$D$70</f>
        <v>Deutsche</v>
      </c>
      <c r="D1513" t="str">
        <f>VLOOKUP(A1513,[1]Tabelle1!A$1:B$68,2,FALSE)</f>
        <v>Gifhorn</v>
      </c>
      <c r="E1513" t="str">
        <f>VLOOKUP(A1513,[2]Kreise!$A$2:$C$53,3,FALSE)</f>
        <v>K03151</v>
      </c>
      <c r="F1513">
        <f>VLOOKUP(A1513,'2020_1-2-8_Download'!$B$11:$T$62,17,FALSE)</f>
        <v>129</v>
      </c>
    </row>
    <row r="1514" spans="1:6" x14ac:dyDescent="0.25">
      <c r="A1514" s="64">
        <f>'2020_1-2-8_Download'!B74</f>
        <v>153</v>
      </c>
      <c r="B1514">
        <f>'2020_1-2-8_Download'!$R$67</f>
        <v>2018</v>
      </c>
      <c r="C1514" t="str">
        <f>'2020_1-2-8_Download'!$D$70</f>
        <v>Deutsche</v>
      </c>
      <c r="D1514" t="str">
        <f>VLOOKUP(A1514,[1]Tabelle1!A$1:B$68,2,FALSE)</f>
        <v>Goslar</v>
      </c>
      <c r="E1514" t="str">
        <f>VLOOKUP(A1514,[2]Kreise!$A$2:$C$53,3,FALSE)</f>
        <v>K03153</v>
      </c>
      <c r="F1514">
        <f>VLOOKUP(A1514,'2020_1-2-8_Download'!$B$11:$T$62,17,FALSE)</f>
        <v>159</v>
      </c>
    </row>
    <row r="1515" spans="1:6" x14ac:dyDescent="0.25">
      <c r="A1515" s="64">
        <f>'2020_1-2-8_Download'!B75</f>
        <v>154</v>
      </c>
      <c r="B1515">
        <f>'2020_1-2-8_Download'!$R$67</f>
        <v>2018</v>
      </c>
      <c r="C1515" t="str">
        <f>'2020_1-2-8_Download'!$D$70</f>
        <v>Deutsche</v>
      </c>
      <c r="D1515" t="str">
        <f>VLOOKUP(A1515,[1]Tabelle1!A$1:B$68,2,FALSE)</f>
        <v>Helmstedt</v>
      </c>
      <c r="E1515" t="str">
        <f>VLOOKUP(A1515,[2]Kreise!$A$2:$C$53,3,FALSE)</f>
        <v>K03154</v>
      </c>
      <c r="F1515">
        <f>VLOOKUP(A1515,'2020_1-2-8_Download'!$B$11:$T$62,17,FALSE)</f>
        <v>53</v>
      </c>
    </row>
    <row r="1516" spans="1:6" x14ac:dyDescent="0.25">
      <c r="A1516" s="64">
        <f>'2020_1-2-8_Download'!B76</f>
        <v>155</v>
      </c>
      <c r="B1516">
        <f>'2020_1-2-8_Download'!$R$67</f>
        <v>2018</v>
      </c>
      <c r="C1516" t="str">
        <f>'2020_1-2-8_Download'!$D$70</f>
        <v>Deutsche</v>
      </c>
      <c r="D1516" t="str">
        <f>VLOOKUP(A1516,[1]Tabelle1!A$1:B$68,2,FALSE)</f>
        <v>Northeim</v>
      </c>
      <c r="E1516" t="str">
        <f>VLOOKUP(A1516,[2]Kreise!$A$2:$C$53,3,FALSE)</f>
        <v>K03155</v>
      </c>
      <c r="F1516">
        <f>VLOOKUP(A1516,'2020_1-2-8_Download'!$B$11:$T$62,17,FALSE)</f>
        <v>109</v>
      </c>
    </row>
    <row r="1517" spans="1:6" x14ac:dyDescent="0.25">
      <c r="A1517" s="64">
        <f>'2020_1-2-8_Download'!B77</f>
        <v>157</v>
      </c>
      <c r="B1517">
        <f>'2020_1-2-8_Download'!$R$67</f>
        <v>2018</v>
      </c>
      <c r="C1517" t="str">
        <f>'2020_1-2-8_Download'!$D$70</f>
        <v>Deutsche</v>
      </c>
      <c r="D1517" t="str">
        <f>VLOOKUP(A1517,[1]Tabelle1!A$1:B$68,2,FALSE)</f>
        <v>Peine</v>
      </c>
      <c r="E1517" t="str">
        <f>VLOOKUP(A1517,[2]Kreise!$A$2:$C$53,3,FALSE)</f>
        <v>K03157</v>
      </c>
      <c r="F1517">
        <f>VLOOKUP(A1517,'2020_1-2-8_Download'!$B$11:$T$62,17,FALSE)</f>
        <v>109</v>
      </c>
    </row>
    <row r="1518" spans="1:6" x14ac:dyDescent="0.25">
      <c r="A1518" s="64">
        <f>'2020_1-2-8_Download'!B78</f>
        <v>158</v>
      </c>
      <c r="B1518">
        <f>'2020_1-2-8_Download'!$R$67</f>
        <v>2018</v>
      </c>
      <c r="C1518" t="str">
        <f>'2020_1-2-8_Download'!$D$70</f>
        <v>Deutsche</v>
      </c>
      <c r="D1518" t="str">
        <f>VLOOKUP(A1518,[1]Tabelle1!A$1:B$68,2,FALSE)</f>
        <v>Wolfenbüttel</v>
      </c>
      <c r="E1518" t="str">
        <f>VLOOKUP(A1518,[2]Kreise!$A$2:$C$53,3,FALSE)</f>
        <v>K03158</v>
      </c>
      <c r="F1518">
        <f>VLOOKUP(A1518,'2020_1-2-8_Download'!$B$11:$T$62,17,FALSE)</f>
        <v>91</v>
      </c>
    </row>
    <row r="1519" spans="1:6" x14ac:dyDescent="0.25">
      <c r="A1519" s="64">
        <f>'2020_1-2-8_Download'!B79</f>
        <v>159</v>
      </c>
      <c r="B1519">
        <f>'2020_1-2-8_Download'!$R$67</f>
        <v>2018</v>
      </c>
      <c r="C1519" t="str">
        <f>'2020_1-2-8_Download'!$D$70</f>
        <v>Deutsche</v>
      </c>
      <c r="D1519" t="str">
        <f>VLOOKUP(A1519,[1]Tabelle1!A$1:B$68,2,FALSE)</f>
        <v>Göttingen</v>
      </c>
      <c r="E1519" t="str">
        <f>VLOOKUP(A1519,[2]Kreise!$A$2:$C$53,3,FALSE)</f>
        <v>K03159</v>
      </c>
      <c r="F1519">
        <f>VLOOKUP(A1519,'2020_1-2-8_Download'!$B$11:$T$62,17,FALSE)</f>
        <v>346</v>
      </c>
    </row>
    <row r="1520" spans="1:6" x14ac:dyDescent="0.25">
      <c r="A1520" s="64">
        <f>'2020_1-2-8_Download'!B80</f>
        <v>1</v>
      </c>
      <c r="B1520">
        <f>'2020_1-2-8_Download'!$R$67</f>
        <v>2018</v>
      </c>
      <c r="C1520" t="str">
        <f>'2020_1-2-8_Download'!$D$70</f>
        <v>Deutsche</v>
      </c>
      <c r="D1520" t="str">
        <f>VLOOKUP(A1520,[1]Tabelle1!A$1:B$68,2,FALSE)</f>
        <v>Stat. Region Braunschweig</v>
      </c>
      <c r="E1520" t="str">
        <f>VLOOKUP(A1520,[2]Kreise!$A$2:$C$53,3,FALSE)</f>
        <v>K031</v>
      </c>
      <c r="F1520">
        <f>VLOOKUP(A1520,'2020_1-2-8_Download'!$B$11:$T$62,17,FALSE)</f>
        <v>1748</v>
      </c>
    </row>
    <row r="1521" spans="1:6" x14ac:dyDescent="0.25">
      <c r="A1521" s="64">
        <f>'2020_1-2-8_Download'!B81</f>
        <v>241</v>
      </c>
      <c r="B1521">
        <f>'2020_1-2-8_Download'!$R$67</f>
        <v>2018</v>
      </c>
      <c r="C1521" t="str">
        <f>'2020_1-2-8_Download'!$D$70</f>
        <v>Deutsche</v>
      </c>
      <c r="D1521" t="str">
        <f>VLOOKUP(A1521,[1]Tabelle1!A$1:B$68,2,FALSE)</f>
        <v>Hannover  Region</v>
      </c>
      <c r="E1521" t="str">
        <f>VLOOKUP(A1521,[2]Kreise!$A$2:$C$53,3,FALSE)</f>
        <v>K03241</v>
      </c>
      <c r="F1521">
        <f>VLOOKUP(A1521,'2020_1-2-8_Download'!$B$11:$T$62,17,FALSE)</f>
        <v>1596</v>
      </c>
    </row>
    <row r="1522" spans="1:6" x14ac:dyDescent="0.25">
      <c r="A1522" s="64">
        <f>'2020_1-2-8_Download'!B82</f>
        <v>241001</v>
      </c>
      <c r="B1522">
        <f>'2020_1-2-8_Download'!$R$67</f>
        <v>2018</v>
      </c>
      <c r="C1522" t="str">
        <f>'2020_1-2-8_Download'!$D$70</f>
        <v>Deutsche</v>
      </c>
      <c r="D1522" t="str">
        <f>VLOOKUP(A1522,[1]Tabelle1!A$1:B$68,2,FALSE)</f>
        <v xml:space="preserve">   dav. Hannover  Lhst.</v>
      </c>
      <c r="E1522" t="str">
        <f>VLOOKUP(A1522,[2]Kreise!$A$2:$C$53,3,FALSE)</f>
        <v>K03241001</v>
      </c>
      <c r="F1522">
        <f>VLOOKUP(A1522,'2020_1-2-8_Download'!$B$11:$T$62,17,FALSE)</f>
        <v>870</v>
      </c>
    </row>
    <row r="1523" spans="1:6" x14ac:dyDescent="0.25">
      <c r="A1523" s="64">
        <f>'2020_1-2-8_Download'!B83</f>
        <v>241999</v>
      </c>
      <c r="B1523">
        <f>'2020_1-2-8_Download'!$R$67</f>
        <v>2018</v>
      </c>
      <c r="C1523" t="str">
        <f>'2020_1-2-8_Download'!$D$70</f>
        <v>Deutsche</v>
      </c>
      <c r="D1523" t="str">
        <f>VLOOKUP(A1523,[1]Tabelle1!A$1:B$68,2,FALSE)</f>
        <v xml:space="preserve">   dav. Hannover  Umland</v>
      </c>
      <c r="E1523" t="str">
        <f>VLOOKUP(A1523,[2]Kreise!$A$2:$C$53,3,FALSE)</f>
        <v>K03241999</v>
      </c>
      <c r="F1523">
        <f>VLOOKUP(A1523,'2020_1-2-8_Download'!$B$11:$T$62,17,FALSE)</f>
        <v>726</v>
      </c>
    </row>
    <row r="1524" spans="1:6" x14ac:dyDescent="0.25">
      <c r="A1524" s="64">
        <f>'2020_1-2-8_Download'!B84</f>
        <v>251</v>
      </c>
      <c r="B1524">
        <f>'2020_1-2-8_Download'!$R$67</f>
        <v>2018</v>
      </c>
      <c r="C1524" t="str">
        <f>'2020_1-2-8_Download'!$D$70</f>
        <v>Deutsche</v>
      </c>
      <c r="D1524" t="str">
        <f>VLOOKUP(A1524,[1]Tabelle1!A$1:B$68,2,FALSE)</f>
        <v>Diepholz</v>
      </c>
      <c r="E1524" t="str">
        <f>VLOOKUP(A1524,[2]Kreise!$A$2:$C$53,3,FALSE)</f>
        <v>K03251</v>
      </c>
      <c r="F1524">
        <f>VLOOKUP(A1524,'2020_1-2-8_Download'!$B$11:$T$62,17,FALSE)</f>
        <v>233</v>
      </c>
    </row>
    <row r="1525" spans="1:6" x14ac:dyDescent="0.25">
      <c r="A1525" s="64">
        <f>'2020_1-2-8_Download'!B85</f>
        <v>252</v>
      </c>
      <c r="B1525">
        <f>'2020_1-2-8_Download'!$R$67</f>
        <v>2018</v>
      </c>
      <c r="C1525" t="str">
        <f>'2020_1-2-8_Download'!$D$70</f>
        <v>Deutsche</v>
      </c>
      <c r="D1525" t="str">
        <f>VLOOKUP(A1525,[1]Tabelle1!A$1:B$68,2,FALSE)</f>
        <v>Hameln-Pyrmont</v>
      </c>
      <c r="E1525" t="str">
        <f>VLOOKUP(A1525,[2]Kreise!$A$2:$C$53,3,FALSE)</f>
        <v>K03252</v>
      </c>
      <c r="F1525">
        <f>VLOOKUP(A1525,'2020_1-2-8_Download'!$B$11:$T$62,17,FALSE)</f>
        <v>200</v>
      </c>
    </row>
    <row r="1526" spans="1:6" x14ac:dyDescent="0.25">
      <c r="A1526" s="64">
        <f>'2020_1-2-8_Download'!B86</f>
        <v>254</v>
      </c>
      <c r="B1526">
        <f>'2020_1-2-8_Download'!$R$67</f>
        <v>2018</v>
      </c>
      <c r="C1526" t="str">
        <f>'2020_1-2-8_Download'!$D$70</f>
        <v>Deutsche</v>
      </c>
      <c r="D1526" t="str">
        <f>VLOOKUP(A1526,[1]Tabelle1!A$1:B$68,2,FALSE)</f>
        <v>Hildesheim</v>
      </c>
      <c r="E1526" t="str">
        <f>VLOOKUP(A1526,[2]Kreise!$A$2:$C$53,3,FALSE)</f>
        <v>K03254</v>
      </c>
      <c r="F1526">
        <f>VLOOKUP(A1526,'2020_1-2-8_Download'!$B$11:$T$62,17,FALSE)</f>
        <v>270</v>
      </c>
    </row>
    <row r="1527" spans="1:6" x14ac:dyDescent="0.25">
      <c r="A1527" s="64">
        <f>'2020_1-2-8_Download'!B87</f>
        <v>255</v>
      </c>
      <c r="B1527">
        <f>'2020_1-2-8_Download'!$R$67</f>
        <v>2018</v>
      </c>
      <c r="C1527" t="str">
        <f>'2020_1-2-8_Download'!$D$70</f>
        <v>Deutsche</v>
      </c>
      <c r="D1527" t="str">
        <f>VLOOKUP(A1527,[1]Tabelle1!A$1:B$68,2,FALSE)</f>
        <v>Holzminden</v>
      </c>
      <c r="E1527" t="str">
        <f>VLOOKUP(A1527,[2]Kreise!$A$2:$C$53,3,FALSE)</f>
        <v>K03255</v>
      </c>
      <c r="F1527">
        <f>VLOOKUP(A1527,'2020_1-2-8_Download'!$B$11:$T$62,17,FALSE)</f>
        <v>52</v>
      </c>
    </row>
    <row r="1528" spans="1:6" x14ac:dyDescent="0.25">
      <c r="A1528" s="64">
        <f>'2020_1-2-8_Download'!B88</f>
        <v>256</v>
      </c>
      <c r="B1528">
        <f>'2020_1-2-8_Download'!$R$67</f>
        <v>2018</v>
      </c>
      <c r="C1528" t="str">
        <f>'2020_1-2-8_Download'!$D$70</f>
        <v>Deutsche</v>
      </c>
      <c r="D1528" t="str">
        <f>VLOOKUP(A1528,[1]Tabelle1!A$1:B$68,2,FALSE)</f>
        <v>Nienburg (Weser)</v>
      </c>
      <c r="E1528" t="str">
        <f>VLOOKUP(A1528,[2]Kreise!$A$2:$C$53,3,FALSE)</f>
        <v>K03256</v>
      </c>
      <c r="F1528">
        <f>VLOOKUP(A1528,'2020_1-2-8_Download'!$B$11:$T$62,17,FALSE)</f>
        <v>109</v>
      </c>
    </row>
    <row r="1529" spans="1:6" x14ac:dyDescent="0.25">
      <c r="A1529" s="64">
        <f>'2020_1-2-8_Download'!B89</f>
        <v>257</v>
      </c>
      <c r="B1529">
        <f>'2020_1-2-8_Download'!$R$67</f>
        <v>2018</v>
      </c>
      <c r="C1529" t="str">
        <f>'2020_1-2-8_Download'!$D$70</f>
        <v>Deutsche</v>
      </c>
      <c r="D1529" t="str">
        <f>VLOOKUP(A1529,[1]Tabelle1!A$1:B$68,2,FALSE)</f>
        <v>Schaumburg</v>
      </c>
      <c r="E1529" t="str">
        <f>VLOOKUP(A1529,[2]Kreise!$A$2:$C$53,3,FALSE)</f>
        <v>K03257</v>
      </c>
      <c r="F1529">
        <f>VLOOKUP(A1529,'2020_1-2-8_Download'!$B$11:$T$62,17,FALSE)</f>
        <v>195</v>
      </c>
    </row>
    <row r="1530" spans="1:6" x14ac:dyDescent="0.25">
      <c r="A1530" s="64">
        <f>'2020_1-2-8_Download'!B90</f>
        <v>2</v>
      </c>
      <c r="B1530">
        <f>'2020_1-2-8_Download'!$R$67</f>
        <v>2018</v>
      </c>
      <c r="C1530" t="str">
        <f>'2020_1-2-8_Download'!$D$70</f>
        <v>Deutsche</v>
      </c>
      <c r="D1530" t="str">
        <f>VLOOKUP(A1530,[1]Tabelle1!A$1:B$68,2,FALSE)</f>
        <v>Stat. Region Hannover</v>
      </c>
      <c r="E1530" t="str">
        <f>VLOOKUP(A1530,[2]Kreise!$A$2:$C$53,3,FALSE)</f>
        <v>K032</v>
      </c>
      <c r="F1530">
        <f>VLOOKUP(A1530,'2020_1-2-8_Download'!$B$11:$T$62,17,FALSE)</f>
        <v>2655</v>
      </c>
    </row>
    <row r="1531" spans="1:6" x14ac:dyDescent="0.25">
      <c r="A1531" s="64">
        <f>'2020_1-2-8_Download'!B91</f>
        <v>351</v>
      </c>
      <c r="B1531">
        <f>'2020_1-2-8_Download'!$R$67</f>
        <v>2018</v>
      </c>
      <c r="C1531" t="str">
        <f>'2020_1-2-8_Download'!$D$70</f>
        <v>Deutsche</v>
      </c>
      <c r="D1531" t="str">
        <f>VLOOKUP(A1531,[1]Tabelle1!A$1:B$68,2,FALSE)</f>
        <v>Celle</v>
      </c>
      <c r="E1531" t="str">
        <f>VLOOKUP(A1531,[2]Kreise!$A$2:$C$53,3,FALSE)</f>
        <v>K03351</v>
      </c>
      <c r="F1531">
        <f>VLOOKUP(A1531,'2020_1-2-8_Download'!$B$11:$T$62,17,FALSE)</f>
        <v>176</v>
      </c>
    </row>
    <row r="1532" spans="1:6" x14ac:dyDescent="0.25">
      <c r="A1532" s="64">
        <f>'2020_1-2-8_Download'!B92</f>
        <v>352</v>
      </c>
      <c r="B1532">
        <f>'2020_1-2-8_Download'!$R$67</f>
        <v>2018</v>
      </c>
      <c r="C1532" t="str">
        <f>'2020_1-2-8_Download'!$D$70</f>
        <v>Deutsche</v>
      </c>
      <c r="D1532" t="str">
        <f>VLOOKUP(A1532,[1]Tabelle1!A$1:B$68,2,FALSE)</f>
        <v>Cuxhaven</v>
      </c>
      <c r="E1532" t="str">
        <f>VLOOKUP(A1532,[2]Kreise!$A$2:$C$53,3,FALSE)</f>
        <v>K03352</v>
      </c>
      <c r="F1532">
        <f>VLOOKUP(A1532,'2020_1-2-8_Download'!$B$11:$T$62,17,FALSE)</f>
        <v>143</v>
      </c>
    </row>
    <row r="1533" spans="1:6" x14ac:dyDescent="0.25">
      <c r="A1533" s="64">
        <f>'2020_1-2-8_Download'!B93</f>
        <v>353</v>
      </c>
      <c r="B1533">
        <f>'2020_1-2-8_Download'!$R$67</f>
        <v>2018</v>
      </c>
      <c r="C1533" t="str">
        <f>'2020_1-2-8_Download'!$D$70</f>
        <v>Deutsche</v>
      </c>
      <c r="D1533" t="str">
        <f>VLOOKUP(A1533,[1]Tabelle1!A$1:B$68,2,FALSE)</f>
        <v>Harburg</v>
      </c>
      <c r="E1533" t="str">
        <f>VLOOKUP(A1533,[2]Kreise!$A$2:$C$53,3,FALSE)</f>
        <v>K03353</v>
      </c>
      <c r="F1533">
        <f>VLOOKUP(A1533,'2020_1-2-8_Download'!$B$11:$T$62,17,FALSE)</f>
        <v>149</v>
      </c>
    </row>
    <row r="1534" spans="1:6" x14ac:dyDescent="0.25">
      <c r="A1534" s="64">
        <f>'2020_1-2-8_Download'!B94</f>
        <v>354</v>
      </c>
      <c r="B1534">
        <f>'2020_1-2-8_Download'!$R$67</f>
        <v>2018</v>
      </c>
      <c r="C1534" t="str">
        <f>'2020_1-2-8_Download'!$D$70</f>
        <v>Deutsche</v>
      </c>
      <c r="D1534" t="str">
        <f>VLOOKUP(A1534,[1]Tabelle1!A$1:B$68,2,FALSE)</f>
        <v>Lüchow-Dannenberg</v>
      </c>
      <c r="E1534" t="str">
        <f>VLOOKUP(A1534,[2]Kreise!$A$2:$C$53,3,FALSE)</f>
        <v>K03354</v>
      </c>
      <c r="F1534">
        <f>VLOOKUP(A1534,'2020_1-2-8_Download'!$B$11:$T$62,17,FALSE)</f>
        <v>41</v>
      </c>
    </row>
    <row r="1535" spans="1:6" x14ac:dyDescent="0.25">
      <c r="A1535" s="64">
        <f>'2020_1-2-8_Download'!B95</f>
        <v>355</v>
      </c>
      <c r="B1535">
        <f>'2020_1-2-8_Download'!$R$67</f>
        <v>2018</v>
      </c>
      <c r="C1535" t="str">
        <f>'2020_1-2-8_Download'!$D$70</f>
        <v>Deutsche</v>
      </c>
      <c r="D1535" t="str">
        <f>VLOOKUP(A1535,[1]Tabelle1!A$1:B$68,2,FALSE)</f>
        <v>Lüneburg</v>
      </c>
      <c r="E1535" t="str">
        <f>VLOOKUP(A1535,[2]Kreise!$A$2:$C$53,3,FALSE)</f>
        <v>K03355</v>
      </c>
      <c r="F1535">
        <f>VLOOKUP(A1535,'2020_1-2-8_Download'!$B$11:$T$62,17,FALSE)</f>
        <v>111</v>
      </c>
    </row>
    <row r="1536" spans="1:6" x14ac:dyDescent="0.25">
      <c r="A1536" s="64">
        <f>'2020_1-2-8_Download'!B96</f>
        <v>356</v>
      </c>
      <c r="B1536">
        <f>'2020_1-2-8_Download'!$R$67</f>
        <v>2018</v>
      </c>
      <c r="C1536" t="str">
        <f>'2020_1-2-8_Download'!$D$70</f>
        <v>Deutsche</v>
      </c>
      <c r="D1536" t="str">
        <f>VLOOKUP(A1536,[1]Tabelle1!A$1:B$68,2,FALSE)</f>
        <v>Osterholz</v>
      </c>
      <c r="E1536" t="str">
        <f>VLOOKUP(A1536,[2]Kreise!$A$2:$C$53,3,FALSE)</f>
        <v>K03356</v>
      </c>
      <c r="F1536">
        <f>VLOOKUP(A1536,'2020_1-2-8_Download'!$B$11:$T$62,17,FALSE)</f>
        <v>62</v>
      </c>
    </row>
    <row r="1537" spans="1:6" x14ac:dyDescent="0.25">
      <c r="A1537" s="64">
        <f>'2020_1-2-8_Download'!B97</f>
        <v>357</v>
      </c>
      <c r="B1537">
        <f>'2020_1-2-8_Download'!$R$67</f>
        <v>2018</v>
      </c>
      <c r="C1537" t="str">
        <f>'2020_1-2-8_Download'!$D$70</f>
        <v>Deutsche</v>
      </c>
      <c r="D1537" t="str">
        <f>VLOOKUP(A1537,[1]Tabelle1!A$1:B$68,2,FALSE)</f>
        <v>Rotenburg (Wümme)</v>
      </c>
      <c r="E1537" t="str">
        <f>VLOOKUP(A1537,[2]Kreise!$A$2:$C$53,3,FALSE)</f>
        <v>K03357</v>
      </c>
      <c r="F1537">
        <f>VLOOKUP(A1537,'2020_1-2-8_Download'!$B$11:$T$62,17,FALSE)</f>
        <v>100</v>
      </c>
    </row>
    <row r="1538" spans="1:6" x14ac:dyDescent="0.25">
      <c r="A1538" s="64">
        <f>'2020_1-2-8_Download'!B98</f>
        <v>358</v>
      </c>
      <c r="B1538">
        <f>'2020_1-2-8_Download'!$R$67</f>
        <v>2018</v>
      </c>
      <c r="C1538" t="str">
        <f>'2020_1-2-8_Download'!$D$70</f>
        <v>Deutsche</v>
      </c>
      <c r="D1538" t="str">
        <f>VLOOKUP(A1538,[1]Tabelle1!A$1:B$68,2,FALSE)</f>
        <v>Heidekreis</v>
      </c>
      <c r="E1538" t="str">
        <f>VLOOKUP(A1538,[2]Kreise!$A$2:$C$53,3,FALSE)</f>
        <v>K03358</v>
      </c>
      <c r="F1538">
        <f>VLOOKUP(A1538,'2020_1-2-8_Download'!$B$11:$T$62,17,FALSE)</f>
        <v>160</v>
      </c>
    </row>
    <row r="1539" spans="1:6" x14ac:dyDescent="0.25">
      <c r="A1539" s="64">
        <f>'2020_1-2-8_Download'!B99</f>
        <v>359</v>
      </c>
      <c r="B1539">
        <f>'2020_1-2-8_Download'!$R$67</f>
        <v>2018</v>
      </c>
      <c r="C1539" t="str">
        <f>'2020_1-2-8_Download'!$D$70</f>
        <v>Deutsche</v>
      </c>
      <c r="D1539" t="str">
        <f>VLOOKUP(A1539,[1]Tabelle1!A$1:B$68,2,FALSE)</f>
        <v>Stade</v>
      </c>
      <c r="E1539" t="str">
        <f>VLOOKUP(A1539,[2]Kreise!$A$2:$C$53,3,FALSE)</f>
        <v>K03359</v>
      </c>
      <c r="F1539">
        <f>VLOOKUP(A1539,'2020_1-2-8_Download'!$B$11:$T$62,17,FALSE)</f>
        <v>251</v>
      </c>
    </row>
    <row r="1540" spans="1:6" x14ac:dyDescent="0.25">
      <c r="A1540" s="64">
        <f>'2020_1-2-8_Download'!B100</f>
        <v>360</v>
      </c>
      <c r="B1540">
        <f>'2020_1-2-8_Download'!$R$67</f>
        <v>2018</v>
      </c>
      <c r="C1540" t="str">
        <f>'2020_1-2-8_Download'!$D$70</f>
        <v>Deutsche</v>
      </c>
      <c r="D1540" t="str">
        <f>VLOOKUP(A1540,[1]Tabelle1!A$1:B$68,2,FALSE)</f>
        <v>Uelzen</v>
      </c>
      <c r="E1540" t="str">
        <f>VLOOKUP(A1540,[2]Kreise!$A$2:$C$53,3,FALSE)</f>
        <v>K03360</v>
      </c>
      <c r="F1540">
        <f>VLOOKUP(A1540,'2020_1-2-8_Download'!$B$11:$T$62,17,FALSE)</f>
        <v>67</v>
      </c>
    </row>
    <row r="1541" spans="1:6" x14ac:dyDescent="0.25">
      <c r="A1541" s="64">
        <f>'2020_1-2-8_Download'!B101</f>
        <v>361</v>
      </c>
      <c r="B1541">
        <f>'2020_1-2-8_Download'!$R$67</f>
        <v>2018</v>
      </c>
      <c r="C1541" t="str">
        <f>'2020_1-2-8_Download'!$D$70</f>
        <v>Deutsche</v>
      </c>
      <c r="D1541" t="str">
        <f>VLOOKUP(A1541,[1]Tabelle1!A$1:B$68,2,FALSE)</f>
        <v>Verden</v>
      </c>
      <c r="E1541" t="str">
        <f>VLOOKUP(A1541,[2]Kreise!$A$2:$C$53,3,FALSE)</f>
        <v>K03361</v>
      </c>
      <c r="F1541">
        <f>VLOOKUP(A1541,'2020_1-2-8_Download'!$B$11:$T$62,17,FALSE)</f>
        <v>127</v>
      </c>
    </row>
    <row r="1542" spans="1:6" x14ac:dyDescent="0.25">
      <c r="A1542" s="64">
        <f>'2020_1-2-8_Download'!B102</f>
        <v>3</v>
      </c>
      <c r="B1542">
        <f>'2020_1-2-8_Download'!$R$67</f>
        <v>2018</v>
      </c>
      <c r="C1542" t="str">
        <f>'2020_1-2-8_Download'!$D$70</f>
        <v>Deutsche</v>
      </c>
      <c r="D1542" t="str">
        <f>VLOOKUP(A1542,[1]Tabelle1!A$1:B$68,2,FALSE)</f>
        <v>Stat. Region Lüneburg</v>
      </c>
      <c r="E1542" t="str">
        <f>VLOOKUP(A1542,[2]Kreise!$A$2:$C$53,3,FALSE)</f>
        <v>K033</v>
      </c>
      <c r="F1542">
        <f>VLOOKUP(A1542,'2020_1-2-8_Download'!$B$11:$T$62,17,FALSE)</f>
        <v>1387</v>
      </c>
    </row>
    <row r="1543" spans="1:6" x14ac:dyDescent="0.25">
      <c r="A1543" s="64">
        <f>'2020_1-2-8_Download'!B103</f>
        <v>401</v>
      </c>
      <c r="B1543">
        <f>'2020_1-2-8_Download'!$R$67</f>
        <v>2018</v>
      </c>
      <c r="C1543" t="str">
        <f>'2020_1-2-8_Download'!$D$70</f>
        <v>Deutsche</v>
      </c>
      <c r="D1543" t="str">
        <f>VLOOKUP(A1543,[1]Tabelle1!A$1:B$68,2,FALSE)</f>
        <v>Delmenhorst  Stadt</v>
      </c>
      <c r="E1543" t="str">
        <f>VLOOKUP(A1543,[2]Kreise!$A$2:$C$53,3,FALSE)</f>
        <v>K03401</v>
      </c>
      <c r="F1543">
        <f>VLOOKUP(A1543,'2020_1-2-8_Download'!$B$11:$T$62,17,FALSE)</f>
        <v>184</v>
      </c>
    </row>
    <row r="1544" spans="1:6" x14ac:dyDescent="0.25">
      <c r="A1544" s="64">
        <f>'2020_1-2-8_Download'!B104</f>
        <v>402</v>
      </c>
      <c r="B1544">
        <f>'2020_1-2-8_Download'!$R$67</f>
        <v>2018</v>
      </c>
      <c r="C1544" t="str">
        <f>'2020_1-2-8_Download'!$D$70</f>
        <v>Deutsche</v>
      </c>
      <c r="D1544" t="str">
        <f>VLOOKUP(A1544,[1]Tabelle1!A$1:B$68,2,FALSE)</f>
        <v>Emden  Stadt</v>
      </c>
      <c r="E1544" t="str">
        <f>VLOOKUP(A1544,[2]Kreise!$A$2:$C$53,3,FALSE)</f>
        <v>K03402</v>
      </c>
      <c r="F1544">
        <f>VLOOKUP(A1544,'2020_1-2-8_Download'!$B$11:$T$62,17,FALSE)</f>
        <v>79</v>
      </c>
    </row>
    <row r="1545" spans="1:6" x14ac:dyDescent="0.25">
      <c r="A1545" s="64">
        <f>'2020_1-2-8_Download'!B105</f>
        <v>403</v>
      </c>
      <c r="B1545">
        <f>'2020_1-2-8_Download'!$R$67</f>
        <v>2018</v>
      </c>
      <c r="C1545" t="str">
        <f>'2020_1-2-8_Download'!$D$70</f>
        <v>Deutsche</v>
      </c>
      <c r="D1545" t="str">
        <f>VLOOKUP(A1545,[1]Tabelle1!A$1:B$68,2,FALSE)</f>
        <v>Oldenburg(Oldb)  Stadt</v>
      </c>
      <c r="E1545" t="str">
        <f>VLOOKUP(A1545,[2]Kreise!$A$2:$C$53,3,FALSE)</f>
        <v>K03403</v>
      </c>
      <c r="F1545">
        <f>VLOOKUP(A1545,'2020_1-2-8_Download'!$B$11:$T$62,17,FALSE)</f>
        <v>223</v>
      </c>
    </row>
    <row r="1546" spans="1:6" x14ac:dyDescent="0.25">
      <c r="A1546" s="64">
        <f>'2020_1-2-8_Download'!B106</f>
        <v>404</v>
      </c>
      <c r="B1546">
        <f>'2020_1-2-8_Download'!$R$67</f>
        <v>2018</v>
      </c>
      <c r="C1546" t="str">
        <f>'2020_1-2-8_Download'!$D$70</f>
        <v>Deutsche</v>
      </c>
      <c r="D1546" t="str">
        <f>VLOOKUP(A1546,[1]Tabelle1!A$1:B$68,2,FALSE)</f>
        <v>Osnabrück  Stadt</v>
      </c>
      <c r="E1546" t="str">
        <f>VLOOKUP(A1546,[2]Kreise!$A$2:$C$53,3,FALSE)</f>
        <v>K03404</v>
      </c>
      <c r="F1546">
        <f>VLOOKUP(A1546,'2020_1-2-8_Download'!$B$11:$T$62,17,FALSE)</f>
        <v>234</v>
      </c>
    </row>
    <row r="1547" spans="1:6" x14ac:dyDescent="0.25">
      <c r="A1547" s="64">
        <f>'2020_1-2-8_Download'!B107</f>
        <v>405</v>
      </c>
      <c r="B1547">
        <f>'2020_1-2-8_Download'!$R$67</f>
        <v>2018</v>
      </c>
      <c r="C1547" t="str">
        <f>'2020_1-2-8_Download'!$D$70</f>
        <v>Deutsche</v>
      </c>
      <c r="D1547" t="str">
        <f>VLOOKUP(A1547,[1]Tabelle1!A$1:B$68,2,FALSE)</f>
        <v>Wilhelmshaven  Stadt</v>
      </c>
      <c r="E1547" t="str">
        <f>VLOOKUP(A1547,[2]Kreise!$A$2:$C$53,3,FALSE)</f>
        <v>K03405</v>
      </c>
      <c r="F1547">
        <f>VLOOKUP(A1547,'2020_1-2-8_Download'!$B$11:$T$62,17,FALSE)</f>
        <v>133</v>
      </c>
    </row>
    <row r="1548" spans="1:6" x14ac:dyDescent="0.25">
      <c r="A1548" s="64">
        <f>'2020_1-2-8_Download'!B108</f>
        <v>451</v>
      </c>
      <c r="B1548">
        <f>'2020_1-2-8_Download'!$R$67</f>
        <v>2018</v>
      </c>
      <c r="C1548" t="str">
        <f>'2020_1-2-8_Download'!$D$70</f>
        <v>Deutsche</v>
      </c>
      <c r="D1548" t="str">
        <f>VLOOKUP(A1548,[1]Tabelle1!A$1:B$68,2,FALSE)</f>
        <v>Ammerland</v>
      </c>
      <c r="E1548" t="str">
        <f>VLOOKUP(A1548,[2]Kreise!$A$2:$C$53,3,FALSE)</f>
        <v>K03451</v>
      </c>
      <c r="F1548">
        <f>VLOOKUP(A1548,'2020_1-2-8_Download'!$B$11:$T$62,17,FALSE)</f>
        <v>104</v>
      </c>
    </row>
    <row r="1549" spans="1:6" x14ac:dyDescent="0.25">
      <c r="A1549" s="64">
        <f>'2020_1-2-8_Download'!B109</f>
        <v>452</v>
      </c>
      <c r="B1549">
        <f>'2020_1-2-8_Download'!$R$67</f>
        <v>2018</v>
      </c>
      <c r="C1549" t="str">
        <f>'2020_1-2-8_Download'!$D$70</f>
        <v>Deutsche</v>
      </c>
      <c r="D1549" t="str">
        <f>VLOOKUP(A1549,[1]Tabelle1!A$1:B$68,2,FALSE)</f>
        <v>Aurich</v>
      </c>
      <c r="E1549" t="str">
        <f>VLOOKUP(A1549,[2]Kreise!$A$2:$C$53,3,FALSE)</f>
        <v>K03452</v>
      </c>
      <c r="F1549">
        <f>VLOOKUP(A1549,'2020_1-2-8_Download'!$B$11:$T$62,17,FALSE)</f>
        <v>138</v>
      </c>
    </row>
    <row r="1550" spans="1:6" x14ac:dyDescent="0.25">
      <c r="A1550" s="64">
        <f>'2020_1-2-8_Download'!B110</f>
        <v>453</v>
      </c>
      <c r="B1550">
        <f>'2020_1-2-8_Download'!$R$67</f>
        <v>2018</v>
      </c>
      <c r="C1550" t="str">
        <f>'2020_1-2-8_Download'!$D$70</f>
        <v>Deutsche</v>
      </c>
      <c r="D1550" t="str">
        <f>VLOOKUP(A1550,[1]Tabelle1!A$1:B$68,2,FALSE)</f>
        <v>Cloppenburg</v>
      </c>
      <c r="E1550" t="str">
        <f>VLOOKUP(A1550,[2]Kreise!$A$2:$C$53,3,FALSE)</f>
        <v>K03453</v>
      </c>
      <c r="F1550">
        <f>VLOOKUP(A1550,'2020_1-2-8_Download'!$B$11:$T$62,17,FALSE)</f>
        <v>299</v>
      </c>
    </row>
    <row r="1551" spans="1:6" x14ac:dyDescent="0.25">
      <c r="A1551" s="64">
        <f>'2020_1-2-8_Download'!B111</f>
        <v>454</v>
      </c>
      <c r="B1551">
        <f>'2020_1-2-8_Download'!$R$67</f>
        <v>2018</v>
      </c>
      <c r="C1551" t="str">
        <f>'2020_1-2-8_Download'!$D$70</f>
        <v>Deutsche</v>
      </c>
      <c r="D1551" t="str">
        <f>VLOOKUP(A1551,[1]Tabelle1!A$1:B$68,2,FALSE)</f>
        <v>Emsland</v>
      </c>
      <c r="E1551" t="str">
        <f>VLOOKUP(A1551,[2]Kreise!$A$2:$C$53,3,FALSE)</f>
        <v>K03454</v>
      </c>
      <c r="F1551">
        <f>VLOOKUP(A1551,'2020_1-2-8_Download'!$B$11:$T$62,17,FALSE)</f>
        <v>421</v>
      </c>
    </row>
    <row r="1552" spans="1:6" x14ac:dyDescent="0.25">
      <c r="A1552" s="64">
        <f>'2020_1-2-8_Download'!B112</f>
        <v>455</v>
      </c>
      <c r="B1552">
        <f>'2020_1-2-8_Download'!$R$67</f>
        <v>2018</v>
      </c>
      <c r="C1552" t="str">
        <f>'2020_1-2-8_Download'!$D$70</f>
        <v>Deutsche</v>
      </c>
      <c r="D1552" t="str">
        <f>VLOOKUP(A1552,[1]Tabelle1!A$1:B$68,2,FALSE)</f>
        <v>Friesland</v>
      </c>
      <c r="E1552" t="str">
        <f>VLOOKUP(A1552,[2]Kreise!$A$2:$C$53,3,FALSE)</f>
        <v>K03455</v>
      </c>
      <c r="F1552">
        <f>VLOOKUP(A1552,'2020_1-2-8_Download'!$B$11:$T$62,17,FALSE)</f>
        <v>63</v>
      </c>
    </row>
    <row r="1553" spans="1:6" x14ac:dyDescent="0.25">
      <c r="A1553" s="64">
        <f>'2020_1-2-8_Download'!B113</f>
        <v>456</v>
      </c>
      <c r="B1553">
        <f>'2020_1-2-8_Download'!$R$67</f>
        <v>2018</v>
      </c>
      <c r="C1553" t="str">
        <f>'2020_1-2-8_Download'!$D$70</f>
        <v>Deutsche</v>
      </c>
      <c r="D1553" t="str">
        <f>VLOOKUP(A1553,[1]Tabelle1!A$1:B$68,2,FALSE)</f>
        <v>Grafschaft Bentheim</v>
      </c>
      <c r="E1553" t="str">
        <f>VLOOKUP(A1553,[2]Kreise!$A$2:$C$53,3,FALSE)</f>
        <v>K03456</v>
      </c>
      <c r="F1553">
        <f>VLOOKUP(A1553,'2020_1-2-8_Download'!$B$11:$T$62,17,FALSE)</f>
        <v>160</v>
      </c>
    </row>
    <row r="1554" spans="1:6" x14ac:dyDescent="0.25">
      <c r="A1554" s="64">
        <f>'2020_1-2-8_Download'!B114</f>
        <v>457</v>
      </c>
      <c r="B1554">
        <f>'2020_1-2-8_Download'!$R$67</f>
        <v>2018</v>
      </c>
      <c r="C1554" t="str">
        <f>'2020_1-2-8_Download'!$D$70</f>
        <v>Deutsche</v>
      </c>
      <c r="D1554" t="str">
        <f>VLOOKUP(A1554,[1]Tabelle1!A$1:B$68,2,FALSE)</f>
        <v>Leer</v>
      </c>
      <c r="E1554" t="str">
        <f>VLOOKUP(A1554,[2]Kreise!$A$2:$C$53,3,FALSE)</f>
        <v>K03457</v>
      </c>
      <c r="F1554">
        <f>VLOOKUP(A1554,'2020_1-2-8_Download'!$B$11:$T$62,17,FALSE)</f>
        <v>183</v>
      </c>
    </row>
    <row r="1555" spans="1:6" x14ac:dyDescent="0.25">
      <c r="A1555" s="64">
        <f>'2020_1-2-8_Download'!B115</f>
        <v>458</v>
      </c>
      <c r="B1555">
        <f>'2020_1-2-8_Download'!$R$67</f>
        <v>2018</v>
      </c>
      <c r="C1555" t="str">
        <f>'2020_1-2-8_Download'!$D$70</f>
        <v>Deutsche</v>
      </c>
      <c r="D1555" t="str">
        <f>VLOOKUP(A1555,[1]Tabelle1!A$1:B$68,2,FALSE)</f>
        <v>Oldenburg</v>
      </c>
      <c r="E1555" t="str">
        <f>VLOOKUP(A1555,[2]Kreise!$A$2:$C$53,3,FALSE)</f>
        <v>K03458</v>
      </c>
      <c r="F1555">
        <f>VLOOKUP(A1555,'2020_1-2-8_Download'!$B$11:$T$62,17,FALSE)</f>
        <v>136</v>
      </c>
    </row>
    <row r="1556" spans="1:6" x14ac:dyDescent="0.25">
      <c r="A1556" s="64">
        <f>'2020_1-2-8_Download'!B116</f>
        <v>459</v>
      </c>
      <c r="B1556">
        <f>'2020_1-2-8_Download'!$R$67</f>
        <v>2018</v>
      </c>
      <c r="C1556" t="str">
        <f>'2020_1-2-8_Download'!$D$70</f>
        <v>Deutsche</v>
      </c>
      <c r="D1556" t="str">
        <f>VLOOKUP(A1556,[1]Tabelle1!A$1:B$68,2,FALSE)</f>
        <v>Osnabrück</v>
      </c>
      <c r="E1556" t="str">
        <f>VLOOKUP(A1556,[2]Kreise!$A$2:$C$53,3,FALSE)</f>
        <v>K03459</v>
      </c>
      <c r="F1556">
        <f>VLOOKUP(A1556,'2020_1-2-8_Download'!$B$11:$T$62,17,FALSE)</f>
        <v>350</v>
      </c>
    </row>
    <row r="1557" spans="1:6" x14ac:dyDescent="0.25">
      <c r="A1557" s="64">
        <f>'2020_1-2-8_Download'!B117</f>
        <v>460</v>
      </c>
      <c r="B1557">
        <f>'2020_1-2-8_Download'!$R$67</f>
        <v>2018</v>
      </c>
      <c r="C1557" t="str">
        <f>'2020_1-2-8_Download'!$D$70</f>
        <v>Deutsche</v>
      </c>
      <c r="D1557" t="str">
        <f>VLOOKUP(A1557,[1]Tabelle1!A$1:B$68,2,FALSE)</f>
        <v>Vechta</v>
      </c>
      <c r="E1557" t="str">
        <f>VLOOKUP(A1557,[2]Kreise!$A$2:$C$53,3,FALSE)</f>
        <v>K03460</v>
      </c>
      <c r="F1557">
        <f>VLOOKUP(A1557,'2020_1-2-8_Download'!$B$11:$T$62,17,FALSE)</f>
        <v>235</v>
      </c>
    </row>
    <row r="1558" spans="1:6" x14ac:dyDescent="0.25">
      <c r="A1558" s="64">
        <f>'2020_1-2-8_Download'!B118</f>
        <v>461</v>
      </c>
      <c r="B1558">
        <f>'2020_1-2-8_Download'!$R$67</f>
        <v>2018</v>
      </c>
      <c r="C1558" t="str">
        <f>'2020_1-2-8_Download'!$D$70</f>
        <v>Deutsche</v>
      </c>
      <c r="D1558" t="str">
        <f>VLOOKUP(A1558,[1]Tabelle1!A$1:B$68,2,FALSE)</f>
        <v>Wesermarsch</v>
      </c>
      <c r="E1558" t="str">
        <f>VLOOKUP(A1558,[2]Kreise!$A$2:$C$53,3,FALSE)</f>
        <v>K03461</v>
      </c>
      <c r="F1558">
        <f>VLOOKUP(A1558,'2020_1-2-8_Download'!$B$11:$T$62,17,FALSE)</f>
        <v>84</v>
      </c>
    </row>
    <row r="1559" spans="1:6" x14ac:dyDescent="0.25">
      <c r="A1559" s="64">
        <f>'2020_1-2-8_Download'!B119</f>
        <v>462</v>
      </c>
      <c r="B1559">
        <f>'2020_1-2-8_Download'!$R$67</f>
        <v>2018</v>
      </c>
      <c r="C1559" t="str">
        <f>'2020_1-2-8_Download'!$D$70</f>
        <v>Deutsche</v>
      </c>
      <c r="D1559" t="str">
        <f>VLOOKUP(A1559,[1]Tabelle1!A$1:B$68,2,FALSE)</f>
        <v>Wittmund</v>
      </c>
      <c r="E1559" t="str">
        <f>VLOOKUP(A1559,[2]Kreise!$A$2:$C$53,3,FALSE)</f>
        <v>K03462</v>
      </c>
      <c r="F1559">
        <f>VLOOKUP(A1559,'2020_1-2-8_Download'!$B$11:$T$62,17,FALSE)</f>
        <v>23</v>
      </c>
    </row>
    <row r="1560" spans="1:6" x14ac:dyDescent="0.25">
      <c r="A1560" s="64">
        <f>'2020_1-2-8_Download'!B120</f>
        <v>4</v>
      </c>
      <c r="B1560">
        <f>'2020_1-2-8_Download'!$R$67</f>
        <v>2018</v>
      </c>
      <c r="C1560" t="str">
        <f>'2020_1-2-8_Download'!$D$70</f>
        <v>Deutsche</v>
      </c>
      <c r="D1560" t="str">
        <f>VLOOKUP(A1560,[1]Tabelle1!A$1:B$68,2,FALSE)</f>
        <v>Stat. Region Weser-Ems</v>
      </c>
      <c r="E1560" t="str">
        <f>VLOOKUP(A1560,[2]Kreise!$A$2:$C$53,3,FALSE)</f>
        <v>K034</v>
      </c>
      <c r="F1560">
        <f>VLOOKUP(A1560,'2020_1-2-8_Download'!$B$11:$T$62,17,FALSE)</f>
        <v>3049</v>
      </c>
    </row>
    <row r="1561" spans="1:6" x14ac:dyDescent="0.25">
      <c r="A1561" s="64">
        <f>'2020_1-2-8_Download'!B121</f>
        <v>0</v>
      </c>
      <c r="B1561">
        <f>'2020_1-2-8_Download'!$R$67</f>
        <v>2018</v>
      </c>
      <c r="C1561" t="str">
        <f>'2020_1-2-8_Download'!$D$70</f>
        <v>Deutsche</v>
      </c>
      <c r="D1561" t="str">
        <f>VLOOKUP(A1561,[1]Tabelle1!A$1:B$68,2,FALSE)</f>
        <v>Niedersachsen</v>
      </c>
      <c r="E1561" t="str">
        <f>VLOOKUP(A1561,[2]Kreise!$A$2:$C$53,3,FALSE)</f>
        <v>K030</v>
      </c>
      <c r="F1561">
        <f>VLOOKUP(A1561,'2020_1-2-8_Download'!$B$11:$T$62,17,FALSE)</f>
        <v>8839</v>
      </c>
    </row>
    <row r="1562" spans="1:6" x14ac:dyDescent="0.25">
      <c r="A1562" s="64">
        <f>'2020_1-2-8_Download'!B70</f>
        <v>101</v>
      </c>
      <c r="B1562">
        <f>'2020_1-2-8_Download'!$S$67</f>
        <v>2019</v>
      </c>
      <c r="C1562" t="str">
        <f>'2020_1-2-8_Download'!$D$70</f>
        <v>Deutsche</v>
      </c>
      <c r="D1562" t="str">
        <f>VLOOKUP(A1562,[1]Tabelle1!A$1:B$68,2,FALSE)</f>
        <v>Braunschweig  Stadt</v>
      </c>
      <c r="E1562" t="str">
        <f>VLOOKUP(A1562,[2]Kreise!$A$2:$C$53,3,FALSE)</f>
        <v>K03101</v>
      </c>
      <c r="F1562">
        <f>VLOOKUP(A1562,'2020_1-2-8_Download'!$B$11:$T$62,18,FALSE)</f>
        <v>239</v>
      </c>
    </row>
    <row r="1563" spans="1:6" x14ac:dyDescent="0.25">
      <c r="A1563" s="64">
        <f>'2020_1-2-8_Download'!B71</f>
        <v>102</v>
      </c>
      <c r="B1563">
        <f>'2020_1-2-8_Download'!$S$67</f>
        <v>2019</v>
      </c>
      <c r="C1563" t="str">
        <f>'2020_1-2-8_Download'!$D$70</f>
        <v>Deutsche</v>
      </c>
      <c r="D1563" t="str">
        <f>VLOOKUP(A1563,[1]Tabelle1!A$1:B$68,2,FALSE)</f>
        <v>Salzgitter  Stadt</v>
      </c>
      <c r="E1563" t="str">
        <f>VLOOKUP(A1563,[2]Kreise!$A$2:$C$53,3,FALSE)</f>
        <v>K03102</v>
      </c>
      <c r="F1563">
        <f>VLOOKUP(A1563,'2020_1-2-8_Download'!$B$11:$T$62,18,FALSE)</f>
        <v>292</v>
      </c>
    </row>
    <row r="1564" spans="1:6" x14ac:dyDescent="0.25">
      <c r="A1564" s="64">
        <f>'2020_1-2-8_Download'!B72</f>
        <v>103</v>
      </c>
      <c r="B1564">
        <f>'2020_1-2-8_Download'!$S$67</f>
        <v>2019</v>
      </c>
      <c r="C1564" t="str">
        <f>'2020_1-2-8_Download'!$D$70</f>
        <v>Deutsche</v>
      </c>
      <c r="D1564" t="str">
        <f>VLOOKUP(A1564,[1]Tabelle1!A$1:B$68,2,FALSE)</f>
        <v>Wolfsburg  Stadt</v>
      </c>
      <c r="E1564" t="str">
        <f>VLOOKUP(A1564,[2]Kreise!$A$2:$C$53,3,FALSE)</f>
        <v>K03103</v>
      </c>
      <c r="F1564">
        <f>VLOOKUP(A1564,'2020_1-2-8_Download'!$B$11:$T$62,18,FALSE)</f>
        <v>187</v>
      </c>
    </row>
    <row r="1565" spans="1:6" x14ac:dyDescent="0.25">
      <c r="A1565" s="64">
        <f>'2020_1-2-8_Download'!B73</f>
        <v>151</v>
      </c>
      <c r="B1565">
        <f>'2020_1-2-8_Download'!$S$67</f>
        <v>2019</v>
      </c>
      <c r="C1565" t="str">
        <f>'2020_1-2-8_Download'!$D$70</f>
        <v>Deutsche</v>
      </c>
      <c r="D1565" t="str">
        <f>VLOOKUP(A1565,[1]Tabelle1!A$1:B$68,2,FALSE)</f>
        <v>Gifhorn</v>
      </c>
      <c r="E1565" t="str">
        <f>VLOOKUP(A1565,[2]Kreise!$A$2:$C$53,3,FALSE)</f>
        <v>K03151</v>
      </c>
      <c r="F1565">
        <f>VLOOKUP(A1565,'2020_1-2-8_Download'!$B$11:$T$62,18,FALSE)</f>
        <v>128</v>
      </c>
    </row>
    <row r="1566" spans="1:6" x14ac:dyDescent="0.25">
      <c r="A1566" s="64">
        <f>'2020_1-2-8_Download'!B74</f>
        <v>153</v>
      </c>
      <c r="B1566">
        <f>'2020_1-2-8_Download'!$S$67</f>
        <v>2019</v>
      </c>
      <c r="C1566" t="str">
        <f>'2020_1-2-8_Download'!$D$70</f>
        <v>Deutsche</v>
      </c>
      <c r="D1566" t="str">
        <f>VLOOKUP(A1566,[1]Tabelle1!A$1:B$68,2,FALSE)</f>
        <v>Goslar</v>
      </c>
      <c r="E1566" t="str">
        <f>VLOOKUP(A1566,[2]Kreise!$A$2:$C$53,3,FALSE)</f>
        <v>K03153</v>
      </c>
      <c r="F1566">
        <f>VLOOKUP(A1566,'2020_1-2-8_Download'!$B$11:$T$62,18,FALSE)</f>
        <v>133</v>
      </c>
    </row>
    <row r="1567" spans="1:6" x14ac:dyDescent="0.25">
      <c r="A1567" s="64">
        <f>'2020_1-2-8_Download'!B75</f>
        <v>154</v>
      </c>
      <c r="B1567">
        <f>'2020_1-2-8_Download'!$S$67</f>
        <v>2019</v>
      </c>
      <c r="C1567" t="str">
        <f>'2020_1-2-8_Download'!$D$70</f>
        <v>Deutsche</v>
      </c>
      <c r="D1567" t="str">
        <f>VLOOKUP(A1567,[1]Tabelle1!A$1:B$68,2,FALSE)</f>
        <v>Helmstedt</v>
      </c>
      <c r="E1567" t="str">
        <f>VLOOKUP(A1567,[2]Kreise!$A$2:$C$53,3,FALSE)</f>
        <v>K03154</v>
      </c>
      <c r="F1567">
        <f>VLOOKUP(A1567,'2020_1-2-8_Download'!$B$11:$T$62,18,FALSE)</f>
        <v>75</v>
      </c>
    </row>
    <row r="1568" spans="1:6" x14ac:dyDescent="0.25">
      <c r="A1568" s="64">
        <f>'2020_1-2-8_Download'!B76</f>
        <v>155</v>
      </c>
      <c r="B1568">
        <f>'2020_1-2-8_Download'!$S$67</f>
        <v>2019</v>
      </c>
      <c r="C1568" t="str">
        <f>'2020_1-2-8_Download'!$D$70</f>
        <v>Deutsche</v>
      </c>
      <c r="D1568" t="str">
        <f>VLOOKUP(A1568,[1]Tabelle1!A$1:B$68,2,FALSE)</f>
        <v>Northeim</v>
      </c>
      <c r="E1568" t="str">
        <f>VLOOKUP(A1568,[2]Kreise!$A$2:$C$53,3,FALSE)</f>
        <v>K03155</v>
      </c>
      <c r="F1568">
        <f>VLOOKUP(A1568,'2020_1-2-8_Download'!$B$11:$T$62,18,FALSE)</f>
        <v>111</v>
      </c>
    </row>
    <row r="1569" spans="1:6" x14ac:dyDescent="0.25">
      <c r="A1569" s="64">
        <f>'2020_1-2-8_Download'!B77</f>
        <v>157</v>
      </c>
      <c r="B1569">
        <f>'2020_1-2-8_Download'!$S$67</f>
        <v>2019</v>
      </c>
      <c r="C1569" t="str">
        <f>'2020_1-2-8_Download'!$D$70</f>
        <v>Deutsche</v>
      </c>
      <c r="D1569" t="str">
        <f>VLOOKUP(A1569,[1]Tabelle1!A$1:B$68,2,FALSE)</f>
        <v>Peine</v>
      </c>
      <c r="E1569" t="str">
        <f>VLOOKUP(A1569,[2]Kreise!$A$2:$C$53,3,FALSE)</f>
        <v>K03157</v>
      </c>
      <c r="F1569">
        <f>VLOOKUP(A1569,'2020_1-2-8_Download'!$B$11:$T$62,18,FALSE)</f>
        <v>128</v>
      </c>
    </row>
    <row r="1570" spans="1:6" x14ac:dyDescent="0.25">
      <c r="A1570" s="64">
        <f>'2020_1-2-8_Download'!B78</f>
        <v>158</v>
      </c>
      <c r="B1570">
        <f>'2020_1-2-8_Download'!$S$67</f>
        <v>2019</v>
      </c>
      <c r="C1570" t="str">
        <f>'2020_1-2-8_Download'!$D$70</f>
        <v>Deutsche</v>
      </c>
      <c r="D1570" t="str">
        <f>VLOOKUP(A1570,[1]Tabelle1!A$1:B$68,2,FALSE)</f>
        <v>Wolfenbüttel</v>
      </c>
      <c r="E1570" t="str">
        <f>VLOOKUP(A1570,[2]Kreise!$A$2:$C$53,3,FALSE)</f>
        <v>K03158</v>
      </c>
      <c r="F1570">
        <f>VLOOKUP(A1570,'2020_1-2-8_Download'!$B$11:$T$62,18,FALSE)</f>
        <v>79</v>
      </c>
    </row>
    <row r="1571" spans="1:6" x14ac:dyDescent="0.25">
      <c r="A1571" s="64">
        <f>'2020_1-2-8_Download'!B79</f>
        <v>159</v>
      </c>
      <c r="B1571">
        <f>'2020_1-2-8_Download'!$S$67</f>
        <v>2019</v>
      </c>
      <c r="C1571" t="str">
        <f>'2020_1-2-8_Download'!$D$70</f>
        <v>Deutsche</v>
      </c>
      <c r="D1571" t="str">
        <f>VLOOKUP(A1571,[1]Tabelle1!A$1:B$68,2,FALSE)</f>
        <v>Göttingen</v>
      </c>
      <c r="E1571" t="str">
        <f>VLOOKUP(A1571,[2]Kreise!$A$2:$C$53,3,FALSE)</f>
        <v>K03159</v>
      </c>
      <c r="F1571">
        <f>VLOOKUP(A1571,'2020_1-2-8_Download'!$B$11:$T$62,18,FALSE)</f>
        <v>287</v>
      </c>
    </row>
    <row r="1572" spans="1:6" x14ac:dyDescent="0.25">
      <c r="A1572" s="64">
        <f>'2020_1-2-8_Download'!B80</f>
        <v>1</v>
      </c>
      <c r="B1572">
        <f>'2020_1-2-8_Download'!$S$67</f>
        <v>2019</v>
      </c>
      <c r="C1572" t="str">
        <f>'2020_1-2-8_Download'!$D$70</f>
        <v>Deutsche</v>
      </c>
      <c r="D1572" t="str">
        <f>VLOOKUP(A1572,[1]Tabelle1!A$1:B$68,2,FALSE)</f>
        <v>Stat. Region Braunschweig</v>
      </c>
      <c r="E1572" t="str">
        <f>VLOOKUP(A1572,[2]Kreise!$A$2:$C$53,3,FALSE)</f>
        <v>K031</v>
      </c>
      <c r="F1572">
        <f>VLOOKUP(A1572,'2020_1-2-8_Download'!$B$11:$T$62,18,FALSE)</f>
        <v>1659</v>
      </c>
    </row>
    <row r="1573" spans="1:6" x14ac:dyDescent="0.25">
      <c r="A1573" s="64">
        <f>'2020_1-2-8_Download'!B81</f>
        <v>241</v>
      </c>
      <c r="B1573">
        <f>'2020_1-2-8_Download'!$S$67</f>
        <v>2019</v>
      </c>
      <c r="C1573" t="str">
        <f>'2020_1-2-8_Download'!$D$70</f>
        <v>Deutsche</v>
      </c>
      <c r="D1573" t="str">
        <f>VLOOKUP(A1573,[1]Tabelle1!A$1:B$68,2,FALSE)</f>
        <v>Hannover  Region</v>
      </c>
      <c r="E1573" t="str">
        <f>VLOOKUP(A1573,[2]Kreise!$A$2:$C$53,3,FALSE)</f>
        <v>K03241</v>
      </c>
      <c r="F1573">
        <f>VLOOKUP(A1573,'2020_1-2-8_Download'!$B$11:$T$62,18,FALSE)</f>
        <v>1360</v>
      </c>
    </row>
    <row r="1574" spans="1:6" x14ac:dyDescent="0.25">
      <c r="A1574" s="64">
        <f>'2020_1-2-8_Download'!B82</f>
        <v>241001</v>
      </c>
      <c r="B1574">
        <f>'2020_1-2-8_Download'!$S$67</f>
        <v>2019</v>
      </c>
      <c r="C1574" t="str">
        <f>'2020_1-2-8_Download'!$D$70</f>
        <v>Deutsche</v>
      </c>
      <c r="D1574" t="str">
        <f>VLOOKUP(A1574,[1]Tabelle1!A$1:B$68,2,FALSE)</f>
        <v xml:space="preserve">   dav. Hannover  Lhst.</v>
      </c>
      <c r="E1574" t="str">
        <f>VLOOKUP(A1574,[2]Kreise!$A$2:$C$53,3,FALSE)</f>
        <v>K03241001</v>
      </c>
      <c r="F1574">
        <f>VLOOKUP(A1574,'2020_1-2-8_Download'!$B$11:$T$62,18,FALSE)</f>
        <v>798</v>
      </c>
    </row>
    <row r="1575" spans="1:6" x14ac:dyDescent="0.25">
      <c r="A1575" s="64">
        <f>'2020_1-2-8_Download'!B83</f>
        <v>241999</v>
      </c>
      <c r="B1575">
        <f>'2020_1-2-8_Download'!$S$67</f>
        <v>2019</v>
      </c>
      <c r="C1575" t="str">
        <f>'2020_1-2-8_Download'!$D$70</f>
        <v>Deutsche</v>
      </c>
      <c r="D1575" t="str">
        <f>VLOOKUP(A1575,[1]Tabelle1!A$1:B$68,2,FALSE)</f>
        <v xml:space="preserve">   dav. Hannover  Umland</v>
      </c>
      <c r="E1575" t="str">
        <f>VLOOKUP(A1575,[2]Kreise!$A$2:$C$53,3,FALSE)</f>
        <v>K03241999</v>
      </c>
      <c r="F1575">
        <f>VLOOKUP(A1575,'2020_1-2-8_Download'!$B$11:$T$62,18,FALSE)</f>
        <v>562</v>
      </c>
    </row>
    <row r="1576" spans="1:6" x14ac:dyDescent="0.25">
      <c r="A1576" s="64">
        <f>'2020_1-2-8_Download'!B84</f>
        <v>251</v>
      </c>
      <c r="B1576">
        <f>'2020_1-2-8_Download'!$S$67</f>
        <v>2019</v>
      </c>
      <c r="C1576" t="str">
        <f>'2020_1-2-8_Download'!$D$70</f>
        <v>Deutsche</v>
      </c>
      <c r="D1576" t="str">
        <f>VLOOKUP(A1576,[1]Tabelle1!A$1:B$68,2,FALSE)</f>
        <v>Diepholz</v>
      </c>
      <c r="E1576" t="str">
        <f>VLOOKUP(A1576,[2]Kreise!$A$2:$C$53,3,FALSE)</f>
        <v>K03251</v>
      </c>
      <c r="F1576">
        <f>VLOOKUP(A1576,'2020_1-2-8_Download'!$B$11:$T$62,18,FALSE)</f>
        <v>218</v>
      </c>
    </row>
    <row r="1577" spans="1:6" x14ac:dyDescent="0.25">
      <c r="A1577" s="64">
        <f>'2020_1-2-8_Download'!B85</f>
        <v>252</v>
      </c>
      <c r="B1577">
        <f>'2020_1-2-8_Download'!$S$67</f>
        <v>2019</v>
      </c>
      <c r="C1577" t="str">
        <f>'2020_1-2-8_Download'!$D$70</f>
        <v>Deutsche</v>
      </c>
      <c r="D1577" t="str">
        <f>VLOOKUP(A1577,[1]Tabelle1!A$1:B$68,2,FALSE)</f>
        <v>Hameln-Pyrmont</v>
      </c>
      <c r="E1577" t="str">
        <f>VLOOKUP(A1577,[2]Kreise!$A$2:$C$53,3,FALSE)</f>
        <v>K03252</v>
      </c>
      <c r="F1577">
        <f>VLOOKUP(A1577,'2020_1-2-8_Download'!$B$11:$T$62,18,FALSE)</f>
        <v>198</v>
      </c>
    </row>
    <row r="1578" spans="1:6" x14ac:dyDescent="0.25">
      <c r="A1578" s="64">
        <f>'2020_1-2-8_Download'!B86</f>
        <v>254</v>
      </c>
      <c r="B1578">
        <f>'2020_1-2-8_Download'!$S$67</f>
        <v>2019</v>
      </c>
      <c r="C1578" t="str">
        <f>'2020_1-2-8_Download'!$D$70</f>
        <v>Deutsche</v>
      </c>
      <c r="D1578" t="str">
        <f>VLOOKUP(A1578,[1]Tabelle1!A$1:B$68,2,FALSE)</f>
        <v>Hildesheim</v>
      </c>
      <c r="E1578" t="str">
        <f>VLOOKUP(A1578,[2]Kreise!$A$2:$C$53,3,FALSE)</f>
        <v>K03254</v>
      </c>
      <c r="F1578">
        <f>VLOOKUP(A1578,'2020_1-2-8_Download'!$B$11:$T$62,18,FALSE)</f>
        <v>262</v>
      </c>
    </row>
    <row r="1579" spans="1:6" x14ac:dyDescent="0.25">
      <c r="A1579" s="64">
        <f>'2020_1-2-8_Download'!B87</f>
        <v>255</v>
      </c>
      <c r="B1579">
        <f>'2020_1-2-8_Download'!$S$67</f>
        <v>2019</v>
      </c>
      <c r="C1579" t="str">
        <f>'2020_1-2-8_Download'!$D$70</f>
        <v>Deutsche</v>
      </c>
      <c r="D1579" t="str">
        <f>VLOOKUP(A1579,[1]Tabelle1!A$1:B$68,2,FALSE)</f>
        <v>Holzminden</v>
      </c>
      <c r="E1579" t="str">
        <f>VLOOKUP(A1579,[2]Kreise!$A$2:$C$53,3,FALSE)</f>
        <v>K03255</v>
      </c>
      <c r="F1579">
        <f>VLOOKUP(A1579,'2020_1-2-8_Download'!$B$11:$T$62,18,FALSE)</f>
        <v>50</v>
      </c>
    </row>
    <row r="1580" spans="1:6" x14ac:dyDescent="0.25">
      <c r="A1580" s="64">
        <f>'2020_1-2-8_Download'!B88</f>
        <v>256</v>
      </c>
      <c r="B1580">
        <f>'2020_1-2-8_Download'!$S$67</f>
        <v>2019</v>
      </c>
      <c r="C1580" t="str">
        <f>'2020_1-2-8_Download'!$D$70</f>
        <v>Deutsche</v>
      </c>
      <c r="D1580" t="str">
        <f>VLOOKUP(A1580,[1]Tabelle1!A$1:B$68,2,FALSE)</f>
        <v>Nienburg (Weser)</v>
      </c>
      <c r="E1580" t="str">
        <f>VLOOKUP(A1580,[2]Kreise!$A$2:$C$53,3,FALSE)</f>
        <v>K03256</v>
      </c>
      <c r="F1580">
        <f>VLOOKUP(A1580,'2020_1-2-8_Download'!$B$11:$T$62,18,FALSE)</f>
        <v>142</v>
      </c>
    </row>
    <row r="1581" spans="1:6" x14ac:dyDescent="0.25">
      <c r="A1581" s="64">
        <f>'2020_1-2-8_Download'!B89</f>
        <v>257</v>
      </c>
      <c r="B1581">
        <f>'2020_1-2-8_Download'!$S$67</f>
        <v>2019</v>
      </c>
      <c r="C1581" t="str">
        <f>'2020_1-2-8_Download'!$D$70</f>
        <v>Deutsche</v>
      </c>
      <c r="D1581" t="str">
        <f>VLOOKUP(A1581,[1]Tabelle1!A$1:B$68,2,FALSE)</f>
        <v>Schaumburg</v>
      </c>
      <c r="E1581" t="str">
        <f>VLOOKUP(A1581,[2]Kreise!$A$2:$C$53,3,FALSE)</f>
        <v>K03257</v>
      </c>
      <c r="F1581">
        <f>VLOOKUP(A1581,'2020_1-2-8_Download'!$B$11:$T$62,18,FALSE)</f>
        <v>139</v>
      </c>
    </row>
    <row r="1582" spans="1:6" x14ac:dyDescent="0.25">
      <c r="A1582" s="64">
        <f>'2020_1-2-8_Download'!B90</f>
        <v>2</v>
      </c>
      <c r="B1582">
        <f>'2020_1-2-8_Download'!$S$67</f>
        <v>2019</v>
      </c>
      <c r="C1582" t="str">
        <f>'2020_1-2-8_Download'!$D$70</f>
        <v>Deutsche</v>
      </c>
      <c r="D1582" t="str">
        <f>VLOOKUP(A1582,[1]Tabelle1!A$1:B$68,2,FALSE)</f>
        <v>Stat. Region Hannover</v>
      </c>
      <c r="E1582" t="str">
        <f>VLOOKUP(A1582,[2]Kreise!$A$2:$C$53,3,FALSE)</f>
        <v>K032</v>
      </c>
      <c r="F1582">
        <f>VLOOKUP(A1582,'2020_1-2-8_Download'!$B$11:$T$62,18,FALSE)</f>
        <v>2369</v>
      </c>
    </row>
    <row r="1583" spans="1:6" x14ac:dyDescent="0.25">
      <c r="A1583" s="64">
        <f>'2020_1-2-8_Download'!B91</f>
        <v>351</v>
      </c>
      <c r="B1583">
        <f>'2020_1-2-8_Download'!$S$67</f>
        <v>2019</v>
      </c>
      <c r="C1583" t="str">
        <f>'2020_1-2-8_Download'!$D$70</f>
        <v>Deutsche</v>
      </c>
      <c r="D1583" t="str">
        <f>VLOOKUP(A1583,[1]Tabelle1!A$1:B$68,2,FALSE)</f>
        <v>Celle</v>
      </c>
      <c r="E1583" t="str">
        <f>VLOOKUP(A1583,[2]Kreise!$A$2:$C$53,3,FALSE)</f>
        <v>K03351</v>
      </c>
      <c r="F1583">
        <f>VLOOKUP(A1583,'2020_1-2-8_Download'!$B$11:$T$62,18,FALSE)</f>
        <v>160</v>
      </c>
    </row>
    <row r="1584" spans="1:6" x14ac:dyDescent="0.25">
      <c r="A1584" s="64">
        <f>'2020_1-2-8_Download'!B92</f>
        <v>352</v>
      </c>
      <c r="B1584">
        <f>'2020_1-2-8_Download'!$S$67</f>
        <v>2019</v>
      </c>
      <c r="C1584" t="str">
        <f>'2020_1-2-8_Download'!$D$70</f>
        <v>Deutsche</v>
      </c>
      <c r="D1584" t="str">
        <f>VLOOKUP(A1584,[1]Tabelle1!A$1:B$68,2,FALSE)</f>
        <v>Cuxhaven</v>
      </c>
      <c r="E1584" t="str">
        <f>VLOOKUP(A1584,[2]Kreise!$A$2:$C$53,3,FALSE)</f>
        <v>K03352</v>
      </c>
      <c r="F1584">
        <f>VLOOKUP(A1584,'2020_1-2-8_Download'!$B$11:$T$62,18,FALSE)</f>
        <v>131</v>
      </c>
    </row>
    <row r="1585" spans="1:6" x14ac:dyDescent="0.25">
      <c r="A1585" s="64">
        <f>'2020_1-2-8_Download'!B93</f>
        <v>353</v>
      </c>
      <c r="B1585">
        <f>'2020_1-2-8_Download'!$S$67</f>
        <v>2019</v>
      </c>
      <c r="C1585" t="str">
        <f>'2020_1-2-8_Download'!$D$70</f>
        <v>Deutsche</v>
      </c>
      <c r="D1585" t="str">
        <f>VLOOKUP(A1585,[1]Tabelle1!A$1:B$68,2,FALSE)</f>
        <v>Harburg</v>
      </c>
      <c r="E1585" t="str">
        <f>VLOOKUP(A1585,[2]Kreise!$A$2:$C$53,3,FALSE)</f>
        <v>K03353</v>
      </c>
      <c r="F1585">
        <f>VLOOKUP(A1585,'2020_1-2-8_Download'!$B$11:$T$62,18,FALSE)</f>
        <v>185</v>
      </c>
    </row>
    <row r="1586" spans="1:6" x14ac:dyDescent="0.25">
      <c r="A1586" s="64">
        <f>'2020_1-2-8_Download'!B94</f>
        <v>354</v>
      </c>
      <c r="B1586">
        <f>'2020_1-2-8_Download'!$S$67</f>
        <v>2019</v>
      </c>
      <c r="C1586" t="str">
        <f>'2020_1-2-8_Download'!$D$70</f>
        <v>Deutsche</v>
      </c>
      <c r="D1586" t="str">
        <f>VLOOKUP(A1586,[1]Tabelle1!A$1:B$68,2,FALSE)</f>
        <v>Lüchow-Dannenberg</v>
      </c>
      <c r="E1586" t="str">
        <f>VLOOKUP(A1586,[2]Kreise!$A$2:$C$53,3,FALSE)</f>
        <v>K03354</v>
      </c>
      <c r="F1586">
        <f>VLOOKUP(A1586,'2020_1-2-8_Download'!$B$11:$T$62,18,FALSE)</f>
        <v>30</v>
      </c>
    </row>
    <row r="1587" spans="1:6" x14ac:dyDescent="0.25">
      <c r="A1587" s="64">
        <f>'2020_1-2-8_Download'!B95</f>
        <v>355</v>
      </c>
      <c r="B1587">
        <f>'2020_1-2-8_Download'!$S$67</f>
        <v>2019</v>
      </c>
      <c r="C1587" t="str">
        <f>'2020_1-2-8_Download'!$D$70</f>
        <v>Deutsche</v>
      </c>
      <c r="D1587" t="str">
        <f>VLOOKUP(A1587,[1]Tabelle1!A$1:B$68,2,FALSE)</f>
        <v>Lüneburg</v>
      </c>
      <c r="E1587" t="str">
        <f>VLOOKUP(A1587,[2]Kreise!$A$2:$C$53,3,FALSE)</f>
        <v>K03355</v>
      </c>
      <c r="F1587">
        <f>VLOOKUP(A1587,'2020_1-2-8_Download'!$B$11:$T$62,18,FALSE)</f>
        <v>146</v>
      </c>
    </row>
    <row r="1588" spans="1:6" x14ac:dyDescent="0.25">
      <c r="A1588" s="64">
        <f>'2020_1-2-8_Download'!B96</f>
        <v>356</v>
      </c>
      <c r="B1588">
        <f>'2020_1-2-8_Download'!$S$67</f>
        <v>2019</v>
      </c>
      <c r="C1588" t="str">
        <f>'2020_1-2-8_Download'!$D$70</f>
        <v>Deutsche</v>
      </c>
      <c r="D1588" t="str">
        <f>VLOOKUP(A1588,[1]Tabelle1!A$1:B$68,2,FALSE)</f>
        <v>Osterholz</v>
      </c>
      <c r="E1588" t="str">
        <f>VLOOKUP(A1588,[2]Kreise!$A$2:$C$53,3,FALSE)</f>
        <v>K03356</v>
      </c>
      <c r="F1588">
        <f>VLOOKUP(A1588,'2020_1-2-8_Download'!$B$11:$T$62,18,FALSE)</f>
        <v>82</v>
      </c>
    </row>
    <row r="1589" spans="1:6" x14ac:dyDescent="0.25">
      <c r="A1589" s="64">
        <f>'2020_1-2-8_Download'!B97</f>
        <v>357</v>
      </c>
      <c r="B1589">
        <f>'2020_1-2-8_Download'!$S$67</f>
        <v>2019</v>
      </c>
      <c r="C1589" t="str">
        <f>'2020_1-2-8_Download'!$D$70</f>
        <v>Deutsche</v>
      </c>
      <c r="D1589" t="str">
        <f>VLOOKUP(A1589,[1]Tabelle1!A$1:B$68,2,FALSE)</f>
        <v>Rotenburg (Wümme)</v>
      </c>
      <c r="E1589" t="str">
        <f>VLOOKUP(A1589,[2]Kreise!$A$2:$C$53,3,FALSE)</f>
        <v>K03357</v>
      </c>
      <c r="F1589">
        <f>VLOOKUP(A1589,'2020_1-2-8_Download'!$B$11:$T$62,18,FALSE)</f>
        <v>105</v>
      </c>
    </row>
    <row r="1590" spans="1:6" x14ac:dyDescent="0.25">
      <c r="A1590" s="64">
        <f>'2020_1-2-8_Download'!B98</f>
        <v>358</v>
      </c>
      <c r="B1590">
        <f>'2020_1-2-8_Download'!$S$67</f>
        <v>2019</v>
      </c>
      <c r="C1590" t="str">
        <f>'2020_1-2-8_Download'!$D$70</f>
        <v>Deutsche</v>
      </c>
      <c r="D1590" t="str">
        <f>VLOOKUP(A1590,[1]Tabelle1!A$1:B$68,2,FALSE)</f>
        <v>Heidekreis</v>
      </c>
      <c r="E1590" t="str">
        <f>VLOOKUP(A1590,[2]Kreise!$A$2:$C$53,3,FALSE)</f>
        <v>K03358</v>
      </c>
      <c r="F1590">
        <f>VLOOKUP(A1590,'2020_1-2-8_Download'!$B$11:$T$62,18,FALSE)</f>
        <v>185</v>
      </c>
    </row>
    <row r="1591" spans="1:6" x14ac:dyDescent="0.25">
      <c r="A1591" s="64">
        <f>'2020_1-2-8_Download'!B99</f>
        <v>359</v>
      </c>
      <c r="B1591">
        <f>'2020_1-2-8_Download'!$S$67</f>
        <v>2019</v>
      </c>
      <c r="C1591" t="str">
        <f>'2020_1-2-8_Download'!$D$70</f>
        <v>Deutsche</v>
      </c>
      <c r="D1591" t="str">
        <f>VLOOKUP(A1591,[1]Tabelle1!A$1:B$68,2,FALSE)</f>
        <v>Stade</v>
      </c>
      <c r="E1591" t="str">
        <f>VLOOKUP(A1591,[2]Kreise!$A$2:$C$53,3,FALSE)</f>
        <v>K03359</v>
      </c>
      <c r="F1591">
        <f>VLOOKUP(A1591,'2020_1-2-8_Download'!$B$11:$T$62,18,FALSE)</f>
        <v>218</v>
      </c>
    </row>
    <row r="1592" spans="1:6" x14ac:dyDescent="0.25">
      <c r="A1592" s="64">
        <f>'2020_1-2-8_Download'!B100</f>
        <v>360</v>
      </c>
      <c r="B1592">
        <f>'2020_1-2-8_Download'!$S$67</f>
        <v>2019</v>
      </c>
      <c r="C1592" t="str">
        <f>'2020_1-2-8_Download'!$D$70</f>
        <v>Deutsche</v>
      </c>
      <c r="D1592" t="str">
        <f>VLOOKUP(A1592,[1]Tabelle1!A$1:B$68,2,FALSE)</f>
        <v>Uelzen</v>
      </c>
      <c r="E1592" t="str">
        <f>VLOOKUP(A1592,[2]Kreise!$A$2:$C$53,3,FALSE)</f>
        <v>K03360</v>
      </c>
      <c r="F1592">
        <f>VLOOKUP(A1592,'2020_1-2-8_Download'!$B$11:$T$62,18,FALSE)</f>
        <v>57</v>
      </c>
    </row>
    <row r="1593" spans="1:6" x14ac:dyDescent="0.25">
      <c r="A1593" s="64">
        <f>'2020_1-2-8_Download'!B101</f>
        <v>361</v>
      </c>
      <c r="B1593">
        <f>'2020_1-2-8_Download'!$S$67</f>
        <v>2019</v>
      </c>
      <c r="C1593" t="str">
        <f>'2020_1-2-8_Download'!$D$70</f>
        <v>Deutsche</v>
      </c>
      <c r="D1593" t="str">
        <f>VLOOKUP(A1593,[1]Tabelle1!A$1:B$68,2,FALSE)</f>
        <v>Verden</v>
      </c>
      <c r="E1593" t="str">
        <f>VLOOKUP(A1593,[2]Kreise!$A$2:$C$53,3,FALSE)</f>
        <v>K03361</v>
      </c>
      <c r="F1593">
        <f>VLOOKUP(A1593,'2020_1-2-8_Download'!$B$11:$T$62,18,FALSE)</f>
        <v>113</v>
      </c>
    </row>
    <row r="1594" spans="1:6" x14ac:dyDescent="0.25">
      <c r="A1594" s="64">
        <f>'2020_1-2-8_Download'!B102</f>
        <v>3</v>
      </c>
      <c r="B1594">
        <f>'2020_1-2-8_Download'!$S$67</f>
        <v>2019</v>
      </c>
      <c r="C1594" t="str">
        <f>'2020_1-2-8_Download'!$D$70</f>
        <v>Deutsche</v>
      </c>
      <c r="D1594" t="str">
        <f>VLOOKUP(A1594,[1]Tabelle1!A$1:B$68,2,FALSE)</f>
        <v>Stat. Region Lüneburg</v>
      </c>
      <c r="E1594" t="str">
        <f>VLOOKUP(A1594,[2]Kreise!$A$2:$C$53,3,FALSE)</f>
        <v>K033</v>
      </c>
      <c r="F1594">
        <f>VLOOKUP(A1594,'2020_1-2-8_Download'!$B$11:$T$62,18,FALSE)</f>
        <v>1412</v>
      </c>
    </row>
    <row r="1595" spans="1:6" x14ac:dyDescent="0.25">
      <c r="A1595" s="64">
        <f>'2020_1-2-8_Download'!B103</f>
        <v>401</v>
      </c>
      <c r="B1595">
        <f>'2020_1-2-8_Download'!$S$67</f>
        <v>2019</v>
      </c>
      <c r="C1595" t="str">
        <f>'2020_1-2-8_Download'!$D$70</f>
        <v>Deutsche</v>
      </c>
      <c r="D1595" t="str">
        <f>VLOOKUP(A1595,[1]Tabelle1!A$1:B$68,2,FALSE)</f>
        <v>Delmenhorst  Stadt</v>
      </c>
      <c r="E1595" t="str">
        <f>VLOOKUP(A1595,[2]Kreise!$A$2:$C$53,3,FALSE)</f>
        <v>K03401</v>
      </c>
      <c r="F1595">
        <f>VLOOKUP(A1595,'2020_1-2-8_Download'!$B$11:$T$62,18,FALSE)</f>
        <v>186</v>
      </c>
    </row>
    <row r="1596" spans="1:6" x14ac:dyDescent="0.25">
      <c r="A1596" s="64">
        <f>'2020_1-2-8_Download'!B104</f>
        <v>402</v>
      </c>
      <c r="B1596">
        <f>'2020_1-2-8_Download'!$S$67</f>
        <v>2019</v>
      </c>
      <c r="C1596" t="str">
        <f>'2020_1-2-8_Download'!$D$70</f>
        <v>Deutsche</v>
      </c>
      <c r="D1596" t="str">
        <f>VLOOKUP(A1596,[1]Tabelle1!A$1:B$68,2,FALSE)</f>
        <v>Emden  Stadt</v>
      </c>
      <c r="E1596" t="str">
        <f>VLOOKUP(A1596,[2]Kreise!$A$2:$C$53,3,FALSE)</f>
        <v>K03402</v>
      </c>
      <c r="F1596">
        <f>VLOOKUP(A1596,'2020_1-2-8_Download'!$B$11:$T$62,18,FALSE)</f>
        <v>77</v>
      </c>
    </row>
    <row r="1597" spans="1:6" x14ac:dyDescent="0.25">
      <c r="A1597" s="64">
        <f>'2020_1-2-8_Download'!B105</f>
        <v>403</v>
      </c>
      <c r="B1597">
        <f>'2020_1-2-8_Download'!$S$67</f>
        <v>2019</v>
      </c>
      <c r="C1597" t="str">
        <f>'2020_1-2-8_Download'!$D$70</f>
        <v>Deutsche</v>
      </c>
      <c r="D1597" t="str">
        <f>VLOOKUP(A1597,[1]Tabelle1!A$1:B$68,2,FALSE)</f>
        <v>Oldenburg(Oldb)  Stadt</v>
      </c>
      <c r="E1597" t="str">
        <f>VLOOKUP(A1597,[2]Kreise!$A$2:$C$53,3,FALSE)</f>
        <v>K03403</v>
      </c>
      <c r="F1597">
        <f>VLOOKUP(A1597,'2020_1-2-8_Download'!$B$11:$T$62,18,FALSE)</f>
        <v>214</v>
      </c>
    </row>
    <row r="1598" spans="1:6" x14ac:dyDescent="0.25">
      <c r="A1598" s="64">
        <f>'2020_1-2-8_Download'!B106</f>
        <v>404</v>
      </c>
      <c r="B1598">
        <f>'2020_1-2-8_Download'!$S$67</f>
        <v>2019</v>
      </c>
      <c r="C1598" t="str">
        <f>'2020_1-2-8_Download'!$D$70</f>
        <v>Deutsche</v>
      </c>
      <c r="D1598" t="str">
        <f>VLOOKUP(A1598,[1]Tabelle1!A$1:B$68,2,FALSE)</f>
        <v>Osnabrück  Stadt</v>
      </c>
      <c r="E1598" t="str">
        <f>VLOOKUP(A1598,[2]Kreise!$A$2:$C$53,3,FALSE)</f>
        <v>K03404</v>
      </c>
      <c r="F1598">
        <f>VLOOKUP(A1598,'2020_1-2-8_Download'!$B$11:$T$62,18,FALSE)</f>
        <v>253</v>
      </c>
    </row>
    <row r="1599" spans="1:6" x14ac:dyDescent="0.25">
      <c r="A1599" s="64">
        <f>'2020_1-2-8_Download'!B107</f>
        <v>405</v>
      </c>
      <c r="B1599">
        <f>'2020_1-2-8_Download'!$S$67</f>
        <v>2019</v>
      </c>
      <c r="C1599" t="str">
        <f>'2020_1-2-8_Download'!$D$70</f>
        <v>Deutsche</v>
      </c>
      <c r="D1599" t="str">
        <f>VLOOKUP(A1599,[1]Tabelle1!A$1:B$68,2,FALSE)</f>
        <v>Wilhelmshaven  Stadt</v>
      </c>
      <c r="E1599" t="str">
        <f>VLOOKUP(A1599,[2]Kreise!$A$2:$C$53,3,FALSE)</f>
        <v>K03405</v>
      </c>
      <c r="F1599">
        <f>VLOOKUP(A1599,'2020_1-2-8_Download'!$B$11:$T$62,18,FALSE)</f>
        <v>136</v>
      </c>
    </row>
    <row r="1600" spans="1:6" x14ac:dyDescent="0.25">
      <c r="A1600" s="64">
        <f>'2020_1-2-8_Download'!B108</f>
        <v>451</v>
      </c>
      <c r="B1600">
        <f>'2020_1-2-8_Download'!$S$67</f>
        <v>2019</v>
      </c>
      <c r="C1600" t="str">
        <f>'2020_1-2-8_Download'!$D$70</f>
        <v>Deutsche</v>
      </c>
      <c r="D1600" t="str">
        <f>VLOOKUP(A1600,[1]Tabelle1!A$1:B$68,2,FALSE)</f>
        <v>Ammerland</v>
      </c>
      <c r="E1600" t="str">
        <f>VLOOKUP(A1600,[2]Kreise!$A$2:$C$53,3,FALSE)</f>
        <v>K03451</v>
      </c>
      <c r="F1600">
        <f>VLOOKUP(A1600,'2020_1-2-8_Download'!$B$11:$T$62,18,FALSE)</f>
        <v>95</v>
      </c>
    </row>
    <row r="1601" spans="1:6" x14ac:dyDescent="0.25">
      <c r="A1601" s="64">
        <f>'2020_1-2-8_Download'!B109</f>
        <v>452</v>
      </c>
      <c r="B1601">
        <f>'2020_1-2-8_Download'!$S$67</f>
        <v>2019</v>
      </c>
      <c r="C1601" t="str">
        <f>'2020_1-2-8_Download'!$D$70</f>
        <v>Deutsche</v>
      </c>
      <c r="D1601" t="str">
        <f>VLOOKUP(A1601,[1]Tabelle1!A$1:B$68,2,FALSE)</f>
        <v>Aurich</v>
      </c>
      <c r="E1601" t="str">
        <f>VLOOKUP(A1601,[2]Kreise!$A$2:$C$53,3,FALSE)</f>
        <v>K03452</v>
      </c>
      <c r="F1601">
        <f>VLOOKUP(A1601,'2020_1-2-8_Download'!$B$11:$T$62,18,FALSE)</f>
        <v>132</v>
      </c>
    </row>
    <row r="1602" spans="1:6" x14ac:dyDescent="0.25">
      <c r="A1602" s="64">
        <f>'2020_1-2-8_Download'!B110</f>
        <v>453</v>
      </c>
      <c r="B1602">
        <f>'2020_1-2-8_Download'!$S$67</f>
        <v>2019</v>
      </c>
      <c r="C1602" t="str">
        <f>'2020_1-2-8_Download'!$D$70</f>
        <v>Deutsche</v>
      </c>
      <c r="D1602" t="str">
        <f>VLOOKUP(A1602,[1]Tabelle1!A$1:B$68,2,FALSE)</f>
        <v>Cloppenburg</v>
      </c>
      <c r="E1602" t="str">
        <f>VLOOKUP(A1602,[2]Kreise!$A$2:$C$53,3,FALSE)</f>
        <v>K03453</v>
      </c>
      <c r="F1602">
        <f>VLOOKUP(A1602,'2020_1-2-8_Download'!$B$11:$T$62,18,FALSE)</f>
        <v>299</v>
      </c>
    </row>
    <row r="1603" spans="1:6" x14ac:dyDescent="0.25">
      <c r="A1603" s="64">
        <f>'2020_1-2-8_Download'!B111</f>
        <v>454</v>
      </c>
      <c r="B1603">
        <f>'2020_1-2-8_Download'!$S$67</f>
        <v>2019</v>
      </c>
      <c r="C1603" t="str">
        <f>'2020_1-2-8_Download'!$D$70</f>
        <v>Deutsche</v>
      </c>
      <c r="D1603" t="str">
        <f>VLOOKUP(A1603,[1]Tabelle1!A$1:B$68,2,FALSE)</f>
        <v>Emsland</v>
      </c>
      <c r="E1603" t="str">
        <f>VLOOKUP(A1603,[2]Kreise!$A$2:$C$53,3,FALSE)</f>
        <v>K03454</v>
      </c>
      <c r="F1603">
        <f>VLOOKUP(A1603,'2020_1-2-8_Download'!$B$11:$T$62,18,FALSE)</f>
        <v>434</v>
      </c>
    </row>
    <row r="1604" spans="1:6" x14ac:dyDescent="0.25">
      <c r="A1604" s="64">
        <f>'2020_1-2-8_Download'!B112</f>
        <v>455</v>
      </c>
      <c r="B1604">
        <f>'2020_1-2-8_Download'!$S$67</f>
        <v>2019</v>
      </c>
      <c r="C1604" t="str">
        <f>'2020_1-2-8_Download'!$D$70</f>
        <v>Deutsche</v>
      </c>
      <c r="D1604" t="str">
        <f>VLOOKUP(A1604,[1]Tabelle1!A$1:B$68,2,FALSE)</f>
        <v>Friesland</v>
      </c>
      <c r="E1604" t="str">
        <f>VLOOKUP(A1604,[2]Kreise!$A$2:$C$53,3,FALSE)</f>
        <v>K03455</v>
      </c>
      <c r="F1604">
        <f>VLOOKUP(A1604,'2020_1-2-8_Download'!$B$11:$T$62,18,FALSE)</f>
        <v>50</v>
      </c>
    </row>
    <row r="1605" spans="1:6" x14ac:dyDescent="0.25">
      <c r="A1605" s="64">
        <f>'2020_1-2-8_Download'!B113</f>
        <v>456</v>
      </c>
      <c r="B1605">
        <f>'2020_1-2-8_Download'!$S$67</f>
        <v>2019</v>
      </c>
      <c r="C1605" t="str">
        <f>'2020_1-2-8_Download'!$D$70</f>
        <v>Deutsche</v>
      </c>
      <c r="D1605" t="str">
        <f>VLOOKUP(A1605,[1]Tabelle1!A$1:B$68,2,FALSE)</f>
        <v>Grafschaft Bentheim</v>
      </c>
      <c r="E1605" t="str">
        <f>VLOOKUP(A1605,[2]Kreise!$A$2:$C$53,3,FALSE)</f>
        <v>K03456</v>
      </c>
      <c r="F1605">
        <f>VLOOKUP(A1605,'2020_1-2-8_Download'!$B$11:$T$62,18,FALSE)</f>
        <v>148</v>
      </c>
    </row>
    <row r="1606" spans="1:6" x14ac:dyDescent="0.25">
      <c r="A1606" s="64">
        <f>'2020_1-2-8_Download'!B114</f>
        <v>457</v>
      </c>
      <c r="B1606">
        <f>'2020_1-2-8_Download'!$S$67</f>
        <v>2019</v>
      </c>
      <c r="C1606" t="str">
        <f>'2020_1-2-8_Download'!$D$70</f>
        <v>Deutsche</v>
      </c>
      <c r="D1606" t="str">
        <f>VLOOKUP(A1606,[1]Tabelle1!A$1:B$68,2,FALSE)</f>
        <v>Leer</v>
      </c>
      <c r="E1606" t="str">
        <f>VLOOKUP(A1606,[2]Kreise!$A$2:$C$53,3,FALSE)</f>
        <v>K03457</v>
      </c>
      <c r="F1606">
        <f>VLOOKUP(A1606,'2020_1-2-8_Download'!$B$11:$T$62,18,FALSE)</f>
        <v>196</v>
      </c>
    </row>
    <row r="1607" spans="1:6" x14ac:dyDescent="0.25">
      <c r="A1607" s="64">
        <f>'2020_1-2-8_Download'!B115</f>
        <v>458</v>
      </c>
      <c r="B1607">
        <f>'2020_1-2-8_Download'!$S$67</f>
        <v>2019</v>
      </c>
      <c r="C1607" t="str">
        <f>'2020_1-2-8_Download'!$D$70</f>
        <v>Deutsche</v>
      </c>
      <c r="D1607" t="str">
        <f>VLOOKUP(A1607,[1]Tabelle1!A$1:B$68,2,FALSE)</f>
        <v>Oldenburg</v>
      </c>
      <c r="E1607" t="str">
        <f>VLOOKUP(A1607,[2]Kreise!$A$2:$C$53,3,FALSE)</f>
        <v>K03458</v>
      </c>
      <c r="F1607">
        <f>VLOOKUP(A1607,'2020_1-2-8_Download'!$B$11:$T$62,18,FALSE)</f>
        <v>138</v>
      </c>
    </row>
    <row r="1608" spans="1:6" x14ac:dyDescent="0.25">
      <c r="A1608" s="64">
        <f>'2020_1-2-8_Download'!B116</f>
        <v>459</v>
      </c>
      <c r="B1608">
        <f>'2020_1-2-8_Download'!$S$67</f>
        <v>2019</v>
      </c>
      <c r="C1608" t="str">
        <f>'2020_1-2-8_Download'!$D$70</f>
        <v>Deutsche</v>
      </c>
      <c r="D1608" t="str">
        <f>VLOOKUP(A1608,[1]Tabelle1!A$1:B$68,2,FALSE)</f>
        <v>Osnabrück</v>
      </c>
      <c r="E1608" t="str">
        <f>VLOOKUP(A1608,[2]Kreise!$A$2:$C$53,3,FALSE)</f>
        <v>K03459</v>
      </c>
      <c r="F1608">
        <f>VLOOKUP(A1608,'2020_1-2-8_Download'!$B$11:$T$62,18,FALSE)</f>
        <v>385</v>
      </c>
    </row>
    <row r="1609" spans="1:6" x14ac:dyDescent="0.25">
      <c r="A1609" s="64">
        <f>'2020_1-2-8_Download'!B117</f>
        <v>460</v>
      </c>
      <c r="B1609">
        <f>'2020_1-2-8_Download'!$S$67</f>
        <v>2019</v>
      </c>
      <c r="C1609" t="str">
        <f>'2020_1-2-8_Download'!$D$70</f>
        <v>Deutsche</v>
      </c>
      <c r="D1609" t="str">
        <f>VLOOKUP(A1609,[1]Tabelle1!A$1:B$68,2,FALSE)</f>
        <v>Vechta</v>
      </c>
      <c r="E1609" t="str">
        <f>VLOOKUP(A1609,[2]Kreise!$A$2:$C$53,3,FALSE)</f>
        <v>K03460</v>
      </c>
      <c r="F1609">
        <f>VLOOKUP(A1609,'2020_1-2-8_Download'!$B$11:$T$62,18,FALSE)</f>
        <v>263</v>
      </c>
    </row>
    <row r="1610" spans="1:6" x14ac:dyDescent="0.25">
      <c r="A1610" s="64">
        <f>'2020_1-2-8_Download'!B118</f>
        <v>461</v>
      </c>
      <c r="B1610">
        <f>'2020_1-2-8_Download'!$S$67</f>
        <v>2019</v>
      </c>
      <c r="C1610" t="str">
        <f>'2020_1-2-8_Download'!$D$70</f>
        <v>Deutsche</v>
      </c>
      <c r="D1610" t="str">
        <f>VLOOKUP(A1610,[1]Tabelle1!A$1:B$68,2,FALSE)</f>
        <v>Wesermarsch</v>
      </c>
      <c r="E1610" t="str">
        <f>VLOOKUP(A1610,[2]Kreise!$A$2:$C$53,3,FALSE)</f>
        <v>K03461</v>
      </c>
      <c r="F1610">
        <f>VLOOKUP(A1610,'2020_1-2-8_Download'!$B$11:$T$62,18,FALSE)</f>
        <v>72</v>
      </c>
    </row>
    <row r="1611" spans="1:6" x14ac:dyDescent="0.25">
      <c r="A1611" s="64">
        <f>'2020_1-2-8_Download'!B119</f>
        <v>462</v>
      </c>
      <c r="B1611">
        <f>'2020_1-2-8_Download'!$S$67</f>
        <v>2019</v>
      </c>
      <c r="C1611" t="str">
        <f>'2020_1-2-8_Download'!$D$70</f>
        <v>Deutsche</v>
      </c>
      <c r="D1611" t="str">
        <f>VLOOKUP(A1611,[1]Tabelle1!A$1:B$68,2,FALSE)</f>
        <v>Wittmund</v>
      </c>
      <c r="E1611" t="str">
        <f>VLOOKUP(A1611,[2]Kreise!$A$2:$C$53,3,FALSE)</f>
        <v>K03462</v>
      </c>
      <c r="F1611">
        <f>VLOOKUP(A1611,'2020_1-2-8_Download'!$B$11:$T$62,18,FALSE)</f>
        <v>29</v>
      </c>
    </row>
    <row r="1612" spans="1:6" x14ac:dyDescent="0.25">
      <c r="A1612" s="64">
        <f>'2020_1-2-8_Download'!B120</f>
        <v>4</v>
      </c>
      <c r="B1612">
        <f>'2020_1-2-8_Download'!$S$67</f>
        <v>2019</v>
      </c>
      <c r="C1612" t="str">
        <f>'2020_1-2-8_Download'!$D$70</f>
        <v>Deutsche</v>
      </c>
      <c r="D1612" t="str">
        <f>VLOOKUP(A1612,[1]Tabelle1!A$1:B$68,2,FALSE)</f>
        <v>Stat. Region Weser-Ems</v>
      </c>
      <c r="E1612" t="str">
        <f>VLOOKUP(A1612,[2]Kreise!$A$2:$C$53,3,FALSE)</f>
        <v>K034</v>
      </c>
      <c r="F1612">
        <f>VLOOKUP(A1612,'2020_1-2-8_Download'!$B$11:$T$62,18,FALSE)</f>
        <v>3107</v>
      </c>
    </row>
    <row r="1613" spans="1:6" x14ac:dyDescent="0.25">
      <c r="A1613" s="64">
        <f>'2020_1-2-8_Download'!B121</f>
        <v>0</v>
      </c>
      <c r="B1613">
        <f>'2020_1-2-8_Download'!$S$67</f>
        <v>2019</v>
      </c>
      <c r="C1613" t="str">
        <f>'2020_1-2-8_Download'!$D$70</f>
        <v>Deutsche</v>
      </c>
      <c r="D1613" t="str">
        <f>VLOOKUP(A1613,[1]Tabelle1!A$1:B$68,2,FALSE)</f>
        <v>Niedersachsen</v>
      </c>
      <c r="E1613" t="str">
        <f>VLOOKUP(A1613,[2]Kreise!$A$2:$C$53,3,FALSE)</f>
        <v>K030</v>
      </c>
      <c r="F1613">
        <f>VLOOKUP(A1613,'2020_1-2-8_Download'!$B$11:$T$62,18,FALSE)</f>
        <v>8547</v>
      </c>
    </row>
    <row r="1614" spans="1:6" x14ac:dyDescent="0.25">
      <c r="A1614" s="64">
        <f>'2020_1-2-8_Download'!B70</f>
        <v>101</v>
      </c>
      <c r="B1614">
        <f>'2020_1-2-8_Download'!$T$67</f>
        <v>2020</v>
      </c>
      <c r="C1614" t="str">
        <f>'2020_1-2-8_Download'!$D$70</f>
        <v>Deutsche</v>
      </c>
      <c r="D1614" t="str">
        <f>VLOOKUP(A1614,[1]Tabelle1!A$1:B$68,2,FALSE)</f>
        <v>Braunschweig  Stadt</v>
      </c>
      <c r="E1614" t="str">
        <f>VLOOKUP(A1614,[2]Kreise!$A$2:$C$53,3,FALSE)</f>
        <v>K03101</v>
      </c>
      <c r="F1614">
        <f>VLOOKUP(A1614,'2020_1-2-8_Download'!$B$11:$T$62,19,FALSE)</f>
        <v>239</v>
      </c>
    </row>
    <row r="1615" spans="1:6" x14ac:dyDescent="0.25">
      <c r="A1615" s="64">
        <f>'2020_1-2-8_Download'!B71</f>
        <v>102</v>
      </c>
      <c r="B1615">
        <f>'2020_1-2-8_Download'!$T$67</f>
        <v>2020</v>
      </c>
      <c r="C1615" t="str">
        <f>'2020_1-2-8_Download'!$D$70</f>
        <v>Deutsche</v>
      </c>
      <c r="D1615" t="str">
        <f>VLOOKUP(A1615,[1]Tabelle1!A$1:B$68,2,FALSE)</f>
        <v>Salzgitter  Stadt</v>
      </c>
      <c r="E1615" t="str">
        <f>VLOOKUP(A1615,[2]Kreise!$A$2:$C$53,3,FALSE)</f>
        <v>K03102</v>
      </c>
      <c r="F1615">
        <f>VLOOKUP(A1615,'2020_1-2-8_Download'!$B$11:$T$62,19,FALSE)</f>
        <v>307</v>
      </c>
    </row>
    <row r="1616" spans="1:6" x14ac:dyDescent="0.25">
      <c r="A1616" s="64">
        <f>'2020_1-2-8_Download'!B72</f>
        <v>103</v>
      </c>
      <c r="B1616">
        <f>'2020_1-2-8_Download'!$T$67</f>
        <v>2020</v>
      </c>
      <c r="C1616" t="str">
        <f>'2020_1-2-8_Download'!$D$70</f>
        <v>Deutsche</v>
      </c>
      <c r="D1616" t="str">
        <f>VLOOKUP(A1616,[1]Tabelle1!A$1:B$68,2,FALSE)</f>
        <v>Wolfsburg  Stadt</v>
      </c>
      <c r="E1616" t="str">
        <f>VLOOKUP(A1616,[2]Kreise!$A$2:$C$53,3,FALSE)</f>
        <v>K03103</v>
      </c>
      <c r="F1616">
        <f>VLOOKUP(A1616,'2020_1-2-8_Download'!$B$11:$T$62,19,FALSE)</f>
        <v>176</v>
      </c>
    </row>
    <row r="1617" spans="1:6" x14ac:dyDescent="0.25">
      <c r="A1617" s="64">
        <f>'2020_1-2-8_Download'!B73</f>
        <v>151</v>
      </c>
      <c r="B1617">
        <f>'2020_1-2-8_Download'!$T$67</f>
        <v>2020</v>
      </c>
      <c r="C1617" t="str">
        <f>'2020_1-2-8_Download'!$D$70</f>
        <v>Deutsche</v>
      </c>
      <c r="D1617" t="str">
        <f>VLOOKUP(A1617,[1]Tabelle1!A$1:B$68,2,FALSE)</f>
        <v>Gifhorn</v>
      </c>
      <c r="E1617" t="str">
        <f>VLOOKUP(A1617,[2]Kreise!$A$2:$C$53,3,FALSE)</f>
        <v>K03151</v>
      </c>
      <c r="F1617">
        <f>VLOOKUP(A1617,'2020_1-2-8_Download'!$B$11:$T$62,19,FALSE)</f>
        <v>136</v>
      </c>
    </row>
    <row r="1618" spans="1:6" x14ac:dyDescent="0.25">
      <c r="A1618" s="64">
        <f>'2020_1-2-8_Download'!B74</f>
        <v>153</v>
      </c>
      <c r="B1618">
        <f>'2020_1-2-8_Download'!$T$67</f>
        <v>2020</v>
      </c>
      <c r="C1618" t="str">
        <f>'2020_1-2-8_Download'!$D$70</f>
        <v>Deutsche</v>
      </c>
      <c r="D1618" t="str">
        <f>VLOOKUP(A1618,[1]Tabelle1!A$1:B$68,2,FALSE)</f>
        <v>Goslar</v>
      </c>
      <c r="E1618" t="str">
        <f>VLOOKUP(A1618,[2]Kreise!$A$2:$C$53,3,FALSE)</f>
        <v>K03153</v>
      </c>
      <c r="F1618">
        <f>VLOOKUP(A1618,'2020_1-2-8_Download'!$B$11:$T$62,19,FALSE)</f>
        <v>116</v>
      </c>
    </row>
    <row r="1619" spans="1:6" x14ac:dyDescent="0.25">
      <c r="A1619" s="64">
        <f>'2020_1-2-8_Download'!B75</f>
        <v>154</v>
      </c>
      <c r="B1619">
        <f>'2020_1-2-8_Download'!$T$67</f>
        <v>2020</v>
      </c>
      <c r="C1619" t="str">
        <f>'2020_1-2-8_Download'!$D$70</f>
        <v>Deutsche</v>
      </c>
      <c r="D1619" t="str">
        <f>VLOOKUP(A1619,[1]Tabelle1!A$1:B$68,2,FALSE)</f>
        <v>Helmstedt</v>
      </c>
      <c r="E1619" t="str">
        <f>VLOOKUP(A1619,[2]Kreise!$A$2:$C$53,3,FALSE)</f>
        <v>K03154</v>
      </c>
      <c r="F1619">
        <f>VLOOKUP(A1619,'2020_1-2-8_Download'!$B$11:$T$62,19,FALSE)</f>
        <v>70</v>
      </c>
    </row>
    <row r="1620" spans="1:6" x14ac:dyDescent="0.25">
      <c r="A1620" s="64">
        <f>'2020_1-2-8_Download'!B76</f>
        <v>155</v>
      </c>
      <c r="B1620">
        <f>'2020_1-2-8_Download'!$T$67</f>
        <v>2020</v>
      </c>
      <c r="C1620" t="str">
        <f>'2020_1-2-8_Download'!$D$70</f>
        <v>Deutsche</v>
      </c>
      <c r="D1620" t="str">
        <f>VLOOKUP(A1620,[1]Tabelle1!A$1:B$68,2,FALSE)</f>
        <v>Northeim</v>
      </c>
      <c r="E1620" t="str">
        <f>VLOOKUP(A1620,[2]Kreise!$A$2:$C$53,3,FALSE)</f>
        <v>K03155</v>
      </c>
      <c r="F1620">
        <f>VLOOKUP(A1620,'2020_1-2-8_Download'!$B$11:$T$62,19,FALSE)</f>
        <v>103</v>
      </c>
    </row>
    <row r="1621" spans="1:6" x14ac:dyDescent="0.25">
      <c r="A1621" s="64">
        <f>'2020_1-2-8_Download'!B77</f>
        <v>157</v>
      </c>
      <c r="B1621">
        <f>'2020_1-2-8_Download'!$T$67</f>
        <v>2020</v>
      </c>
      <c r="C1621" t="str">
        <f>'2020_1-2-8_Download'!$D$70</f>
        <v>Deutsche</v>
      </c>
      <c r="D1621" t="str">
        <f>VLOOKUP(A1621,[1]Tabelle1!A$1:B$68,2,FALSE)</f>
        <v>Peine</v>
      </c>
      <c r="E1621" t="str">
        <f>VLOOKUP(A1621,[2]Kreise!$A$2:$C$53,3,FALSE)</f>
        <v>K03157</v>
      </c>
      <c r="F1621">
        <f>VLOOKUP(A1621,'2020_1-2-8_Download'!$B$11:$T$62,19,FALSE)</f>
        <v>104</v>
      </c>
    </row>
    <row r="1622" spans="1:6" x14ac:dyDescent="0.25">
      <c r="A1622" s="64">
        <f>'2020_1-2-8_Download'!B78</f>
        <v>158</v>
      </c>
      <c r="B1622">
        <f>'2020_1-2-8_Download'!$T$67</f>
        <v>2020</v>
      </c>
      <c r="C1622" t="str">
        <f>'2020_1-2-8_Download'!$D$70</f>
        <v>Deutsche</v>
      </c>
      <c r="D1622" t="str">
        <f>VLOOKUP(A1622,[1]Tabelle1!A$1:B$68,2,FALSE)</f>
        <v>Wolfenbüttel</v>
      </c>
      <c r="E1622" t="str">
        <f>VLOOKUP(A1622,[2]Kreise!$A$2:$C$53,3,FALSE)</f>
        <v>K03158</v>
      </c>
      <c r="F1622">
        <f>VLOOKUP(A1622,'2020_1-2-8_Download'!$B$11:$T$62,19,FALSE)</f>
        <v>95</v>
      </c>
    </row>
    <row r="1623" spans="1:6" x14ac:dyDescent="0.25">
      <c r="A1623" s="64">
        <f>'2020_1-2-8_Download'!B79</f>
        <v>159</v>
      </c>
      <c r="B1623">
        <f>'2020_1-2-8_Download'!$T$67</f>
        <v>2020</v>
      </c>
      <c r="C1623" t="str">
        <f>'2020_1-2-8_Download'!$D$70</f>
        <v>Deutsche</v>
      </c>
      <c r="D1623" t="str">
        <f>VLOOKUP(A1623,[1]Tabelle1!A$1:B$68,2,FALSE)</f>
        <v>Göttingen</v>
      </c>
      <c r="E1623" t="str">
        <f>VLOOKUP(A1623,[2]Kreise!$A$2:$C$53,3,FALSE)</f>
        <v>K03159</v>
      </c>
      <c r="F1623">
        <f>VLOOKUP(A1623,'2020_1-2-8_Download'!$B$11:$T$62,19,FALSE)</f>
        <v>311</v>
      </c>
    </row>
    <row r="1624" spans="1:6" x14ac:dyDescent="0.25">
      <c r="A1624" s="64">
        <f>'2020_1-2-8_Download'!B80</f>
        <v>1</v>
      </c>
      <c r="B1624">
        <f>'2020_1-2-8_Download'!$T$67</f>
        <v>2020</v>
      </c>
      <c r="C1624" t="str">
        <f>'2020_1-2-8_Download'!$D$70</f>
        <v>Deutsche</v>
      </c>
      <c r="D1624" t="str">
        <f>VLOOKUP(A1624,[1]Tabelle1!A$1:B$68,2,FALSE)</f>
        <v>Stat. Region Braunschweig</v>
      </c>
      <c r="E1624" t="str">
        <f>VLOOKUP(A1624,[2]Kreise!$A$2:$C$53,3,FALSE)</f>
        <v>K031</v>
      </c>
      <c r="F1624">
        <f>VLOOKUP(A1624,'2020_1-2-8_Download'!$B$11:$T$62,19,FALSE)</f>
        <v>1657</v>
      </c>
    </row>
    <row r="1625" spans="1:6" x14ac:dyDescent="0.25">
      <c r="A1625" s="64">
        <f>'2020_1-2-8_Download'!B81</f>
        <v>241</v>
      </c>
      <c r="B1625">
        <f>'2020_1-2-8_Download'!$T$67</f>
        <v>2020</v>
      </c>
      <c r="C1625" t="str">
        <f>'2020_1-2-8_Download'!$D$70</f>
        <v>Deutsche</v>
      </c>
      <c r="D1625" t="str">
        <f>VLOOKUP(A1625,[1]Tabelle1!A$1:B$68,2,FALSE)</f>
        <v>Hannover  Region</v>
      </c>
      <c r="E1625" t="str">
        <f>VLOOKUP(A1625,[2]Kreise!$A$2:$C$53,3,FALSE)</f>
        <v>K03241</v>
      </c>
      <c r="F1625">
        <f>VLOOKUP(A1625,'2020_1-2-8_Download'!$B$11:$T$62,19,FALSE)</f>
        <v>1763</v>
      </c>
    </row>
    <row r="1626" spans="1:6" x14ac:dyDescent="0.25">
      <c r="A1626" s="64">
        <f>'2020_1-2-8_Download'!B82</f>
        <v>241001</v>
      </c>
      <c r="B1626">
        <f>'2020_1-2-8_Download'!$T$67</f>
        <v>2020</v>
      </c>
      <c r="C1626" t="str">
        <f>'2020_1-2-8_Download'!$D$70</f>
        <v>Deutsche</v>
      </c>
      <c r="D1626" t="str">
        <f>VLOOKUP(A1626,[1]Tabelle1!A$1:B$68,2,FALSE)</f>
        <v xml:space="preserve">   dav. Hannover  Lhst.</v>
      </c>
      <c r="E1626" t="str">
        <f>VLOOKUP(A1626,[2]Kreise!$A$2:$C$53,3,FALSE)</f>
        <v>K03241001</v>
      </c>
      <c r="F1626">
        <f>VLOOKUP(A1626,'2020_1-2-8_Download'!$B$11:$T$62,19,FALSE)</f>
        <v>1020</v>
      </c>
    </row>
    <row r="1627" spans="1:6" x14ac:dyDescent="0.25">
      <c r="A1627" s="64">
        <f>'2020_1-2-8_Download'!B83</f>
        <v>241999</v>
      </c>
      <c r="B1627">
        <f>'2020_1-2-8_Download'!$T$67</f>
        <v>2020</v>
      </c>
      <c r="C1627" t="str">
        <f>'2020_1-2-8_Download'!$D$70</f>
        <v>Deutsche</v>
      </c>
      <c r="D1627" t="str">
        <f>VLOOKUP(A1627,[1]Tabelle1!A$1:B$68,2,FALSE)</f>
        <v xml:space="preserve">   dav. Hannover  Umland</v>
      </c>
      <c r="E1627" t="str">
        <f>VLOOKUP(A1627,[2]Kreise!$A$2:$C$53,3,FALSE)</f>
        <v>K03241999</v>
      </c>
      <c r="F1627">
        <f>VLOOKUP(A1627,'2020_1-2-8_Download'!$B$11:$T$62,19,FALSE)</f>
        <v>743</v>
      </c>
    </row>
    <row r="1628" spans="1:6" x14ac:dyDescent="0.25">
      <c r="A1628" s="64">
        <f>'2020_1-2-8_Download'!B84</f>
        <v>251</v>
      </c>
      <c r="B1628">
        <f>'2020_1-2-8_Download'!$T$67</f>
        <v>2020</v>
      </c>
      <c r="C1628" t="str">
        <f>'2020_1-2-8_Download'!$D$70</f>
        <v>Deutsche</v>
      </c>
      <c r="D1628" t="str">
        <f>VLOOKUP(A1628,[1]Tabelle1!A$1:B$68,2,FALSE)</f>
        <v>Diepholz</v>
      </c>
      <c r="E1628" t="str">
        <f>VLOOKUP(A1628,[2]Kreise!$A$2:$C$53,3,FALSE)</f>
        <v>K03251</v>
      </c>
      <c r="F1628">
        <f>VLOOKUP(A1628,'2020_1-2-8_Download'!$B$11:$T$62,19,FALSE)</f>
        <v>228</v>
      </c>
    </row>
    <row r="1629" spans="1:6" x14ac:dyDescent="0.25">
      <c r="A1629" s="64">
        <f>'2020_1-2-8_Download'!B85</f>
        <v>252</v>
      </c>
      <c r="B1629">
        <f>'2020_1-2-8_Download'!$T$67</f>
        <v>2020</v>
      </c>
      <c r="C1629" t="str">
        <f>'2020_1-2-8_Download'!$D$70</f>
        <v>Deutsche</v>
      </c>
      <c r="D1629" t="str">
        <f>VLOOKUP(A1629,[1]Tabelle1!A$1:B$68,2,FALSE)</f>
        <v>Hameln-Pyrmont</v>
      </c>
      <c r="E1629" t="str">
        <f>VLOOKUP(A1629,[2]Kreise!$A$2:$C$53,3,FALSE)</f>
        <v>K03252</v>
      </c>
      <c r="F1629">
        <f>VLOOKUP(A1629,'2020_1-2-8_Download'!$B$11:$T$62,19,FALSE)</f>
        <v>202</v>
      </c>
    </row>
    <row r="1630" spans="1:6" x14ac:dyDescent="0.25">
      <c r="A1630" s="64">
        <f>'2020_1-2-8_Download'!B86</f>
        <v>254</v>
      </c>
      <c r="B1630">
        <f>'2020_1-2-8_Download'!$T$67</f>
        <v>2020</v>
      </c>
      <c r="C1630" t="str">
        <f>'2020_1-2-8_Download'!$D$70</f>
        <v>Deutsche</v>
      </c>
      <c r="D1630" t="str">
        <f>VLOOKUP(A1630,[1]Tabelle1!A$1:B$68,2,FALSE)</f>
        <v>Hildesheim</v>
      </c>
      <c r="E1630" t="str">
        <f>VLOOKUP(A1630,[2]Kreise!$A$2:$C$53,3,FALSE)</f>
        <v>K03254</v>
      </c>
      <c r="F1630">
        <f>VLOOKUP(A1630,'2020_1-2-8_Download'!$B$11:$T$62,19,FALSE)</f>
        <v>269</v>
      </c>
    </row>
    <row r="1631" spans="1:6" x14ac:dyDescent="0.25">
      <c r="A1631" s="64">
        <f>'2020_1-2-8_Download'!B87</f>
        <v>255</v>
      </c>
      <c r="B1631">
        <f>'2020_1-2-8_Download'!$T$67</f>
        <v>2020</v>
      </c>
      <c r="C1631" t="str">
        <f>'2020_1-2-8_Download'!$D$70</f>
        <v>Deutsche</v>
      </c>
      <c r="D1631" t="str">
        <f>VLOOKUP(A1631,[1]Tabelle1!A$1:B$68,2,FALSE)</f>
        <v>Holzminden</v>
      </c>
      <c r="E1631" t="str">
        <f>VLOOKUP(A1631,[2]Kreise!$A$2:$C$53,3,FALSE)</f>
        <v>K03255</v>
      </c>
      <c r="F1631">
        <f>VLOOKUP(A1631,'2020_1-2-8_Download'!$B$11:$T$62,19,FALSE)</f>
        <v>55</v>
      </c>
    </row>
    <row r="1632" spans="1:6" x14ac:dyDescent="0.25">
      <c r="A1632" s="64">
        <f>'2020_1-2-8_Download'!B88</f>
        <v>256</v>
      </c>
      <c r="B1632">
        <f>'2020_1-2-8_Download'!$T$67</f>
        <v>2020</v>
      </c>
      <c r="C1632" t="str">
        <f>'2020_1-2-8_Download'!$D$70</f>
        <v>Deutsche</v>
      </c>
      <c r="D1632" t="str">
        <f>VLOOKUP(A1632,[1]Tabelle1!A$1:B$68,2,FALSE)</f>
        <v>Nienburg (Weser)</v>
      </c>
      <c r="E1632" t="str">
        <f>VLOOKUP(A1632,[2]Kreise!$A$2:$C$53,3,FALSE)</f>
        <v>K03256</v>
      </c>
      <c r="F1632">
        <f>VLOOKUP(A1632,'2020_1-2-8_Download'!$B$11:$T$62,19,FALSE)</f>
        <v>119</v>
      </c>
    </row>
    <row r="1633" spans="1:6" x14ac:dyDescent="0.25">
      <c r="A1633" s="64">
        <f>'2020_1-2-8_Download'!B89</f>
        <v>257</v>
      </c>
      <c r="B1633">
        <f>'2020_1-2-8_Download'!$T$67</f>
        <v>2020</v>
      </c>
      <c r="C1633" t="str">
        <f>'2020_1-2-8_Download'!$D$70</f>
        <v>Deutsche</v>
      </c>
      <c r="D1633" t="str">
        <f>VLOOKUP(A1633,[1]Tabelle1!A$1:B$68,2,FALSE)</f>
        <v>Schaumburg</v>
      </c>
      <c r="E1633" t="str">
        <f>VLOOKUP(A1633,[2]Kreise!$A$2:$C$53,3,FALSE)</f>
        <v>K03257</v>
      </c>
      <c r="F1633">
        <f>VLOOKUP(A1633,'2020_1-2-8_Download'!$B$11:$T$62,19,FALSE)</f>
        <v>129</v>
      </c>
    </row>
    <row r="1634" spans="1:6" x14ac:dyDescent="0.25">
      <c r="A1634" s="64">
        <f>'2020_1-2-8_Download'!B90</f>
        <v>2</v>
      </c>
      <c r="B1634">
        <f>'2020_1-2-8_Download'!$T$67</f>
        <v>2020</v>
      </c>
      <c r="C1634" t="str">
        <f>'2020_1-2-8_Download'!$D$70</f>
        <v>Deutsche</v>
      </c>
      <c r="D1634" t="str">
        <f>VLOOKUP(A1634,[1]Tabelle1!A$1:B$68,2,FALSE)</f>
        <v>Stat. Region Hannover</v>
      </c>
      <c r="E1634" t="str">
        <f>VLOOKUP(A1634,[2]Kreise!$A$2:$C$53,3,FALSE)</f>
        <v>K032</v>
      </c>
      <c r="F1634">
        <f>VLOOKUP(A1634,'2020_1-2-8_Download'!$B$11:$T$62,19,FALSE)</f>
        <v>2765</v>
      </c>
    </row>
    <row r="1635" spans="1:6" x14ac:dyDescent="0.25">
      <c r="A1635" s="64">
        <f>'2020_1-2-8_Download'!B91</f>
        <v>351</v>
      </c>
      <c r="B1635">
        <f>'2020_1-2-8_Download'!$T$67</f>
        <v>2020</v>
      </c>
      <c r="C1635" t="str">
        <f>'2020_1-2-8_Download'!$D$70</f>
        <v>Deutsche</v>
      </c>
      <c r="D1635" t="str">
        <f>VLOOKUP(A1635,[1]Tabelle1!A$1:B$68,2,FALSE)</f>
        <v>Celle</v>
      </c>
      <c r="E1635" t="str">
        <f>VLOOKUP(A1635,[2]Kreise!$A$2:$C$53,3,FALSE)</f>
        <v>K03351</v>
      </c>
      <c r="F1635">
        <f>VLOOKUP(A1635,'2020_1-2-8_Download'!$B$11:$T$62,19,FALSE)</f>
        <v>170</v>
      </c>
    </row>
    <row r="1636" spans="1:6" x14ac:dyDescent="0.25">
      <c r="A1636" s="64">
        <f>'2020_1-2-8_Download'!B92</f>
        <v>352</v>
      </c>
      <c r="B1636">
        <f>'2020_1-2-8_Download'!$T$67</f>
        <v>2020</v>
      </c>
      <c r="C1636" t="str">
        <f>'2020_1-2-8_Download'!$D$70</f>
        <v>Deutsche</v>
      </c>
      <c r="D1636" t="str">
        <f>VLOOKUP(A1636,[1]Tabelle1!A$1:B$68,2,FALSE)</f>
        <v>Cuxhaven</v>
      </c>
      <c r="E1636" t="str">
        <f>VLOOKUP(A1636,[2]Kreise!$A$2:$C$53,3,FALSE)</f>
        <v>K03352</v>
      </c>
      <c r="F1636">
        <f>VLOOKUP(A1636,'2020_1-2-8_Download'!$B$11:$T$62,19,FALSE)</f>
        <v>111</v>
      </c>
    </row>
    <row r="1637" spans="1:6" x14ac:dyDescent="0.25">
      <c r="A1637" s="64">
        <f>'2020_1-2-8_Download'!B93</f>
        <v>353</v>
      </c>
      <c r="B1637">
        <f>'2020_1-2-8_Download'!$T$67</f>
        <v>2020</v>
      </c>
      <c r="C1637" t="str">
        <f>'2020_1-2-8_Download'!$D$70</f>
        <v>Deutsche</v>
      </c>
      <c r="D1637" t="str">
        <f>VLOOKUP(A1637,[1]Tabelle1!A$1:B$68,2,FALSE)</f>
        <v>Harburg</v>
      </c>
      <c r="E1637" t="str">
        <f>VLOOKUP(A1637,[2]Kreise!$A$2:$C$53,3,FALSE)</f>
        <v>K03353</v>
      </c>
      <c r="F1637">
        <f>VLOOKUP(A1637,'2020_1-2-8_Download'!$B$11:$T$62,19,FALSE)</f>
        <v>196</v>
      </c>
    </row>
    <row r="1638" spans="1:6" x14ac:dyDescent="0.25">
      <c r="A1638" s="64">
        <f>'2020_1-2-8_Download'!B94</f>
        <v>354</v>
      </c>
      <c r="B1638">
        <f>'2020_1-2-8_Download'!$T$67</f>
        <v>2020</v>
      </c>
      <c r="C1638" t="str">
        <f>'2020_1-2-8_Download'!$D$70</f>
        <v>Deutsche</v>
      </c>
      <c r="D1638" t="str">
        <f>VLOOKUP(A1638,[1]Tabelle1!A$1:B$68,2,FALSE)</f>
        <v>Lüchow-Dannenberg</v>
      </c>
      <c r="E1638" t="str">
        <f>VLOOKUP(A1638,[2]Kreise!$A$2:$C$53,3,FALSE)</f>
        <v>K03354</v>
      </c>
      <c r="F1638">
        <f>VLOOKUP(A1638,'2020_1-2-8_Download'!$B$11:$T$62,19,FALSE)</f>
        <v>35</v>
      </c>
    </row>
    <row r="1639" spans="1:6" x14ac:dyDescent="0.25">
      <c r="A1639" s="64">
        <f>'2020_1-2-8_Download'!B95</f>
        <v>355</v>
      </c>
      <c r="B1639">
        <f>'2020_1-2-8_Download'!$T$67</f>
        <v>2020</v>
      </c>
      <c r="C1639" t="str">
        <f>'2020_1-2-8_Download'!$D$70</f>
        <v>Deutsche</v>
      </c>
      <c r="D1639" t="str">
        <f>VLOOKUP(A1639,[1]Tabelle1!A$1:B$68,2,FALSE)</f>
        <v>Lüneburg</v>
      </c>
      <c r="E1639" t="str">
        <f>VLOOKUP(A1639,[2]Kreise!$A$2:$C$53,3,FALSE)</f>
        <v>K03355</v>
      </c>
      <c r="F1639">
        <f>VLOOKUP(A1639,'2020_1-2-8_Download'!$B$11:$T$62,19,FALSE)</f>
        <v>137</v>
      </c>
    </row>
    <row r="1640" spans="1:6" x14ac:dyDescent="0.25">
      <c r="A1640" s="64">
        <f>'2020_1-2-8_Download'!B96</f>
        <v>356</v>
      </c>
      <c r="B1640">
        <f>'2020_1-2-8_Download'!$T$67</f>
        <v>2020</v>
      </c>
      <c r="C1640" t="str">
        <f>'2020_1-2-8_Download'!$D$70</f>
        <v>Deutsche</v>
      </c>
      <c r="D1640" t="str">
        <f>VLOOKUP(A1640,[1]Tabelle1!A$1:B$68,2,FALSE)</f>
        <v>Osterholz</v>
      </c>
      <c r="E1640" t="str">
        <f>VLOOKUP(A1640,[2]Kreise!$A$2:$C$53,3,FALSE)</f>
        <v>K03356</v>
      </c>
      <c r="F1640">
        <f>VLOOKUP(A1640,'2020_1-2-8_Download'!$B$11:$T$62,19,FALSE)</f>
        <v>61</v>
      </c>
    </row>
    <row r="1641" spans="1:6" x14ac:dyDescent="0.25">
      <c r="A1641" s="64">
        <f>'2020_1-2-8_Download'!B97</f>
        <v>357</v>
      </c>
      <c r="B1641">
        <f>'2020_1-2-8_Download'!$T$67</f>
        <v>2020</v>
      </c>
      <c r="C1641" t="str">
        <f>'2020_1-2-8_Download'!$D$70</f>
        <v>Deutsche</v>
      </c>
      <c r="D1641" t="str">
        <f>VLOOKUP(A1641,[1]Tabelle1!A$1:B$68,2,FALSE)</f>
        <v>Rotenburg (Wümme)</v>
      </c>
      <c r="E1641" t="str">
        <f>VLOOKUP(A1641,[2]Kreise!$A$2:$C$53,3,FALSE)</f>
        <v>K03357</v>
      </c>
      <c r="F1641">
        <f>VLOOKUP(A1641,'2020_1-2-8_Download'!$B$11:$T$62,19,FALSE)</f>
        <v>117</v>
      </c>
    </row>
    <row r="1642" spans="1:6" x14ac:dyDescent="0.25">
      <c r="A1642" s="64">
        <f>'2020_1-2-8_Download'!B98</f>
        <v>358</v>
      </c>
      <c r="B1642">
        <f>'2020_1-2-8_Download'!$T$67</f>
        <v>2020</v>
      </c>
      <c r="C1642" t="str">
        <f>'2020_1-2-8_Download'!$D$70</f>
        <v>Deutsche</v>
      </c>
      <c r="D1642" t="str">
        <f>VLOOKUP(A1642,[1]Tabelle1!A$1:B$68,2,FALSE)</f>
        <v>Heidekreis</v>
      </c>
      <c r="E1642" t="str">
        <f>VLOOKUP(A1642,[2]Kreise!$A$2:$C$53,3,FALSE)</f>
        <v>K03358</v>
      </c>
      <c r="F1642">
        <f>VLOOKUP(A1642,'2020_1-2-8_Download'!$B$11:$T$62,19,FALSE)</f>
        <v>180</v>
      </c>
    </row>
    <row r="1643" spans="1:6" x14ac:dyDescent="0.25">
      <c r="A1643" s="64">
        <f>'2020_1-2-8_Download'!B99</f>
        <v>359</v>
      </c>
      <c r="B1643">
        <f>'2020_1-2-8_Download'!$T$67</f>
        <v>2020</v>
      </c>
      <c r="C1643" t="str">
        <f>'2020_1-2-8_Download'!$D$70</f>
        <v>Deutsche</v>
      </c>
      <c r="D1643" t="str">
        <f>VLOOKUP(A1643,[1]Tabelle1!A$1:B$68,2,FALSE)</f>
        <v>Stade</v>
      </c>
      <c r="E1643" t="str">
        <f>VLOOKUP(A1643,[2]Kreise!$A$2:$C$53,3,FALSE)</f>
        <v>K03359</v>
      </c>
      <c r="F1643">
        <f>VLOOKUP(A1643,'2020_1-2-8_Download'!$B$11:$T$62,19,FALSE)</f>
        <v>235</v>
      </c>
    </row>
    <row r="1644" spans="1:6" x14ac:dyDescent="0.25">
      <c r="A1644" s="64">
        <f>'2020_1-2-8_Download'!B100</f>
        <v>360</v>
      </c>
      <c r="B1644">
        <f>'2020_1-2-8_Download'!$T$67</f>
        <v>2020</v>
      </c>
      <c r="C1644" t="str">
        <f>'2020_1-2-8_Download'!$D$70</f>
        <v>Deutsche</v>
      </c>
      <c r="D1644" t="str">
        <f>VLOOKUP(A1644,[1]Tabelle1!A$1:B$68,2,FALSE)</f>
        <v>Uelzen</v>
      </c>
      <c r="E1644" t="str">
        <f>VLOOKUP(A1644,[2]Kreise!$A$2:$C$53,3,FALSE)</f>
        <v>K03360</v>
      </c>
      <c r="F1644">
        <f>VLOOKUP(A1644,'2020_1-2-8_Download'!$B$11:$T$62,19,FALSE)</f>
        <v>66</v>
      </c>
    </row>
    <row r="1645" spans="1:6" x14ac:dyDescent="0.25">
      <c r="A1645" s="64">
        <f>'2020_1-2-8_Download'!B101</f>
        <v>361</v>
      </c>
      <c r="B1645">
        <f>'2020_1-2-8_Download'!$T$67</f>
        <v>2020</v>
      </c>
      <c r="C1645" t="str">
        <f>'2020_1-2-8_Download'!$D$70</f>
        <v>Deutsche</v>
      </c>
      <c r="D1645" t="str">
        <f>VLOOKUP(A1645,[1]Tabelle1!A$1:B$68,2,FALSE)</f>
        <v>Verden</v>
      </c>
      <c r="E1645" t="str">
        <f>VLOOKUP(A1645,[2]Kreise!$A$2:$C$53,3,FALSE)</f>
        <v>K03361</v>
      </c>
      <c r="F1645">
        <f>VLOOKUP(A1645,'2020_1-2-8_Download'!$B$11:$T$62,19,FALSE)</f>
        <v>108</v>
      </c>
    </row>
    <row r="1646" spans="1:6" x14ac:dyDescent="0.25">
      <c r="A1646" s="64">
        <f>'2020_1-2-8_Download'!B102</f>
        <v>3</v>
      </c>
      <c r="B1646">
        <f>'2020_1-2-8_Download'!$T$67</f>
        <v>2020</v>
      </c>
      <c r="C1646" t="str">
        <f>'2020_1-2-8_Download'!$D$70</f>
        <v>Deutsche</v>
      </c>
      <c r="D1646" t="str">
        <f>VLOOKUP(A1646,[1]Tabelle1!A$1:B$68,2,FALSE)</f>
        <v>Stat. Region Lüneburg</v>
      </c>
      <c r="E1646" t="str">
        <f>VLOOKUP(A1646,[2]Kreise!$A$2:$C$53,3,FALSE)</f>
        <v>K033</v>
      </c>
      <c r="F1646">
        <f>VLOOKUP(A1646,'2020_1-2-8_Download'!$B$11:$T$62,19,FALSE)</f>
        <v>1416</v>
      </c>
    </row>
    <row r="1647" spans="1:6" x14ac:dyDescent="0.25">
      <c r="A1647" s="64">
        <f>'2020_1-2-8_Download'!B103</f>
        <v>401</v>
      </c>
      <c r="B1647">
        <f>'2020_1-2-8_Download'!$T$67</f>
        <v>2020</v>
      </c>
      <c r="C1647" t="str">
        <f>'2020_1-2-8_Download'!$D$70</f>
        <v>Deutsche</v>
      </c>
      <c r="D1647" t="str">
        <f>VLOOKUP(A1647,[1]Tabelle1!A$1:B$68,2,FALSE)</f>
        <v>Delmenhorst  Stadt</v>
      </c>
      <c r="E1647" t="str">
        <f>VLOOKUP(A1647,[2]Kreise!$A$2:$C$53,3,FALSE)</f>
        <v>K03401</v>
      </c>
      <c r="F1647">
        <f>VLOOKUP(A1647,'2020_1-2-8_Download'!$B$11:$T$62,19,FALSE)</f>
        <v>179</v>
      </c>
    </row>
    <row r="1648" spans="1:6" x14ac:dyDescent="0.25">
      <c r="A1648" s="64">
        <f>'2020_1-2-8_Download'!B104</f>
        <v>402</v>
      </c>
      <c r="B1648">
        <f>'2020_1-2-8_Download'!$T$67</f>
        <v>2020</v>
      </c>
      <c r="C1648" t="str">
        <f>'2020_1-2-8_Download'!$D$70</f>
        <v>Deutsche</v>
      </c>
      <c r="D1648" t="str">
        <f>VLOOKUP(A1648,[1]Tabelle1!A$1:B$68,2,FALSE)</f>
        <v>Emden  Stadt</v>
      </c>
      <c r="E1648" t="str">
        <f>VLOOKUP(A1648,[2]Kreise!$A$2:$C$53,3,FALSE)</f>
        <v>K03402</v>
      </c>
      <c r="F1648">
        <f>VLOOKUP(A1648,'2020_1-2-8_Download'!$B$11:$T$62,19,FALSE)</f>
        <v>75</v>
      </c>
    </row>
    <row r="1649" spans="1:6" x14ac:dyDescent="0.25">
      <c r="A1649" s="64">
        <f>'2020_1-2-8_Download'!B105</f>
        <v>403</v>
      </c>
      <c r="B1649">
        <f>'2020_1-2-8_Download'!$T$67</f>
        <v>2020</v>
      </c>
      <c r="C1649" t="str">
        <f>'2020_1-2-8_Download'!$D$70</f>
        <v>Deutsche</v>
      </c>
      <c r="D1649" t="str">
        <f>VLOOKUP(A1649,[1]Tabelle1!A$1:B$68,2,FALSE)</f>
        <v>Oldenburg(Oldb)  Stadt</v>
      </c>
      <c r="E1649" t="str">
        <f>VLOOKUP(A1649,[2]Kreise!$A$2:$C$53,3,FALSE)</f>
        <v>K03403</v>
      </c>
      <c r="F1649">
        <f>VLOOKUP(A1649,'2020_1-2-8_Download'!$B$11:$T$62,19,FALSE)</f>
        <v>256</v>
      </c>
    </row>
    <row r="1650" spans="1:6" x14ac:dyDescent="0.25">
      <c r="A1650" s="64">
        <f>'2020_1-2-8_Download'!B106</f>
        <v>404</v>
      </c>
      <c r="B1650">
        <f>'2020_1-2-8_Download'!$T$67</f>
        <v>2020</v>
      </c>
      <c r="C1650" t="str">
        <f>'2020_1-2-8_Download'!$D$70</f>
        <v>Deutsche</v>
      </c>
      <c r="D1650" t="str">
        <f>VLOOKUP(A1650,[1]Tabelle1!A$1:B$68,2,FALSE)</f>
        <v>Osnabrück  Stadt</v>
      </c>
      <c r="E1650" t="str">
        <f>VLOOKUP(A1650,[2]Kreise!$A$2:$C$53,3,FALSE)</f>
        <v>K03404</v>
      </c>
      <c r="F1650">
        <f>VLOOKUP(A1650,'2020_1-2-8_Download'!$B$11:$T$62,19,FALSE)</f>
        <v>242</v>
      </c>
    </row>
    <row r="1651" spans="1:6" x14ac:dyDescent="0.25">
      <c r="A1651" s="64">
        <f>'2020_1-2-8_Download'!B107</f>
        <v>405</v>
      </c>
      <c r="B1651">
        <f>'2020_1-2-8_Download'!$T$67</f>
        <v>2020</v>
      </c>
      <c r="C1651" t="str">
        <f>'2020_1-2-8_Download'!$D$70</f>
        <v>Deutsche</v>
      </c>
      <c r="D1651" t="str">
        <f>VLOOKUP(A1651,[1]Tabelle1!A$1:B$68,2,FALSE)</f>
        <v>Wilhelmshaven  Stadt</v>
      </c>
      <c r="E1651" t="str">
        <f>VLOOKUP(A1651,[2]Kreise!$A$2:$C$53,3,FALSE)</f>
        <v>K03405</v>
      </c>
      <c r="F1651">
        <f>VLOOKUP(A1651,'2020_1-2-8_Download'!$B$11:$T$62,19,FALSE)</f>
        <v>150</v>
      </c>
    </row>
    <row r="1652" spans="1:6" x14ac:dyDescent="0.25">
      <c r="A1652" s="64">
        <f>'2020_1-2-8_Download'!B108</f>
        <v>451</v>
      </c>
      <c r="B1652">
        <f>'2020_1-2-8_Download'!$T$67</f>
        <v>2020</v>
      </c>
      <c r="C1652" t="str">
        <f>'2020_1-2-8_Download'!$D$70</f>
        <v>Deutsche</v>
      </c>
      <c r="D1652" t="str">
        <f>VLOOKUP(A1652,[1]Tabelle1!A$1:B$68,2,FALSE)</f>
        <v>Ammerland</v>
      </c>
      <c r="E1652" t="str">
        <f>VLOOKUP(A1652,[2]Kreise!$A$2:$C$53,3,FALSE)</f>
        <v>K03451</v>
      </c>
      <c r="F1652">
        <f>VLOOKUP(A1652,'2020_1-2-8_Download'!$B$11:$T$62,19,FALSE)</f>
        <v>81</v>
      </c>
    </row>
    <row r="1653" spans="1:6" x14ac:dyDescent="0.25">
      <c r="A1653" s="64">
        <f>'2020_1-2-8_Download'!B109</f>
        <v>452</v>
      </c>
      <c r="B1653">
        <f>'2020_1-2-8_Download'!$T$67</f>
        <v>2020</v>
      </c>
      <c r="C1653" t="str">
        <f>'2020_1-2-8_Download'!$D$70</f>
        <v>Deutsche</v>
      </c>
      <c r="D1653" t="str">
        <f>VLOOKUP(A1653,[1]Tabelle1!A$1:B$68,2,FALSE)</f>
        <v>Aurich</v>
      </c>
      <c r="E1653" t="str">
        <f>VLOOKUP(A1653,[2]Kreise!$A$2:$C$53,3,FALSE)</f>
        <v>K03452</v>
      </c>
      <c r="F1653">
        <f>VLOOKUP(A1653,'2020_1-2-8_Download'!$B$11:$T$62,19,FALSE)</f>
        <v>122</v>
      </c>
    </row>
    <row r="1654" spans="1:6" x14ac:dyDescent="0.25">
      <c r="A1654" s="64">
        <f>'2020_1-2-8_Download'!B110</f>
        <v>453</v>
      </c>
      <c r="B1654">
        <f>'2020_1-2-8_Download'!$T$67</f>
        <v>2020</v>
      </c>
      <c r="C1654" t="str">
        <f>'2020_1-2-8_Download'!$D$70</f>
        <v>Deutsche</v>
      </c>
      <c r="D1654" t="str">
        <f>VLOOKUP(A1654,[1]Tabelle1!A$1:B$68,2,FALSE)</f>
        <v>Cloppenburg</v>
      </c>
      <c r="E1654" t="str">
        <f>VLOOKUP(A1654,[2]Kreise!$A$2:$C$53,3,FALSE)</f>
        <v>K03453</v>
      </c>
      <c r="F1654">
        <f>VLOOKUP(A1654,'2020_1-2-8_Download'!$B$11:$T$62,19,FALSE)</f>
        <v>284</v>
      </c>
    </row>
    <row r="1655" spans="1:6" x14ac:dyDescent="0.25">
      <c r="A1655" s="64">
        <f>'2020_1-2-8_Download'!B111</f>
        <v>454</v>
      </c>
      <c r="B1655">
        <f>'2020_1-2-8_Download'!$T$67</f>
        <v>2020</v>
      </c>
      <c r="C1655" t="str">
        <f>'2020_1-2-8_Download'!$D$70</f>
        <v>Deutsche</v>
      </c>
      <c r="D1655" t="str">
        <f>VLOOKUP(A1655,[1]Tabelle1!A$1:B$68,2,FALSE)</f>
        <v>Emsland</v>
      </c>
      <c r="E1655" t="str">
        <f>VLOOKUP(A1655,[2]Kreise!$A$2:$C$53,3,FALSE)</f>
        <v>K03454</v>
      </c>
      <c r="F1655">
        <f>VLOOKUP(A1655,'2020_1-2-8_Download'!$B$11:$T$62,19,FALSE)</f>
        <v>434</v>
      </c>
    </row>
    <row r="1656" spans="1:6" x14ac:dyDescent="0.25">
      <c r="A1656" s="64">
        <f>'2020_1-2-8_Download'!B112</f>
        <v>455</v>
      </c>
      <c r="B1656">
        <f>'2020_1-2-8_Download'!$T$67</f>
        <v>2020</v>
      </c>
      <c r="C1656" t="str">
        <f>'2020_1-2-8_Download'!$D$70</f>
        <v>Deutsche</v>
      </c>
      <c r="D1656" t="str">
        <f>VLOOKUP(A1656,[1]Tabelle1!A$1:B$68,2,FALSE)</f>
        <v>Friesland</v>
      </c>
      <c r="E1656" t="str">
        <f>VLOOKUP(A1656,[2]Kreise!$A$2:$C$53,3,FALSE)</f>
        <v>K03455</v>
      </c>
      <c r="F1656">
        <f>VLOOKUP(A1656,'2020_1-2-8_Download'!$B$11:$T$62,19,FALSE)</f>
        <v>47</v>
      </c>
    </row>
    <row r="1657" spans="1:6" x14ac:dyDescent="0.25">
      <c r="A1657" s="64">
        <f>'2020_1-2-8_Download'!B113</f>
        <v>456</v>
      </c>
      <c r="B1657">
        <f>'2020_1-2-8_Download'!$T$67</f>
        <v>2020</v>
      </c>
      <c r="C1657" t="str">
        <f>'2020_1-2-8_Download'!$D$70</f>
        <v>Deutsche</v>
      </c>
      <c r="D1657" t="str">
        <f>VLOOKUP(A1657,[1]Tabelle1!A$1:B$68,2,FALSE)</f>
        <v>Grafschaft Bentheim</v>
      </c>
      <c r="E1657" t="str">
        <f>VLOOKUP(A1657,[2]Kreise!$A$2:$C$53,3,FALSE)</f>
        <v>K03456</v>
      </c>
      <c r="F1657">
        <f>VLOOKUP(A1657,'2020_1-2-8_Download'!$B$11:$T$62,19,FALSE)</f>
        <v>175</v>
      </c>
    </row>
    <row r="1658" spans="1:6" x14ac:dyDescent="0.25">
      <c r="A1658" s="64">
        <f>'2020_1-2-8_Download'!B114</f>
        <v>457</v>
      </c>
      <c r="B1658">
        <f>'2020_1-2-8_Download'!$T$67</f>
        <v>2020</v>
      </c>
      <c r="C1658" t="str">
        <f>'2020_1-2-8_Download'!$D$70</f>
        <v>Deutsche</v>
      </c>
      <c r="D1658" t="str">
        <f>VLOOKUP(A1658,[1]Tabelle1!A$1:B$68,2,FALSE)</f>
        <v>Leer</v>
      </c>
      <c r="E1658" t="str">
        <f>VLOOKUP(A1658,[2]Kreise!$A$2:$C$53,3,FALSE)</f>
        <v>K03457</v>
      </c>
      <c r="F1658">
        <f>VLOOKUP(A1658,'2020_1-2-8_Download'!$B$11:$T$62,19,FALSE)</f>
        <v>209</v>
      </c>
    </row>
    <row r="1659" spans="1:6" x14ac:dyDescent="0.25">
      <c r="A1659" s="64">
        <f>'2020_1-2-8_Download'!B115</f>
        <v>458</v>
      </c>
      <c r="B1659">
        <f>'2020_1-2-8_Download'!$T$67</f>
        <v>2020</v>
      </c>
      <c r="C1659" t="str">
        <f>'2020_1-2-8_Download'!$D$70</f>
        <v>Deutsche</v>
      </c>
      <c r="D1659" t="str">
        <f>VLOOKUP(A1659,[1]Tabelle1!A$1:B$68,2,FALSE)</f>
        <v>Oldenburg</v>
      </c>
      <c r="E1659" t="str">
        <f>VLOOKUP(A1659,[2]Kreise!$A$2:$C$53,3,FALSE)</f>
        <v>K03458</v>
      </c>
      <c r="F1659">
        <f>VLOOKUP(A1659,'2020_1-2-8_Download'!$B$11:$T$62,19,FALSE)</f>
        <v>120</v>
      </c>
    </row>
    <row r="1660" spans="1:6" x14ac:dyDescent="0.25">
      <c r="A1660" s="64">
        <f>'2020_1-2-8_Download'!B116</f>
        <v>459</v>
      </c>
      <c r="B1660">
        <f>'2020_1-2-8_Download'!$T$67</f>
        <v>2020</v>
      </c>
      <c r="C1660" t="str">
        <f>'2020_1-2-8_Download'!$D$70</f>
        <v>Deutsche</v>
      </c>
      <c r="D1660" t="str">
        <f>VLOOKUP(A1660,[1]Tabelle1!A$1:B$68,2,FALSE)</f>
        <v>Osnabrück</v>
      </c>
      <c r="E1660" t="str">
        <f>VLOOKUP(A1660,[2]Kreise!$A$2:$C$53,3,FALSE)</f>
        <v>K03459</v>
      </c>
      <c r="F1660">
        <f>VLOOKUP(A1660,'2020_1-2-8_Download'!$B$11:$T$62,19,FALSE)</f>
        <v>382</v>
      </c>
    </row>
    <row r="1661" spans="1:6" x14ac:dyDescent="0.25">
      <c r="A1661" s="64">
        <f>'2020_1-2-8_Download'!B117</f>
        <v>460</v>
      </c>
      <c r="B1661">
        <f>'2020_1-2-8_Download'!$T$67</f>
        <v>2020</v>
      </c>
      <c r="C1661" t="str">
        <f>'2020_1-2-8_Download'!$D$70</f>
        <v>Deutsche</v>
      </c>
      <c r="D1661" t="str">
        <f>VLOOKUP(A1661,[1]Tabelle1!A$1:B$68,2,FALSE)</f>
        <v>Vechta</v>
      </c>
      <c r="E1661" t="str">
        <f>VLOOKUP(A1661,[2]Kreise!$A$2:$C$53,3,FALSE)</f>
        <v>K03460</v>
      </c>
      <c r="F1661">
        <f>VLOOKUP(A1661,'2020_1-2-8_Download'!$B$11:$T$62,19,FALSE)</f>
        <v>288</v>
      </c>
    </row>
    <row r="1662" spans="1:6" x14ac:dyDescent="0.25">
      <c r="A1662" s="64">
        <f>'2020_1-2-8_Download'!B118</f>
        <v>461</v>
      </c>
      <c r="B1662">
        <f>'2020_1-2-8_Download'!$T$67</f>
        <v>2020</v>
      </c>
      <c r="C1662" t="str">
        <f>'2020_1-2-8_Download'!$D$70</f>
        <v>Deutsche</v>
      </c>
      <c r="D1662" t="str">
        <f>VLOOKUP(A1662,[1]Tabelle1!A$1:B$68,2,FALSE)</f>
        <v>Wesermarsch</v>
      </c>
      <c r="E1662" t="str">
        <f>VLOOKUP(A1662,[2]Kreise!$A$2:$C$53,3,FALSE)</f>
        <v>K03461</v>
      </c>
      <c r="F1662">
        <f>VLOOKUP(A1662,'2020_1-2-8_Download'!$B$11:$T$62,19,FALSE)</f>
        <v>83</v>
      </c>
    </row>
    <row r="1663" spans="1:6" x14ac:dyDescent="0.25">
      <c r="A1663" s="64">
        <f>'2020_1-2-8_Download'!B119</f>
        <v>462</v>
      </c>
      <c r="B1663">
        <f>'2020_1-2-8_Download'!$T$67</f>
        <v>2020</v>
      </c>
      <c r="C1663" t="str">
        <f>'2020_1-2-8_Download'!$D$70</f>
        <v>Deutsche</v>
      </c>
      <c r="D1663" t="str">
        <f>VLOOKUP(A1663,[1]Tabelle1!A$1:B$68,2,FALSE)</f>
        <v>Wittmund</v>
      </c>
      <c r="E1663" t="str">
        <f>VLOOKUP(A1663,[2]Kreise!$A$2:$C$53,3,FALSE)</f>
        <v>K03462</v>
      </c>
      <c r="F1663">
        <f>VLOOKUP(A1663,'2020_1-2-8_Download'!$B$11:$T$62,19,FALSE)</f>
        <v>39</v>
      </c>
    </row>
    <row r="1664" spans="1:6" x14ac:dyDescent="0.25">
      <c r="A1664" s="64">
        <f>'2020_1-2-8_Download'!B120</f>
        <v>4</v>
      </c>
      <c r="B1664">
        <f>'2020_1-2-8_Download'!$T$67</f>
        <v>2020</v>
      </c>
      <c r="C1664" t="str">
        <f>'2020_1-2-8_Download'!$D$70</f>
        <v>Deutsche</v>
      </c>
      <c r="D1664" t="str">
        <f>VLOOKUP(A1664,[1]Tabelle1!A$1:B$68,2,FALSE)</f>
        <v>Stat. Region Weser-Ems</v>
      </c>
      <c r="E1664" t="str">
        <f>VLOOKUP(A1664,[2]Kreise!$A$2:$C$53,3,FALSE)</f>
        <v>K034</v>
      </c>
      <c r="F1664">
        <f>VLOOKUP(A1664,'2020_1-2-8_Download'!$B$11:$T$62,19,FALSE)</f>
        <v>3166</v>
      </c>
    </row>
    <row r="1665" spans="1:6" x14ac:dyDescent="0.25">
      <c r="A1665" s="64">
        <f>'2020_1-2-8_Download'!B121</f>
        <v>0</v>
      </c>
      <c r="B1665">
        <f>'2020_1-2-8_Download'!$T$67</f>
        <v>2020</v>
      </c>
      <c r="C1665" t="str">
        <f>'2020_1-2-8_Download'!$D$70</f>
        <v>Deutsche</v>
      </c>
      <c r="D1665" t="str">
        <f>VLOOKUP(A1665,[1]Tabelle1!A$1:B$68,2,FALSE)</f>
        <v>Niedersachsen</v>
      </c>
      <c r="E1665" t="str">
        <f>VLOOKUP(A1665,[2]Kreise!$A$2:$C$53,3,FALSE)</f>
        <v>K030</v>
      </c>
      <c r="F1665">
        <f>VLOOKUP(A1665,'2020_1-2-8_Download'!$B$11:$T$62,19,FALSE)</f>
        <v>9004</v>
      </c>
    </row>
    <row r="1666" spans="1:6" x14ac:dyDescent="0.25">
      <c r="A1666" s="64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6"/>
  <dimension ref="A1:AA56"/>
  <sheetViews>
    <sheetView workbookViewId="0">
      <selection activeCell="C4" sqref="C4"/>
    </sheetView>
  </sheetViews>
  <sheetFormatPr baseColWidth="10" defaultRowHeight="15" x14ac:dyDescent="0.25"/>
  <cols>
    <col min="2" max="2" width="24.28515625" bestFit="1" customWidth="1"/>
  </cols>
  <sheetData>
    <row r="1" spans="1:27" x14ac:dyDescent="0.25">
      <c r="A1" t="s">
        <v>124</v>
      </c>
      <c r="J1" t="s">
        <v>205</v>
      </c>
      <c r="Q1" t="str">
        <f>Rohdaten_2018!A1</f>
        <v xml:space="preserve">Lebendgeborene 2018 </v>
      </c>
      <c r="W1" t="str">
        <f>Rohdaten_2017!A1</f>
        <v>Lebendgeborene  2017</v>
      </c>
    </row>
    <row r="2" spans="1:27" x14ac:dyDescent="0.25">
      <c r="C2">
        <v>2017</v>
      </c>
      <c r="D2">
        <v>2018</v>
      </c>
      <c r="E2">
        <v>2017</v>
      </c>
      <c r="F2">
        <v>2018</v>
      </c>
      <c r="G2">
        <v>2019</v>
      </c>
      <c r="H2">
        <v>2019</v>
      </c>
      <c r="S2" t="str">
        <f>Rohdaten_2018!C2</f>
        <v>Lebendgeborene</v>
      </c>
      <c r="Y2" t="str">
        <f>Rohdaten_2017!C2</f>
        <v>Lebendgeborene</v>
      </c>
    </row>
    <row r="3" spans="1:27" x14ac:dyDescent="0.25">
      <c r="C3" t="s">
        <v>133</v>
      </c>
      <c r="D3" t="s">
        <v>133</v>
      </c>
      <c r="E3" t="s">
        <v>70</v>
      </c>
      <c r="F3" t="s">
        <v>70</v>
      </c>
      <c r="G3" t="s">
        <v>133</v>
      </c>
      <c r="H3" t="s">
        <v>70</v>
      </c>
      <c r="S3" t="str">
        <f>Rohdaten_2018!C3</f>
        <v>insgesamt</v>
      </c>
      <c r="T3" t="str">
        <f>Rohdaten_2018!D3</f>
        <v>Deutsche</v>
      </c>
      <c r="U3" t="str">
        <f>Rohdaten_2018!E3</f>
        <v>übrige</v>
      </c>
      <c r="W3">
        <f>Rohdaten_2017!A3</f>
        <v>0</v>
      </c>
      <c r="X3">
        <f>Rohdaten_2017!B3</f>
        <v>0</v>
      </c>
      <c r="Y3" t="str">
        <f>Rohdaten_2017!C3</f>
        <v>insgesamt</v>
      </c>
      <c r="Z3" t="str">
        <f>Rohdaten_2017!D3</f>
        <v>Deutsche</v>
      </c>
      <c r="AA3" t="str">
        <f>Rohdaten_2017!E3</f>
        <v>übrige</v>
      </c>
    </row>
    <row r="4" spans="1:27" x14ac:dyDescent="0.25">
      <c r="A4">
        <v>0</v>
      </c>
      <c r="B4" t="s">
        <v>73</v>
      </c>
      <c r="C4">
        <f t="shared" ref="C4:C36" si="0">AA4</f>
        <v>8404</v>
      </c>
      <c r="D4">
        <f t="shared" ref="D4:D36" si="1">U4</f>
        <v>8839</v>
      </c>
      <c r="E4">
        <f t="shared" ref="E4:E36" si="2">Z4</f>
        <v>64616</v>
      </c>
      <c r="F4">
        <f t="shared" ref="F4:F36" si="3">T4</f>
        <v>64813</v>
      </c>
      <c r="G4">
        <f>VLOOKUP(A4,$J$5:$N$56,5,FALSE)</f>
        <v>8547</v>
      </c>
      <c r="H4">
        <f>VLOOKUP(A4,$J$5:$N$56,4,FALSE)</f>
        <v>64739</v>
      </c>
      <c r="J4" t="s">
        <v>72</v>
      </c>
      <c r="K4" t="s">
        <v>206</v>
      </c>
      <c r="L4" t="s">
        <v>69</v>
      </c>
      <c r="M4" t="s">
        <v>70</v>
      </c>
      <c r="N4" t="s">
        <v>133</v>
      </c>
      <c r="Q4" t="str">
        <f>Rohdaten_2018!A4</f>
        <v xml:space="preserve">      </v>
      </c>
      <c r="R4" t="str">
        <f>Rohdaten_2018!B4</f>
        <v xml:space="preserve">Niedersachsen          </v>
      </c>
      <c r="S4">
        <f>Rohdaten_2018!C4</f>
        <v>73652</v>
      </c>
      <c r="T4">
        <f>Rohdaten_2018!D4</f>
        <v>64813</v>
      </c>
      <c r="U4">
        <f>Rohdaten_2018!E4</f>
        <v>8839</v>
      </c>
      <c r="W4" t="str">
        <f>Rohdaten_2017!A4</f>
        <v xml:space="preserve">      </v>
      </c>
      <c r="X4" t="str">
        <f>Rohdaten_2017!B4</f>
        <v xml:space="preserve">Niedersachsen          </v>
      </c>
      <c r="Y4">
        <f>Rohdaten_2017!C4</f>
        <v>73020</v>
      </c>
      <c r="Z4">
        <f>Rohdaten_2017!D4</f>
        <v>64616</v>
      </c>
      <c r="AA4">
        <f>Rohdaten_2017!E4</f>
        <v>8404</v>
      </c>
    </row>
    <row r="5" spans="1:27" x14ac:dyDescent="0.25">
      <c r="A5">
        <v>1</v>
      </c>
      <c r="B5" t="s">
        <v>74</v>
      </c>
      <c r="C5">
        <f t="shared" si="0"/>
        <v>1588</v>
      </c>
      <c r="D5">
        <f t="shared" si="1"/>
        <v>1748</v>
      </c>
      <c r="E5">
        <f t="shared" si="2"/>
        <v>12587</v>
      </c>
      <c r="F5">
        <f t="shared" si="3"/>
        <v>12856</v>
      </c>
      <c r="G5">
        <f t="shared" ref="G5:G55" si="4">VLOOKUP(A5,$J$5:$N$56,5,FALSE)</f>
        <v>1659</v>
      </c>
      <c r="H5">
        <f t="shared" ref="H5:H55" si="5">VLOOKUP(A5,$J$5:$N$56,4,FALSE)</f>
        <v>12623</v>
      </c>
      <c r="J5">
        <v>1</v>
      </c>
      <c r="K5" t="str">
        <f>VLOOKUP(J5,Rohdaten_2019!$A$19:$I$70,2,FALSE)</f>
        <v>1 Braunschweig</v>
      </c>
      <c r="L5">
        <f>VLOOKUP(J5,Rohdaten_2019!$A$19:$I$70,3,FALSE)</f>
        <v>14282</v>
      </c>
      <c r="M5">
        <f>VLOOKUP(J5,Rohdaten_2019!$A$19:$I$70,6,FALSE)</f>
        <v>12623</v>
      </c>
      <c r="N5">
        <f>VLOOKUP(J5,Rohdaten_2019!$A$19:$I$70,8,FALSE)</f>
        <v>1659</v>
      </c>
      <c r="Q5">
        <f>Rohdaten_2018!A5</f>
        <v>1</v>
      </c>
      <c r="R5" t="str">
        <f>Rohdaten_2018!B5</f>
        <v xml:space="preserve">Braunschweig           </v>
      </c>
      <c r="S5">
        <f>Rohdaten_2018!C5</f>
        <v>14604</v>
      </c>
      <c r="T5">
        <f>Rohdaten_2018!D5</f>
        <v>12856</v>
      </c>
      <c r="U5">
        <f>Rohdaten_2018!E5</f>
        <v>1748</v>
      </c>
      <c r="W5">
        <f>Rohdaten_2017!A5</f>
        <v>1</v>
      </c>
      <c r="X5" t="str">
        <f>Rohdaten_2017!B5</f>
        <v xml:space="preserve">Braunschweig           </v>
      </c>
      <c r="Y5">
        <f>Rohdaten_2017!C5</f>
        <v>14175</v>
      </c>
      <c r="Z5">
        <f>Rohdaten_2017!D5</f>
        <v>12587</v>
      </c>
      <c r="AA5">
        <f>Rohdaten_2017!E5</f>
        <v>1588</v>
      </c>
    </row>
    <row r="6" spans="1:27" x14ac:dyDescent="0.25">
      <c r="A6">
        <v>101</v>
      </c>
      <c r="B6" t="s">
        <v>75</v>
      </c>
      <c r="C6">
        <f t="shared" si="0"/>
        <v>185</v>
      </c>
      <c r="D6">
        <f t="shared" si="1"/>
        <v>232</v>
      </c>
      <c r="E6">
        <f t="shared" si="2"/>
        <v>2178</v>
      </c>
      <c r="F6">
        <f t="shared" si="3"/>
        <v>2236</v>
      </c>
      <c r="G6">
        <f t="shared" si="4"/>
        <v>239</v>
      </c>
      <c r="H6">
        <f t="shared" si="5"/>
        <v>2192</v>
      </c>
      <c r="J6">
        <v>101</v>
      </c>
      <c r="K6" t="str">
        <f>VLOOKUP(J6,Rohdaten_2019!$A$19:$I$70,2,FALSE)</f>
        <v>101 Braunschweig,Stad</v>
      </c>
      <c r="L6">
        <f>VLOOKUP(J6,Rohdaten_2019!$A$19:$I$70,3,FALSE)</f>
        <v>2431</v>
      </c>
      <c r="M6">
        <f>VLOOKUP(J6,Rohdaten_2019!$A$19:$I$70,6,FALSE)</f>
        <v>2192</v>
      </c>
      <c r="N6">
        <f>VLOOKUP(J6,Rohdaten_2019!$A$19:$I$70,8,FALSE)</f>
        <v>239</v>
      </c>
      <c r="Q6">
        <f>Rohdaten_2018!A6</f>
        <v>101</v>
      </c>
      <c r="R6" t="str">
        <f>Rohdaten_2018!B6</f>
        <v xml:space="preserve">Braunschweig,Stadt     </v>
      </c>
      <c r="S6">
        <f>Rohdaten_2018!C6</f>
        <v>2468</v>
      </c>
      <c r="T6">
        <f>Rohdaten_2018!D6</f>
        <v>2236</v>
      </c>
      <c r="U6">
        <f>Rohdaten_2018!E6</f>
        <v>232</v>
      </c>
      <c r="W6">
        <f>Rohdaten_2017!A6</f>
        <v>101</v>
      </c>
      <c r="X6" t="str">
        <f>Rohdaten_2017!B6</f>
        <v xml:space="preserve">Braunschweig,Stadt     </v>
      </c>
      <c r="Y6">
        <f>Rohdaten_2017!C6</f>
        <v>2363</v>
      </c>
      <c r="Z6">
        <f>Rohdaten_2017!D6</f>
        <v>2178</v>
      </c>
      <c r="AA6">
        <f>Rohdaten_2017!E6</f>
        <v>185</v>
      </c>
    </row>
    <row r="7" spans="1:27" x14ac:dyDescent="0.25">
      <c r="A7">
        <v>102</v>
      </c>
      <c r="B7" t="s">
        <v>76</v>
      </c>
      <c r="C7">
        <f t="shared" si="0"/>
        <v>266</v>
      </c>
      <c r="D7">
        <f t="shared" si="1"/>
        <v>336</v>
      </c>
      <c r="E7">
        <f t="shared" si="2"/>
        <v>836</v>
      </c>
      <c r="F7">
        <f t="shared" si="3"/>
        <v>854</v>
      </c>
      <c r="G7">
        <f t="shared" si="4"/>
        <v>292</v>
      </c>
      <c r="H7">
        <f t="shared" si="5"/>
        <v>835</v>
      </c>
      <c r="J7">
        <v>102</v>
      </c>
      <c r="K7" t="str">
        <f>VLOOKUP(J7,Rohdaten_2019!$A$19:$I$70,2,FALSE)</f>
        <v>102 Salzgitter,Stadt</v>
      </c>
      <c r="L7">
        <f>VLOOKUP(J7,Rohdaten_2019!$A$19:$I$70,3,FALSE)</f>
        <v>1127</v>
      </c>
      <c r="M7">
        <f>VLOOKUP(J7,Rohdaten_2019!$A$19:$I$70,6,FALSE)</f>
        <v>835</v>
      </c>
      <c r="N7">
        <f>VLOOKUP(J7,Rohdaten_2019!$A$19:$I$70,8,FALSE)</f>
        <v>292</v>
      </c>
      <c r="Q7">
        <f>Rohdaten_2018!A7</f>
        <v>102</v>
      </c>
      <c r="R7" t="str">
        <f>Rohdaten_2018!B7</f>
        <v xml:space="preserve">Salzgitter,Stadt       </v>
      </c>
      <c r="S7">
        <f>Rohdaten_2018!C7</f>
        <v>1190</v>
      </c>
      <c r="T7">
        <f>Rohdaten_2018!D7</f>
        <v>854</v>
      </c>
      <c r="U7">
        <f>Rohdaten_2018!E7</f>
        <v>336</v>
      </c>
      <c r="W7">
        <f>Rohdaten_2017!A7</f>
        <v>102</v>
      </c>
      <c r="X7" t="str">
        <f>Rohdaten_2017!B7</f>
        <v xml:space="preserve">Salzgitter,Stadt       </v>
      </c>
      <c r="Y7">
        <f>Rohdaten_2017!C7</f>
        <v>1102</v>
      </c>
      <c r="Z7">
        <f>Rohdaten_2017!D7</f>
        <v>836</v>
      </c>
      <c r="AA7">
        <f>Rohdaten_2017!E7</f>
        <v>266</v>
      </c>
    </row>
    <row r="8" spans="1:27" x14ac:dyDescent="0.25">
      <c r="A8">
        <v>103</v>
      </c>
      <c r="B8" t="s">
        <v>77</v>
      </c>
      <c r="C8">
        <f t="shared" si="0"/>
        <v>158</v>
      </c>
      <c r="D8">
        <f t="shared" si="1"/>
        <v>184</v>
      </c>
      <c r="E8">
        <f t="shared" si="2"/>
        <v>1121</v>
      </c>
      <c r="F8">
        <f t="shared" si="3"/>
        <v>1146</v>
      </c>
      <c r="G8">
        <f t="shared" si="4"/>
        <v>187</v>
      </c>
      <c r="H8">
        <f t="shared" si="5"/>
        <v>1110</v>
      </c>
      <c r="J8">
        <v>103</v>
      </c>
      <c r="K8" t="str">
        <f>VLOOKUP(J8,Rohdaten_2019!$A$19:$I$70,2,FALSE)</f>
        <v>103 Wolfsburg,Stadt</v>
      </c>
      <c r="L8">
        <f>VLOOKUP(J8,Rohdaten_2019!$A$19:$I$70,3,FALSE)</f>
        <v>1297</v>
      </c>
      <c r="M8">
        <f>VLOOKUP(J8,Rohdaten_2019!$A$19:$I$70,6,FALSE)</f>
        <v>1110</v>
      </c>
      <c r="N8">
        <f>VLOOKUP(J8,Rohdaten_2019!$A$19:$I$70,8,FALSE)</f>
        <v>187</v>
      </c>
      <c r="Q8">
        <f>Rohdaten_2018!A8</f>
        <v>103</v>
      </c>
      <c r="R8" t="str">
        <f>Rohdaten_2018!B8</f>
        <v xml:space="preserve">Wolfsburg,Stadt        </v>
      </c>
      <c r="S8">
        <f>Rohdaten_2018!C8</f>
        <v>1330</v>
      </c>
      <c r="T8">
        <f>Rohdaten_2018!D8</f>
        <v>1146</v>
      </c>
      <c r="U8">
        <f>Rohdaten_2018!E8</f>
        <v>184</v>
      </c>
      <c r="W8">
        <f>Rohdaten_2017!A8</f>
        <v>103</v>
      </c>
      <c r="X8" t="str">
        <f>Rohdaten_2017!B8</f>
        <v xml:space="preserve">Wolfsburg,Stadt        </v>
      </c>
      <c r="Y8">
        <f>Rohdaten_2017!C8</f>
        <v>1279</v>
      </c>
      <c r="Z8">
        <f>Rohdaten_2017!D8</f>
        <v>1121</v>
      </c>
      <c r="AA8">
        <f>Rohdaten_2017!E8</f>
        <v>158</v>
      </c>
    </row>
    <row r="9" spans="1:27" x14ac:dyDescent="0.25">
      <c r="A9">
        <v>151</v>
      </c>
      <c r="B9" t="s">
        <v>78</v>
      </c>
      <c r="C9">
        <f t="shared" si="0"/>
        <v>115</v>
      </c>
      <c r="D9">
        <f t="shared" si="1"/>
        <v>129</v>
      </c>
      <c r="E9">
        <f t="shared" si="2"/>
        <v>1534</v>
      </c>
      <c r="F9">
        <f t="shared" si="3"/>
        <v>1638</v>
      </c>
      <c r="G9">
        <f t="shared" si="4"/>
        <v>128</v>
      </c>
      <c r="H9">
        <f t="shared" si="5"/>
        <v>1655</v>
      </c>
      <c r="J9">
        <v>151</v>
      </c>
      <c r="K9" t="str">
        <f>VLOOKUP(J9,Rohdaten_2019!$A$19:$I$70,2,FALSE)</f>
        <v>151 Gifhorn</v>
      </c>
      <c r="L9">
        <f>VLOOKUP(J9,Rohdaten_2019!$A$19:$I$70,3,FALSE)</f>
        <v>1783</v>
      </c>
      <c r="M9">
        <f>VLOOKUP(J9,Rohdaten_2019!$A$19:$I$70,6,FALSE)</f>
        <v>1655</v>
      </c>
      <c r="N9">
        <f>VLOOKUP(J9,Rohdaten_2019!$A$19:$I$70,8,FALSE)</f>
        <v>128</v>
      </c>
      <c r="Q9">
        <f>Rohdaten_2018!A9</f>
        <v>151</v>
      </c>
      <c r="R9" t="str">
        <f>Rohdaten_2018!B9</f>
        <v xml:space="preserve">Gifhorn                </v>
      </c>
      <c r="S9">
        <f>Rohdaten_2018!C9</f>
        <v>1767</v>
      </c>
      <c r="T9">
        <f>Rohdaten_2018!D9</f>
        <v>1638</v>
      </c>
      <c r="U9">
        <f>Rohdaten_2018!E9</f>
        <v>129</v>
      </c>
      <c r="W9">
        <f>Rohdaten_2017!A9</f>
        <v>151</v>
      </c>
      <c r="X9" t="str">
        <f>Rohdaten_2017!B9</f>
        <v xml:space="preserve">Gifhorn                </v>
      </c>
      <c r="Y9">
        <f>Rohdaten_2017!C9</f>
        <v>1649</v>
      </c>
      <c r="Z9">
        <f>Rohdaten_2017!D9</f>
        <v>1534</v>
      </c>
      <c r="AA9">
        <f>Rohdaten_2017!E9</f>
        <v>115</v>
      </c>
    </row>
    <row r="10" spans="1:27" x14ac:dyDescent="0.25">
      <c r="A10">
        <v>153</v>
      </c>
      <c r="B10" t="s">
        <v>79</v>
      </c>
      <c r="C10">
        <f t="shared" si="0"/>
        <v>149</v>
      </c>
      <c r="D10">
        <f t="shared" si="1"/>
        <v>159</v>
      </c>
      <c r="E10">
        <f t="shared" si="2"/>
        <v>808</v>
      </c>
      <c r="F10">
        <f t="shared" si="3"/>
        <v>801</v>
      </c>
      <c r="G10">
        <f t="shared" si="4"/>
        <v>133</v>
      </c>
      <c r="H10">
        <f t="shared" si="5"/>
        <v>796</v>
      </c>
      <c r="J10">
        <v>153</v>
      </c>
      <c r="K10" t="str">
        <f>VLOOKUP(J10,Rohdaten_2019!$A$19:$I$70,2,FALSE)</f>
        <v>153 Goslar</v>
      </c>
      <c r="L10">
        <f>VLOOKUP(J10,Rohdaten_2019!$A$19:$I$70,3,FALSE)</f>
        <v>929</v>
      </c>
      <c r="M10">
        <f>VLOOKUP(J10,Rohdaten_2019!$A$19:$I$70,6,FALSE)</f>
        <v>796</v>
      </c>
      <c r="N10">
        <f>VLOOKUP(J10,Rohdaten_2019!$A$19:$I$70,8,FALSE)</f>
        <v>133</v>
      </c>
      <c r="Q10">
        <f>Rohdaten_2018!A10</f>
        <v>153</v>
      </c>
      <c r="R10" t="str">
        <f>Rohdaten_2018!B10</f>
        <v xml:space="preserve">Goslar                 </v>
      </c>
      <c r="S10">
        <f>Rohdaten_2018!C10</f>
        <v>960</v>
      </c>
      <c r="T10">
        <f>Rohdaten_2018!D10</f>
        <v>801</v>
      </c>
      <c r="U10">
        <f>Rohdaten_2018!E10</f>
        <v>159</v>
      </c>
      <c r="W10">
        <f>Rohdaten_2017!A10</f>
        <v>153</v>
      </c>
      <c r="X10" t="str">
        <f>Rohdaten_2017!B10</f>
        <v xml:space="preserve">Goslar                 </v>
      </c>
      <c r="Y10">
        <f>Rohdaten_2017!C10</f>
        <v>957</v>
      </c>
      <c r="Z10">
        <f>Rohdaten_2017!D10</f>
        <v>808</v>
      </c>
      <c r="AA10">
        <f>Rohdaten_2017!E10</f>
        <v>149</v>
      </c>
    </row>
    <row r="11" spans="1:27" x14ac:dyDescent="0.25">
      <c r="A11">
        <v>154</v>
      </c>
      <c r="B11" t="s">
        <v>80</v>
      </c>
      <c r="C11">
        <f t="shared" si="0"/>
        <v>86</v>
      </c>
      <c r="D11">
        <f t="shared" si="1"/>
        <v>53</v>
      </c>
      <c r="E11">
        <f t="shared" si="2"/>
        <v>745</v>
      </c>
      <c r="F11">
        <f t="shared" si="3"/>
        <v>731</v>
      </c>
      <c r="G11">
        <f t="shared" si="4"/>
        <v>75</v>
      </c>
      <c r="H11">
        <f t="shared" si="5"/>
        <v>734</v>
      </c>
      <c r="J11">
        <v>154</v>
      </c>
      <c r="K11" t="str">
        <f>VLOOKUP(J11,Rohdaten_2019!$A$19:$I$70,2,FALSE)</f>
        <v>154 Helmstedt</v>
      </c>
      <c r="L11">
        <f>VLOOKUP(J11,Rohdaten_2019!$A$19:$I$70,3,FALSE)</f>
        <v>809</v>
      </c>
      <c r="M11">
        <f>VLOOKUP(J11,Rohdaten_2019!$A$19:$I$70,6,FALSE)</f>
        <v>734</v>
      </c>
      <c r="N11">
        <f>VLOOKUP(J11,Rohdaten_2019!$A$19:$I$70,8,FALSE)</f>
        <v>75</v>
      </c>
      <c r="Q11">
        <f>Rohdaten_2018!A11</f>
        <v>154</v>
      </c>
      <c r="R11" t="str">
        <f>Rohdaten_2018!B11</f>
        <v xml:space="preserve">Helmstedt              </v>
      </c>
      <c r="S11">
        <f>Rohdaten_2018!C11</f>
        <v>784</v>
      </c>
      <c r="T11">
        <f>Rohdaten_2018!D11</f>
        <v>731</v>
      </c>
      <c r="U11">
        <f>Rohdaten_2018!E11</f>
        <v>53</v>
      </c>
      <c r="W11">
        <f>Rohdaten_2017!A11</f>
        <v>154</v>
      </c>
      <c r="X11" t="str">
        <f>Rohdaten_2017!B11</f>
        <v xml:space="preserve">Helmstedt              </v>
      </c>
      <c r="Y11">
        <f>Rohdaten_2017!C11</f>
        <v>831</v>
      </c>
      <c r="Z11">
        <f>Rohdaten_2017!D11</f>
        <v>745</v>
      </c>
      <c r="AA11">
        <f>Rohdaten_2017!E11</f>
        <v>86</v>
      </c>
    </row>
    <row r="12" spans="1:27" x14ac:dyDescent="0.25">
      <c r="A12">
        <v>155</v>
      </c>
      <c r="B12" t="s">
        <v>81</v>
      </c>
      <c r="C12">
        <f t="shared" si="0"/>
        <v>129</v>
      </c>
      <c r="D12">
        <f t="shared" si="1"/>
        <v>109</v>
      </c>
      <c r="E12">
        <f t="shared" si="2"/>
        <v>895</v>
      </c>
      <c r="F12">
        <f t="shared" si="3"/>
        <v>896</v>
      </c>
      <c r="G12">
        <f t="shared" si="4"/>
        <v>111</v>
      </c>
      <c r="H12">
        <f t="shared" si="5"/>
        <v>920</v>
      </c>
      <c r="J12">
        <v>155</v>
      </c>
      <c r="K12" t="str">
        <f>VLOOKUP(J12,Rohdaten_2019!$A$19:$I$70,2,FALSE)</f>
        <v>155 Northeim</v>
      </c>
      <c r="L12">
        <f>VLOOKUP(J12,Rohdaten_2019!$A$19:$I$70,3,FALSE)</f>
        <v>1031</v>
      </c>
      <c r="M12">
        <f>VLOOKUP(J12,Rohdaten_2019!$A$19:$I$70,6,FALSE)</f>
        <v>920</v>
      </c>
      <c r="N12">
        <f>VLOOKUP(J12,Rohdaten_2019!$A$19:$I$70,8,FALSE)</f>
        <v>111</v>
      </c>
      <c r="Q12">
        <f>Rohdaten_2018!A12</f>
        <v>155</v>
      </c>
      <c r="R12" t="str">
        <f>Rohdaten_2018!B12</f>
        <v xml:space="preserve">Northeim               </v>
      </c>
      <c r="S12">
        <f>Rohdaten_2018!C12</f>
        <v>1005</v>
      </c>
      <c r="T12">
        <f>Rohdaten_2018!D12</f>
        <v>896</v>
      </c>
      <c r="U12">
        <f>Rohdaten_2018!E12</f>
        <v>109</v>
      </c>
      <c r="W12">
        <f>Rohdaten_2017!A12</f>
        <v>155</v>
      </c>
      <c r="X12" t="str">
        <f>Rohdaten_2017!B12</f>
        <v xml:space="preserve">Northeim               </v>
      </c>
      <c r="Y12">
        <f>Rohdaten_2017!C12</f>
        <v>1024</v>
      </c>
      <c r="Z12">
        <f>Rohdaten_2017!D12</f>
        <v>895</v>
      </c>
      <c r="AA12">
        <f>Rohdaten_2017!E12</f>
        <v>129</v>
      </c>
    </row>
    <row r="13" spans="1:27" x14ac:dyDescent="0.25">
      <c r="A13">
        <v>157</v>
      </c>
      <c r="B13" t="s">
        <v>82</v>
      </c>
      <c r="C13">
        <f t="shared" si="0"/>
        <v>112</v>
      </c>
      <c r="D13">
        <f t="shared" si="1"/>
        <v>109</v>
      </c>
      <c r="E13">
        <f t="shared" si="2"/>
        <v>1116</v>
      </c>
      <c r="F13">
        <f t="shared" si="3"/>
        <v>1122</v>
      </c>
      <c r="G13">
        <f t="shared" si="4"/>
        <v>128</v>
      </c>
      <c r="H13">
        <f t="shared" si="5"/>
        <v>1119</v>
      </c>
      <c r="J13">
        <v>157</v>
      </c>
      <c r="K13" t="str">
        <f>VLOOKUP(J13,Rohdaten_2019!$A$19:$I$70,2,FALSE)</f>
        <v>157 Peine</v>
      </c>
      <c r="L13">
        <f>VLOOKUP(J13,Rohdaten_2019!$A$19:$I$70,3,FALSE)</f>
        <v>1247</v>
      </c>
      <c r="M13">
        <f>VLOOKUP(J13,Rohdaten_2019!$A$19:$I$70,6,FALSE)</f>
        <v>1119</v>
      </c>
      <c r="N13">
        <f>VLOOKUP(J13,Rohdaten_2019!$A$19:$I$70,8,FALSE)</f>
        <v>128</v>
      </c>
      <c r="Q13">
        <f>Rohdaten_2018!A13</f>
        <v>157</v>
      </c>
      <c r="R13" t="str">
        <f>Rohdaten_2018!B13</f>
        <v xml:space="preserve">Peine                  </v>
      </c>
      <c r="S13">
        <f>Rohdaten_2018!C13</f>
        <v>1231</v>
      </c>
      <c r="T13">
        <f>Rohdaten_2018!D13</f>
        <v>1122</v>
      </c>
      <c r="U13">
        <f>Rohdaten_2018!E13</f>
        <v>109</v>
      </c>
      <c r="W13">
        <f>Rohdaten_2017!A13</f>
        <v>157</v>
      </c>
      <c r="X13" t="str">
        <f>Rohdaten_2017!B13</f>
        <v xml:space="preserve">Peine                  </v>
      </c>
      <c r="Y13">
        <f>Rohdaten_2017!C13</f>
        <v>1228</v>
      </c>
      <c r="Z13">
        <f>Rohdaten_2017!D13</f>
        <v>1116</v>
      </c>
      <c r="AA13">
        <f>Rohdaten_2017!E13</f>
        <v>112</v>
      </c>
    </row>
    <row r="14" spans="1:27" x14ac:dyDescent="0.25">
      <c r="A14">
        <v>158</v>
      </c>
      <c r="B14" t="s">
        <v>83</v>
      </c>
      <c r="C14">
        <f t="shared" si="0"/>
        <v>78</v>
      </c>
      <c r="D14">
        <f t="shared" si="1"/>
        <v>91</v>
      </c>
      <c r="E14">
        <f t="shared" si="2"/>
        <v>890</v>
      </c>
      <c r="F14">
        <f t="shared" si="3"/>
        <v>907</v>
      </c>
      <c r="G14">
        <f t="shared" si="4"/>
        <v>79</v>
      </c>
      <c r="H14">
        <f t="shared" si="5"/>
        <v>914</v>
      </c>
      <c r="J14">
        <v>158</v>
      </c>
      <c r="K14" t="str">
        <f>VLOOKUP(J14,Rohdaten_2019!$A$19:$I$70,2,FALSE)</f>
        <v>158 Wolfenbüttel</v>
      </c>
      <c r="L14">
        <f>VLOOKUP(J14,Rohdaten_2019!$A$19:$I$70,3,FALSE)</f>
        <v>993</v>
      </c>
      <c r="M14">
        <f>VLOOKUP(J14,Rohdaten_2019!$A$19:$I$70,6,FALSE)</f>
        <v>914</v>
      </c>
      <c r="N14">
        <f>VLOOKUP(J14,Rohdaten_2019!$A$19:$I$70,8,FALSE)</f>
        <v>79</v>
      </c>
      <c r="Q14">
        <f>Rohdaten_2018!A14</f>
        <v>158</v>
      </c>
      <c r="R14" t="str">
        <f>Rohdaten_2018!B14</f>
        <v xml:space="preserve">Wolfenbüttel           </v>
      </c>
      <c r="S14">
        <f>Rohdaten_2018!C14</f>
        <v>998</v>
      </c>
      <c r="T14">
        <f>Rohdaten_2018!D14</f>
        <v>907</v>
      </c>
      <c r="U14">
        <f>Rohdaten_2018!E14</f>
        <v>91</v>
      </c>
      <c r="W14">
        <f>Rohdaten_2017!A14</f>
        <v>158</v>
      </c>
      <c r="X14" t="str">
        <f>Rohdaten_2017!B14</f>
        <v xml:space="preserve">Wolfenbüttel           </v>
      </c>
      <c r="Y14">
        <f>Rohdaten_2017!C14</f>
        <v>968</v>
      </c>
      <c r="Z14">
        <f>Rohdaten_2017!D14</f>
        <v>890</v>
      </c>
      <c r="AA14">
        <f>Rohdaten_2017!E14</f>
        <v>78</v>
      </c>
    </row>
    <row r="15" spans="1:27" x14ac:dyDescent="0.25">
      <c r="A15">
        <v>159</v>
      </c>
      <c r="B15" t="s">
        <v>84</v>
      </c>
      <c r="C15">
        <f t="shared" si="0"/>
        <v>310</v>
      </c>
      <c r="D15">
        <f t="shared" si="1"/>
        <v>346</v>
      </c>
      <c r="E15">
        <f t="shared" si="2"/>
        <v>2464</v>
      </c>
      <c r="F15">
        <f t="shared" si="3"/>
        <v>2525</v>
      </c>
      <c r="G15">
        <f t="shared" si="4"/>
        <v>287</v>
      </c>
      <c r="H15">
        <f t="shared" si="5"/>
        <v>2348</v>
      </c>
      <c r="J15">
        <v>159</v>
      </c>
      <c r="K15" t="str">
        <f>VLOOKUP(J15,Rohdaten_2019!$A$19:$I$70,2,FALSE)</f>
        <v>159 Göttingen</v>
      </c>
      <c r="L15">
        <f>VLOOKUP(J15,Rohdaten_2019!$A$19:$I$70,3,FALSE)</f>
        <v>2635</v>
      </c>
      <c r="M15">
        <f>VLOOKUP(J15,Rohdaten_2019!$A$19:$I$70,6,FALSE)</f>
        <v>2348</v>
      </c>
      <c r="N15">
        <f>VLOOKUP(J15,Rohdaten_2019!$A$19:$I$70,8,FALSE)</f>
        <v>287</v>
      </c>
      <c r="Q15">
        <f>Rohdaten_2018!A15</f>
        <v>159</v>
      </c>
      <c r="R15" t="str">
        <f>Rohdaten_2018!B15</f>
        <v xml:space="preserve">Göttingen              </v>
      </c>
      <c r="S15">
        <f>Rohdaten_2018!C15</f>
        <v>2871</v>
      </c>
      <c r="T15">
        <f>Rohdaten_2018!D15</f>
        <v>2525</v>
      </c>
      <c r="U15">
        <f>Rohdaten_2018!E15</f>
        <v>346</v>
      </c>
      <c r="W15">
        <f>Rohdaten_2017!A15</f>
        <v>159</v>
      </c>
      <c r="X15" t="str">
        <f>Rohdaten_2017!B15</f>
        <v xml:space="preserve">Göttingen              </v>
      </c>
      <c r="Y15">
        <f>Rohdaten_2017!C15</f>
        <v>2774</v>
      </c>
      <c r="Z15">
        <f>Rohdaten_2017!D15</f>
        <v>2464</v>
      </c>
      <c r="AA15">
        <f>Rohdaten_2017!E15</f>
        <v>310</v>
      </c>
    </row>
    <row r="16" spans="1:27" x14ac:dyDescent="0.25">
      <c r="A16">
        <v>2</v>
      </c>
      <c r="B16" t="s">
        <v>85</v>
      </c>
      <c r="C16">
        <f t="shared" si="0"/>
        <v>2462</v>
      </c>
      <c r="D16">
        <f t="shared" si="1"/>
        <v>2655</v>
      </c>
      <c r="E16">
        <f t="shared" si="2"/>
        <v>16944</v>
      </c>
      <c r="F16">
        <f t="shared" si="3"/>
        <v>17122</v>
      </c>
      <c r="G16">
        <f t="shared" si="4"/>
        <v>2369</v>
      </c>
      <c r="H16">
        <f t="shared" si="5"/>
        <v>16920</v>
      </c>
      <c r="J16">
        <v>2</v>
      </c>
      <c r="K16" t="str">
        <f>VLOOKUP(J16,Rohdaten_2019!$A$19:$I$70,2,FALSE)</f>
        <v>2 Hannover</v>
      </c>
      <c r="L16">
        <f>VLOOKUP(J16,Rohdaten_2019!$A$19:$I$70,3,FALSE)</f>
        <v>19289</v>
      </c>
      <c r="M16">
        <f>VLOOKUP(J16,Rohdaten_2019!$A$19:$I$70,6,FALSE)</f>
        <v>16920</v>
      </c>
      <c r="N16">
        <f>VLOOKUP(J16,Rohdaten_2019!$A$19:$I$70,8,FALSE)</f>
        <v>2369</v>
      </c>
      <c r="Q16">
        <f>Rohdaten_2018!A16</f>
        <v>2</v>
      </c>
      <c r="R16" t="str">
        <f>Rohdaten_2018!B16</f>
        <v xml:space="preserve">Hannover               </v>
      </c>
      <c r="S16">
        <f>Rohdaten_2018!C16</f>
        <v>19777</v>
      </c>
      <c r="T16">
        <f>Rohdaten_2018!D16</f>
        <v>17122</v>
      </c>
      <c r="U16">
        <f>Rohdaten_2018!E16</f>
        <v>2655</v>
      </c>
      <c r="W16">
        <f>Rohdaten_2017!A16</f>
        <v>2</v>
      </c>
      <c r="X16" t="str">
        <f>Rohdaten_2017!B16</f>
        <v xml:space="preserve">Hannover               </v>
      </c>
      <c r="Y16">
        <f>Rohdaten_2017!C16</f>
        <v>19406</v>
      </c>
      <c r="Z16">
        <f>Rohdaten_2017!D16</f>
        <v>16944</v>
      </c>
      <c r="AA16">
        <f>Rohdaten_2017!E16</f>
        <v>2462</v>
      </c>
    </row>
    <row r="17" spans="1:27" x14ac:dyDescent="0.25">
      <c r="A17">
        <v>241</v>
      </c>
      <c r="B17" t="s">
        <v>86</v>
      </c>
      <c r="C17">
        <f t="shared" si="0"/>
        <v>1490</v>
      </c>
      <c r="D17">
        <f t="shared" si="1"/>
        <v>1596</v>
      </c>
      <c r="E17">
        <f t="shared" si="2"/>
        <v>9855</v>
      </c>
      <c r="F17">
        <f t="shared" si="3"/>
        <v>9767</v>
      </c>
      <c r="G17">
        <f t="shared" si="4"/>
        <v>1360</v>
      </c>
      <c r="H17">
        <f t="shared" si="5"/>
        <v>9538</v>
      </c>
      <c r="J17">
        <v>241</v>
      </c>
      <c r="K17" t="str">
        <f>VLOOKUP(J17,Rohdaten_2019!$A$19:$I$70,2,FALSE)</f>
        <v>241 Hannover,Region</v>
      </c>
      <c r="L17">
        <f>VLOOKUP(J17,Rohdaten_2019!$A$19:$I$70,3,FALSE)</f>
        <v>10898</v>
      </c>
      <c r="M17">
        <f>VLOOKUP(J17,Rohdaten_2019!$A$19:$I$70,6,FALSE)</f>
        <v>9538</v>
      </c>
      <c r="N17">
        <f>VLOOKUP(J17,Rohdaten_2019!$A$19:$I$70,8,FALSE)</f>
        <v>1360</v>
      </c>
      <c r="Q17">
        <f>Rohdaten_2018!A17</f>
        <v>241</v>
      </c>
      <c r="R17" t="str">
        <f>Rohdaten_2018!B17</f>
        <v xml:space="preserve">Hannover, Region       </v>
      </c>
      <c r="S17">
        <f>Rohdaten_2018!C17</f>
        <v>11363</v>
      </c>
      <c r="T17">
        <f>Rohdaten_2018!D17</f>
        <v>9767</v>
      </c>
      <c r="U17">
        <f>Rohdaten_2018!E17</f>
        <v>1596</v>
      </c>
      <c r="W17">
        <f>Rohdaten_2017!A17</f>
        <v>241</v>
      </c>
      <c r="X17" t="str">
        <f>Rohdaten_2017!B17</f>
        <v xml:space="preserve">Hannover, Region       </v>
      </c>
      <c r="Y17">
        <f>Rohdaten_2017!C17</f>
        <v>11345</v>
      </c>
      <c r="Z17">
        <f>Rohdaten_2017!D17</f>
        <v>9855</v>
      </c>
      <c r="AA17">
        <f>Rohdaten_2017!E17</f>
        <v>1490</v>
      </c>
    </row>
    <row r="18" spans="1:27" x14ac:dyDescent="0.25">
      <c r="A18">
        <v>241001</v>
      </c>
      <c r="B18" t="s">
        <v>87</v>
      </c>
      <c r="C18">
        <f t="shared" si="0"/>
        <v>779</v>
      </c>
      <c r="D18">
        <f t="shared" si="1"/>
        <v>870</v>
      </c>
      <c r="E18">
        <f t="shared" si="2"/>
        <v>4860</v>
      </c>
      <c r="F18">
        <f t="shared" si="3"/>
        <v>4767</v>
      </c>
      <c r="G18">
        <f t="shared" si="4"/>
        <v>798</v>
      </c>
      <c r="H18">
        <f t="shared" si="5"/>
        <v>4625</v>
      </c>
      <c r="J18">
        <v>241001</v>
      </c>
      <c r="K18" t="str">
        <f>VLOOKUP(J18,Rohdaten_2019!$A$19:$I$70,2,FALSE)</f>
        <v>241001 Hannover,Landesha</v>
      </c>
      <c r="L18">
        <f>VLOOKUP(J18,Rohdaten_2019!$A$19:$I$70,3,FALSE)</f>
        <v>5423</v>
      </c>
      <c r="M18">
        <f>VLOOKUP(J18,Rohdaten_2019!$A$19:$I$70,6,FALSE)</f>
        <v>4625</v>
      </c>
      <c r="N18">
        <f>VLOOKUP(J18,Rohdaten_2019!$A$19:$I$70,8,FALSE)</f>
        <v>798</v>
      </c>
      <c r="Q18">
        <f>Rohdaten_2018!A18</f>
        <v>241001</v>
      </c>
      <c r="R18" t="str">
        <f>Rohdaten_2018!B18</f>
        <v>Hannover,Landeshauptsta</v>
      </c>
      <c r="S18">
        <f>Rohdaten_2018!C18</f>
        <v>5637</v>
      </c>
      <c r="T18">
        <f>Rohdaten_2018!D18</f>
        <v>4767</v>
      </c>
      <c r="U18">
        <f>Rohdaten_2018!E18</f>
        <v>870</v>
      </c>
      <c r="W18">
        <f>Rohdaten_2017!A18</f>
        <v>241001</v>
      </c>
      <c r="X18" t="str">
        <f>Rohdaten_2017!B18</f>
        <v>Hannover,Landeshauptsta</v>
      </c>
      <c r="Y18">
        <f>Rohdaten_2017!C18</f>
        <v>5639</v>
      </c>
      <c r="Z18">
        <f>Rohdaten_2017!D18</f>
        <v>4860</v>
      </c>
      <c r="AA18">
        <f>Rohdaten_2017!E18</f>
        <v>779</v>
      </c>
    </row>
    <row r="19" spans="1:27" x14ac:dyDescent="0.25">
      <c r="A19">
        <v>241999</v>
      </c>
      <c r="B19" t="s">
        <v>27</v>
      </c>
      <c r="G19">
        <f>G17-G18</f>
        <v>562</v>
      </c>
      <c r="H19">
        <f>H17-H18</f>
        <v>4913</v>
      </c>
    </row>
    <row r="20" spans="1:27" x14ac:dyDescent="0.25">
      <c r="A20">
        <v>251</v>
      </c>
      <c r="B20" t="s">
        <v>88</v>
      </c>
      <c r="C20">
        <f t="shared" si="0"/>
        <v>240</v>
      </c>
      <c r="D20">
        <f t="shared" si="1"/>
        <v>233</v>
      </c>
      <c r="E20">
        <f t="shared" si="2"/>
        <v>1600</v>
      </c>
      <c r="F20">
        <f t="shared" si="3"/>
        <v>1620</v>
      </c>
      <c r="G20">
        <f t="shared" si="4"/>
        <v>218</v>
      </c>
      <c r="H20">
        <f t="shared" si="5"/>
        <v>1731</v>
      </c>
      <c r="J20">
        <v>251</v>
      </c>
      <c r="K20" t="str">
        <f>VLOOKUP(J20,Rohdaten_2019!$A$19:$I$70,2,FALSE)</f>
        <v>251 Diepholz</v>
      </c>
      <c r="L20">
        <f>VLOOKUP(J20,Rohdaten_2019!$A$19:$I$70,3,FALSE)</f>
        <v>1949</v>
      </c>
      <c r="M20">
        <f>VLOOKUP(J20,Rohdaten_2019!$A$19:$I$70,6,FALSE)</f>
        <v>1731</v>
      </c>
      <c r="N20">
        <f>VLOOKUP(J20,Rohdaten_2019!$A$19:$I$70,8,FALSE)</f>
        <v>218</v>
      </c>
      <c r="Q20">
        <f>Rohdaten_2018!A19</f>
        <v>251</v>
      </c>
      <c r="R20" t="str">
        <f>Rohdaten_2018!B19</f>
        <v xml:space="preserve">Diepholz               </v>
      </c>
      <c r="S20">
        <f>Rohdaten_2018!C19</f>
        <v>1853</v>
      </c>
      <c r="T20">
        <f>Rohdaten_2018!D19</f>
        <v>1620</v>
      </c>
      <c r="U20">
        <f>Rohdaten_2018!E19</f>
        <v>233</v>
      </c>
      <c r="W20">
        <f>Rohdaten_2017!A19</f>
        <v>251</v>
      </c>
      <c r="X20" t="str">
        <f>Rohdaten_2017!B19</f>
        <v xml:space="preserve">Diepholz               </v>
      </c>
      <c r="Y20">
        <f>Rohdaten_2017!C19</f>
        <v>1840</v>
      </c>
      <c r="Z20">
        <f>Rohdaten_2017!D19</f>
        <v>1600</v>
      </c>
      <c r="AA20">
        <f>Rohdaten_2017!E19</f>
        <v>240</v>
      </c>
    </row>
    <row r="21" spans="1:27" x14ac:dyDescent="0.25">
      <c r="A21">
        <v>252</v>
      </c>
      <c r="B21" t="s">
        <v>89</v>
      </c>
      <c r="C21">
        <f t="shared" si="0"/>
        <v>174</v>
      </c>
      <c r="D21">
        <f t="shared" si="1"/>
        <v>200</v>
      </c>
      <c r="E21">
        <f t="shared" si="2"/>
        <v>1046</v>
      </c>
      <c r="F21">
        <f t="shared" si="3"/>
        <v>1044</v>
      </c>
      <c r="G21">
        <f t="shared" si="4"/>
        <v>198</v>
      </c>
      <c r="H21">
        <f t="shared" si="5"/>
        <v>1089</v>
      </c>
      <c r="J21">
        <v>252</v>
      </c>
      <c r="K21" t="str">
        <f>VLOOKUP(J21,Rohdaten_2019!$A$19:$I$70,2,FALSE)</f>
        <v>252 Hameln-Pyrmont</v>
      </c>
      <c r="L21">
        <f>VLOOKUP(J21,Rohdaten_2019!$A$19:$I$70,3,FALSE)</f>
        <v>1287</v>
      </c>
      <c r="M21">
        <f>VLOOKUP(J21,Rohdaten_2019!$A$19:$I$70,6,FALSE)</f>
        <v>1089</v>
      </c>
      <c r="N21">
        <f>VLOOKUP(J21,Rohdaten_2019!$A$19:$I$70,8,FALSE)</f>
        <v>198</v>
      </c>
      <c r="Q21">
        <f>Rohdaten_2018!A20</f>
        <v>252</v>
      </c>
      <c r="R21" t="str">
        <f>Rohdaten_2018!B20</f>
        <v xml:space="preserve">Hameln-Pyrmont         </v>
      </c>
      <c r="S21">
        <f>Rohdaten_2018!C20</f>
        <v>1244</v>
      </c>
      <c r="T21">
        <f>Rohdaten_2018!D20</f>
        <v>1044</v>
      </c>
      <c r="U21">
        <f>Rohdaten_2018!E20</f>
        <v>200</v>
      </c>
      <c r="W21">
        <f>Rohdaten_2017!A20</f>
        <v>252</v>
      </c>
      <c r="X21" t="str">
        <f>Rohdaten_2017!B20</f>
        <v xml:space="preserve">Hameln-Pyrmont         </v>
      </c>
      <c r="Y21">
        <f>Rohdaten_2017!C20</f>
        <v>1220</v>
      </c>
      <c r="Z21">
        <f>Rohdaten_2017!D20</f>
        <v>1046</v>
      </c>
      <c r="AA21">
        <f>Rohdaten_2017!E20</f>
        <v>174</v>
      </c>
    </row>
    <row r="22" spans="1:27" x14ac:dyDescent="0.25">
      <c r="A22">
        <v>254</v>
      </c>
      <c r="B22" t="s">
        <v>90</v>
      </c>
      <c r="C22">
        <f t="shared" si="0"/>
        <v>226</v>
      </c>
      <c r="D22">
        <f t="shared" si="1"/>
        <v>270</v>
      </c>
      <c r="E22">
        <f t="shared" si="2"/>
        <v>1960</v>
      </c>
      <c r="F22">
        <f t="shared" si="3"/>
        <v>2112</v>
      </c>
      <c r="G22">
        <f t="shared" si="4"/>
        <v>262</v>
      </c>
      <c r="H22">
        <f t="shared" si="5"/>
        <v>2077</v>
      </c>
      <c r="J22">
        <v>254</v>
      </c>
      <c r="K22" t="str">
        <f>VLOOKUP(J22,Rohdaten_2019!$A$19:$I$70,2,FALSE)</f>
        <v>254 Hildesheim</v>
      </c>
      <c r="L22">
        <f>VLOOKUP(J22,Rohdaten_2019!$A$19:$I$70,3,FALSE)</f>
        <v>2339</v>
      </c>
      <c r="M22">
        <f>VLOOKUP(J22,Rohdaten_2019!$A$19:$I$70,6,FALSE)</f>
        <v>2077</v>
      </c>
      <c r="N22">
        <f>VLOOKUP(J22,Rohdaten_2019!$A$19:$I$70,8,FALSE)</f>
        <v>262</v>
      </c>
      <c r="Q22">
        <f>Rohdaten_2018!A21</f>
        <v>254</v>
      </c>
      <c r="R22" t="str">
        <f>Rohdaten_2018!B21</f>
        <v xml:space="preserve">Hildesheim             </v>
      </c>
      <c r="S22">
        <f>Rohdaten_2018!C21</f>
        <v>2382</v>
      </c>
      <c r="T22">
        <f>Rohdaten_2018!D21</f>
        <v>2112</v>
      </c>
      <c r="U22">
        <f>Rohdaten_2018!E21</f>
        <v>270</v>
      </c>
      <c r="W22">
        <f>Rohdaten_2017!A21</f>
        <v>254</v>
      </c>
      <c r="X22" t="str">
        <f>Rohdaten_2017!B21</f>
        <v xml:space="preserve">Hildesheim             </v>
      </c>
      <c r="Y22">
        <f>Rohdaten_2017!C21</f>
        <v>2186</v>
      </c>
      <c r="Z22">
        <f>Rohdaten_2017!D21</f>
        <v>1960</v>
      </c>
      <c r="AA22">
        <f>Rohdaten_2017!E21</f>
        <v>226</v>
      </c>
    </row>
    <row r="23" spans="1:27" x14ac:dyDescent="0.25">
      <c r="A23">
        <v>255</v>
      </c>
      <c r="B23" t="s">
        <v>91</v>
      </c>
      <c r="C23">
        <f t="shared" si="0"/>
        <v>61</v>
      </c>
      <c r="D23">
        <f t="shared" si="1"/>
        <v>52</v>
      </c>
      <c r="E23">
        <f t="shared" si="2"/>
        <v>478</v>
      </c>
      <c r="F23">
        <f t="shared" si="3"/>
        <v>548</v>
      </c>
      <c r="G23">
        <f t="shared" si="4"/>
        <v>50</v>
      </c>
      <c r="H23">
        <f t="shared" si="5"/>
        <v>448</v>
      </c>
      <c r="J23">
        <v>255</v>
      </c>
      <c r="K23" t="str">
        <f>VLOOKUP(J23,Rohdaten_2019!$A$19:$I$70,2,FALSE)</f>
        <v>255 Holzminden</v>
      </c>
      <c r="L23">
        <f>VLOOKUP(J23,Rohdaten_2019!$A$19:$I$70,3,FALSE)</f>
        <v>498</v>
      </c>
      <c r="M23">
        <f>VLOOKUP(J23,Rohdaten_2019!$A$19:$I$70,6,FALSE)</f>
        <v>448</v>
      </c>
      <c r="N23">
        <f>VLOOKUP(J23,Rohdaten_2019!$A$19:$I$70,8,FALSE)</f>
        <v>50</v>
      </c>
      <c r="Q23">
        <f>Rohdaten_2018!A22</f>
        <v>255</v>
      </c>
      <c r="R23" t="str">
        <f>Rohdaten_2018!B22</f>
        <v xml:space="preserve">Holzminden             </v>
      </c>
      <c r="S23">
        <f>Rohdaten_2018!C22</f>
        <v>600</v>
      </c>
      <c r="T23">
        <f>Rohdaten_2018!D22</f>
        <v>548</v>
      </c>
      <c r="U23">
        <f>Rohdaten_2018!E22</f>
        <v>52</v>
      </c>
      <c r="W23">
        <f>Rohdaten_2017!A22</f>
        <v>255</v>
      </c>
      <c r="X23" t="str">
        <f>Rohdaten_2017!B22</f>
        <v xml:space="preserve">Holzminden             </v>
      </c>
      <c r="Y23">
        <f>Rohdaten_2017!C22</f>
        <v>539</v>
      </c>
      <c r="Z23">
        <f>Rohdaten_2017!D22</f>
        <v>478</v>
      </c>
      <c r="AA23">
        <f>Rohdaten_2017!E22</f>
        <v>61</v>
      </c>
    </row>
    <row r="24" spans="1:27" x14ac:dyDescent="0.25">
      <c r="A24">
        <v>256</v>
      </c>
      <c r="B24" t="s">
        <v>92</v>
      </c>
      <c r="C24">
        <f t="shared" si="0"/>
        <v>116</v>
      </c>
      <c r="D24">
        <f t="shared" si="1"/>
        <v>109</v>
      </c>
      <c r="E24">
        <f t="shared" si="2"/>
        <v>923</v>
      </c>
      <c r="F24">
        <f t="shared" si="3"/>
        <v>914</v>
      </c>
      <c r="G24">
        <f t="shared" si="4"/>
        <v>142</v>
      </c>
      <c r="H24">
        <f t="shared" si="5"/>
        <v>923</v>
      </c>
      <c r="J24">
        <v>256</v>
      </c>
      <c r="K24" t="str">
        <f>VLOOKUP(J24,Rohdaten_2019!$A$19:$I$70,2,FALSE)</f>
        <v>256 Nienburg (Weser)</v>
      </c>
      <c r="L24">
        <f>VLOOKUP(J24,Rohdaten_2019!$A$19:$I$70,3,FALSE)</f>
        <v>1065</v>
      </c>
      <c r="M24">
        <f>VLOOKUP(J24,Rohdaten_2019!$A$19:$I$70,6,FALSE)</f>
        <v>923</v>
      </c>
      <c r="N24">
        <f>VLOOKUP(J24,Rohdaten_2019!$A$19:$I$70,8,FALSE)</f>
        <v>142</v>
      </c>
      <c r="Q24">
        <f>Rohdaten_2018!A23</f>
        <v>256</v>
      </c>
      <c r="R24" t="str">
        <f>Rohdaten_2018!B23</f>
        <v xml:space="preserve">Nienburg (Weser)       </v>
      </c>
      <c r="S24">
        <f>Rohdaten_2018!C23</f>
        <v>1023</v>
      </c>
      <c r="T24">
        <f>Rohdaten_2018!D23</f>
        <v>914</v>
      </c>
      <c r="U24">
        <f>Rohdaten_2018!E23</f>
        <v>109</v>
      </c>
      <c r="W24">
        <f>Rohdaten_2017!A23</f>
        <v>256</v>
      </c>
      <c r="X24" t="str">
        <f>Rohdaten_2017!B23</f>
        <v xml:space="preserve">Nienburg (Weser)       </v>
      </c>
      <c r="Y24">
        <f>Rohdaten_2017!C23</f>
        <v>1039</v>
      </c>
      <c r="Z24">
        <f>Rohdaten_2017!D23</f>
        <v>923</v>
      </c>
      <c r="AA24">
        <f>Rohdaten_2017!E23</f>
        <v>116</v>
      </c>
    </row>
    <row r="25" spans="1:27" x14ac:dyDescent="0.25">
      <c r="A25">
        <v>257</v>
      </c>
      <c r="B25" t="s">
        <v>93</v>
      </c>
      <c r="C25">
        <f t="shared" si="0"/>
        <v>155</v>
      </c>
      <c r="D25">
        <f t="shared" si="1"/>
        <v>195</v>
      </c>
      <c r="E25">
        <f t="shared" si="2"/>
        <v>1082</v>
      </c>
      <c r="F25">
        <f t="shared" si="3"/>
        <v>1117</v>
      </c>
      <c r="G25">
        <f t="shared" si="4"/>
        <v>139</v>
      </c>
      <c r="H25">
        <f t="shared" si="5"/>
        <v>1114</v>
      </c>
      <c r="J25">
        <v>257</v>
      </c>
      <c r="K25" t="str">
        <f>VLOOKUP(J25,Rohdaten_2019!$A$19:$I$70,2,FALSE)</f>
        <v>257 Schaumburg</v>
      </c>
      <c r="L25">
        <f>VLOOKUP(J25,Rohdaten_2019!$A$19:$I$70,3,FALSE)</f>
        <v>1253</v>
      </c>
      <c r="M25">
        <f>VLOOKUP(J25,Rohdaten_2019!$A$19:$I$70,6,FALSE)</f>
        <v>1114</v>
      </c>
      <c r="N25">
        <f>VLOOKUP(J25,Rohdaten_2019!$A$19:$I$70,8,FALSE)</f>
        <v>139</v>
      </c>
      <c r="Q25">
        <f>Rohdaten_2018!A24</f>
        <v>257</v>
      </c>
      <c r="R25" t="str">
        <f>Rohdaten_2018!B24</f>
        <v xml:space="preserve">Schaumburg             </v>
      </c>
      <c r="S25">
        <f>Rohdaten_2018!C24</f>
        <v>1312</v>
      </c>
      <c r="T25">
        <f>Rohdaten_2018!D24</f>
        <v>1117</v>
      </c>
      <c r="U25">
        <f>Rohdaten_2018!E24</f>
        <v>195</v>
      </c>
      <c r="W25">
        <f>Rohdaten_2017!A24</f>
        <v>257</v>
      </c>
      <c r="X25" t="str">
        <f>Rohdaten_2017!B24</f>
        <v xml:space="preserve">Schaumburg             </v>
      </c>
      <c r="Y25">
        <f>Rohdaten_2017!C24</f>
        <v>1237</v>
      </c>
      <c r="Z25">
        <f>Rohdaten_2017!D24</f>
        <v>1082</v>
      </c>
      <c r="AA25">
        <f>Rohdaten_2017!E24</f>
        <v>155</v>
      </c>
    </row>
    <row r="26" spans="1:27" x14ac:dyDescent="0.25">
      <c r="A26">
        <v>3</v>
      </c>
      <c r="B26" t="s">
        <v>94</v>
      </c>
      <c r="C26">
        <f t="shared" si="0"/>
        <v>1348</v>
      </c>
      <c r="D26">
        <f t="shared" si="1"/>
        <v>1387</v>
      </c>
      <c r="E26">
        <f t="shared" si="2"/>
        <v>13767</v>
      </c>
      <c r="F26">
        <f t="shared" si="3"/>
        <v>13815</v>
      </c>
      <c r="G26">
        <f t="shared" si="4"/>
        <v>1412</v>
      </c>
      <c r="H26">
        <f t="shared" si="5"/>
        <v>13727</v>
      </c>
      <c r="J26">
        <v>3</v>
      </c>
      <c r="K26" t="str">
        <f>VLOOKUP(J26,Rohdaten_2019!$A$19:$I$70,2,FALSE)</f>
        <v>3 Lüneburg</v>
      </c>
      <c r="L26">
        <f>VLOOKUP(J26,Rohdaten_2019!$A$19:$I$70,3,FALSE)</f>
        <v>15139</v>
      </c>
      <c r="M26">
        <f>VLOOKUP(J26,Rohdaten_2019!$A$19:$I$70,6,FALSE)</f>
        <v>13727</v>
      </c>
      <c r="N26">
        <f>VLOOKUP(J26,Rohdaten_2019!$A$19:$I$70,8,FALSE)</f>
        <v>1412</v>
      </c>
      <c r="Q26">
        <f>Rohdaten_2018!A25</f>
        <v>3</v>
      </c>
      <c r="R26" t="str">
        <f>Rohdaten_2018!B25</f>
        <v xml:space="preserve">Lüneburg               </v>
      </c>
      <c r="S26">
        <f>Rohdaten_2018!C25</f>
        <v>15202</v>
      </c>
      <c r="T26">
        <f>Rohdaten_2018!D25</f>
        <v>13815</v>
      </c>
      <c r="U26">
        <f>Rohdaten_2018!E25</f>
        <v>1387</v>
      </c>
      <c r="W26">
        <f>Rohdaten_2017!A25</f>
        <v>3</v>
      </c>
      <c r="X26" t="str">
        <f>Rohdaten_2017!B25</f>
        <v xml:space="preserve">Lüneburg               </v>
      </c>
      <c r="Y26">
        <f>Rohdaten_2017!C25</f>
        <v>15115</v>
      </c>
      <c r="Z26">
        <f>Rohdaten_2017!D25</f>
        <v>13767</v>
      </c>
      <c r="AA26">
        <f>Rohdaten_2017!E25</f>
        <v>1348</v>
      </c>
    </row>
    <row r="27" spans="1:27" x14ac:dyDescent="0.25">
      <c r="A27">
        <v>351</v>
      </c>
      <c r="B27" t="s">
        <v>95</v>
      </c>
      <c r="C27">
        <f t="shared" si="0"/>
        <v>168</v>
      </c>
      <c r="D27">
        <f t="shared" si="1"/>
        <v>176</v>
      </c>
      <c r="E27">
        <f t="shared" si="2"/>
        <v>1431</v>
      </c>
      <c r="F27">
        <f t="shared" si="3"/>
        <v>1422</v>
      </c>
      <c r="G27">
        <f t="shared" si="4"/>
        <v>160</v>
      </c>
      <c r="H27">
        <f t="shared" si="5"/>
        <v>1483</v>
      </c>
      <c r="J27">
        <v>351</v>
      </c>
      <c r="K27" t="str">
        <f>VLOOKUP(J27,Rohdaten_2019!$A$19:$I$70,2,FALSE)</f>
        <v>351 Celle</v>
      </c>
      <c r="L27">
        <f>VLOOKUP(J27,Rohdaten_2019!$A$19:$I$70,3,FALSE)</f>
        <v>1643</v>
      </c>
      <c r="M27">
        <f>VLOOKUP(J27,Rohdaten_2019!$A$19:$I$70,6,FALSE)</f>
        <v>1483</v>
      </c>
      <c r="N27">
        <f>VLOOKUP(J27,Rohdaten_2019!$A$19:$I$70,8,FALSE)</f>
        <v>160</v>
      </c>
      <c r="Q27">
        <f>Rohdaten_2018!A26</f>
        <v>351</v>
      </c>
      <c r="R27" t="str">
        <f>Rohdaten_2018!B26</f>
        <v xml:space="preserve">Celle                  </v>
      </c>
      <c r="S27">
        <f>Rohdaten_2018!C26</f>
        <v>1598</v>
      </c>
      <c r="T27">
        <f>Rohdaten_2018!D26</f>
        <v>1422</v>
      </c>
      <c r="U27">
        <f>Rohdaten_2018!E26</f>
        <v>176</v>
      </c>
      <c r="W27">
        <f>Rohdaten_2017!A26</f>
        <v>351</v>
      </c>
      <c r="X27" t="str">
        <f>Rohdaten_2017!B26</f>
        <v xml:space="preserve">Celle                  </v>
      </c>
      <c r="Y27">
        <f>Rohdaten_2017!C26</f>
        <v>1599</v>
      </c>
      <c r="Z27">
        <f>Rohdaten_2017!D26</f>
        <v>1431</v>
      </c>
      <c r="AA27">
        <f>Rohdaten_2017!E26</f>
        <v>168</v>
      </c>
    </row>
    <row r="28" spans="1:27" x14ac:dyDescent="0.25">
      <c r="A28">
        <v>352</v>
      </c>
      <c r="B28" t="s">
        <v>96</v>
      </c>
      <c r="C28">
        <f t="shared" si="0"/>
        <v>165</v>
      </c>
      <c r="D28">
        <f t="shared" si="1"/>
        <v>143</v>
      </c>
      <c r="E28">
        <f t="shared" si="2"/>
        <v>1495</v>
      </c>
      <c r="F28">
        <f t="shared" si="3"/>
        <v>1554</v>
      </c>
      <c r="G28">
        <f t="shared" si="4"/>
        <v>131</v>
      </c>
      <c r="H28">
        <f t="shared" si="5"/>
        <v>1390</v>
      </c>
      <c r="J28">
        <v>352</v>
      </c>
      <c r="K28" t="str">
        <f>VLOOKUP(J28,Rohdaten_2019!$A$19:$I$70,2,FALSE)</f>
        <v>352 Cuxhaven</v>
      </c>
      <c r="L28">
        <f>VLOOKUP(J28,Rohdaten_2019!$A$19:$I$70,3,FALSE)</f>
        <v>1521</v>
      </c>
      <c r="M28">
        <f>VLOOKUP(J28,Rohdaten_2019!$A$19:$I$70,6,FALSE)</f>
        <v>1390</v>
      </c>
      <c r="N28">
        <f>VLOOKUP(J28,Rohdaten_2019!$A$19:$I$70,8,FALSE)</f>
        <v>131</v>
      </c>
      <c r="Q28">
        <f>Rohdaten_2018!A27</f>
        <v>352</v>
      </c>
      <c r="R28" t="str">
        <f>Rohdaten_2018!B27</f>
        <v xml:space="preserve">Cuxhaven               </v>
      </c>
      <c r="S28">
        <f>Rohdaten_2018!C27</f>
        <v>1697</v>
      </c>
      <c r="T28">
        <f>Rohdaten_2018!D27</f>
        <v>1554</v>
      </c>
      <c r="U28">
        <f>Rohdaten_2018!E27</f>
        <v>143</v>
      </c>
      <c r="W28">
        <f>Rohdaten_2017!A27</f>
        <v>352</v>
      </c>
      <c r="X28" t="str">
        <f>Rohdaten_2017!B27</f>
        <v xml:space="preserve">Cuxhaven               </v>
      </c>
      <c r="Y28">
        <f>Rohdaten_2017!C27</f>
        <v>1660</v>
      </c>
      <c r="Z28">
        <f>Rohdaten_2017!D27</f>
        <v>1495</v>
      </c>
      <c r="AA28">
        <f>Rohdaten_2017!E27</f>
        <v>165</v>
      </c>
    </row>
    <row r="29" spans="1:27" x14ac:dyDescent="0.25">
      <c r="A29">
        <v>353</v>
      </c>
      <c r="B29" t="s">
        <v>97</v>
      </c>
      <c r="C29">
        <f t="shared" si="0"/>
        <v>157</v>
      </c>
      <c r="D29">
        <f t="shared" si="1"/>
        <v>149</v>
      </c>
      <c r="E29">
        <f t="shared" si="2"/>
        <v>2135</v>
      </c>
      <c r="F29">
        <f t="shared" si="3"/>
        <v>2144</v>
      </c>
      <c r="G29">
        <f t="shared" si="4"/>
        <v>185</v>
      </c>
      <c r="H29">
        <f t="shared" si="5"/>
        <v>2094</v>
      </c>
      <c r="J29">
        <v>353</v>
      </c>
      <c r="K29" t="str">
        <f>VLOOKUP(J29,Rohdaten_2019!$A$19:$I$70,2,FALSE)</f>
        <v>353 Harburg</v>
      </c>
      <c r="L29">
        <f>VLOOKUP(J29,Rohdaten_2019!$A$19:$I$70,3,FALSE)</f>
        <v>2279</v>
      </c>
      <c r="M29">
        <f>VLOOKUP(J29,Rohdaten_2019!$A$19:$I$70,6,FALSE)</f>
        <v>2094</v>
      </c>
      <c r="N29">
        <f>VLOOKUP(J29,Rohdaten_2019!$A$19:$I$70,8,FALSE)</f>
        <v>185</v>
      </c>
      <c r="Q29">
        <f>Rohdaten_2018!A28</f>
        <v>353</v>
      </c>
      <c r="R29" t="str">
        <f>Rohdaten_2018!B28</f>
        <v xml:space="preserve">Harburg                </v>
      </c>
      <c r="S29">
        <f>Rohdaten_2018!C28</f>
        <v>2293</v>
      </c>
      <c r="T29">
        <f>Rohdaten_2018!D28</f>
        <v>2144</v>
      </c>
      <c r="U29">
        <f>Rohdaten_2018!E28</f>
        <v>149</v>
      </c>
      <c r="W29">
        <f>Rohdaten_2017!A28</f>
        <v>353</v>
      </c>
      <c r="X29" t="str">
        <f>Rohdaten_2017!B28</f>
        <v xml:space="preserve">Harburg                </v>
      </c>
      <c r="Y29">
        <f>Rohdaten_2017!C28</f>
        <v>2292</v>
      </c>
      <c r="Z29">
        <f>Rohdaten_2017!D28</f>
        <v>2135</v>
      </c>
      <c r="AA29">
        <f>Rohdaten_2017!E28</f>
        <v>157</v>
      </c>
    </row>
    <row r="30" spans="1:27" x14ac:dyDescent="0.25">
      <c r="A30">
        <v>354</v>
      </c>
      <c r="B30" t="s">
        <v>98</v>
      </c>
      <c r="C30">
        <f t="shared" si="0"/>
        <v>30</v>
      </c>
      <c r="D30">
        <f t="shared" si="1"/>
        <v>41</v>
      </c>
      <c r="E30">
        <f t="shared" si="2"/>
        <v>318</v>
      </c>
      <c r="F30">
        <f t="shared" si="3"/>
        <v>314</v>
      </c>
      <c r="G30">
        <f t="shared" si="4"/>
        <v>30</v>
      </c>
      <c r="H30">
        <f t="shared" si="5"/>
        <v>328</v>
      </c>
      <c r="J30">
        <v>354</v>
      </c>
      <c r="K30" t="str">
        <f>VLOOKUP(J30,Rohdaten_2019!$A$19:$I$70,2,FALSE)</f>
        <v>354 Lüchow-Dannenberg</v>
      </c>
      <c r="L30">
        <f>VLOOKUP(J30,Rohdaten_2019!$A$19:$I$70,3,FALSE)</f>
        <v>358</v>
      </c>
      <c r="M30">
        <f>VLOOKUP(J30,Rohdaten_2019!$A$19:$I$70,6,FALSE)</f>
        <v>328</v>
      </c>
      <c r="N30">
        <f>VLOOKUP(J30,Rohdaten_2019!$A$19:$I$70,8,FALSE)</f>
        <v>30</v>
      </c>
      <c r="Q30">
        <f>Rohdaten_2018!A29</f>
        <v>354</v>
      </c>
      <c r="R30" t="str">
        <f>Rohdaten_2018!B29</f>
        <v xml:space="preserve">Lüchow-Dannenberg      </v>
      </c>
      <c r="S30">
        <f>Rohdaten_2018!C29</f>
        <v>355</v>
      </c>
      <c r="T30">
        <f>Rohdaten_2018!D29</f>
        <v>314</v>
      </c>
      <c r="U30">
        <f>Rohdaten_2018!E29</f>
        <v>41</v>
      </c>
      <c r="W30">
        <f>Rohdaten_2017!A29</f>
        <v>354</v>
      </c>
      <c r="X30" t="str">
        <f>Rohdaten_2017!B29</f>
        <v xml:space="preserve">Lüchow-Dannenberg      </v>
      </c>
      <c r="Y30">
        <f>Rohdaten_2017!C29</f>
        <v>348</v>
      </c>
      <c r="Z30">
        <f>Rohdaten_2017!D29</f>
        <v>318</v>
      </c>
      <c r="AA30">
        <f>Rohdaten_2017!E29</f>
        <v>30</v>
      </c>
    </row>
    <row r="31" spans="1:27" x14ac:dyDescent="0.25">
      <c r="A31">
        <v>355</v>
      </c>
      <c r="B31" t="s">
        <v>94</v>
      </c>
      <c r="C31">
        <f t="shared" si="0"/>
        <v>126</v>
      </c>
      <c r="D31">
        <f t="shared" si="1"/>
        <v>111</v>
      </c>
      <c r="E31">
        <f t="shared" si="2"/>
        <v>1521</v>
      </c>
      <c r="F31">
        <f t="shared" si="3"/>
        <v>1522</v>
      </c>
      <c r="G31">
        <f t="shared" si="4"/>
        <v>146</v>
      </c>
      <c r="H31">
        <f t="shared" si="5"/>
        <v>1510</v>
      </c>
      <c r="J31">
        <v>355</v>
      </c>
      <c r="K31" t="str">
        <f>VLOOKUP(J31,Rohdaten_2019!$A$19:$I$70,2,FALSE)</f>
        <v>355 Lüneburg</v>
      </c>
      <c r="L31">
        <f>VLOOKUP(J31,Rohdaten_2019!$A$19:$I$70,3,FALSE)</f>
        <v>1656</v>
      </c>
      <c r="M31">
        <f>VLOOKUP(J31,Rohdaten_2019!$A$19:$I$70,6,FALSE)</f>
        <v>1510</v>
      </c>
      <c r="N31">
        <f>VLOOKUP(J31,Rohdaten_2019!$A$19:$I$70,8,FALSE)</f>
        <v>146</v>
      </c>
      <c r="Q31">
        <f>Rohdaten_2018!A30</f>
        <v>355</v>
      </c>
      <c r="R31" t="str">
        <f>Rohdaten_2018!B30</f>
        <v xml:space="preserve">Lüneburg               </v>
      </c>
      <c r="S31">
        <f>Rohdaten_2018!C30</f>
        <v>1633</v>
      </c>
      <c r="T31">
        <f>Rohdaten_2018!D30</f>
        <v>1522</v>
      </c>
      <c r="U31">
        <f>Rohdaten_2018!E30</f>
        <v>111</v>
      </c>
      <c r="W31">
        <f>Rohdaten_2017!A30</f>
        <v>355</v>
      </c>
      <c r="X31" t="str">
        <f>Rohdaten_2017!B30</f>
        <v xml:space="preserve">Lüneburg               </v>
      </c>
      <c r="Y31">
        <f>Rohdaten_2017!C30</f>
        <v>1647</v>
      </c>
      <c r="Z31">
        <f>Rohdaten_2017!D30</f>
        <v>1521</v>
      </c>
      <c r="AA31">
        <f>Rohdaten_2017!E30</f>
        <v>126</v>
      </c>
    </row>
    <row r="32" spans="1:27" x14ac:dyDescent="0.25">
      <c r="A32">
        <v>356</v>
      </c>
      <c r="B32" t="s">
        <v>99</v>
      </c>
      <c r="C32">
        <f t="shared" si="0"/>
        <v>72</v>
      </c>
      <c r="D32">
        <f t="shared" si="1"/>
        <v>62</v>
      </c>
      <c r="E32">
        <f t="shared" si="2"/>
        <v>884</v>
      </c>
      <c r="F32">
        <f t="shared" si="3"/>
        <v>883</v>
      </c>
      <c r="G32">
        <f t="shared" si="4"/>
        <v>82</v>
      </c>
      <c r="H32">
        <f t="shared" si="5"/>
        <v>908</v>
      </c>
      <c r="J32">
        <v>356</v>
      </c>
      <c r="K32" t="str">
        <f>VLOOKUP(J32,Rohdaten_2019!$A$19:$I$70,2,FALSE)</f>
        <v>356 Osterholz</v>
      </c>
      <c r="L32">
        <f>VLOOKUP(J32,Rohdaten_2019!$A$19:$I$70,3,FALSE)</f>
        <v>990</v>
      </c>
      <c r="M32">
        <f>VLOOKUP(J32,Rohdaten_2019!$A$19:$I$70,6,FALSE)</f>
        <v>908</v>
      </c>
      <c r="N32">
        <f>VLOOKUP(J32,Rohdaten_2019!$A$19:$I$70,8,FALSE)</f>
        <v>82</v>
      </c>
      <c r="Q32">
        <f>Rohdaten_2018!A31</f>
        <v>356</v>
      </c>
      <c r="R32" t="str">
        <f>Rohdaten_2018!B31</f>
        <v xml:space="preserve">Osterholz              </v>
      </c>
      <c r="S32">
        <f>Rohdaten_2018!C31</f>
        <v>945</v>
      </c>
      <c r="T32">
        <f>Rohdaten_2018!D31</f>
        <v>883</v>
      </c>
      <c r="U32">
        <f>Rohdaten_2018!E31</f>
        <v>62</v>
      </c>
      <c r="W32">
        <f>Rohdaten_2017!A31</f>
        <v>356</v>
      </c>
      <c r="X32" t="str">
        <f>Rohdaten_2017!B31</f>
        <v xml:space="preserve">Osterholz              </v>
      </c>
      <c r="Y32">
        <f>Rohdaten_2017!C31</f>
        <v>956</v>
      </c>
      <c r="Z32">
        <f>Rohdaten_2017!D31</f>
        <v>884</v>
      </c>
      <c r="AA32">
        <f>Rohdaten_2017!E31</f>
        <v>72</v>
      </c>
    </row>
    <row r="33" spans="1:27" x14ac:dyDescent="0.25">
      <c r="A33">
        <v>357</v>
      </c>
      <c r="B33" t="s">
        <v>100</v>
      </c>
      <c r="C33">
        <f t="shared" si="0"/>
        <v>122</v>
      </c>
      <c r="D33">
        <f t="shared" si="1"/>
        <v>100</v>
      </c>
      <c r="E33">
        <f t="shared" si="2"/>
        <v>1307</v>
      </c>
      <c r="F33">
        <f t="shared" si="3"/>
        <v>1376</v>
      </c>
      <c r="G33">
        <f t="shared" si="4"/>
        <v>105</v>
      </c>
      <c r="H33">
        <f t="shared" si="5"/>
        <v>1370</v>
      </c>
      <c r="J33">
        <v>357</v>
      </c>
      <c r="K33" t="str">
        <f>VLOOKUP(J33,Rohdaten_2019!$A$19:$I$70,2,FALSE)</f>
        <v>357 Rotenburg (Wümme)</v>
      </c>
      <c r="L33">
        <f>VLOOKUP(J33,Rohdaten_2019!$A$19:$I$70,3,FALSE)</f>
        <v>1475</v>
      </c>
      <c r="M33">
        <f>VLOOKUP(J33,Rohdaten_2019!$A$19:$I$70,6,FALSE)</f>
        <v>1370</v>
      </c>
      <c r="N33">
        <f>VLOOKUP(J33,Rohdaten_2019!$A$19:$I$70,8,FALSE)</f>
        <v>105</v>
      </c>
      <c r="Q33">
        <f>Rohdaten_2018!A32</f>
        <v>357</v>
      </c>
      <c r="R33" t="str">
        <f>Rohdaten_2018!B32</f>
        <v xml:space="preserve">Rotenburg (Wümme)      </v>
      </c>
      <c r="S33">
        <f>Rohdaten_2018!C32</f>
        <v>1476</v>
      </c>
      <c r="T33">
        <f>Rohdaten_2018!D32</f>
        <v>1376</v>
      </c>
      <c r="U33">
        <f>Rohdaten_2018!E32</f>
        <v>100</v>
      </c>
      <c r="W33">
        <f>Rohdaten_2017!A32</f>
        <v>357</v>
      </c>
      <c r="X33" t="str">
        <f>Rohdaten_2017!B32</f>
        <v xml:space="preserve">Rotenburg (Wümme)      </v>
      </c>
      <c r="Y33">
        <f>Rohdaten_2017!C32</f>
        <v>1429</v>
      </c>
      <c r="Z33">
        <f>Rohdaten_2017!D32</f>
        <v>1307</v>
      </c>
      <c r="AA33">
        <f>Rohdaten_2017!E32</f>
        <v>122</v>
      </c>
    </row>
    <row r="34" spans="1:27" x14ac:dyDescent="0.25">
      <c r="A34">
        <v>358</v>
      </c>
      <c r="B34" t="s">
        <v>101</v>
      </c>
      <c r="C34">
        <f t="shared" si="0"/>
        <v>124</v>
      </c>
      <c r="D34">
        <f t="shared" si="1"/>
        <v>160</v>
      </c>
      <c r="E34">
        <f t="shared" si="2"/>
        <v>1056</v>
      </c>
      <c r="F34">
        <f t="shared" si="3"/>
        <v>1091</v>
      </c>
      <c r="G34">
        <f t="shared" si="4"/>
        <v>185</v>
      </c>
      <c r="H34">
        <f t="shared" si="5"/>
        <v>1101</v>
      </c>
      <c r="J34">
        <v>358</v>
      </c>
      <c r="K34" t="str">
        <f>VLOOKUP(J34,Rohdaten_2019!$A$19:$I$70,2,FALSE)</f>
        <v>358 Heidekreis</v>
      </c>
      <c r="L34">
        <f>VLOOKUP(J34,Rohdaten_2019!$A$19:$I$70,3,FALSE)</f>
        <v>1286</v>
      </c>
      <c r="M34">
        <f>VLOOKUP(J34,Rohdaten_2019!$A$19:$I$70,6,FALSE)</f>
        <v>1101</v>
      </c>
      <c r="N34">
        <f>VLOOKUP(J34,Rohdaten_2019!$A$19:$I$70,8,FALSE)</f>
        <v>185</v>
      </c>
      <c r="Q34">
        <f>Rohdaten_2018!A33</f>
        <v>358</v>
      </c>
      <c r="R34" t="str">
        <f>Rohdaten_2018!B33</f>
        <v xml:space="preserve">Heidekreis             </v>
      </c>
      <c r="S34">
        <f>Rohdaten_2018!C33</f>
        <v>1251</v>
      </c>
      <c r="T34">
        <f>Rohdaten_2018!D33</f>
        <v>1091</v>
      </c>
      <c r="U34">
        <f>Rohdaten_2018!E33</f>
        <v>160</v>
      </c>
      <c r="W34">
        <f>Rohdaten_2017!A33</f>
        <v>358</v>
      </c>
      <c r="X34" t="str">
        <f>Rohdaten_2017!B33</f>
        <v xml:space="preserve">Heidekreis             </v>
      </c>
      <c r="Y34">
        <f>Rohdaten_2017!C33</f>
        <v>1180</v>
      </c>
      <c r="Z34">
        <f>Rohdaten_2017!D33</f>
        <v>1056</v>
      </c>
      <c r="AA34">
        <f>Rohdaten_2017!E33</f>
        <v>124</v>
      </c>
    </row>
    <row r="35" spans="1:27" x14ac:dyDescent="0.25">
      <c r="A35">
        <v>359</v>
      </c>
      <c r="B35" t="s">
        <v>102</v>
      </c>
      <c r="C35">
        <f t="shared" si="0"/>
        <v>222</v>
      </c>
      <c r="D35">
        <f t="shared" si="1"/>
        <v>251</v>
      </c>
      <c r="E35">
        <f t="shared" si="2"/>
        <v>1702</v>
      </c>
      <c r="F35">
        <f t="shared" si="3"/>
        <v>1704</v>
      </c>
      <c r="G35">
        <f t="shared" si="4"/>
        <v>218</v>
      </c>
      <c r="H35">
        <f t="shared" si="5"/>
        <v>1716</v>
      </c>
      <c r="J35">
        <v>359</v>
      </c>
      <c r="K35" t="str">
        <f>VLOOKUP(J35,Rohdaten_2019!$A$19:$I$70,2,FALSE)</f>
        <v>359 Stade</v>
      </c>
      <c r="L35">
        <f>VLOOKUP(J35,Rohdaten_2019!$A$19:$I$70,3,FALSE)</f>
        <v>1934</v>
      </c>
      <c r="M35">
        <f>VLOOKUP(J35,Rohdaten_2019!$A$19:$I$70,6,FALSE)</f>
        <v>1716</v>
      </c>
      <c r="N35">
        <f>VLOOKUP(J35,Rohdaten_2019!$A$19:$I$70,8,FALSE)</f>
        <v>218</v>
      </c>
      <c r="Q35">
        <f>Rohdaten_2018!A34</f>
        <v>359</v>
      </c>
      <c r="R35" t="str">
        <f>Rohdaten_2018!B34</f>
        <v xml:space="preserve">Stade                  </v>
      </c>
      <c r="S35">
        <f>Rohdaten_2018!C34</f>
        <v>1955</v>
      </c>
      <c r="T35">
        <f>Rohdaten_2018!D34</f>
        <v>1704</v>
      </c>
      <c r="U35">
        <f>Rohdaten_2018!E34</f>
        <v>251</v>
      </c>
      <c r="W35">
        <f>Rohdaten_2017!A34</f>
        <v>359</v>
      </c>
      <c r="X35" t="str">
        <f>Rohdaten_2017!B34</f>
        <v xml:space="preserve">Stade                  </v>
      </c>
      <c r="Y35">
        <f>Rohdaten_2017!C34</f>
        <v>1924</v>
      </c>
      <c r="Z35">
        <f>Rohdaten_2017!D34</f>
        <v>1702</v>
      </c>
      <c r="AA35">
        <f>Rohdaten_2017!E34</f>
        <v>222</v>
      </c>
    </row>
    <row r="36" spans="1:27" x14ac:dyDescent="0.25">
      <c r="A36">
        <v>360</v>
      </c>
      <c r="B36" t="s">
        <v>103</v>
      </c>
      <c r="C36">
        <f t="shared" si="0"/>
        <v>52</v>
      </c>
      <c r="D36">
        <f t="shared" si="1"/>
        <v>67</v>
      </c>
      <c r="E36">
        <f t="shared" si="2"/>
        <v>652</v>
      </c>
      <c r="F36">
        <f t="shared" si="3"/>
        <v>633</v>
      </c>
      <c r="G36">
        <f t="shared" si="4"/>
        <v>57</v>
      </c>
      <c r="H36">
        <f t="shared" si="5"/>
        <v>671</v>
      </c>
      <c r="J36">
        <v>360</v>
      </c>
      <c r="K36" t="str">
        <f>VLOOKUP(J36,Rohdaten_2019!$A$19:$I$70,2,FALSE)</f>
        <v>360 Uelzen</v>
      </c>
      <c r="L36">
        <f>VLOOKUP(J36,Rohdaten_2019!$A$19:$I$70,3,FALSE)</f>
        <v>728</v>
      </c>
      <c r="M36">
        <f>VLOOKUP(J36,Rohdaten_2019!$A$19:$I$70,6,FALSE)</f>
        <v>671</v>
      </c>
      <c r="N36">
        <f>VLOOKUP(J36,Rohdaten_2019!$A$19:$I$70,8,FALSE)</f>
        <v>57</v>
      </c>
      <c r="Q36">
        <f>Rohdaten_2018!A35</f>
        <v>360</v>
      </c>
      <c r="R36" t="str">
        <f>Rohdaten_2018!B35</f>
        <v xml:space="preserve">Uelzen                 </v>
      </c>
      <c r="S36">
        <f>Rohdaten_2018!C35</f>
        <v>700</v>
      </c>
      <c r="T36">
        <f>Rohdaten_2018!D35</f>
        <v>633</v>
      </c>
      <c r="U36">
        <f>Rohdaten_2018!E35</f>
        <v>67</v>
      </c>
      <c r="W36">
        <f>Rohdaten_2017!A35</f>
        <v>360</v>
      </c>
      <c r="X36" t="str">
        <f>Rohdaten_2017!B35</f>
        <v xml:space="preserve">Uelzen                 </v>
      </c>
      <c r="Y36">
        <f>Rohdaten_2017!C35</f>
        <v>704</v>
      </c>
      <c r="Z36">
        <f>Rohdaten_2017!D35</f>
        <v>652</v>
      </c>
      <c r="AA36">
        <f>Rohdaten_2017!E35</f>
        <v>52</v>
      </c>
    </row>
    <row r="37" spans="1:27" x14ac:dyDescent="0.25">
      <c r="A37">
        <v>361</v>
      </c>
      <c r="B37" t="s">
        <v>104</v>
      </c>
      <c r="C37">
        <f t="shared" ref="C37:C55" si="6">AA37</f>
        <v>110</v>
      </c>
      <c r="D37">
        <f t="shared" ref="D37:D55" si="7">U37</f>
        <v>127</v>
      </c>
      <c r="E37">
        <f t="shared" ref="E37:E55" si="8">Z37</f>
        <v>1266</v>
      </c>
      <c r="F37">
        <f t="shared" ref="F37:F55" si="9">T37</f>
        <v>1172</v>
      </c>
      <c r="G37">
        <f t="shared" si="4"/>
        <v>113</v>
      </c>
      <c r="H37">
        <f t="shared" si="5"/>
        <v>1156</v>
      </c>
      <c r="J37">
        <v>361</v>
      </c>
      <c r="K37" t="str">
        <f>VLOOKUP(J37,Rohdaten_2019!$A$19:$I$70,2,FALSE)</f>
        <v>361 Verden</v>
      </c>
      <c r="L37">
        <f>VLOOKUP(J37,Rohdaten_2019!$A$19:$I$70,3,FALSE)</f>
        <v>1269</v>
      </c>
      <c r="M37">
        <f>VLOOKUP(J37,Rohdaten_2019!$A$19:$I$70,6,FALSE)</f>
        <v>1156</v>
      </c>
      <c r="N37">
        <f>VLOOKUP(J37,Rohdaten_2019!$A$19:$I$70,8,FALSE)</f>
        <v>113</v>
      </c>
      <c r="Q37">
        <f>Rohdaten_2018!A36</f>
        <v>361</v>
      </c>
      <c r="R37" t="str">
        <f>Rohdaten_2018!B36</f>
        <v xml:space="preserve">Verden                 </v>
      </c>
      <c r="S37">
        <f>Rohdaten_2018!C36</f>
        <v>1299</v>
      </c>
      <c r="T37">
        <f>Rohdaten_2018!D36</f>
        <v>1172</v>
      </c>
      <c r="U37">
        <f>Rohdaten_2018!E36</f>
        <v>127</v>
      </c>
      <c r="W37">
        <f>Rohdaten_2017!A36</f>
        <v>361</v>
      </c>
      <c r="X37" t="str">
        <f>Rohdaten_2017!B36</f>
        <v xml:space="preserve">Verden                 </v>
      </c>
      <c r="Y37">
        <f>Rohdaten_2017!C36</f>
        <v>1376</v>
      </c>
      <c r="Z37">
        <f>Rohdaten_2017!D36</f>
        <v>1266</v>
      </c>
      <c r="AA37">
        <f>Rohdaten_2017!E36</f>
        <v>110</v>
      </c>
    </row>
    <row r="38" spans="1:27" x14ac:dyDescent="0.25">
      <c r="A38">
        <v>4</v>
      </c>
      <c r="B38" t="s">
        <v>105</v>
      </c>
      <c r="C38">
        <f t="shared" si="6"/>
        <v>3006</v>
      </c>
      <c r="D38">
        <f t="shared" si="7"/>
        <v>3049</v>
      </c>
      <c r="E38">
        <f t="shared" si="8"/>
        <v>21318</v>
      </c>
      <c r="F38">
        <f t="shared" si="9"/>
        <v>21020</v>
      </c>
      <c r="G38">
        <f t="shared" si="4"/>
        <v>3107</v>
      </c>
      <c r="H38">
        <f t="shared" si="5"/>
        <v>21469</v>
      </c>
      <c r="J38">
        <v>4</v>
      </c>
      <c r="K38" t="str">
        <f>VLOOKUP(J38,Rohdaten_2019!$A$19:$I$70,2,FALSE)</f>
        <v>4 Weser-Ems</v>
      </c>
      <c r="L38">
        <f>VLOOKUP(J38,Rohdaten_2019!$A$19:$I$70,3,FALSE)</f>
        <v>24576</v>
      </c>
      <c r="M38">
        <f>VLOOKUP(J38,Rohdaten_2019!$A$19:$I$70,6,FALSE)</f>
        <v>21469</v>
      </c>
      <c r="N38">
        <f>VLOOKUP(J38,Rohdaten_2019!$A$19:$I$70,8,FALSE)</f>
        <v>3107</v>
      </c>
      <c r="Q38">
        <f>Rohdaten_2018!A37</f>
        <v>4</v>
      </c>
      <c r="R38" t="str">
        <f>Rohdaten_2018!B37</f>
        <v xml:space="preserve">Weser-Ems              </v>
      </c>
      <c r="S38">
        <f>Rohdaten_2018!C37</f>
        <v>24069</v>
      </c>
      <c r="T38">
        <f>Rohdaten_2018!D37</f>
        <v>21020</v>
      </c>
      <c r="U38">
        <f>Rohdaten_2018!E37</f>
        <v>3049</v>
      </c>
      <c r="W38">
        <f>Rohdaten_2017!A37</f>
        <v>4</v>
      </c>
      <c r="X38" t="str">
        <f>Rohdaten_2017!B37</f>
        <v xml:space="preserve">Weser-Ems              </v>
      </c>
      <c r="Y38">
        <f>Rohdaten_2017!C37</f>
        <v>24324</v>
      </c>
      <c r="Z38">
        <f>Rohdaten_2017!D37</f>
        <v>21318</v>
      </c>
      <c r="AA38">
        <f>Rohdaten_2017!E37</f>
        <v>3006</v>
      </c>
    </row>
    <row r="39" spans="1:27" x14ac:dyDescent="0.25">
      <c r="A39">
        <v>401</v>
      </c>
      <c r="B39" t="s">
        <v>106</v>
      </c>
      <c r="C39">
        <f t="shared" si="6"/>
        <v>202</v>
      </c>
      <c r="D39">
        <f t="shared" si="7"/>
        <v>184</v>
      </c>
      <c r="E39">
        <f t="shared" si="8"/>
        <v>656</v>
      </c>
      <c r="F39">
        <f t="shared" si="9"/>
        <v>641</v>
      </c>
      <c r="G39">
        <f t="shared" si="4"/>
        <v>186</v>
      </c>
      <c r="H39">
        <f t="shared" si="5"/>
        <v>663</v>
      </c>
      <c r="J39">
        <v>401</v>
      </c>
      <c r="K39" t="str">
        <f>VLOOKUP(J39,Rohdaten_2019!$A$19:$I$70,2,FALSE)</f>
        <v>401 Delmenhorst,Stadt</v>
      </c>
      <c r="L39">
        <f>VLOOKUP(J39,Rohdaten_2019!$A$19:$I$70,3,FALSE)</f>
        <v>849</v>
      </c>
      <c r="M39">
        <f>VLOOKUP(J39,Rohdaten_2019!$A$19:$I$70,6,FALSE)</f>
        <v>663</v>
      </c>
      <c r="N39">
        <f>VLOOKUP(J39,Rohdaten_2019!$A$19:$I$70,8,FALSE)</f>
        <v>186</v>
      </c>
      <c r="Q39">
        <f>Rohdaten_2018!A38</f>
        <v>401</v>
      </c>
      <c r="R39" t="str">
        <f>Rohdaten_2018!B38</f>
        <v xml:space="preserve">Delmenhorst,Stadt      </v>
      </c>
      <c r="S39">
        <f>Rohdaten_2018!C38</f>
        <v>825</v>
      </c>
      <c r="T39">
        <f>Rohdaten_2018!D38</f>
        <v>641</v>
      </c>
      <c r="U39">
        <f>Rohdaten_2018!E38</f>
        <v>184</v>
      </c>
      <c r="W39">
        <f>Rohdaten_2017!A38</f>
        <v>401</v>
      </c>
      <c r="X39" t="str">
        <f>Rohdaten_2017!B38</f>
        <v xml:space="preserve">Delmenhorst,Stadt      </v>
      </c>
      <c r="Y39">
        <f>Rohdaten_2017!C38</f>
        <v>858</v>
      </c>
      <c r="Z39">
        <f>Rohdaten_2017!D38</f>
        <v>656</v>
      </c>
      <c r="AA39">
        <f>Rohdaten_2017!E38</f>
        <v>202</v>
      </c>
    </row>
    <row r="40" spans="1:27" x14ac:dyDescent="0.25">
      <c r="A40">
        <v>402</v>
      </c>
      <c r="B40" t="s">
        <v>107</v>
      </c>
      <c r="C40">
        <f t="shared" si="6"/>
        <v>68</v>
      </c>
      <c r="D40">
        <f t="shared" si="7"/>
        <v>79</v>
      </c>
      <c r="E40">
        <f t="shared" si="8"/>
        <v>413</v>
      </c>
      <c r="F40">
        <f t="shared" si="9"/>
        <v>389</v>
      </c>
      <c r="G40">
        <f t="shared" si="4"/>
        <v>77</v>
      </c>
      <c r="H40">
        <f t="shared" si="5"/>
        <v>391</v>
      </c>
      <c r="J40">
        <v>402</v>
      </c>
      <c r="K40" t="str">
        <f>VLOOKUP(J40,Rohdaten_2019!$A$19:$I$70,2,FALSE)</f>
        <v>402 Emden,Stadt</v>
      </c>
      <c r="L40">
        <f>VLOOKUP(J40,Rohdaten_2019!$A$19:$I$70,3,FALSE)</f>
        <v>468</v>
      </c>
      <c r="M40">
        <f>VLOOKUP(J40,Rohdaten_2019!$A$19:$I$70,6,FALSE)</f>
        <v>391</v>
      </c>
      <c r="N40">
        <f>VLOOKUP(J40,Rohdaten_2019!$A$19:$I$70,8,FALSE)</f>
        <v>77</v>
      </c>
      <c r="Q40">
        <f>Rohdaten_2018!A39</f>
        <v>402</v>
      </c>
      <c r="R40" t="str">
        <f>Rohdaten_2018!B39</f>
        <v xml:space="preserve">Emden,Stadt            </v>
      </c>
      <c r="S40">
        <f>Rohdaten_2018!C39</f>
        <v>468</v>
      </c>
      <c r="T40">
        <f>Rohdaten_2018!D39</f>
        <v>389</v>
      </c>
      <c r="U40">
        <f>Rohdaten_2018!E39</f>
        <v>79</v>
      </c>
      <c r="W40">
        <f>Rohdaten_2017!A39</f>
        <v>402</v>
      </c>
      <c r="X40" t="str">
        <f>Rohdaten_2017!B39</f>
        <v xml:space="preserve">Emden,Stadt            </v>
      </c>
      <c r="Y40">
        <f>Rohdaten_2017!C39</f>
        <v>481</v>
      </c>
      <c r="Z40">
        <f>Rohdaten_2017!D39</f>
        <v>413</v>
      </c>
      <c r="AA40">
        <f>Rohdaten_2017!E39</f>
        <v>68</v>
      </c>
    </row>
    <row r="41" spans="1:27" x14ac:dyDescent="0.25">
      <c r="A41">
        <v>403</v>
      </c>
      <c r="B41" t="s">
        <v>108</v>
      </c>
      <c r="C41">
        <f t="shared" si="6"/>
        <v>221</v>
      </c>
      <c r="D41">
        <f t="shared" si="7"/>
        <v>223</v>
      </c>
      <c r="E41">
        <f t="shared" si="8"/>
        <v>1423</v>
      </c>
      <c r="F41">
        <f t="shared" si="9"/>
        <v>1409</v>
      </c>
      <c r="G41">
        <f t="shared" si="4"/>
        <v>214</v>
      </c>
      <c r="H41">
        <f t="shared" si="5"/>
        <v>1373</v>
      </c>
      <c r="J41">
        <v>403</v>
      </c>
      <c r="K41" t="str">
        <f>VLOOKUP(J41,Rohdaten_2019!$A$19:$I$70,2,FALSE)</f>
        <v>403 Oldenburg(Oldb),S</v>
      </c>
      <c r="L41">
        <f>VLOOKUP(J41,Rohdaten_2019!$A$19:$I$70,3,FALSE)</f>
        <v>1587</v>
      </c>
      <c r="M41">
        <f>VLOOKUP(J41,Rohdaten_2019!$A$19:$I$70,6,FALSE)</f>
        <v>1373</v>
      </c>
      <c r="N41">
        <f>VLOOKUP(J41,Rohdaten_2019!$A$19:$I$70,8,FALSE)</f>
        <v>214</v>
      </c>
      <c r="Q41">
        <f>Rohdaten_2018!A40</f>
        <v>403</v>
      </c>
      <c r="R41" t="str">
        <f>Rohdaten_2018!B40</f>
        <v xml:space="preserve">Oldenburg(Oldb),Stadt  </v>
      </c>
      <c r="S41">
        <f>Rohdaten_2018!C40</f>
        <v>1632</v>
      </c>
      <c r="T41">
        <f>Rohdaten_2018!D40</f>
        <v>1409</v>
      </c>
      <c r="U41">
        <f>Rohdaten_2018!E40</f>
        <v>223</v>
      </c>
      <c r="W41">
        <f>Rohdaten_2017!A40</f>
        <v>403</v>
      </c>
      <c r="X41" t="str">
        <f>Rohdaten_2017!B40</f>
        <v xml:space="preserve">Oldenburg(Oldb),Stadt  </v>
      </c>
      <c r="Y41">
        <f>Rohdaten_2017!C40</f>
        <v>1644</v>
      </c>
      <c r="Z41">
        <f>Rohdaten_2017!D40</f>
        <v>1423</v>
      </c>
      <c r="AA41">
        <f>Rohdaten_2017!E40</f>
        <v>221</v>
      </c>
    </row>
    <row r="42" spans="1:27" x14ac:dyDescent="0.25">
      <c r="A42">
        <v>404</v>
      </c>
      <c r="B42" t="s">
        <v>109</v>
      </c>
      <c r="C42">
        <f t="shared" si="6"/>
        <v>241</v>
      </c>
      <c r="D42">
        <f t="shared" si="7"/>
        <v>234</v>
      </c>
      <c r="E42">
        <f t="shared" si="8"/>
        <v>1433</v>
      </c>
      <c r="F42">
        <f t="shared" si="9"/>
        <v>1426</v>
      </c>
      <c r="G42">
        <f t="shared" si="4"/>
        <v>253</v>
      </c>
      <c r="H42">
        <f t="shared" si="5"/>
        <v>1372</v>
      </c>
      <c r="J42">
        <v>404</v>
      </c>
      <c r="K42" t="str">
        <f>VLOOKUP(J42,Rohdaten_2019!$A$19:$I$70,2,FALSE)</f>
        <v>404 Osnabrück,Stadt</v>
      </c>
      <c r="L42">
        <f>VLOOKUP(J42,Rohdaten_2019!$A$19:$I$70,3,FALSE)</f>
        <v>1625</v>
      </c>
      <c r="M42">
        <f>VLOOKUP(J42,Rohdaten_2019!$A$19:$I$70,6,FALSE)</f>
        <v>1372</v>
      </c>
      <c r="N42">
        <f>VLOOKUP(J42,Rohdaten_2019!$A$19:$I$70,8,FALSE)</f>
        <v>253</v>
      </c>
      <c r="Q42">
        <f>Rohdaten_2018!A41</f>
        <v>404</v>
      </c>
      <c r="R42" t="str">
        <f>Rohdaten_2018!B41</f>
        <v xml:space="preserve">Osnabrück,Stadt        </v>
      </c>
      <c r="S42">
        <f>Rohdaten_2018!C41</f>
        <v>1660</v>
      </c>
      <c r="T42">
        <f>Rohdaten_2018!D41</f>
        <v>1426</v>
      </c>
      <c r="U42">
        <f>Rohdaten_2018!E41</f>
        <v>234</v>
      </c>
      <c r="W42">
        <f>Rohdaten_2017!A41</f>
        <v>404</v>
      </c>
      <c r="X42" t="str">
        <f>Rohdaten_2017!B41</f>
        <v xml:space="preserve">Osnabrück,Stadt        </v>
      </c>
      <c r="Y42">
        <f>Rohdaten_2017!C41</f>
        <v>1674</v>
      </c>
      <c r="Z42">
        <f>Rohdaten_2017!D41</f>
        <v>1433</v>
      </c>
      <c r="AA42">
        <f>Rohdaten_2017!E41</f>
        <v>241</v>
      </c>
    </row>
    <row r="43" spans="1:27" x14ac:dyDescent="0.25">
      <c r="A43">
        <v>405</v>
      </c>
      <c r="B43" t="s">
        <v>110</v>
      </c>
      <c r="C43">
        <f t="shared" si="6"/>
        <v>137</v>
      </c>
      <c r="D43">
        <f t="shared" si="7"/>
        <v>133</v>
      </c>
      <c r="E43">
        <f t="shared" si="8"/>
        <v>574</v>
      </c>
      <c r="F43">
        <f t="shared" si="9"/>
        <v>527</v>
      </c>
      <c r="G43">
        <f t="shared" si="4"/>
        <v>136</v>
      </c>
      <c r="H43">
        <f t="shared" si="5"/>
        <v>536</v>
      </c>
      <c r="J43">
        <v>405</v>
      </c>
      <c r="K43" t="str">
        <f>VLOOKUP(J43,Rohdaten_2019!$A$19:$I$70,2,FALSE)</f>
        <v>405 Wilhelmshaven,Sta</v>
      </c>
      <c r="L43">
        <f>VLOOKUP(J43,Rohdaten_2019!$A$19:$I$70,3,FALSE)</f>
        <v>672</v>
      </c>
      <c r="M43">
        <f>VLOOKUP(J43,Rohdaten_2019!$A$19:$I$70,6,FALSE)</f>
        <v>536</v>
      </c>
      <c r="N43">
        <f>VLOOKUP(J43,Rohdaten_2019!$A$19:$I$70,8,FALSE)</f>
        <v>136</v>
      </c>
      <c r="Q43">
        <f>Rohdaten_2018!A42</f>
        <v>405</v>
      </c>
      <c r="R43" t="str">
        <f>Rohdaten_2018!B42</f>
        <v xml:space="preserve">Wilhelmshaven,Stadt    </v>
      </c>
      <c r="S43">
        <f>Rohdaten_2018!C42</f>
        <v>660</v>
      </c>
      <c r="T43">
        <f>Rohdaten_2018!D42</f>
        <v>527</v>
      </c>
      <c r="U43">
        <f>Rohdaten_2018!E42</f>
        <v>133</v>
      </c>
      <c r="W43">
        <f>Rohdaten_2017!A42</f>
        <v>405</v>
      </c>
      <c r="X43" t="str">
        <f>Rohdaten_2017!B42</f>
        <v xml:space="preserve">Wilhelmshaven,Stadt    </v>
      </c>
      <c r="Y43">
        <f>Rohdaten_2017!C42</f>
        <v>711</v>
      </c>
      <c r="Z43">
        <f>Rohdaten_2017!D42</f>
        <v>574</v>
      </c>
      <c r="AA43">
        <f>Rohdaten_2017!E42</f>
        <v>137</v>
      </c>
    </row>
    <row r="44" spans="1:27" x14ac:dyDescent="0.25">
      <c r="A44">
        <v>451</v>
      </c>
      <c r="B44" t="s">
        <v>111</v>
      </c>
      <c r="C44">
        <f t="shared" si="6"/>
        <v>94</v>
      </c>
      <c r="D44">
        <f t="shared" si="7"/>
        <v>104</v>
      </c>
      <c r="E44">
        <f t="shared" si="8"/>
        <v>960</v>
      </c>
      <c r="F44">
        <f t="shared" si="9"/>
        <v>992</v>
      </c>
      <c r="G44">
        <f t="shared" si="4"/>
        <v>95</v>
      </c>
      <c r="H44">
        <f t="shared" si="5"/>
        <v>1071</v>
      </c>
      <c r="J44">
        <v>451</v>
      </c>
      <c r="K44" t="str">
        <f>VLOOKUP(J44,Rohdaten_2019!$A$19:$I$70,2,FALSE)</f>
        <v>451 Ammerland</v>
      </c>
      <c r="L44">
        <f>VLOOKUP(J44,Rohdaten_2019!$A$19:$I$70,3,FALSE)</f>
        <v>1166</v>
      </c>
      <c r="M44">
        <f>VLOOKUP(J44,Rohdaten_2019!$A$19:$I$70,6,FALSE)</f>
        <v>1071</v>
      </c>
      <c r="N44">
        <f>VLOOKUP(J44,Rohdaten_2019!$A$19:$I$70,8,FALSE)</f>
        <v>95</v>
      </c>
      <c r="Q44">
        <f>Rohdaten_2018!A43</f>
        <v>451</v>
      </c>
      <c r="R44" t="str">
        <f>Rohdaten_2018!B43</f>
        <v xml:space="preserve">Ammerland              </v>
      </c>
      <c r="S44">
        <f>Rohdaten_2018!C43</f>
        <v>1096</v>
      </c>
      <c r="T44">
        <f>Rohdaten_2018!D43</f>
        <v>992</v>
      </c>
      <c r="U44">
        <f>Rohdaten_2018!E43</f>
        <v>104</v>
      </c>
      <c r="W44">
        <f>Rohdaten_2017!A43</f>
        <v>451</v>
      </c>
      <c r="X44" t="str">
        <f>Rohdaten_2017!B43</f>
        <v xml:space="preserve">Ammerland              </v>
      </c>
      <c r="Y44">
        <f>Rohdaten_2017!C43</f>
        <v>1054</v>
      </c>
      <c r="Z44">
        <f>Rohdaten_2017!D43</f>
        <v>960</v>
      </c>
      <c r="AA44">
        <f>Rohdaten_2017!E43</f>
        <v>94</v>
      </c>
    </row>
    <row r="45" spans="1:27" x14ac:dyDescent="0.25">
      <c r="A45">
        <v>452</v>
      </c>
      <c r="B45" t="s">
        <v>112</v>
      </c>
      <c r="C45">
        <f t="shared" si="6"/>
        <v>153</v>
      </c>
      <c r="D45">
        <f t="shared" si="7"/>
        <v>138</v>
      </c>
      <c r="E45">
        <f t="shared" si="8"/>
        <v>1552</v>
      </c>
      <c r="F45">
        <f t="shared" si="9"/>
        <v>1498</v>
      </c>
      <c r="G45">
        <f t="shared" si="4"/>
        <v>132</v>
      </c>
      <c r="H45">
        <f t="shared" si="5"/>
        <v>1524</v>
      </c>
      <c r="J45">
        <v>452</v>
      </c>
      <c r="K45" t="str">
        <f>VLOOKUP(J45,Rohdaten_2019!$A$19:$I$70,2,FALSE)</f>
        <v>452 Aurich</v>
      </c>
      <c r="L45">
        <f>VLOOKUP(J45,Rohdaten_2019!$A$19:$I$70,3,FALSE)</f>
        <v>1656</v>
      </c>
      <c r="M45">
        <f>VLOOKUP(J45,Rohdaten_2019!$A$19:$I$70,6,FALSE)</f>
        <v>1524</v>
      </c>
      <c r="N45">
        <f>VLOOKUP(J45,Rohdaten_2019!$A$19:$I$70,8,FALSE)</f>
        <v>132</v>
      </c>
      <c r="Q45">
        <f>Rohdaten_2018!A44</f>
        <v>452</v>
      </c>
      <c r="R45" t="str">
        <f>Rohdaten_2018!B44</f>
        <v xml:space="preserve">Aurich                 </v>
      </c>
      <c r="S45">
        <f>Rohdaten_2018!C44</f>
        <v>1636</v>
      </c>
      <c r="T45">
        <f>Rohdaten_2018!D44</f>
        <v>1498</v>
      </c>
      <c r="U45">
        <f>Rohdaten_2018!E44</f>
        <v>138</v>
      </c>
      <c r="W45">
        <f>Rohdaten_2017!A44</f>
        <v>452</v>
      </c>
      <c r="X45" t="str">
        <f>Rohdaten_2017!B44</f>
        <v xml:space="preserve">Aurich                 </v>
      </c>
      <c r="Y45">
        <f>Rohdaten_2017!C44</f>
        <v>1705</v>
      </c>
      <c r="Z45">
        <f>Rohdaten_2017!D44</f>
        <v>1552</v>
      </c>
      <c r="AA45">
        <f>Rohdaten_2017!E44</f>
        <v>153</v>
      </c>
    </row>
    <row r="46" spans="1:27" x14ac:dyDescent="0.25">
      <c r="A46">
        <v>453</v>
      </c>
      <c r="B46" t="s">
        <v>113</v>
      </c>
      <c r="C46">
        <f t="shared" si="6"/>
        <v>242</v>
      </c>
      <c r="D46">
        <f t="shared" si="7"/>
        <v>299</v>
      </c>
      <c r="E46">
        <f t="shared" si="8"/>
        <v>1664</v>
      </c>
      <c r="F46">
        <f t="shared" si="9"/>
        <v>1604</v>
      </c>
      <c r="G46">
        <f t="shared" si="4"/>
        <v>299</v>
      </c>
      <c r="H46">
        <f t="shared" si="5"/>
        <v>1683</v>
      </c>
      <c r="J46">
        <v>453</v>
      </c>
      <c r="K46" t="str">
        <f>VLOOKUP(J46,Rohdaten_2019!$A$19:$I$70,2,FALSE)</f>
        <v>453 Cloppenburg</v>
      </c>
      <c r="L46">
        <f>VLOOKUP(J46,Rohdaten_2019!$A$19:$I$70,3,FALSE)</f>
        <v>1982</v>
      </c>
      <c r="M46">
        <f>VLOOKUP(J46,Rohdaten_2019!$A$19:$I$70,6,FALSE)</f>
        <v>1683</v>
      </c>
      <c r="N46">
        <f>VLOOKUP(J46,Rohdaten_2019!$A$19:$I$70,8,FALSE)</f>
        <v>299</v>
      </c>
      <c r="Q46">
        <f>Rohdaten_2018!A45</f>
        <v>453</v>
      </c>
      <c r="R46" t="str">
        <f>Rohdaten_2018!B45</f>
        <v xml:space="preserve">Cloppenburg            </v>
      </c>
      <c r="S46">
        <f>Rohdaten_2018!C45</f>
        <v>1903</v>
      </c>
      <c r="T46">
        <f>Rohdaten_2018!D45</f>
        <v>1604</v>
      </c>
      <c r="U46">
        <f>Rohdaten_2018!E45</f>
        <v>299</v>
      </c>
      <c r="W46">
        <f>Rohdaten_2017!A45</f>
        <v>453</v>
      </c>
      <c r="X46" t="str">
        <f>Rohdaten_2017!B45</f>
        <v xml:space="preserve">Cloppenburg            </v>
      </c>
      <c r="Y46">
        <f>Rohdaten_2017!C45</f>
        <v>1906</v>
      </c>
      <c r="Z46">
        <f>Rohdaten_2017!D45</f>
        <v>1664</v>
      </c>
      <c r="AA46">
        <f>Rohdaten_2017!E45</f>
        <v>242</v>
      </c>
    </row>
    <row r="47" spans="1:27" x14ac:dyDescent="0.25">
      <c r="A47">
        <v>454</v>
      </c>
      <c r="B47" t="s">
        <v>114</v>
      </c>
      <c r="C47">
        <f t="shared" si="6"/>
        <v>420</v>
      </c>
      <c r="D47">
        <f t="shared" si="7"/>
        <v>421</v>
      </c>
      <c r="E47">
        <f t="shared" si="8"/>
        <v>2828</v>
      </c>
      <c r="F47">
        <f t="shared" si="9"/>
        <v>2791</v>
      </c>
      <c r="G47">
        <f t="shared" si="4"/>
        <v>434</v>
      </c>
      <c r="H47">
        <f t="shared" si="5"/>
        <v>2834</v>
      </c>
      <c r="J47">
        <v>454</v>
      </c>
      <c r="K47" t="str">
        <f>VLOOKUP(J47,Rohdaten_2019!$A$19:$I$70,2,FALSE)</f>
        <v>454 Emsland</v>
      </c>
      <c r="L47">
        <f>VLOOKUP(J47,Rohdaten_2019!$A$19:$I$70,3,FALSE)</f>
        <v>3268</v>
      </c>
      <c r="M47">
        <f>VLOOKUP(J47,Rohdaten_2019!$A$19:$I$70,6,FALSE)</f>
        <v>2834</v>
      </c>
      <c r="N47">
        <f>VLOOKUP(J47,Rohdaten_2019!$A$19:$I$70,8,FALSE)</f>
        <v>434</v>
      </c>
      <c r="Q47">
        <f>Rohdaten_2018!A46</f>
        <v>454</v>
      </c>
      <c r="R47" t="str">
        <f>Rohdaten_2018!B46</f>
        <v xml:space="preserve">Emsland                </v>
      </c>
      <c r="S47">
        <f>Rohdaten_2018!C46</f>
        <v>3212</v>
      </c>
      <c r="T47">
        <f>Rohdaten_2018!D46</f>
        <v>2791</v>
      </c>
      <c r="U47">
        <f>Rohdaten_2018!E46</f>
        <v>421</v>
      </c>
      <c r="W47">
        <f>Rohdaten_2017!A46</f>
        <v>454</v>
      </c>
      <c r="X47" t="str">
        <f>Rohdaten_2017!B46</f>
        <v xml:space="preserve">Emsland                </v>
      </c>
      <c r="Y47">
        <f>Rohdaten_2017!C46</f>
        <v>3248</v>
      </c>
      <c r="Z47">
        <f>Rohdaten_2017!D46</f>
        <v>2828</v>
      </c>
      <c r="AA47">
        <f>Rohdaten_2017!E46</f>
        <v>420</v>
      </c>
    </row>
    <row r="48" spans="1:27" x14ac:dyDescent="0.25">
      <c r="A48">
        <v>455</v>
      </c>
      <c r="B48" t="s">
        <v>115</v>
      </c>
      <c r="C48">
        <f t="shared" si="6"/>
        <v>85</v>
      </c>
      <c r="D48">
        <f t="shared" si="7"/>
        <v>63</v>
      </c>
      <c r="E48">
        <f t="shared" si="8"/>
        <v>707</v>
      </c>
      <c r="F48">
        <f t="shared" si="9"/>
        <v>693</v>
      </c>
      <c r="G48">
        <f t="shared" si="4"/>
        <v>50</v>
      </c>
      <c r="H48">
        <f t="shared" si="5"/>
        <v>754</v>
      </c>
      <c r="J48">
        <v>455</v>
      </c>
      <c r="K48" t="str">
        <f>VLOOKUP(J48,Rohdaten_2019!$A$19:$I$70,2,FALSE)</f>
        <v>455 Friesland</v>
      </c>
      <c r="L48">
        <f>VLOOKUP(J48,Rohdaten_2019!$A$19:$I$70,3,FALSE)</f>
        <v>804</v>
      </c>
      <c r="M48">
        <f>VLOOKUP(J48,Rohdaten_2019!$A$19:$I$70,6,FALSE)</f>
        <v>754</v>
      </c>
      <c r="N48">
        <f>VLOOKUP(J48,Rohdaten_2019!$A$19:$I$70,8,FALSE)</f>
        <v>50</v>
      </c>
      <c r="Q48">
        <f>Rohdaten_2018!A47</f>
        <v>455</v>
      </c>
      <c r="R48" t="str">
        <f>Rohdaten_2018!B47</f>
        <v xml:space="preserve">Friesland              </v>
      </c>
      <c r="S48">
        <f>Rohdaten_2018!C47</f>
        <v>756</v>
      </c>
      <c r="T48">
        <f>Rohdaten_2018!D47</f>
        <v>693</v>
      </c>
      <c r="U48">
        <f>Rohdaten_2018!E47</f>
        <v>63</v>
      </c>
      <c r="W48">
        <f>Rohdaten_2017!A47</f>
        <v>455</v>
      </c>
      <c r="X48" t="str">
        <f>Rohdaten_2017!B47</f>
        <v xml:space="preserve">Friesland              </v>
      </c>
      <c r="Y48">
        <f>Rohdaten_2017!C47</f>
        <v>792</v>
      </c>
      <c r="Z48">
        <f>Rohdaten_2017!D47</f>
        <v>707</v>
      </c>
      <c r="AA48">
        <f>Rohdaten_2017!E47</f>
        <v>85</v>
      </c>
    </row>
    <row r="49" spans="1:27" x14ac:dyDescent="0.25">
      <c r="A49">
        <v>456</v>
      </c>
      <c r="B49" t="s">
        <v>116</v>
      </c>
      <c r="C49">
        <f t="shared" si="6"/>
        <v>156</v>
      </c>
      <c r="D49">
        <f t="shared" si="7"/>
        <v>160</v>
      </c>
      <c r="E49">
        <f t="shared" si="8"/>
        <v>1146</v>
      </c>
      <c r="F49">
        <f t="shared" si="9"/>
        <v>1149</v>
      </c>
      <c r="G49">
        <f t="shared" si="4"/>
        <v>148</v>
      </c>
      <c r="H49">
        <f t="shared" si="5"/>
        <v>1166</v>
      </c>
      <c r="J49">
        <v>456</v>
      </c>
      <c r="K49" t="str">
        <f>VLOOKUP(J49,Rohdaten_2019!$A$19:$I$70,2,FALSE)</f>
        <v>456 Grafschaft Benthe</v>
      </c>
      <c r="L49">
        <f>VLOOKUP(J49,Rohdaten_2019!$A$19:$I$70,3,FALSE)</f>
        <v>1314</v>
      </c>
      <c r="M49">
        <f>VLOOKUP(J49,Rohdaten_2019!$A$19:$I$70,6,FALSE)</f>
        <v>1166</v>
      </c>
      <c r="N49">
        <f>VLOOKUP(J49,Rohdaten_2019!$A$19:$I$70,8,FALSE)</f>
        <v>148</v>
      </c>
      <c r="Q49">
        <f>Rohdaten_2018!A48</f>
        <v>456</v>
      </c>
      <c r="R49" t="str">
        <f>Rohdaten_2018!B48</f>
        <v xml:space="preserve">Grafschaft Bentheim    </v>
      </c>
      <c r="S49">
        <f>Rohdaten_2018!C48</f>
        <v>1309</v>
      </c>
      <c r="T49">
        <f>Rohdaten_2018!D48</f>
        <v>1149</v>
      </c>
      <c r="U49">
        <f>Rohdaten_2018!E48</f>
        <v>160</v>
      </c>
      <c r="W49">
        <f>Rohdaten_2017!A48</f>
        <v>456</v>
      </c>
      <c r="X49" t="str">
        <f>Rohdaten_2017!B48</f>
        <v xml:space="preserve">Grafschaft Bentheim    </v>
      </c>
      <c r="Y49">
        <f>Rohdaten_2017!C48</f>
        <v>1302</v>
      </c>
      <c r="Z49">
        <f>Rohdaten_2017!D48</f>
        <v>1146</v>
      </c>
      <c r="AA49">
        <f>Rohdaten_2017!E48</f>
        <v>156</v>
      </c>
    </row>
    <row r="50" spans="1:27" x14ac:dyDescent="0.25">
      <c r="A50">
        <v>457</v>
      </c>
      <c r="B50" t="s">
        <v>117</v>
      </c>
      <c r="C50">
        <f t="shared" si="6"/>
        <v>160</v>
      </c>
      <c r="D50">
        <f t="shared" si="7"/>
        <v>183</v>
      </c>
      <c r="E50">
        <f t="shared" si="8"/>
        <v>1419</v>
      </c>
      <c r="F50">
        <f t="shared" si="9"/>
        <v>1464</v>
      </c>
      <c r="G50">
        <f t="shared" si="4"/>
        <v>196</v>
      </c>
      <c r="H50">
        <f t="shared" si="5"/>
        <v>1392</v>
      </c>
      <c r="J50">
        <v>457</v>
      </c>
      <c r="K50" t="str">
        <f>VLOOKUP(J50,Rohdaten_2019!$A$19:$I$70,2,FALSE)</f>
        <v>457 Leer</v>
      </c>
      <c r="L50">
        <f>VLOOKUP(J50,Rohdaten_2019!$A$19:$I$70,3,FALSE)</f>
        <v>1588</v>
      </c>
      <c r="M50">
        <f>VLOOKUP(J50,Rohdaten_2019!$A$19:$I$70,6,FALSE)</f>
        <v>1392</v>
      </c>
      <c r="N50">
        <f>VLOOKUP(J50,Rohdaten_2019!$A$19:$I$70,8,FALSE)</f>
        <v>196</v>
      </c>
      <c r="Q50">
        <f>Rohdaten_2018!A49</f>
        <v>457</v>
      </c>
      <c r="R50" t="str">
        <f>Rohdaten_2018!B49</f>
        <v xml:space="preserve">Leer                   </v>
      </c>
      <c r="S50">
        <f>Rohdaten_2018!C49</f>
        <v>1647</v>
      </c>
      <c r="T50">
        <f>Rohdaten_2018!D49</f>
        <v>1464</v>
      </c>
      <c r="U50">
        <f>Rohdaten_2018!E49</f>
        <v>183</v>
      </c>
      <c r="W50">
        <f>Rohdaten_2017!A49</f>
        <v>457</v>
      </c>
      <c r="X50" t="str">
        <f>Rohdaten_2017!B49</f>
        <v xml:space="preserve">Leer                   </v>
      </c>
      <c r="Y50">
        <f>Rohdaten_2017!C49</f>
        <v>1579</v>
      </c>
      <c r="Z50">
        <f>Rohdaten_2017!D49</f>
        <v>1419</v>
      </c>
      <c r="AA50">
        <f>Rohdaten_2017!E49</f>
        <v>160</v>
      </c>
    </row>
    <row r="51" spans="1:27" x14ac:dyDescent="0.25">
      <c r="A51">
        <v>458</v>
      </c>
      <c r="B51" t="s">
        <v>118</v>
      </c>
      <c r="C51">
        <f t="shared" si="6"/>
        <v>132</v>
      </c>
      <c r="D51">
        <f t="shared" si="7"/>
        <v>136</v>
      </c>
      <c r="E51">
        <f t="shared" si="8"/>
        <v>1040</v>
      </c>
      <c r="F51">
        <f t="shared" si="9"/>
        <v>1024</v>
      </c>
      <c r="G51">
        <f t="shared" si="4"/>
        <v>138</v>
      </c>
      <c r="H51">
        <f t="shared" si="5"/>
        <v>1034</v>
      </c>
      <c r="J51">
        <v>458</v>
      </c>
      <c r="K51" t="str">
        <f>VLOOKUP(J51,Rohdaten_2019!$A$19:$I$70,2,FALSE)</f>
        <v>458 Oldenburg</v>
      </c>
      <c r="L51">
        <f>VLOOKUP(J51,Rohdaten_2019!$A$19:$I$70,3,FALSE)</f>
        <v>1172</v>
      </c>
      <c r="M51">
        <f>VLOOKUP(J51,Rohdaten_2019!$A$19:$I$70,6,FALSE)</f>
        <v>1034</v>
      </c>
      <c r="N51">
        <f>VLOOKUP(J51,Rohdaten_2019!$A$19:$I$70,8,FALSE)</f>
        <v>138</v>
      </c>
      <c r="Q51">
        <f>Rohdaten_2018!A50</f>
        <v>458</v>
      </c>
      <c r="R51" t="str">
        <f>Rohdaten_2018!B50</f>
        <v xml:space="preserve">Oldenburg              </v>
      </c>
      <c r="S51">
        <f>Rohdaten_2018!C50</f>
        <v>1160</v>
      </c>
      <c r="T51">
        <f>Rohdaten_2018!D50</f>
        <v>1024</v>
      </c>
      <c r="U51">
        <f>Rohdaten_2018!E50</f>
        <v>136</v>
      </c>
      <c r="W51">
        <f>Rohdaten_2017!A50</f>
        <v>458</v>
      </c>
      <c r="X51" t="str">
        <f>Rohdaten_2017!B50</f>
        <v xml:space="preserve">Oldenburg              </v>
      </c>
      <c r="Y51">
        <f>Rohdaten_2017!C50</f>
        <v>1172</v>
      </c>
      <c r="Z51">
        <f>Rohdaten_2017!D50</f>
        <v>1040</v>
      </c>
      <c r="AA51">
        <f>Rohdaten_2017!E50</f>
        <v>132</v>
      </c>
    </row>
    <row r="52" spans="1:27" x14ac:dyDescent="0.25">
      <c r="A52">
        <v>459</v>
      </c>
      <c r="B52" t="s">
        <v>119</v>
      </c>
      <c r="C52">
        <f t="shared" si="6"/>
        <v>341</v>
      </c>
      <c r="D52">
        <f t="shared" si="7"/>
        <v>350</v>
      </c>
      <c r="E52">
        <f t="shared" si="8"/>
        <v>3094</v>
      </c>
      <c r="F52">
        <f t="shared" si="9"/>
        <v>3050</v>
      </c>
      <c r="G52">
        <f t="shared" si="4"/>
        <v>385</v>
      </c>
      <c r="H52">
        <f t="shared" si="5"/>
        <v>3197</v>
      </c>
      <c r="J52">
        <v>459</v>
      </c>
      <c r="K52" t="str">
        <f>VLOOKUP(J52,Rohdaten_2019!$A$19:$I$70,2,FALSE)</f>
        <v>459 Osnabrück</v>
      </c>
      <c r="L52">
        <f>VLOOKUP(J52,Rohdaten_2019!$A$19:$I$70,3,FALSE)</f>
        <v>3582</v>
      </c>
      <c r="M52">
        <f>VLOOKUP(J52,Rohdaten_2019!$A$19:$I$70,6,FALSE)</f>
        <v>3197</v>
      </c>
      <c r="N52">
        <f>VLOOKUP(J52,Rohdaten_2019!$A$19:$I$70,8,FALSE)</f>
        <v>385</v>
      </c>
      <c r="Q52">
        <f>Rohdaten_2018!A51</f>
        <v>459</v>
      </c>
      <c r="R52" t="str">
        <f>Rohdaten_2018!B51</f>
        <v xml:space="preserve">Osnabrück              </v>
      </c>
      <c r="S52">
        <f>Rohdaten_2018!C51</f>
        <v>3400</v>
      </c>
      <c r="T52">
        <f>Rohdaten_2018!D51</f>
        <v>3050</v>
      </c>
      <c r="U52">
        <f>Rohdaten_2018!E51</f>
        <v>350</v>
      </c>
      <c r="W52">
        <f>Rohdaten_2017!A51</f>
        <v>459</v>
      </c>
      <c r="X52" t="str">
        <f>Rohdaten_2017!B51</f>
        <v xml:space="preserve">Osnabrück              </v>
      </c>
      <c r="Y52">
        <f>Rohdaten_2017!C51</f>
        <v>3435</v>
      </c>
      <c r="Z52">
        <f>Rohdaten_2017!D51</f>
        <v>3094</v>
      </c>
      <c r="AA52">
        <f>Rohdaten_2017!E51</f>
        <v>341</v>
      </c>
    </row>
    <row r="53" spans="1:27" x14ac:dyDescent="0.25">
      <c r="A53">
        <v>460</v>
      </c>
      <c r="B53" t="s">
        <v>120</v>
      </c>
      <c r="C53">
        <f t="shared" si="6"/>
        <v>239</v>
      </c>
      <c r="D53">
        <f t="shared" si="7"/>
        <v>235</v>
      </c>
      <c r="E53">
        <f t="shared" si="8"/>
        <v>1308</v>
      </c>
      <c r="F53">
        <f t="shared" si="9"/>
        <v>1317</v>
      </c>
      <c r="G53">
        <f t="shared" si="4"/>
        <v>263</v>
      </c>
      <c r="H53">
        <f t="shared" si="5"/>
        <v>1403</v>
      </c>
      <c r="J53">
        <v>460</v>
      </c>
      <c r="K53" t="str">
        <f>VLOOKUP(J53,Rohdaten_2019!$A$19:$I$70,2,FALSE)</f>
        <v>460 Vechta</v>
      </c>
      <c r="L53">
        <f>VLOOKUP(J53,Rohdaten_2019!$A$19:$I$70,3,FALSE)</f>
        <v>1666</v>
      </c>
      <c r="M53">
        <f>VLOOKUP(J53,Rohdaten_2019!$A$19:$I$70,6,FALSE)</f>
        <v>1403</v>
      </c>
      <c r="N53">
        <f>VLOOKUP(J53,Rohdaten_2019!$A$19:$I$70,8,FALSE)</f>
        <v>263</v>
      </c>
      <c r="Q53">
        <f>Rohdaten_2018!A52</f>
        <v>460</v>
      </c>
      <c r="R53" t="str">
        <f>Rohdaten_2018!B52</f>
        <v xml:space="preserve">Vechta                 </v>
      </c>
      <c r="S53">
        <f>Rohdaten_2018!C52</f>
        <v>1552</v>
      </c>
      <c r="T53">
        <f>Rohdaten_2018!D52</f>
        <v>1317</v>
      </c>
      <c r="U53">
        <f>Rohdaten_2018!E52</f>
        <v>235</v>
      </c>
      <c r="W53">
        <f>Rohdaten_2017!A52</f>
        <v>460</v>
      </c>
      <c r="X53" t="str">
        <f>Rohdaten_2017!B52</f>
        <v xml:space="preserve">Vechta                 </v>
      </c>
      <c r="Y53">
        <f>Rohdaten_2017!C52</f>
        <v>1547</v>
      </c>
      <c r="Z53">
        <f>Rohdaten_2017!D52</f>
        <v>1308</v>
      </c>
      <c r="AA53">
        <f>Rohdaten_2017!E52</f>
        <v>239</v>
      </c>
    </row>
    <row r="54" spans="1:27" x14ac:dyDescent="0.25">
      <c r="A54">
        <v>461</v>
      </c>
      <c r="B54" t="s">
        <v>121</v>
      </c>
      <c r="C54">
        <f t="shared" si="6"/>
        <v>79</v>
      </c>
      <c r="D54">
        <f t="shared" si="7"/>
        <v>84</v>
      </c>
      <c r="E54">
        <f t="shared" si="8"/>
        <v>681</v>
      </c>
      <c r="F54">
        <f t="shared" si="9"/>
        <v>649</v>
      </c>
      <c r="G54">
        <f t="shared" si="4"/>
        <v>72</v>
      </c>
      <c r="H54">
        <f t="shared" si="5"/>
        <v>669</v>
      </c>
      <c r="J54">
        <v>461</v>
      </c>
      <c r="K54" t="str">
        <f>VLOOKUP(J54,Rohdaten_2019!$A$19:$I$70,2,FALSE)</f>
        <v>461 Wesermarsch</v>
      </c>
      <c r="L54">
        <f>VLOOKUP(J54,Rohdaten_2019!$A$19:$I$70,3,FALSE)</f>
        <v>741</v>
      </c>
      <c r="M54">
        <f>VLOOKUP(J54,Rohdaten_2019!$A$19:$I$70,6,FALSE)</f>
        <v>669</v>
      </c>
      <c r="N54">
        <f>VLOOKUP(J54,Rohdaten_2019!$A$19:$I$70,8,FALSE)</f>
        <v>72</v>
      </c>
      <c r="Q54">
        <f>Rohdaten_2018!A53</f>
        <v>461</v>
      </c>
      <c r="R54" t="str">
        <f>Rohdaten_2018!B53</f>
        <v xml:space="preserve">Wesermarsch            </v>
      </c>
      <c r="S54">
        <f>Rohdaten_2018!C53</f>
        <v>733</v>
      </c>
      <c r="T54">
        <f>Rohdaten_2018!D53</f>
        <v>649</v>
      </c>
      <c r="U54">
        <f>Rohdaten_2018!E53</f>
        <v>84</v>
      </c>
      <c r="W54">
        <f>Rohdaten_2017!A53</f>
        <v>461</v>
      </c>
      <c r="X54" t="str">
        <f>Rohdaten_2017!B53</f>
        <v xml:space="preserve">Wesermarsch            </v>
      </c>
      <c r="Y54">
        <f>Rohdaten_2017!C53</f>
        <v>760</v>
      </c>
      <c r="Z54">
        <f>Rohdaten_2017!D53</f>
        <v>681</v>
      </c>
      <c r="AA54">
        <f>Rohdaten_2017!E53</f>
        <v>79</v>
      </c>
    </row>
    <row r="55" spans="1:27" x14ac:dyDescent="0.25">
      <c r="A55">
        <v>462</v>
      </c>
      <c r="B55" t="s">
        <v>122</v>
      </c>
      <c r="C55">
        <f t="shared" si="6"/>
        <v>36</v>
      </c>
      <c r="D55">
        <f t="shared" si="7"/>
        <v>23</v>
      </c>
      <c r="E55">
        <f t="shared" si="8"/>
        <v>420</v>
      </c>
      <c r="F55">
        <f t="shared" si="9"/>
        <v>397</v>
      </c>
      <c r="G55">
        <f t="shared" si="4"/>
        <v>29</v>
      </c>
      <c r="H55">
        <f t="shared" si="5"/>
        <v>407</v>
      </c>
      <c r="J55">
        <v>462</v>
      </c>
      <c r="K55" t="str">
        <f>VLOOKUP(J55,Rohdaten_2019!$A$19:$I$70,2,FALSE)</f>
        <v>462 Wittmund</v>
      </c>
      <c r="L55">
        <f>VLOOKUP(J55,Rohdaten_2019!$A$19:$I$70,3,FALSE)</f>
        <v>436</v>
      </c>
      <c r="M55">
        <f>VLOOKUP(J55,Rohdaten_2019!$A$19:$I$70,6,FALSE)</f>
        <v>407</v>
      </c>
      <c r="N55">
        <f>VLOOKUP(J55,Rohdaten_2019!$A$19:$I$70,8,FALSE)</f>
        <v>29</v>
      </c>
      <c r="Q55">
        <f>Rohdaten_2018!A54</f>
        <v>462</v>
      </c>
      <c r="R55" t="str">
        <f>Rohdaten_2018!B54</f>
        <v xml:space="preserve">Wittmund               </v>
      </c>
      <c r="S55">
        <f>Rohdaten_2018!C54</f>
        <v>420</v>
      </c>
      <c r="T55">
        <f>Rohdaten_2018!D54</f>
        <v>397</v>
      </c>
      <c r="U55">
        <f>Rohdaten_2018!E54</f>
        <v>23</v>
      </c>
      <c r="W55">
        <f>Rohdaten_2017!A54</f>
        <v>462</v>
      </c>
      <c r="X55" t="str">
        <f>Rohdaten_2017!B54</f>
        <v xml:space="preserve">Wittmund               </v>
      </c>
      <c r="Y55">
        <f>Rohdaten_2017!C54</f>
        <v>456</v>
      </c>
      <c r="Z55">
        <f>Rohdaten_2017!D54</f>
        <v>420</v>
      </c>
      <c r="AA55">
        <f>Rohdaten_2017!E54</f>
        <v>36</v>
      </c>
    </row>
    <row r="56" spans="1:27" x14ac:dyDescent="0.25">
      <c r="J56">
        <v>0</v>
      </c>
      <c r="K56" t="str">
        <f>VLOOKUP(J56,Rohdaten_2019!$A$19:$I$70,2,FALSE)</f>
        <v>0 Niedersachsen</v>
      </c>
      <c r="L56">
        <f>VLOOKUP(J56,Rohdaten_2019!$A$19:$I$70,3,FALSE)</f>
        <v>73286</v>
      </c>
      <c r="M56">
        <f>VLOOKUP(J56,Rohdaten_2019!$A$19:$I$70,6,FALSE)</f>
        <v>64739</v>
      </c>
      <c r="N56">
        <f>VLOOKUP(J56,Rohdaten_2019!$A$19:$I$70,8,FALSE)</f>
        <v>8547</v>
      </c>
    </row>
  </sheetData>
  <pageMargins left="0.7" right="0.7" top="0.78740157499999996" bottom="0.78740157499999996" header="0.3" footer="0.3"/>
  <ignoredErrors>
    <ignoredError sqref="H1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2AF03-7CC0-42C1-AF14-DF40FC8E08CA}">
  <sheetPr codeName="Tabelle9"/>
  <dimension ref="A1:I70"/>
  <sheetViews>
    <sheetView topLeftCell="A28" workbookViewId="0">
      <selection activeCell="A40" sqref="A40"/>
    </sheetView>
  </sheetViews>
  <sheetFormatPr baseColWidth="10" defaultRowHeight="15" x14ac:dyDescent="0.25"/>
  <cols>
    <col min="2" max="2" width="42.42578125" customWidth="1"/>
  </cols>
  <sheetData>
    <row r="1" spans="2:9" x14ac:dyDescent="0.25">
      <c r="B1" s="26" t="s">
        <v>137</v>
      </c>
    </row>
    <row r="3" spans="2:9" x14ac:dyDescent="0.25">
      <c r="B3" s="27" t="s">
        <v>207</v>
      </c>
    </row>
    <row r="4" spans="2:9" x14ac:dyDescent="0.25">
      <c r="B4" s="27" t="s">
        <v>139</v>
      </c>
    </row>
    <row r="6" spans="2:9" x14ac:dyDescent="0.25">
      <c r="B6" s="44" t="s">
        <v>140</v>
      </c>
    </row>
    <row r="7" spans="2:9" x14ac:dyDescent="0.25">
      <c r="B7" s="6"/>
    </row>
    <row r="8" spans="2:9" x14ac:dyDescent="0.25">
      <c r="B8" s="45" t="s">
        <v>141</v>
      </c>
    </row>
    <row r="9" spans="2:9" x14ac:dyDescent="0.25">
      <c r="B9" s="45" t="s">
        <v>142</v>
      </c>
    </row>
    <row r="10" spans="2:9" x14ac:dyDescent="0.25">
      <c r="B10" s="45" t="s">
        <v>208</v>
      </c>
    </row>
    <row r="11" spans="2:9" x14ac:dyDescent="0.25">
      <c r="B11" s="45"/>
    </row>
    <row r="12" spans="2:9" x14ac:dyDescent="0.25">
      <c r="B12" s="45" t="s">
        <v>209</v>
      </c>
    </row>
    <row r="13" spans="2:9" ht="15.75" thickBot="1" x14ac:dyDescent="0.3"/>
    <row r="14" spans="2:9" x14ac:dyDescent="0.25">
      <c r="B14" s="50" t="s">
        <v>67</v>
      </c>
      <c r="C14" s="95" t="s">
        <v>148</v>
      </c>
      <c r="D14" s="96"/>
      <c r="E14" s="97"/>
      <c r="F14" s="95" t="s">
        <v>70</v>
      </c>
      <c r="G14" s="97"/>
      <c r="H14" s="95" t="s">
        <v>133</v>
      </c>
      <c r="I14" s="101"/>
    </row>
    <row r="15" spans="2:9" ht="15.75" thickBot="1" x14ac:dyDescent="0.3">
      <c r="B15" s="51" t="s">
        <v>145</v>
      </c>
      <c r="C15" s="98"/>
      <c r="D15" s="99"/>
      <c r="E15" s="100"/>
      <c r="F15" s="98"/>
      <c r="G15" s="100"/>
      <c r="H15" s="98"/>
      <c r="I15" s="102"/>
    </row>
    <row r="16" spans="2:9" ht="15.75" thickBot="1" x14ac:dyDescent="0.3">
      <c r="B16" s="51" t="s">
        <v>146</v>
      </c>
      <c r="C16" s="46" t="s">
        <v>149</v>
      </c>
      <c r="D16" s="46" t="s">
        <v>150</v>
      </c>
      <c r="E16" s="46" t="s">
        <v>151</v>
      </c>
      <c r="F16" s="46" t="s">
        <v>152</v>
      </c>
      <c r="G16" s="46" t="s">
        <v>153</v>
      </c>
      <c r="H16" s="46" t="s">
        <v>152</v>
      </c>
      <c r="I16" s="52" t="s">
        <v>153</v>
      </c>
    </row>
    <row r="17" spans="1:9" ht="15.75" thickBot="1" x14ac:dyDescent="0.3">
      <c r="B17" s="53" t="s">
        <v>147</v>
      </c>
      <c r="C17" s="47">
        <v>1</v>
      </c>
      <c r="D17" s="47">
        <v>2</v>
      </c>
      <c r="E17" s="47">
        <v>3</v>
      </c>
      <c r="F17" s="47">
        <v>4</v>
      </c>
      <c r="G17" s="47">
        <v>5</v>
      </c>
      <c r="H17" s="47">
        <v>6</v>
      </c>
      <c r="I17" s="54">
        <v>7</v>
      </c>
    </row>
    <row r="18" spans="1:9" ht="15.75" thickBot="1" x14ac:dyDescent="0.3">
      <c r="B18" s="55"/>
      <c r="I18" s="56"/>
    </row>
    <row r="19" spans="1:9" ht="15.75" thickBot="1" x14ac:dyDescent="0.3">
      <c r="A19" s="64">
        <v>0</v>
      </c>
      <c r="B19" s="57" t="s">
        <v>154</v>
      </c>
      <c r="C19" s="48">
        <v>74119</v>
      </c>
      <c r="D19" s="48">
        <v>38075</v>
      </c>
      <c r="E19" s="48">
        <v>36044</v>
      </c>
      <c r="F19" s="48">
        <v>65115</v>
      </c>
      <c r="G19" s="48">
        <v>87.9</v>
      </c>
      <c r="H19" s="48">
        <v>9004</v>
      </c>
      <c r="I19" s="58">
        <v>12.1</v>
      </c>
    </row>
    <row r="20" spans="1:9" ht="15.75" thickBot="1" x14ac:dyDescent="0.3">
      <c r="A20" s="64">
        <v>1</v>
      </c>
      <c r="B20" s="59" t="s">
        <v>155</v>
      </c>
      <c r="C20" s="49">
        <v>14428</v>
      </c>
      <c r="D20" s="49">
        <v>7437</v>
      </c>
      <c r="E20" s="49">
        <v>6991</v>
      </c>
      <c r="F20" s="49">
        <v>12771</v>
      </c>
      <c r="G20" s="49">
        <v>88.5</v>
      </c>
      <c r="H20" s="49">
        <v>1657</v>
      </c>
      <c r="I20" s="60">
        <v>11.5</v>
      </c>
    </row>
    <row r="21" spans="1:9" ht="15.75" thickBot="1" x14ac:dyDescent="0.3">
      <c r="A21" s="64">
        <v>101</v>
      </c>
      <c r="B21" s="57" t="s">
        <v>156</v>
      </c>
      <c r="C21" s="48">
        <v>2275</v>
      </c>
      <c r="D21" s="48">
        <v>1162</v>
      </c>
      <c r="E21" s="48">
        <v>1113</v>
      </c>
      <c r="F21" s="48">
        <v>2036</v>
      </c>
      <c r="G21" s="48">
        <v>89.5</v>
      </c>
      <c r="H21" s="48">
        <v>239</v>
      </c>
      <c r="I21" s="58">
        <v>10.5</v>
      </c>
    </row>
    <row r="22" spans="1:9" ht="15.75" thickBot="1" x14ac:dyDescent="0.3">
      <c r="A22" s="64">
        <v>102</v>
      </c>
      <c r="B22" s="59" t="s">
        <v>157</v>
      </c>
      <c r="C22" s="49">
        <v>1137</v>
      </c>
      <c r="D22" s="49">
        <v>572</v>
      </c>
      <c r="E22" s="49">
        <v>565</v>
      </c>
      <c r="F22" s="49">
        <v>830</v>
      </c>
      <c r="G22" s="49">
        <v>73</v>
      </c>
      <c r="H22" s="49">
        <v>307</v>
      </c>
      <c r="I22" s="60">
        <v>27</v>
      </c>
    </row>
    <row r="23" spans="1:9" ht="15.75" thickBot="1" x14ac:dyDescent="0.3">
      <c r="A23" s="64">
        <v>103</v>
      </c>
      <c r="B23" s="57" t="s">
        <v>158</v>
      </c>
      <c r="C23" s="48">
        <v>1269</v>
      </c>
      <c r="D23" s="48">
        <v>631</v>
      </c>
      <c r="E23" s="48">
        <v>638</v>
      </c>
      <c r="F23" s="48">
        <v>1093</v>
      </c>
      <c r="G23" s="48">
        <v>86.1</v>
      </c>
      <c r="H23" s="48">
        <v>176</v>
      </c>
      <c r="I23" s="58">
        <v>13.9</v>
      </c>
    </row>
    <row r="24" spans="1:9" ht="15.75" thickBot="1" x14ac:dyDescent="0.3">
      <c r="A24" s="64">
        <v>151</v>
      </c>
      <c r="B24" s="59" t="s">
        <v>159</v>
      </c>
      <c r="C24" s="49">
        <v>1746</v>
      </c>
      <c r="D24" s="49">
        <v>919</v>
      </c>
      <c r="E24" s="49">
        <v>827</v>
      </c>
      <c r="F24" s="49">
        <v>1610</v>
      </c>
      <c r="G24" s="49">
        <v>92.2</v>
      </c>
      <c r="H24" s="49">
        <v>136</v>
      </c>
      <c r="I24" s="60">
        <v>7.8</v>
      </c>
    </row>
    <row r="25" spans="1:9" ht="15.75" thickBot="1" x14ac:dyDescent="0.3">
      <c r="A25" s="64">
        <v>153</v>
      </c>
      <c r="B25" s="57" t="s">
        <v>160</v>
      </c>
      <c r="C25" s="48">
        <v>922</v>
      </c>
      <c r="D25" s="48">
        <v>484</v>
      </c>
      <c r="E25" s="48">
        <v>438</v>
      </c>
      <c r="F25" s="48">
        <v>806</v>
      </c>
      <c r="G25" s="48">
        <v>87.4</v>
      </c>
      <c r="H25" s="48">
        <v>116</v>
      </c>
      <c r="I25" s="58">
        <v>12.6</v>
      </c>
    </row>
    <row r="26" spans="1:9" ht="15.75" thickBot="1" x14ac:dyDescent="0.3">
      <c r="A26" s="64">
        <v>154</v>
      </c>
      <c r="B26" s="59" t="s">
        <v>161</v>
      </c>
      <c r="C26" s="49">
        <v>856</v>
      </c>
      <c r="D26" s="49">
        <v>440</v>
      </c>
      <c r="E26" s="49">
        <v>416</v>
      </c>
      <c r="F26" s="49">
        <v>786</v>
      </c>
      <c r="G26" s="49">
        <v>91.8</v>
      </c>
      <c r="H26" s="49">
        <v>70</v>
      </c>
      <c r="I26" s="60">
        <v>8.1999999999999993</v>
      </c>
    </row>
    <row r="27" spans="1:9" ht="15.75" thickBot="1" x14ac:dyDescent="0.3">
      <c r="A27" s="64">
        <v>155</v>
      </c>
      <c r="B27" s="57" t="s">
        <v>162</v>
      </c>
      <c r="C27" s="48">
        <v>1062</v>
      </c>
      <c r="D27" s="48">
        <v>548</v>
      </c>
      <c r="E27" s="48">
        <v>514</v>
      </c>
      <c r="F27" s="48">
        <v>959</v>
      </c>
      <c r="G27" s="48">
        <v>90.3</v>
      </c>
      <c r="H27" s="48">
        <v>103</v>
      </c>
      <c r="I27" s="58">
        <v>9.6999999999999993</v>
      </c>
    </row>
    <row r="28" spans="1:9" ht="15.75" thickBot="1" x14ac:dyDescent="0.3">
      <c r="A28" s="64">
        <v>157</v>
      </c>
      <c r="B28" s="59" t="s">
        <v>163</v>
      </c>
      <c r="C28" s="49">
        <v>1350</v>
      </c>
      <c r="D28" s="49">
        <v>715</v>
      </c>
      <c r="E28" s="49">
        <v>635</v>
      </c>
      <c r="F28" s="49">
        <v>1246</v>
      </c>
      <c r="G28" s="49">
        <v>92.3</v>
      </c>
      <c r="H28" s="49">
        <v>104</v>
      </c>
      <c r="I28" s="60">
        <v>7.7</v>
      </c>
    </row>
    <row r="29" spans="1:9" ht="15.75" thickBot="1" x14ac:dyDescent="0.3">
      <c r="A29" s="64">
        <v>158</v>
      </c>
      <c r="B29" s="57" t="s">
        <v>164</v>
      </c>
      <c r="C29" s="48">
        <v>1028</v>
      </c>
      <c r="D29" s="48">
        <v>529</v>
      </c>
      <c r="E29" s="48">
        <v>499</v>
      </c>
      <c r="F29" s="48">
        <v>933</v>
      </c>
      <c r="G29" s="48">
        <v>90.8</v>
      </c>
      <c r="H29" s="48">
        <v>95</v>
      </c>
      <c r="I29" s="58">
        <v>9.1999999999999993</v>
      </c>
    </row>
    <row r="30" spans="1:9" ht="15.75" thickBot="1" x14ac:dyDescent="0.3">
      <c r="A30" s="64">
        <v>159</v>
      </c>
      <c r="B30" s="59" t="s">
        <v>165</v>
      </c>
      <c r="C30" s="49">
        <v>2783</v>
      </c>
      <c r="D30" s="49">
        <v>1437</v>
      </c>
      <c r="E30" s="49">
        <v>1346</v>
      </c>
      <c r="F30" s="49">
        <v>2472</v>
      </c>
      <c r="G30" s="49">
        <v>88.8</v>
      </c>
      <c r="H30" s="49">
        <v>311</v>
      </c>
      <c r="I30" s="60">
        <v>11.2</v>
      </c>
    </row>
    <row r="31" spans="1:9" ht="15.75" thickBot="1" x14ac:dyDescent="0.3">
      <c r="A31" s="64">
        <v>2</v>
      </c>
      <c r="B31" s="57" t="s">
        <v>166</v>
      </c>
      <c r="C31" s="48">
        <v>20011</v>
      </c>
      <c r="D31" s="48">
        <v>10314</v>
      </c>
      <c r="E31" s="48">
        <v>9697</v>
      </c>
      <c r="F31" s="48">
        <v>17246</v>
      </c>
      <c r="G31" s="48">
        <v>86.2</v>
      </c>
      <c r="H31" s="48">
        <v>2765</v>
      </c>
      <c r="I31" s="58">
        <v>13.8</v>
      </c>
    </row>
    <row r="32" spans="1:9" ht="15.75" thickBot="1" x14ac:dyDescent="0.3">
      <c r="A32" s="64">
        <v>241</v>
      </c>
      <c r="B32" s="59" t="s">
        <v>167</v>
      </c>
      <c r="C32" s="49">
        <v>11500</v>
      </c>
      <c r="D32" s="49">
        <v>5873</v>
      </c>
      <c r="E32" s="49">
        <v>5627</v>
      </c>
      <c r="F32" s="49">
        <v>9737</v>
      </c>
      <c r="G32" s="49">
        <v>84.7</v>
      </c>
      <c r="H32" s="49">
        <v>1763</v>
      </c>
      <c r="I32" s="60">
        <v>15.3</v>
      </c>
    </row>
    <row r="33" spans="1:9" ht="15.75" thickBot="1" x14ac:dyDescent="0.3">
      <c r="A33" s="64">
        <v>241001</v>
      </c>
      <c r="B33" s="57" t="s">
        <v>168</v>
      </c>
      <c r="C33" s="48">
        <v>5748</v>
      </c>
      <c r="D33" s="48">
        <v>2959</v>
      </c>
      <c r="E33" s="48">
        <v>2789</v>
      </c>
      <c r="F33" s="48">
        <v>4728</v>
      </c>
      <c r="G33" s="48">
        <v>82.3</v>
      </c>
      <c r="H33" s="48">
        <v>1020</v>
      </c>
      <c r="I33" s="58">
        <v>17.7</v>
      </c>
    </row>
    <row r="34" spans="1:9" ht="15.75" thickBot="1" x14ac:dyDescent="0.3">
      <c r="A34" s="64">
        <v>241999</v>
      </c>
      <c r="B34" s="57" t="s">
        <v>210</v>
      </c>
      <c r="C34" s="48">
        <f>C32-C33</f>
        <v>5752</v>
      </c>
      <c r="D34" s="48">
        <f t="shared" ref="D34:H34" si="0">D32-D33</f>
        <v>2914</v>
      </c>
      <c r="E34" s="48">
        <f t="shared" si="0"/>
        <v>2838</v>
      </c>
      <c r="F34" s="48">
        <f t="shared" si="0"/>
        <v>5009</v>
      </c>
      <c r="G34" s="48"/>
      <c r="H34" s="48">
        <f t="shared" si="0"/>
        <v>743</v>
      </c>
      <c r="I34" s="48"/>
    </row>
    <row r="35" spans="1:9" ht="15.75" thickBot="1" x14ac:dyDescent="0.3">
      <c r="A35" s="64">
        <v>251</v>
      </c>
      <c r="B35" s="59" t="s">
        <v>169</v>
      </c>
      <c r="C35" s="49">
        <v>1933</v>
      </c>
      <c r="D35" s="49">
        <v>1006</v>
      </c>
      <c r="E35" s="49">
        <v>927</v>
      </c>
      <c r="F35" s="49">
        <v>1705</v>
      </c>
      <c r="G35" s="49">
        <v>88.2</v>
      </c>
      <c r="H35" s="49">
        <v>228</v>
      </c>
      <c r="I35" s="60">
        <v>11.8</v>
      </c>
    </row>
    <row r="36" spans="1:9" ht="15.75" thickBot="1" x14ac:dyDescent="0.3">
      <c r="A36" s="64">
        <v>252</v>
      </c>
      <c r="B36" s="57" t="s">
        <v>170</v>
      </c>
      <c r="C36" s="48">
        <v>1282</v>
      </c>
      <c r="D36" s="48">
        <v>682</v>
      </c>
      <c r="E36" s="48">
        <v>600</v>
      </c>
      <c r="F36" s="48">
        <v>1080</v>
      </c>
      <c r="G36" s="48">
        <v>84.2</v>
      </c>
      <c r="H36" s="48">
        <v>202</v>
      </c>
      <c r="I36" s="58">
        <v>15.8</v>
      </c>
    </row>
    <row r="37" spans="1:9" ht="15.75" thickBot="1" x14ac:dyDescent="0.3">
      <c r="A37" s="64">
        <v>254</v>
      </c>
      <c r="B37" s="59" t="s">
        <v>171</v>
      </c>
      <c r="C37" s="49">
        <v>2317</v>
      </c>
      <c r="D37" s="49">
        <v>1197</v>
      </c>
      <c r="E37" s="49">
        <v>1120</v>
      </c>
      <c r="F37" s="49">
        <v>2048</v>
      </c>
      <c r="G37" s="49">
        <v>88.4</v>
      </c>
      <c r="H37" s="49">
        <v>269</v>
      </c>
      <c r="I37" s="60">
        <v>11.6</v>
      </c>
    </row>
    <row r="38" spans="1:9" ht="15.75" thickBot="1" x14ac:dyDescent="0.3">
      <c r="A38" s="64">
        <v>255</v>
      </c>
      <c r="B38" s="57" t="s">
        <v>172</v>
      </c>
      <c r="C38" s="48">
        <v>597</v>
      </c>
      <c r="D38" s="48">
        <v>311</v>
      </c>
      <c r="E38" s="48">
        <v>286</v>
      </c>
      <c r="F38" s="48">
        <v>542</v>
      </c>
      <c r="G38" s="48">
        <v>90.8</v>
      </c>
      <c r="H38" s="48">
        <v>55</v>
      </c>
      <c r="I38" s="58">
        <v>9.1999999999999993</v>
      </c>
    </row>
    <row r="39" spans="1:9" ht="15.75" thickBot="1" x14ac:dyDescent="0.3">
      <c r="A39" s="64">
        <v>256</v>
      </c>
      <c r="B39" s="59" t="s">
        <v>173</v>
      </c>
      <c r="C39" s="49">
        <v>1110</v>
      </c>
      <c r="D39" s="49">
        <v>566</v>
      </c>
      <c r="E39" s="49">
        <v>544</v>
      </c>
      <c r="F39" s="49">
        <v>991</v>
      </c>
      <c r="G39" s="49">
        <v>89.3</v>
      </c>
      <c r="H39" s="49">
        <v>119</v>
      </c>
      <c r="I39" s="60">
        <v>10.7</v>
      </c>
    </row>
    <row r="40" spans="1:9" ht="15.75" thickBot="1" x14ac:dyDescent="0.3">
      <c r="A40" s="64">
        <v>257</v>
      </c>
      <c r="B40" s="57" t="s">
        <v>174</v>
      </c>
      <c r="C40" s="48">
        <v>1272</v>
      </c>
      <c r="D40" s="48">
        <v>679</v>
      </c>
      <c r="E40" s="48">
        <v>593</v>
      </c>
      <c r="F40" s="48">
        <v>1143</v>
      </c>
      <c r="G40" s="48">
        <v>89.9</v>
      </c>
      <c r="H40" s="48">
        <v>129</v>
      </c>
      <c r="I40" s="58">
        <v>10.1</v>
      </c>
    </row>
    <row r="41" spans="1:9" ht="15.75" thickBot="1" x14ac:dyDescent="0.3">
      <c r="A41" s="64">
        <v>3</v>
      </c>
      <c r="B41" s="59" t="s">
        <v>175</v>
      </c>
      <c r="C41" s="49">
        <v>15197</v>
      </c>
      <c r="D41" s="49">
        <v>7761</v>
      </c>
      <c r="E41" s="49">
        <v>7436</v>
      </c>
      <c r="F41" s="49">
        <v>13781</v>
      </c>
      <c r="G41" s="49">
        <v>90.7</v>
      </c>
      <c r="H41" s="49">
        <v>1416</v>
      </c>
      <c r="I41" s="60">
        <v>9.3000000000000007</v>
      </c>
    </row>
    <row r="42" spans="1:9" ht="15.75" thickBot="1" x14ac:dyDescent="0.3">
      <c r="A42" s="64">
        <v>351</v>
      </c>
      <c r="B42" s="57" t="s">
        <v>176</v>
      </c>
      <c r="C42" s="48">
        <v>1586</v>
      </c>
      <c r="D42" s="48">
        <v>808</v>
      </c>
      <c r="E42" s="48">
        <v>778</v>
      </c>
      <c r="F42" s="48">
        <v>1416</v>
      </c>
      <c r="G42" s="48">
        <v>89.3</v>
      </c>
      <c r="H42" s="48">
        <v>170</v>
      </c>
      <c r="I42" s="58">
        <v>10.7</v>
      </c>
    </row>
    <row r="43" spans="1:9" ht="15.75" thickBot="1" x14ac:dyDescent="0.3">
      <c r="A43" s="64">
        <v>352</v>
      </c>
      <c r="B43" s="59" t="s">
        <v>177</v>
      </c>
      <c r="C43" s="49">
        <v>1695</v>
      </c>
      <c r="D43" s="49">
        <v>825</v>
      </c>
      <c r="E43" s="49">
        <v>870</v>
      </c>
      <c r="F43" s="49">
        <v>1584</v>
      </c>
      <c r="G43" s="49">
        <v>93.5</v>
      </c>
      <c r="H43" s="49">
        <v>111</v>
      </c>
      <c r="I43" s="60">
        <v>6.5</v>
      </c>
    </row>
    <row r="44" spans="1:9" ht="15.75" thickBot="1" x14ac:dyDescent="0.3">
      <c r="A44" s="64">
        <v>353</v>
      </c>
      <c r="B44" s="57" t="s">
        <v>178</v>
      </c>
      <c r="C44" s="48">
        <v>2199</v>
      </c>
      <c r="D44" s="48">
        <v>1116</v>
      </c>
      <c r="E44" s="48">
        <v>1083</v>
      </c>
      <c r="F44" s="48">
        <v>2003</v>
      </c>
      <c r="G44" s="48">
        <v>91.1</v>
      </c>
      <c r="H44" s="48">
        <v>196</v>
      </c>
      <c r="I44" s="58">
        <v>8.9</v>
      </c>
    </row>
    <row r="45" spans="1:9" ht="15.75" thickBot="1" x14ac:dyDescent="0.3">
      <c r="A45" s="64">
        <v>354</v>
      </c>
      <c r="B45" s="59" t="s">
        <v>179</v>
      </c>
      <c r="C45" s="49">
        <v>335</v>
      </c>
      <c r="D45" s="49">
        <v>173</v>
      </c>
      <c r="E45" s="49">
        <v>162</v>
      </c>
      <c r="F45" s="49">
        <v>300</v>
      </c>
      <c r="G45" s="49">
        <v>89.6</v>
      </c>
      <c r="H45" s="49">
        <v>35</v>
      </c>
      <c r="I45" s="60">
        <v>10.4</v>
      </c>
    </row>
    <row r="46" spans="1:9" ht="15.75" thickBot="1" x14ac:dyDescent="0.3">
      <c r="A46" s="64">
        <v>355</v>
      </c>
      <c r="B46" s="57" t="s">
        <v>180</v>
      </c>
      <c r="C46" s="48">
        <v>1656</v>
      </c>
      <c r="D46" s="48">
        <v>878</v>
      </c>
      <c r="E46" s="48">
        <v>778</v>
      </c>
      <c r="F46" s="48">
        <v>1519</v>
      </c>
      <c r="G46" s="48">
        <v>91.7</v>
      </c>
      <c r="H46" s="48">
        <v>137</v>
      </c>
      <c r="I46" s="58">
        <v>8.3000000000000007</v>
      </c>
    </row>
    <row r="47" spans="1:9" ht="15.75" thickBot="1" x14ac:dyDescent="0.3">
      <c r="A47" s="64">
        <v>356</v>
      </c>
      <c r="B47" s="59" t="s">
        <v>181</v>
      </c>
      <c r="C47" s="49">
        <v>938</v>
      </c>
      <c r="D47" s="49">
        <v>493</v>
      </c>
      <c r="E47" s="49">
        <v>445</v>
      </c>
      <c r="F47" s="49">
        <v>877</v>
      </c>
      <c r="G47" s="49">
        <v>93.5</v>
      </c>
      <c r="H47" s="49">
        <v>61</v>
      </c>
      <c r="I47" s="60">
        <v>6.5</v>
      </c>
    </row>
    <row r="48" spans="1:9" ht="15.75" thickBot="1" x14ac:dyDescent="0.3">
      <c r="A48" s="64">
        <v>357</v>
      </c>
      <c r="B48" s="57" t="s">
        <v>182</v>
      </c>
      <c r="C48" s="48">
        <v>1486</v>
      </c>
      <c r="D48" s="48">
        <v>747</v>
      </c>
      <c r="E48" s="48">
        <v>739</v>
      </c>
      <c r="F48" s="48">
        <v>1369</v>
      </c>
      <c r="G48" s="48">
        <v>92.1</v>
      </c>
      <c r="H48" s="48">
        <v>117</v>
      </c>
      <c r="I48" s="58">
        <v>7.9</v>
      </c>
    </row>
    <row r="49" spans="1:9" ht="15.75" thickBot="1" x14ac:dyDescent="0.3">
      <c r="A49" s="64">
        <v>358</v>
      </c>
      <c r="B49" s="59" t="s">
        <v>183</v>
      </c>
      <c r="C49" s="49">
        <v>1300</v>
      </c>
      <c r="D49" s="49">
        <v>670</v>
      </c>
      <c r="E49" s="49">
        <v>630</v>
      </c>
      <c r="F49" s="49">
        <v>1120</v>
      </c>
      <c r="G49" s="49">
        <v>86.2</v>
      </c>
      <c r="H49" s="49">
        <v>180</v>
      </c>
      <c r="I49" s="60">
        <v>13.8</v>
      </c>
    </row>
    <row r="50" spans="1:9" ht="15.75" thickBot="1" x14ac:dyDescent="0.3">
      <c r="A50" s="64">
        <v>359</v>
      </c>
      <c r="B50" s="57" t="s">
        <v>184</v>
      </c>
      <c r="C50" s="48">
        <v>2014</v>
      </c>
      <c r="D50" s="48">
        <v>1029</v>
      </c>
      <c r="E50" s="48">
        <v>985</v>
      </c>
      <c r="F50" s="48">
        <v>1779</v>
      </c>
      <c r="G50" s="48">
        <v>88.3</v>
      </c>
      <c r="H50" s="48">
        <v>235</v>
      </c>
      <c r="I50" s="58">
        <v>11.7</v>
      </c>
    </row>
    <row r="51" spans="1:9" ht="15.75" thickBot="1" x14ac:dyDescent="0.3">
      <c r="A51" s="64">
        <v>360</v>
      </c>
      <c r="B51" s="59" t="s">
        <v>185</v>
      </c>
      <c r="C51" s="49">
        <v>717</v>
      </c>
      <c r="D51" s="49">
        <v>357</v>
      </c>
      <c r="E51" s="49">
        <v>360</v>
      </c>
      <c r="F51" s="49">
        <v>651</v>
      </c>
      <c r="G51" s="49">
        <v>90.8</v>
      </c>
      <c r="H51" s="49">
        <v>66</v>
      </c>
      <c r="I51" s="60">
        <v>9.1999999999999993</v>
      </c>
    </row>
    <row r="52" spans="1:9" ht="15.75" thickBot="1" x14ac:dyDescent="0.3">
      <c r="A52" s="64">
        <v>361</v>
      </c>
      <c r="B52" s="57" t="s">
        <v>186</v>
      </c>
      <c r="C52" s="48">
        <v>1271</v>
      </c>
      <c r="D52" s="48">
        <v>665</v>
      </c>
      <c r="E52" s="48">
        <v>606</v>
      </c>
      <c r="F52" s="48">
        <v>1163</v>
      </c>
      <c r="G52" s="48">
        <v>91.5</v>
      </c>
      <c r="H52" s="48">
        <v>108</v>
      </c>
      <c r="I52" s="58">
        <v>8.5</v>
      </c>
    </row>
    <row r="53" spans="1:9" ht="15.75" thickBot="1" x14ac:dyDescent="0.3">
      <c r="A53" s="64">
        <v>4</v>
      </c>
      <c r="B53" s="59" t="s">
        <v>187</v>
      </c>
      <c r="C53" s="49">
        <v>24483</v>
      </c>
      <c r="D53" s="49">
        <v>12563</v>
      </c>
      <c r="E53" s="49">
        <v>11920</v>
      </c>
      <c r="F53" s="49">
        <v>21317</v>
      </c>
      <c r="G53" s="49">
        <v>87.1</v>
      </c>
      <c r="H53" s="49">
        <v>3166</v>
      </c>
      <c r="I53" s="60">
        <v>12.9</v>
      </c>
    </row>
    <row r="54" spans="1:9" ht="15.75" thickBot="1" x14ac:dyDescent="0.3">
      <c r="A54" s="64">
        <v>401</v>
      </c>
      <c r="B54" s="57" t="s">
        <v>188</v>
      </c>
      <c r="C54" s="48">
        <v>738</v>
      </c>
      <c r="D54" s="48">
        <v>409</v>
      </c>
      <c r="E54" s="48">
        <v>329</v>
      </c>
      <c r="F54" s="48">
        <v>559</v>
      </c>
      <c r="G54" s="48">
        <v>75.7</v>
      </c>
      <c r="H54" s="48">
        <v>179</v>
      </c>
      <c r="I54" s="58">
        <v>24.3</v>
      </c>
    </row>
    <row r="55" spans="1:9" ht="15.75" thickBot="1" x14ac:dyDescent="0.3">
      <c r="A55" s="64">
        <v>402</v>
      </c>
      <c r="B55" s="59" t="s">
        <v>189</v>
      </c>
      <c r="C55" s="49">
        <v>435</v>
      </c>
      <c r="D55" s="49">
        <v>230</v>
      </c>
      <c r="E55" s="49">
        <v>205</v>
      </c>
      <c r="F55" s="49">
        <v>360</v>
      </c>
      <c r="G55" s="49">
        <v>82.8</v>
      </c>
      <c r="H55" s="49">
        <v>75</v>
      </c>
      <c r="I55" s="60">
        <v>17.2</v>
      </c>
    </row>
    <row r="56" spans="1:9" ht="15.75" thickBot="1" x14ac:dyDescent="0.3">
      <c r="A56" s="64">
        <v>403</v>
      </c>
      <c r="B56" s="57" t="s">
        <v>190</v>
      </c>
      <c r="C56" s="48">
        <v>1656</v>
      </c>
      <c r="D56" s="48">
        <v>825</v>
      </c>
      <c r="E56" s="48">
        <v>831</v>
      </c>
      <c r="F56" s="48">
        <v>1400</v>
      </c>
      <c r="G56" s="48">
        <v>84.5</v>
      </c>
      <c r="H56" s="48">
        <v>256</v>
      </c>
      <c r="I56" s="58">
        <v>15.5</v>
      </c>
    </row>
    <row r="57" spans="1:9" ht="15.75" thickBot="1" x14ac:dyDescent="0.3">
      <c r="A57" s="64">
        <v>404</v>
      </c>
      <c r="B57" s="59" t="s">
        <v>191</v>
      </c>
      <c r="C57" s="49">
        <v>1524</v>
      </c>
      <c r="D57" s="49">
        <v>775</v>
      </c>
      <c r="E57" s="49">
        <v>749</v>
      </c>
      <c r="F57" s="49">
        <v>1282</v>
      </c>
      <c r="G57" s="49">
        <v>84.1</v>
      </c>
      <c r="H57" s="49">
        <v>242</v>
      </c>
      <c r="I57" s="60">
        <v>15.9</v>
      </c>
    </row>
    <row r="58" spans="1:9" ht="15.75" thickBot="1" x14ac:dyDescent="0.3">
      <c r="A58" s="64">
        <v>405</v>
      </c>
      <c r="B58" s="57" t="s">
        <v>192</v>
      </c>
      <c r="C58" s="48">
        <v>683</v>
      </c>
      <c r="D58" s="48">
        <v>362</v>
      </c>
      <c r="E58" s="48">
        <v>321</v>
      </c>
      <c r="F58" s="48">
        <v>533</v>
      </c>
      <c r="G58" s="48">
        <v>78</v>
      </c>
      <c r="H58" s="48">
        <v>150</v>
      </c>
      <c r="I58" s="58">
        <v>22</v>
      </c>
    </row>
    <row r="59" spans="1:9" ht="15.75" thickBot="1" x14ac:dyDescent="0.3">
      <c r="A59" s="64">
        <v>451</v>
      </c>
      <c r="B59" s="59" t="s">
        <v>193</v>
      </c>
      <c r="C59" s="49">
        <v>1088</v>
      </c>
      <c r="D59" s="49">
        <v>525</v>
      </c>
      <c r="E59" s="49">
        <v>563</v>
      </c>
      <c r="F59" s="49">
        <v>1007</v>
      </c>
      <c r="G59" s="49">
        <v>92.6</v>
      </c>
      <c r="H59" s="49">
        <v>81</v>
      </c>
      <c r="I59" s="60">
        <v>7.4</v>
      </c>
    </row>
    <row r="60" spans="1:9" ht="15.75" thickBot="1" x14ac:dyDescent="0.3">
      <c r="A60" s="64">
        <v>452</v>
      </c>
      <c r="B60" s="57" t="s">
        <v>194</v>
      </c>
      <c r="C60" s="48">
        <v>1593</v>
      </c>
      <c r="D60" s="48">
        <v>788</v>
      </c>
      <c r="E60" s="48">
        <v>805</v>
      </c>
      <c r="F60" s="48">
        <v>1471</v>
      </c>
      <c r="G60" s="48">
        <v>92.3</v>
      </c>
      <c r="H60" s="48">
        <v>122</v>
      </c>
      <c r="I60" s="58">
        <v>7.7</v>
      </c>
    </row>
    <row r="61" spans="1:9" ht="15.75" thickBot="1" x14ac:dyDescent="0.3">
      <c r="A61" s="64">
        <v>453</v>
      </c>
      <c r="B61" s="59" t="s">
        <v>195</v>
      </c>
      <c r="C61" s="49">
        <v>2036</v>
      </c>
      <c r="D61" s="49">
        <v>1030</v>
      </c>
      <c r="E61" s="49">
        <v>1006</v>
      </c>
      <c r="F61" s="49">
        <v>1752</v>
      </c>
      <c r="G61" s="49">
        <v>86.1</v>
      </c>
      <c r="H61" s="49">
        <v>284</v>
      </c>
      <c r="I61" s="60">
        <v>13.9</v>
      </c>
    </row>
    <row r="62" spans="1:9" ht="15.75" thickBot="1" x14ac:dyDescent="0.3">
      <c r="A62" s="64">
        <v>454</v>
      </c>
      <c r="B62" s="57" t="s">
        <v>196</v>
      </c>
      <c r="C62" s="48">
        <v>3336</v>
      </c>
      <c r="D62" s="48">
        <v>1730</v>
      </c>
      <c r="E62" s="48">
        <v>1606</v>
      </c>
      <c r="F62" s="48">
        <v>2902</v>
      </c>
      <c r="G62" s="48">
        <v>87</v>
      </c>
      <c r="H62" s="48">
        <v>434</v>
      </c>
      <c r="I62" s="58">
        <v>13</v>
      </c>
    </row>
    <row r="63" spans="1:9" ht="15.75" thickBot="1" x14ac:dyDescent="0.3">
      <c r="A63" s="64">
        <v>455</v>
      </c>
      <c r="B63" s="59" t="s">
        <v>197</v>
      </c>
      <c r="C63" s="49">
        <v>812</v>
      </c>
      <c r="D63" s="49">
        <v>428</v>
      </c>
      <c r="E63" s="49">
        <v>384</v>
      </c>
      <c r="F63" s="49">
        <v>765</v>
      </c>
      <c r="G63" s="49">
        <v>94.2</v>
      </c>
      <c r="H63" s="49">
        <v>47</v>
      </c>
      <c r="I63" s="60">
        <v>5.8</v>
      </c>
    </row>
    <row r="64" spans="1:9" ht="15.75" thickBot="1" x14ac:dyDescent="0.3">
      <c r="A64" s="64">
        <v>456</v>
      </c>
      <c r="B64" s="57" t="s">
        <v>198</v>
      </c>
      <c r="C64" s="48">
        <v>1333</v>
      </c>
      <c r="D64" s="48">
        <v>700</v>
      </c>
      <c r="E64" s="48">
        <v>633</v>
      </c>
      <c r="F64" s="48">
        <v>1158</v>
      </c>
      <c r="G64" s="48">
        <v>86.9</v>
      </c>
      <c r="H64" s="48">
        <v>175</v>
      </c>
      <c r="I64" s="58">
        <v>13.1</v>
      </c>
    </row>
    <row r="65" spans="1:9" ht="15.75" thickBot="1" x14ac:dyDescent="0.3">
      <c r="A65" s="64">
        <v>457</v>
      </c>
      <c r="B65" s="59" t="s">
        <v>199</v>
      </c>
      <c r="C65" s="49">
        <v>1640</v>
      </c>
      <c r="D65" s="49">
        <v>855</v>
      </c>
      <c r="E65" s="49">
        <v>785</v>
      </c>
      <c r="F65" s="49">
        <v>1431</v>
      </c>
      <c r="G65" s="49">
        <v>87.3</v>
      </c>
      <c r="H65" s="49">
        <v>209</v>
      </c>
      <c r="I65" s="60">
        <v>12.7</v>
      </c>
    </row>
    <row r="66" spans="1:9" ht="15.75" thickBot="1" x14ac:dyDescent="0.3">
      <c r="A66" s="64">
        <v>458</v>
      </c>
      <c r="B66" s="57" t="s">
        <v>200</v>
      </c>
      <c r="C66" s="48">
        <v>1150</v>
      </c>
      <c r="D66" s="48">
        <v>620</v>
      </c>
      <c r="E66" s="48">
        <v>530</v>
      </c>
      <c r="F66" s="48">
        <v>1030</v>
      </c>
      <c r="G66" s="48">
        <v>89.6</v>
      </c>
      <c r="H66" s="48">
        <v>120</v>
      </c>
      <c r="I66" s="58">
        <v>10.4</v>
      </c>
    </row>
    <row r="67" spans="1:9" ht="15.75" thickBot="1" x14ac:dyDescent="0.3">
      <c r="A67" s="64">
        <v>459</v>
      </c>
      <c r="B67" s="59" t="s">
        <v>201</v>
      </c>
      <c r="C67" s="49">
        <v>3522</v>
      </c>
      <c r="D67" s="49">
        <v>1773</v>
      </c>
      <c r="E67" s="49">
        <v>1749</v>
      </c>
      <c r="F67" s="49">
        <v>3140</v>
      </c>
      <c r="G67" s="49">
        <v>89.2</v>
      </c>
      <c r="H67" s="49">
        <v>382</v>
      </c>
      <c r="I67" s="60">
        <v>10.8</v>
      </c>
    </row>
    <row r="68" spans="1:9" ht="15.75" thickBot="1" x14ac:dyDescent="0.3">
      <c r="A68" s="64">
        <v>460</v>
      </c>
      <c r="B68" s="57" t="s">
        <v>202</v>
      </c>
      <c r="C68" s="48">
        <v>1668</v>
      </c>
      <c r="D68" s="48">
        <v>848</v>
      </c>
      <c r="E68" s="48">
        <v>820</v>
      </c>
      <c r="F68" s="48">
        <v>1380</v>
      </c>
      <c r="G68" s="48">
        <v>82.7</v>
      </c>
      <c r="H68" s="48">
        <v>288</v>
      </c>
      <c r="I68" s="58">
        <v>17.3</v>
      </c>
    </row>
    <row r="69" spans="1:9" ht="15.75" thickBot="1" x14ac:dyDescent="0.3">
      <c r="A69" s="64">
        <v>461</v>
      </c>
      <c r="B69" s="59" t="s">
        <v>203</v>
      </c>
      <c r="C69" s="49">
        <v>775</v>
      </c>
      <c r="D69" s="49">
        <v>416</v>
      </c>
      <c r="E69" s="49">
        <v>359</v>
      </c>
      <c r="F69" s="49">
        <v>692</v>
      </c>
      <c r="G69" s="49">
        <v>89.3</v>
      </c>
      <c r="H69" s="49">
        <v>83</v>
      </c>
      <c r="I69" s="60">
        <v>10.7</v>
      </c>
    </row>
    <row r="70" spans="1:9" ht="15.75" thickBot="1" x14ac:dyDescent="0.3">
      <c r="A70" s="64">
        <v>462</v>
      </c>
      <c r="B70" s="61" t="s">
        <v>204</v>
      </c>
      <c r="C70" s="62">
        <v>494</v>
      </c>
      <c r="D70" s="62">
        <v>249</v>
      </c>
      <c r="E70" s="62">
        <v>245</v>
      </c>
      <c r="F70" s="62">
        <v>455</v>
      </c>
      <c r="G70" s="62">
        <v>92.1</v>
      </c>
      <c r="H70" s="62">
        <v>39</v>
      </c>
      <c r="I70" s="63">
        <v>7.9</v>
      </c>
    </row>
  </sheetData>
  <mergeCells count="3">
    <mergeCell ref="C14:E15"/>
    <mergeCell ref="F14:G15"/>
    <mergeCell ref="H14:I15"/>
  </mergeCells>
  <hyperlinks>
    <hyperlink ref="B1" r:id="rId1" display="https://www1.nls.niedersachsen.de/Statistik/pool/K1101011/K1101011_000017AF0FE025189CFB9BE470D63145D252847A59CFE115DBAB.zip" xr:uid="{0F910D38-57E1-4744-9553-B3501D7721EF}"/>
  </hyperlinks>
  <pageMargins left="0.7" right="0.7" top="0.78740157499999996" bottom="0.78740157499999996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5F1A8-89D8-40F4-8407-5673011C1F01}">
  <sheetPr codeName="Tabelle8"/>
  <dimension ref="A1:I70"/>
  <sheetViews>
    <sheetView topLeftCell="A32" workbookViewId="0">
      <selection activeCell="A19" sqref="A19:A69"/>
    </sheetView>
  </sheetViews>
  <sheetFormatPr baseColWidth="10" defaultRowHeight="15" x14ac:dyDescent="0.25"/>
  <cols>
    <col min="2" max="2" width="57.5703125" bestFit="1" customWidth="1"/>
  </cols>
  <sheetData>
    <row r="1" spans="2:9" x14ac:dyDescent="0.25">
      <c r="B1" s="26" t="s">
        <v>137</v>
      </c>
    </row>
    <row r="3" spans="2:9" x14ac:dyDescent="0.25">
      <c r="B3" s="27" t="s">
        <v>138</v>
      </c>
    </row>
    <row r="4" spans="2:9" x14ac:dyDescent="0.25">
      <c r="B4" s="27" t="s">
        <v>139</v>
      </c>
    </row>
    <row r="6" spans="2:9" x14ac:dyDescent="0.25">
      <c r="B6" s="28" t="s">
        <v>140</v>
      </c>
    </row>
    <row r="8" spans="2:9" x14ac:dyDescent="0.25">
      <c r="B8" t="s">
        <v>141</v>
      </c>
    </row>
    <row r="9" spans="2:9" x14ac:dyDescent="0.25">
      <c r="B9" t="s">
        <v>142</v>
      </c>
    </row>
    <row r="10" spans="2:9" x14ac:dyDescent="0.25">
      <c r="B10" t="s">
        <v>143</v>
      </c>
    </row>
    <row r="12" spans="2:9" x14ac:dyDescent="0.25">
      <c r="B12" t="s">
        <v>144</v>
      </c>
    </row>
    <row r="14" spans="2:9" x14ac:dyDescent="0.25">
      <c r="B14" s="29" t="s">
        <v>67</v>
      </c>
      <c r="C14" s="103" t="s">
        <v>148</v>
      </c>
      <c r="D14" s="104"/>
      <c r="E14" s="105"/>
      <c r="F14" s="103" t="s">
        <v>70</v>
      </c>
      <c r="G14" s="105"/>
      <c r="H14" s="103" t="s">
        <v>133</v>
      </c>
      <c r="I14" s="105"/>
    </row>
    <row r="15" spans="2:9" x14ac:dyDescent="0.25">
      <c r="B15" s="30" t="s">
        <v>145</v>
      </c>
      <c r="C15" s="106"/>
      <c r="D15" s="107"/>
      <c r="E15" s="108"/>
      <c r="F15" s="106"/>
      <c r="G15" s="108"/>
      <c r="H15" s="106"/>
      <c r="I15" s="108"/>
    </row>
    <row r="16" spans="2:9" x14ac:dyDescent="0.25">
      <c r="B16" s="30" t="s">
        <v>146</v>
      </c>
      <c r="C16" s="32" t="s">
        <v>149</v>
      </c>
      <c r="D16" s="32" t="s">
        <v>150</v>
      </c>
      <c r="E16" s="32" t="s">
        <v>151</v>
      </c>
      <c r="F16" s="32" t="s">
        <v>152</v>
      </c>
      <c r="G16" s="32" t="s">
        <v>153</v>
      </c>
      <c r="H16" s="32" t="s">
        <v>152</v>
      </c>
      <c r="I16" s="32" t="s">
        <v>153</v>
      </c>
    </row>
    <row r="17" spans="1:9" ht="45" x14ac:dyDescent="0.25">
      <c r="B17" s="31" t="s">
        <v>147</v>
      </c>
      <c r="C17" s="32">
        <v>1</v>
      </c>
      <c r="D17" s="32">
        <v>2</v>
      </c>
      <c r="E17" s="32">
        <v>3</v>
      </c>
      <c r="F17" s="32">
        <v>4</v>
      </c>
      <c r="G17" s="32">
        <v>5</v>
      </c>
      <c r="H17" s="32">
        <v>6</v>
      </c>
      <c r="I17" s="32">
        <v>7</v>
      </c>
    </row>
    <row r="18" spans="1:9" x14ac:dyDescent="0.25">
      <c r="B18" s="34"/>
      <c r="I18" s="35"/>
    </row>
    <row r="19" spans="1:9" ht="45" x14ac:dyDescent="0.25">
      <c r="A19" s="41">
        <v>0</v>
      </c>
      <c r="B19" s="33" t="s">
        <v>154</v>
      </c>
      <c r="C19" s="33">
        <v>73286</v>
      </c>
      <c r="D19" s="33">
        <v>37525</v>
      </c>
      <c r="E19" s="33">
        <v>35761</v>
      </c>
      <c r="F19" s="33">
        <v>64739</v>
      </c>
      <c r="G19" s="33">
        <v>88.3</v>
      </c>
      <c r="H19" s="33">
        <v>8547</v>
      </c>
      <c r="I19" s="33">
        <v>11.7</v>
      </c>
    </row>
    <row r="20" spans="1:9" ht="45" x14ac:dyDescent="0.25">
      <c r="A20" s="41">
        <v>1</v>
      </c>
      <c r="B20" s="33" t="s">
        <v>155</v>
      </c>
      <c r="C20" s="33">
        <v>14282</v>
      </c>
      <c r="D20" s="33">
        <v>7341</v>
      </c>
      <c r="E20" s="33">
        <v>6941</v>
      </c>
      <c r="F20" s="33">
        <v>12623</v>
      </c>
      <c r="G20" s="33">
        <v>88.4</v>
      </c>
      <c r="H20" s="33">
        <v>1659</v>
      </c>
      <c r="I20" s="33">
        <v>11.6</v>
      </c>
    </row>
    <row r="21" spans="1:9" ht="45" x14ac:dyDescent="0.25">
      <c r="A21" s="41">
        <v>101</v>
      </c>
      <c r="B21" s="33" t="s">
        <v>156</v>
      </c>
      <c r="C21" s="33">
        <v>2431</v>
      </c>
      <c r="D21" s="33">
        <v>1224</v>
      </c>
      <c r="E21" s="33">
        <v>1207</v>
      </c>
      <c r="F21" s="33">
        <v>2192</v>
      </c>
      <c r="G21" s="33">
        <v>90.2</v>
      </c>
      <c r="H21" s="33">
        <v>239</v>
      </c>
      <c r="I21" s="33">
        <v>9.8000000000000007</v>
      </c>
    </row>
    <row r="22" spans="1:9" ht="45" x14ac:dyDescent="0.25">
      <c r="A22" s="41">
        <v>102</v>
      </c>
      <c r="B22" s="33" t="s">
        <v>157</v>
      </c>
      <c r="C22" s="33">
        <v>1127</v>
      </c>
      <c r="D22" s="33">
        <v>584</v>
      </c>
      <c r="E22" s="33">
        <v>543</v>
      </c>
      <c r="F22" s="33">
        <v>835</v>
      </c>
      <c r="G22" s="33">
        <v>74.099999999999994</v>
      </c>
      <c r="H22" s="33">
        <v>292</v>
      </c>
      <c r="I22" s="33">
        <v>25.9</v>
      </c>
    </row>
    <row r="23" spans="1:9" ht="45" x14ac:dyDescent="0.25">
      <c r="A23" s="41">
        <v>103</v>
      </c>
      <c r="B23" s="33" t="s">
        <v>158</v>
      </c>
      <c r="C23" s="33">
        <v>1297</v>
      </c>
      <c r="D23" s="33">
        <v>695</v>
      </c>
      <c r="E23" s="33">
        <v>602</v>
      </c>
      <c r="F23" s="33">
        <v>1110</v>
      </c>
      <c r="G23" s="33">
        <v>85.6</v>
      </c>
      <c r="H23" s="33">
        <v>187</v>
      </c>
      <c r="I23" s="33">
        <v>14.4</v>
      </c>
    </row>
    <row r="24" spans="1:9" x14ac:dyDescent="0.25">
      <c r="A24" s="41">
        <v>151</v>
      </c>
      <c r="B24" s="33" t="s">
        <v>159</v>
      </c>
      <c r="C24" s="33">
        <v>1783</v>
      </c>
      <c r="D24" s="33">
        <v>908</v>
      </c>
      <c r="E24" s="33">
        <v>875</v>
      </c>
      <c r="F24" s="33">
        <v>1655</v>
      </c>
      <c r="G24" s="33">
        <v>92.8</v>
      </c>
      <c r="H24" s="33">
        <v>128</v>
      </c>
      <c r="I24" s="33">
        <v>7.2</v>
      </c>
    </row>
    <row r="25" spans="1:9" x14ac:dyDescent="0.25">
      <c r="A25" s="41">
        <v>153</v>
      </c>
      <c r="B25" s="33" t="s">
        <v>160</v>
      </c>
      <c r="C25" s="33">
        <v>929</v>
      </c>
      <c r="D25" s="33">
        <v>491</v>
      </c>
      <c r="E25" s="33">
        <v>438</v>
      </c>
      <c r="F25" s="33">
        <v>796</v>
      </c>
      <c r="G25" s="33">
        <v>85.7</v>
      </c>
      <c r="H25" s="33">
        <v>133</v>
      </c>
      <c r="I25" s="33">
        <v>14.3</v>
      </c>
    </row>
    <row r="26" spans="1:9" ht="30" x14ac:dyDescent="0.25">
      <c r="A26" s="41">
        <v>154</v>
      </c>
      <c r="B26" s="33" t="s">
        <v>161</v>
      </c>
      <c r="C26" s="33">
        <v>809</v>
      </c>
      <c r="D26" s="33">
        <v>427</v>
      </c>
      <c r="E26" s="33">
        <v>382</v>
      </c>
      <c r="F26" s="33">
        <v>734</v>
      </c>
      <c r="G26" s="33">
        <v>90.7</v>
      </c>
      <c r="H26" s="33">
        <v>75</v>
      </c>
      <c r="I26" s="33">
        <v>9.3000000000000007</v>
      </c>
    </row>
    <row r="27" spans="1:9" ht="30" x14ac:dyDescent="0.25">
      <c r="A27" s="41">
        <v>155</v>
      </c>
      <c r="B27" s="33" t="s">
        <v>162</v>
      </c>
      <c r="C27" s="33">
        <v>1031</v>
      </c>
      <c r="D27" s="33">
        <v>503</v>
      </c>
      <c r="E27" s="33">
        <v>528</v>
      </c>
      <c r="F27" s="33">
        <v>920</v>
      </c>
      <c r="G27" s="33">
        <v>89.2</v>
      </c>
      <c r="H27" s="33">
        <v>111</v>
      </c>
      <c r="I27" s="33">
        <v>10.8</v>
      </c>
    </row>
    <row r="28" spans="1:9" x14ac:dyDescent="0.25">
      <c r="A28" s="41">
        <v>157</v>
      </c>
      <c r="B28" s="33" t="s">
        <v>163</v>
      </c>
      <c r="C28" s="33">
        <v>1247</v>
      </c>
      <c r="D28" s="33">
        <v>634</v>
      </c>
      <c r="E28" s="33">
        <v>613</v>
      </c>
      <c r="F28" s="33">
        <v>1119</v>
      </c>
      <c r="G28" s="33">
        <v>89.7</v>
      </c>
      <c r="H28" s="33">
        <v>128</v>
      </c>
      <c r="I28" s="33">
        <v>10.3</v>
      </c>
    </row>
    <row r="29" spans="1:9" x14ac:dyDescent="0.25">
      <c r="A29" s="41">
        <v>158</v>
      </c>
      <c r="B29" s="33" t="s">
        <v>164</v>
      </c>
      <c r="C29" s="33">
        <v>993</v>
      </c>
      <c r="D29" s="33">
        <v>516</v>
      </c>
      <c r="E29" s="33">
        <v>477</v>
      </c>
      <c r="F29" s="33">
        <v>914</v>
      </c>
      <c r="G29" s="33">
        <v>92</v>
      </c>
      <c r="H29" s="33">
        <v>79</v>
      </c>
      <c r="I29" s="33">
        <v>8</v>
      </c>
    </row>
    <row r="30" spans="1:9" x14ac:dyDescent="0.25">
      <c r="A30" s="41">
        <v>159</v>
      </c>
      <c r="B30" s="33" t="s">
        <v>165</v>
      </c>
      <c r="C30" s="33">
        <v>2635</v>
      </c>
      <c r="D30" s="33">
        <v>1359</v>
      </c>
      <c r="E30" s="33">
        <v>1276</v>
      </c>
      <c r="F30" s="33">
        <v>2348</v>
      </c>
      <c r="G30" s="33">
        <v>89.1</v>
      </c>
      <c r="H30" s="33">
        <v>287</v>
      </c>
      <c r="I30" s="33">
        <v>10.9</v>
      </c>
    </row>
    <row r="31" spans="1:9" x14ac:dyDescent="0.25">
      <c r="A31" s="41">
        <v>2</v>
      </c>
      <c r="B31" s="33" t="s">
        <v>166</v>
      </c>
      <c r="C31" s="33">
        <v>19289</v>
      </c>
      <c r="D31" s="33">
        <v>9841</v>
      </c>
      <c r="E31" s="33">
        <v>9448</v>
      </c>
      <c r="F31" s="33">
        <v>16920</v>
      </c>
      <c r="G31" s="33">
        <v>87.7</v>
      </c>
      <c r="H31" s="33">
        <v>2369</v>
      </c>
      <c r="I31" s="33">
        <v>12.3</v>
      </c>
    </row>
    <row r="32" spans="1:9" x14ac:dyDescent="0.25">
      <c r="A32" s="41">
        <v>241</v>
      </c>
      <c r="B32" s="33" t="s">
        <v>167</v>
      </c>
      <c r="C32" s="33">
        <v>10898</v>
      </c>
      <c r="D32" s="33">
        <v>5522</v>
      </c>
      <c r="E32" s="33">
        <v>5376</v>
      </c>
      <c r="F32" s="33">
        <v>9538</v>
      </c>
      <c r="G32" s="33">
        <v>87.5</v>
      </c>
      <c r="H32" s="33">
        <v>1360</v>
      </c>
      <c r="I32" s="33">
        <v>12.5</v>
      </c>
    </row>
    <row r="33" spans="1:9" x14ac:dyDescent="0.25">
      <c r="A33" s="41">
        <v>241001</v>
      </c>
      <c r="B33" s="33" t="s">
        <v>168</v>
      </c>
      <c r="C33" s="33">
        <v>5423</v>
      </c>
      <c r="D33" s="33">
        <v>2735</v>
      </c>
      <c r="E33" s="33">
        <v>2688</v>
      </c>
      <c r="F33" s="33">
        <v>4625</v>
      </c>
      <c r="G33" s="33">
        <v>85.3</v>
      </c>
      <c r="H33" s="33">
        <v>798</v>
      </c>
      <c r="I33" s="33">
        <v>14.7</v>
      </c>
    </row>
    <row r="34" spans="1:9" x14ac:dyDescent="0.25">
      <c r="A34" s="41">
        <v>241999</v>
      </c>
      <c r="B34" s="33" t="s">
        <v>210</v>
      </c>
      <c r="C34" s="33">
        <f>C32-C33</f>
        <v>5475</v>
      </c>
      <c r="D34" s="33">
        <f t="shared" ref="D34:H34" si="0">D32-D33</f>
        <v>2787</v>
      </c>
      <c r="E34" s="33">
        <f t="shared" si="0"/>
        <v>2688</v>
      </c>
      <c r="F34" s="33">
        <f t="shared" si="0"/>
        <v>4913</v>
      </c>
      <c r="G34" s="33"/>
      <c r="H34" s="33">
        <f t="shared" si="0"/>
        <v>562</v>
      </c>
      <c r="I34" s="33"/>
    </row>
    <row r="35" spans="1:9" x14ac:dyDescent="0.25">
      <c r="A35" s="41">
        <v>251</v>
      </c>
      <c r="B35" s="33" t="s">
        <v>169</v>
      </c>
      <c r="C35" s="33">
        <v>1949</v>
      </c>
      <c r="D35" s="33">
        <v>1004</v>
      </c>
      <c r="E35" s="33">
        <v>945</v>
      </c>
      <c r="F35" s="33">
        <v>1731</v>
      </c>
      <c r="G35" s="33">
        <v>88.8</v>
      </c>
      <c r="H35" s="33">
        <v>218</v>
      </c>
      <c r="I35" s="33">
        <v>11.2</v>
      </c>
    </row>
    <row r="36" spans="1:9" x14ac:dyDescent="0.25">
      <c r="A36" s="41">
        <v>252</v>
      </c>
      <c r="B36" s="33" t="s">
        <v>170</v>
      </c>
      <c r="C36" s="33">
        <v>1287</v>
      </c>
      <c r="D36" s="33">
        <v>658</v>
      </c>
      <c r="E36" s="33">
        <v>629</v>
      </c>
      <c r="F36" s="33">
        <v>1089</v>
      </c>
      <c r="G36" s="33">
        <v>84.6</v>
      </c>
      <c r="H36" s="33">
        <v>198</v>
      </c>
      <c r="I36" s="33">
        <v>15.4</v>
      </c>
    </row>
    <row r="37" spans="1:9" x14ac:dyDescent="0.25">
      <c r="A37" s="41">
        <v>254</v>
      </c>
      <c r="B37" s="33" t="s">
        <v>171</v>
      </c>
      <c r="C37" s="33">
        <v>2339</v>
      </c>
      <c r="D37" s="33">
        <v>1209</v>
      </c>
      <c r="E37" s="33">
        <v>1130</v>
      </c>
      <c r="F37" s="33">
        <v>2077</v>
      </c>
      <c r="G37" s="33">
        <v>88.8</v>
      </c>
      <c r="H37" s="33">
        <v>262</v>
      </c>
      <c r="I37" s="33">
        <v>11.2</v>
      </c>
    </row>
    <row r="38" spans="1:9" x14ac:dyDescent="0.25">
      <c r="A38" s="41">
        <v>255</v>
      </c>
      <c r="B38" s="33" t="s">
        <v>172</v>
      </c>
      <c r="C38" s="33">
        <v>498</v>
      </c>
      <c r="D38" s="33">
        <v>256</v>
      </c>
      <c r="E38" s="33">
        <v>242</v>
      </c>
      <c r="F38" s="33">
        <v>448</v>
      </c>
      <c r="G38" s="33">
        <v>90</v>
      </c>
      <c r="H38" s="33">
        <v>50</v>
      </c>
      <c r="I38" s="33">
        <v>10</v>
      </c>
    </row>
    <row r="39" spans="1:9" x14ac:dyDescent="0.25">
      <c r="A39" s="41">
        <v>256</v>
      </c>
      <c r="B39" s="33" t="s">
        <v>173</v>
      </c>
      <c r="C39" s="33">
        <v>1065</v>
      </c>
      <c r="D39" s="33">
        <v>539</v>
      </c>
      <c r="E39" s="33">
        <v>526</v>
      </c>
      <c r="F39" s="33">
        <v>923</v>
      </c>
      <c r="G39" s="33">
        <v>86.7</v>
      </c>
      <c r="H39" s="33">
        <v>142</v>
      </c>
      <c r="I39" s="33">
        <v>13.3</v>
      </c>
    </row>
    <row r="40" spans="1:9" x14ac:dyDescent="0.25">
      <c r="A40" s="41">
        <v>257</v>
      </c>
      <c r="B40" s="33" t="s">
        <v>174</v>
      </c>
      <c r="C40" s="33">
        <v>1253</v>
      </c>
      <c r="D40" s="33">
        <v>653</v>
      </c>
      <c r="E40" s="33">
        <v>600</v>
      </c>
      <c r="F40" s="33">
        <v>1114</v>
      </c>
      <c r="G40" s="33">
        <v>88.9</v>
      </c>
      <c r="H40" s="33">
        <v>139</v>
      </c>
      <c r="I40" s="33">
        <v>11.1</v>
      </c>
    </row>
    <row r="41" spans="1:9" x14ac:dyDescent="0.25">
      <c r="A41" s="41">
        <v>3</v>
      </c>
      <c r="B41" s="33" t="s">
        <v>175</v>
      </c>
      <c r="C41" s="33">
        <v>15139</v>
      </c>
      <c r="D41" s="33">
        <v>7846</v>
      </c>
      <c r="E41" s="33">
        <v>7293</v>
      </c>
      <c r="F41" s="33">
        <v>13727</v>
      </c>
      <c r="G41" s="33">
        <v>90.7</v>
      </c>
      <c r="H41" s="33">
        <v>1412</v>
      </c>
      <c r="I41" s="33">
        <v>9.3000000000000007</v>
      </c>
    </row>
    <row r="42" spans="1:9" x14ac:dyDescent="0.25">
      <c r="A42" s="41">
        <v>351</v>
      </c>
      <c r="B42" s="33" t="s">
        <v>176</v>
      </c>
      <c r="C42" s="33">
        <v>1643</v>
      </c>
      <c r="D42" s="33">
        <v>825</v>
      </c>
      <c r="E42" s="33">
        <v>818</v>
      </c>
      <c r="F42" s="33">
        <v>1483</v>
      </c>
      <c r="G42" s="33">
        <v>90.3</v>
      </c>
      <c r="H42" s="33">
        <v>160</v>
      </c>
      <c r="I42" s="33">
        <v>9.6999999999999993</v>
      </c>
    </row>
    <row r="43" spans="1:9" x14ac:dyDescent="0.25">
      <c r="A43" s="41">
        <v>352</v>
      </c>
      <c r="B43" s="33" t="s">
        <v>177</v>
      </c>
      <c r="C43" s="33">
        <v>1521</v>
      </c>
      <c r="D43" s="33">
        <v>763</v>
      </c>
      <c r="E43" s="33">
        <v>758</v>
      </c>
      <c r="F43" s="33">
        <v>1390</v>
      </c>
      <c r="G43" s="33">
        <v>91.4</v>
      </c>
      <c r="H43" s="33">
        <v>131</v>
      </c>
      <c r="I43" s="33">
        <v>8.6</v>
      </c>
    </row>
    <row r="44" spans="1:9" x14ac:dyDescent="0.25">
      <c r="A44" s="41">
        <v>353</v>
      </c>
      <c r="B44" s="33" t="s">
        <v>178</v>
      </c>
      <c r="C44" s="33">
        <v>2279</v>
      </c>
      <c r="D44" s="33">
        <v>1202</v>
      </c>
      <c r="E44" s="33">
        <v>1077</v>
      </c>
      <c r="F44" s="33">
        <v>2094</v>
      </c>
      <c r="G44" s="33">
        <v>91.9</v>
      </c>
      <c r="H44" s="33">
        <v>185</v>
      </c>
      <c r="I44" s="33">
        <v>8.1</v>
      </c>
    </row>
    <row r="45" spans="1:9" x14ac:dyDescent="0.25">
      <c r="A45" s="41">
        <v>354</v>
      </c>
      <c r="B45" s="33" t="s">
        <v>179</v>
      </c>
      <c r="C45" s="33">
        <v>358</v>
      </c>
      <c r="D45" s="33">
        <v>180</v>
      </c>
      <c r="E45" s="33">
        <v>178</v>
      </c>
      <c r="F45" s="33">
        <v>328</v>
      </c>
      <c r="G45" s="33">
        <v>91.6</v>
      </c>
      <c r="H45" s="33">
        <v>30</v>
      </c>
      <c r="I45" s="33">
        <v>8.4</v>
      </c>
    </row>
    <row r="46" spans="1:9" x14ac:dyDescent="0.25">
      <c r="A46" s="41">
        <v>355</v>
      </c>
      <c r="B46" s="33" t="s">
        <v>180</v>
      </c>
      <c r="C46" s="33">
        <v>1656</v>
      </c>
      <c r="D46" s="33">
        <v>837</v>
      </c>
      <c r="E46" s="33">
        <v>819</v>
      </c>
      <c r="F46" s="33">
        <v>1510</v>
      </c>
      <c r="G46" s="33">
        <v>91.2</v>
      </c>
      <c r="H46" s="33">
        <v>146</v>
      </c>
      <c r="I46" s="33">
        <v>8.8000000000000007</v>
      </c>
    </row>
    <row r="47" spans="1:9" x14ac:dyDescent="0.25">
      <c r="A47" s="41">
        <v>356</v>
      </c>
      <c r="B47" s="33" t="s">
        <v>181</v>
      </c>
      <c r="C47" s="33">
        <v>990</v>
      </c>
      <c r="D47" s="33">
        <v>505</v>
      </c>
      <c r="E47" s="33">
        <v>485</v>
      </c>
      <c r="F47" s="33">
        <v>908</v>
      </c>
      <c r="G47" s="33">
        <v>91.7</v>
      </c>
      <c r="H47" s="33">
        <v>82</v>
      </c>
      <c r="I47" s="33">
        <v>8.3000000000000007</v>
      </c>
    </row>
    <row r="48" spans="1:9" x14ac:dyDescent="0.25">
      <c r="A48" s="41">
        <v>357</v>
      </c>
      <c r="B48" s="33" t="s">
        <v>182</v>
      </c>
      <c r="C48" s="33">
        <v>1475</v>
      </c>
      <c r="D48" s="33">
        <v>796</v>
      </c>
      <c r="E48" s="33">
        <v>679</v>
      </c>
      <c r="F48" s="33">
        <v>1370</v>
      </c>
      <c r="G48" s="33">
        <v>92.9</v>
      </c>
      <c r="H48" s="33">
        <v>105</v>
      </c>
      <c r="I48" s="33">
        <v>7.1</v>
      </c>
    </row>
    <row r="49" spans="1:9" x14ac:dyDescent="0.25">
      <c r="A49" s="41">
        <v>358</v>
      </c>
      <c r="B49" s="33" t="s">
        <v>183</v>
      </c>
      <c r="C49" s="33">
        <v>1286</v>
      </c>
      <c r="D49" s="33">
        <v>667</v>
      </c>
      <c r="E49" s="33">
        <v>619</v>
      </c>
      <c r="F49" s="33">
        <v>1101</v>
      </c>
      <c r="G49" s="33">
        <v>85.6</v>
      </c>
      <c r="H49" s="33">
        <v>185</v>
      </c>
      <c r="I49" s="33">
        <v>14.4</v>
      </c>
    </row>
    <row r="50" spans="1:9" x14ac:dyDescent="0.25">
      <c r="A50" s="41">
        <v>359</v>
      </c>
      <c r="B50" s="33" t="s">
        <v>184</v>
      </c>
      <c r="C50" s="33">
        <v>1934</v>
      </c>
      <c r="D50" s="33">
        <v>1039</v>
      </c>
      <c r="E50" s="33">
        <v>895</v>
      </c>
      <c r="F50" s="33">
        <v>1716</v>
      </c>
      <c r="G50" s="33">
        <v>88.7</v>
      </c>
      <c r="H50" s="33">
        <v>218</v>
      </c>
      <c r="I50" s="33">
        <v>11.3</v>
      </c>
    </row>
    <row r="51" spans="1:9" x14ac:dyDescent="0.25">
      <c r="A51" s="41">
        <v>360</v>
      </c>
      <c r="B51" s="33" t="s">
        <v>185</v>
      </c>
      <c r="C51" s="33">
        <v>728</v>
      </c>
      <c r="D51" s="33">
        <v>380</v>
      </c>
      <c r="E51" s="33">
        <v>348</v>
      </c>
      <c r="F51" s="33">
        <v>671</v>
      </c>
      <c r="G51" s="33">
        <v>92.2</v>
      </c>
      <c r="H51" s="33">
        <v>57</v>
      </c>
      <c r="I51" s="33">
        <v>7.8</v>
      </c>
    </row>
    <row r="52" spans="1:9" x14ac:dyDescent="0.25">
      <c r="A52" s="41">
        <v>361</v>
      </c>
      <c r="B52" s="33" t="s">
        <v>186</v>
      </c>
      <c r="C52" s="33">
        <v>1269</v>
      </c>
      <c r="D52" s="33">
        <v>652</v>
      </c>
      <c r="E52" s="33">
        <v>617</v>
      </c>
      <c r="F52" s="33">
        <v>1156</v>
      </c>
      <c r="G52" s="33">
        <v>91.1</v>
      </c>
      <c r="H52" s="33">
        <v>113</v>
      </c>
      <c r="I52" s="33">
        <v>8.9</v>
      </c>
    </row>
    <row r="53" spans="1:9" x14ac:dyDescent="0.25">
      <c r="A53" s="41">
        <v>4</v>
      </c>
      <c r="B53" s="33" t="s">
        <v>187</v>
      </c>
      <c r="C53" s="33">
        <v>24576</v>
      </c>
      <c r="D53" s="33">
        <v>12497</v>
      </c>
      <c r="E53" s="33">
        <v>12079</v>
      </c>
      <c r="F53" s="33">
        <v>21469</v>
      </c>
      <c r="G53" s="33">
        <v>87.4</v>
      </c>
      <c r="H53" s="33">
        <v>3107</v>
      </c>
      <c r="I53" s="33">
        <v>12.6</v>
      </c>
    </row>
    <row r="54" spans="1:9" x14ac:dyDescent="0.25">
      <c r="A54" s="41">
        <v>401</v>
      </c>
      <c r="B54" s="33" t="s">
        <v>188</v>
      </c>
      <c r="C54" s="33">
        <v>849</v>
      </c>
      <c r="D54" s="33">
        <v>434</v>
      </c>
      <c r="E54" s="33">
        <v>415</v>
      </c>
      <c r="F54" s="33">
        <v>663</v>
      </c>
      <c r="G54" s="33">
        <v>78.099999999999994</v>
      </c>
      <c r="H54" s="33">
        <v>186</v>
      </c>
      <c r="I54" s="33">
        <v>21.9</v>
      </c>
    </row>
    <row r="55" spans="1:9" x14ac:dyDescent="0.25">
      <c r="A55" s="41">
        <v>402</v>
      </c>
      <c r="B55" s="33" t="s">
        <v>189</v>
      </c>
      <c r="C55" s="33">
        <v>468</v>
      </c>
      <c r="D55" s="33">
        <v>231</v>
      </c>
      <c r="E55" s="33">
        <v>237</v>
      </c>
      <c r="F55" s="33">
        <v>391</v>
      </c>
      <c r="G55" s="33">
        <v>83.5</v>
      </c>
      <c r="H55" s="33">
        <v>77</v>
      </c>
      <c r="I55" s="33">
        <v>16.5</v>
      </c>
    </row>
    <row r="56" spans="1:9" x14ac:dyDescent="0.25">
      <c r="A56" s="41">
        <v>403</v>
      </c>
      <c r="B56" s="33" t="s">
        <v>190</v>
      </c>
      <c r="C56" s="33">
        <v>1587</v>
      </c>
      <c r="D56" s="33">
        <v>793</v>
      </c>
      <c r="E56" s="33">
        <v>794</v>
      </c>
      <c r="F56" s="33">
        <v>1373</v>
      </c>
      <c r="G56" s="33">
        <v>86.5</v>
      </c>
      <c r="H56" s="33">
        <v>214</v>
      </c>
      <c r="I56" s="33">
        <v>13.5</v>
      </c>
    </row>
    <row r="57" spans="1:9" x14ac:dyDescent="0.25">
      <c r="A57" s="41">
        <v>404</v>
      </c>
      <c r="B57" s="33" t="s">
        <v>191</v>
      </c>
      <c r="C57" s="33">
        <v>1625</v>
      </c>
      <c r="D57" s="33">
        <v>809</v>
      </c>
      <c r="E57" s="33">
        <v>816</v>
      </c>
      <c r="F57" s="33">
        <v>1372</v>
      </c>
      <c r="G57" s="33">
        <v>84.4</v>
      </c>
      <c r="H57" s="33">
        <v>253</v>
      </c>
      <c r="I57" s="33">
        <v>15.6</v>
      </c>
    </row>
    <row r="58" spans="1:9" x14ac:dyDescent="0.25">
      <c r="A58" s="41">
        <v>405</v>
      </c>
      <c r="B58" s="33" t="s">
        <v>192</v>
      </c>
      <c r="C58" s="33">
        <v>672</v>
      </c>
      <c r="D58" s="33">
        <v>333</v>
      </c>
      <c r="E58" s="33">
        <v>339</v>
      </c>
      <c r="F58" s="33">
        <v>536</v>
      </c>
      <c r="G58" s="33">
        <v>79.8</v>
      </c>
      <c r="H58" s="33">
        <v>136</v>
      </c>
      <c r="I58" s="33">
        <v>20.2</v>
      </c>
    </row>
    <row r="59" spans="1:9" x14ac:dyDescent="0.25">
      <c r="A59" s="41">
        <v>451</v>
      </c>
      <c r="B59" s="33" t="s">
        <v>193</v>
      </c>
      <c r="C59" s="33">
        <v>1166</v>
      </c>
      <c r="D59" s="33">
        <v>566</v>
      </c>
      <c r="E59" s="33">
        <v>600</v>
      </c>
      <c r="F59" s="33">
        <v>1071</v>
      </c>
      <c r="G59" s="33">
        <v>91.9</v>
      </c>
      <c r="H59" s="33">
        <v>95</v>
      </c>
      <c r="I59" s="33">
        <v>8.1</v>
      </c>
    </row>
    <row r="60" spans="1:9" x14ac:dyDescent="0.25">
      <c r="A60" s="41">
        <v>452</v>
      </c>
      <c r="B60" s="33" t="s">
        <v>194</v>
      </c>
      <c r="C60" s="33">
        <v>1656</v>
      </c>
      <c r="D60" s="33">
        <v>844</v>
      </c>
      <c r="E60" s="33">
        <v>812</v>
      </c>
      <c r="F60" s="33">
        <v>1524</v>
      </c>
      <c r="G60" s="33">
        <v>92</v>
      </c>
      <c r="H60" s="33">
        <v>132</v>
      </c>
      <c r="I60" s="33">
        <v>8</v>
      </c>
    </row>
    <row r="61" spans="1:9" x14ac:dyDescent="0.25">
      <c r="A61" s="41">
        <v>453</v>
      </c>
      <c r="B61" s="33" t="s">
        <v>195</v>
      </c>
      <c r="C61" s="33">
        <v>1982</v>
      </c>
      <c r="D61" s="33">
        <v>1061</v>
      </c>
      <c r="E61" s="33">
        <v>921</v>
      </c>
      <c r="F61" s="33">
        <v>1683</v>
      </c>
      <c r="G61" s="33">
        <v>84.9</v>
      </c>
      <c r="H61" s="33">
        <v>299</v>
      </c>
      <c r="I61" s="33">
        <v>15.1</v>
      </c>
    </row>
    <row r="62" spans="1:9" x14ac:dyDescent="0.25">
      <c r="A62" s="41">
        <v>454</v>
      </c>
      <c r="B62" s="33" t="s">
        <v>196</v>
      </c>
      <c r="C62" s="33">
        <v>3268</v>
      </c>
      <c r="D62" s="33">
        <v>1687</v>
      </c>
      <c r="E62" s="33">
        <v>1581</v>
      </c>
      <c r="F62" s="33">
        <v>2834</v>
      </c>
      <c r="G62" s="33">
        <v>86.7</v>
      </c>
      <c r="H62" s="33">
        <v>434</v>
      </c>
      <c r="I62" s="33">
        <v>13.3</v>
      </c>
    </row>
    <row r="63" spans="1:9" x14ac:dyDescent="0.25">
      <c r="A63" s="41">
        <v>455</v>
      </c>
      <c r="B63" s="33" t="s">
        <v>197</v>
      </c>
      <c r="C63" s="33">
        <v>804</v>
      </c>
      <c r="D63" s="33">
        <v>412</v>
      </c>
      <c r="E63" s="33">
        <v>392</v>
      </c>
      <c r="F63" s="33">
        <v>754</v>
      </c>
      <c r="G63" s="33">
        <v>93.8</v>
      </c>
      <c r="H63" s="33">
        <v>50</v>
      </c>
      <c r="I63" s="33">
        <v>6.2</v>
      </c>
    </row>
    <row r="64" spans="1:9" x14ac:dyDescent="0.25">
      <c r="A64" s="41">
        <v>456</v>
      </c>
      <c r="B64" s="33" t="s">
        <v>198</v>
      </c>
      <c r="C64" s="33">
        <v>1314</v>
      </c>
      <c r="D64" s="33">
        <v>654</v>
      </c>
      <c r="E64" s="33">
        <v>660</v>
      </c>
      <c r="F64" s="33">
        <v>1166</v>
      </c>
      <c r="G64" s="33">
        <v>88.7</v>
      </c>
      <c r="H64" s="33">
        <v>148</v>
      </c>
      <c r="I64" s="33">
        <v>11.3</v>
      </c>
    </row>
    <row r="65" spans="1:9" x14ac:dyDescent="0.25">
      <c r="A65" s="41">
        <v>457</v>
      </c>
      <c r="B65" s="33" t="s">
        <v>199</v>
      </c>
      <c r="C65" s="33">
        <v>1588</v>
      </c>
      <c r="D65" s="33">
        <v>799</v>
      </c>
      <c r="E65" s="33">
        <v>789</v>
      </c>
      <c r="F65" s="33">
        <v>1392</v>
      </c>
      <c r="G65" s="33">
        <v>87.7</v>
      </c>
      <c r="H65" s="33">
        <v>196</v>
      </c>
      <c r="I65" s="33">
        <v>12.3</v>
      </c>
    </row>
    <row r="66" spans="1:9" x14ac:dyDescent="0.25">
      <c r="A66" s="41">
        <v>458</v>
      </c>
      <c r="B66" s="33" t="s">
        <v>200</v>
      </c>
      <c r="C66" s="33">
        <v>1172</v>
      </c>
      <c r="D66" s="33">
        <v>619</v>
      </c>
      <c r="E66" s="33">
        <v>553</v>
      </c>
      <c r="F66" s="33">
        <v>1034</v>
      </c>
      <c r="G66" s="33">
        <v>88.2</v>
      </c>
      <c r="H66" s="33">
        <v>138</v>
      </c>
      <c r="I66" s="33">
        <v>11.8</v>
      </c>
    </row>
    <row r="67" spans="1:9" x14ac:dyDescent="0.25">
      <c r="A67" s="41">
        <v>459</v>
      </c>
      <c r="B67" s="33" t="s">
        <v>201</v>
      </c>
      <c r="C67" s="33">
        <v>3582</v>
      </c>
      <c r="D67" s="33">
        <v>1809</v>
      </c>
      <c r="E67" s="33">
        <v>1773</v>
      </c>
      <c r="F67" s="33">
        <v>3197</v>
      </c>
      <c r="G67" s="33">
        <v>89.3</v>
      </c>
      <c r="H67" s="33">
        <v>385</v>
      </c>
      <c r="I67" s="33">
        <v>10.7</v>
      </c>
    </row>
    <row r="68" spans="1:9" x14ac:dyDescent="0.25">
      <c r="A68" s="41">
        <v>460</v>
      </c>
      <c r="B68" s="33" t="s">
        <v>202</v>
      </c>
      <c r="C68" s="33">
        <v>1666</v>
      </c>
      <c r="D68" s="33">
        <v>845</v>
      </c>
      <c r="E68" s="33">
        <v>821</v>
      </c>
      <c r="F68" s="33">
        <v>1403</v>
      </c>
      <c r="G68" s="33">
        <v>84.2</v>
      </c>
      <c r="H68" s="33">
        <v>263</v>
      </c>
      <c r="I68" s="33">
        <v>15.8</v>
      </c>
    </row>
    <row r="69" spans="1:9" x14ac:dyDescent="0.25">
      <c r="A69" s="41">
        <v>461</v>
      </c>
      <c r="B69" s="33" t="s">
        <v>203</v>
      </c>
      <c r="C69" s="33">
        <v>741</v>
      </c>
      <c r="D69" s="33">
        <v>373</v>
      </c>
      <c r="E69" s="33">
        <v>368</v>
      </c>
      <c r="F69" s="33">
        <v>669</v>
      </c>
      <c r="G69" s="33">
        <v>90.3</v>
      </c>
      <c r="H69" s="33">
        <v>72</v>
      </c>
      <c r="I69" s="33">
        <v>9.6999999999999993</v>
      </c>
    </row>
    <row r="70" spans="1:9" x14ac:dyDescent="0.25">
      <c r="A70" s="41">
        <v>462</v>
      </c>
      <c r="B70" s="33" t="s">
        <v>204</v>
      </c>
      <c r="C70" s="33">
        <v>436</v>
      </c>
      <c r="D70" s="33">
        <v>228</v>
      </c>
      <c r="E70" s="33">
        <v>208</v>
      </c>
      <c r="F70" s="33">
        <v>407</v>
      </c>
      <c r="G70" s="33">
        <v>93.3</v>
      </c>
      <c r="H70" s="33">
        <v>29</v>
      </c>
      <c r="I70" s="33">
        <v>6.7</v>
      </c>
    </row>
  </sheetData>
  <mergeCells count="3">
    <mergeCell ref="C14:E15"/>
    <mergeCell ref="F14:G15"/>
    <mergeCell ref="H14:I15"/>
  </mergeCells>
  <hyperlinks>
    <hyperlink ref="B1" r:id="rId1" display="https://www1.nls.niedersachsen.de/Statistik/pool/K1101011/K1101011_0000173B37BE3506365E564B99B5DFCF7ED1789960F8FBB1AC9A.zip" xr:uid="{6AA35AA9-6C6E-4068-96A1-9A1805F13579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2"/>
  <dimension ref="A1:F55"/>
  <sheetViews>
    <sheetView workbookViewId="0">
      <selection activeCell="A4" sqref="A4:B54"/>
    </sheetView>
  </sheetViews>
  <sheetFormatPr baseColWidth="10" defaultRowHeight="15" x14ac:dyDescent="0.25"/>
  <cols>
    <col min="2" max="2" width="52.85546875" customWidth="1"/>
  </cols>
  <sheetData>
    <row r="1" spans="1:6" x14ac:dyDescent="0.25">
      <c r="A1" t="s">
        <v>124</v>
      </c>
    </row>
    <row r="2" spans="1:6" x14ac:dyDescent="0.25">
      <c r="C2" t="s">
        <v>68</v>
      </c>
    </row>
    <row r="3" spans="1:6" x14ac:dyDescent="0.25">
      <c r="C3" t="s">
        <v>69</v>
      </c>
      <c r="D3" t="s">
        <v>70</v>
      </c>
      <c r="E3" t="s">
        <v>71</v>
      </c>
    </row>
    <row r="4" spans="1:6" x14ac:dyDescent="0.25">
      <c r="A4" t="s">
        <v>72</v>
      </c>
      <c r="B4" t="s">
        <v>73</v>
      </c>
      <c r="C4">
        <v>73652</v>
      </c>
      <c r="D4">
        <v>64813</v>
      </c>
      <c r="E4">
        <v>8839</v>
      </c>
      <c r="F4">
        <v>2018</v>
      </c>
    </row>
    <row r="5" spans="1:6" x14ac:dyDescent="0.25">
      <c r="A5">
        <v>1</v>
      </c>
      <c r="B5" t="s">
        <v>74</v>
      </c>
      <c r="C5">
        <v>14604</v>
      </c>
      <c r="D5">
        <v>12856</v>
      </c>
      <c r="E5">
        <v>1748</v>
      </c>
      <c r="F5">
        <v>2018</v>
      </c>
    </row>
    <row r="6" spans="1:6" x14ac:dyDescent="0.25">
      <c r="A6">
        <v>101</v>
      </c>
      <c r="B6" t="s">
        <v>75</v>
      </c>
      <c r="C6">
        <v>2468</v>
      </c>
      <c r="D6">
        <v>2236</v>
      </c>
      <c r="E6">
        <v>232</v>
      </c>
      <c r="F6">
        <v>2018</v>
      </c>
    </row>
    <row r="7" spans="1:6" x14ac:dyDescent="0.25">
      <c r="A7">
        <v>102</v>
      </c>
      <c r="B7" t="s">
        <v>76</v>
      </c>
      <c r="C7">
        <v>1190</v>
      </c>
      <c r="D7">
        <v>854</v>
      </c>
      <c r="E7">
        <v>336</v>
      </c>
      <c r="F7">
        <v>2018</v>
      </c>
    </row>
    <row r="8" spans="1:6" x14ac:dyDescent="0.25">
      <c r="A8">
        <v>103</v>
      </c>
      <c r="B8" t="s">
        <v>77</v>
      </c>
      <c r="C8">
        <v>1330</v>
      </c>
      <c r="D8">
        <v>1146</v>
      </c>
      <c r="E8">
        <v>184</v>
      </c>
      <c r="F8">
        <v>2018</v>
      </c>
    </row>
    <row r="9" spans="1:6" x14ac:dyDescent="0.25">
      <c r="A9">
        <v>151</v>
      </c>
      <c r="B9" t="s">
        <v>78</v>
      </c>
      <c r="C9">
        <v>1767</v>
      </c>
      <c r="D9">
        <v>1638</v>
      </c>
      <c r="E9">
        <v>129</v>
      </c>
      <c r="F9">
        <v>2018</v>
      </c>
    </row>
    <row r="10" spans="1:6" x14ac:dyDescent="0.25">
      <c r="A10">
        <v>153</v>
      </c>
      <c r="B10" t="s">
        <v>79</v>
      </c>
      <c r="C10">
        <v>960</v>
      </c>
      <c r="D10">
        <v>801</v>
      </c>
      <c r="E10">
        <v>159</v>
      </c>
      <c r="F10">
        <v>2018</v>
      </c>
    </row>
    <row r="11" spans="1:6" x14ac:dyDescent="0.25">
      <c r="A11">
        <v>154</v>
      </c>
      <c r="B11" t="s">
        <v>80</v>
      </c>
      <c r="C11">
        <v>784</v>
      </c>
      <c r="D11">
        <v>731</v>
      </c>
      <c r="E11">
        <v>53</v>
      </c>
      <c r="F11">
        <v>2018</v>
      </c>
    </row>
    <row r="12" spans="1:6" x14ac:dyDescent="0.25">
      <c r="A12">
        <v>155</v>
      </c>
      <c r="B12" t="s">
        <v>81</v>
      </c>
      <c r="C12">
        <v>1005</v>
      </c>
      <c r="D12">
        <v>896</v>
      </c>
      <c r="E12">
        <v>109</v>
      </c>
      <c r="F12">
        <v>2018</v>
      </c>
    </row>
    <row r="13" spans="1:6" x14ac:dyDescent="0.25">
      <c r="A13">
        <v>157</v>
      </c>
      <c r="B13" t="s">
        <v>82</v>
      </c>
      <c r="C13">
        <v>1231</v>
      </c>
      <c r="D13">
        <v>1122</v>
      </c>
      <c r="E13">
        <v>109</v>
      </c>
      <c r="F13">
        <v>2018</v>
      </c>
    </row>
    <row r="14" spans="1:6" x14ac:dyDescent="0.25">
      <c r="A14">
        <v>158</v>
      </c>
      <c r="B14" t="s">
        <v>83</v>
      </c>
      <c r="C14">
        <v>998</v>
      </c>
      <c r="D14">
        <v>907</v>
      </c>
      <c r="E14">
        <v>91</v>
      </c>
      <c r="F14">
        <v>2018</v>
      </c>
    </row>
    <row r="15" spans="1:6" x14ac:dyDescent="0.25">
      <c r="A15">
        <v>159</v>
      </c>
      <c r="B15" t="s">
        <v>84</v>
      </c>
      <c r="C15">
        <v>2871</v>
      </c>
      <c r="D15">
        <v>2525</v>
      </c>
      <c r="E15">
        <v>346</v>
      </c>
      <c r="F15">
        <v>2018</v>
      </c>
    </row>
    <row r="16" spans="1:6" x14ac:dyDescent="0.25">
      <c r="A16">
        <v>2</v>
      </c>
      <c r="B16" t="s">
        <v>85</v>
      </c>
      <c r="C16">
        <v>19777</v>
      </c>
      <c r="D16">
        <v>17122</v>
      </c>
      <c r="E16">
        <v>2655</v>
      </c>
      <c r="F16">
        <v>2018</v>
      </c>
    </row>
    <row r="17" spans="1:6" x14ac:dyDescent="0.25">
      <c r="A17">
        <v>241</v>
      </c>
      <c r="B17" t="s">
        <v>86</v>
      </c>
      <c r="C17">
        <v>11363</v>
      </c>
      <c r="D17">
        <v>9767</v>
      </c>
      <c r="E17">
        <v>1596</v>
      </c>
      <c r="F17">
        <v>2018</v>
      </c>
    </row>
    <row r="18" spans="1:6" x14ac:dyDescent="0.25">
      <c r="A18">
        <v>241001</v>
      </c>
      <c r="B18" t="s">
        <v>87</v>
      </c>
      <c r="C18">
        <v>5637</v>
      </c>
      <c r="D18">
        <v>4767</v>
      </c>
      <c r="E18">
        <v>870</v>
      </c>
      <c r="F18">
        <v>2018</v>
      </c>
    </row>
    <row r="19" spans="1:6" x14ac:dyDescent="0.25">
      <c r="A19">
        <v>251</v>
      </c>
      <c r="B19" t="s">
        <v>88</v>
      </c>
      <c r="C19">
        <v>1853</v>
      </c>
      <c r="D19">
        <v>1620</v>
      </c>
      <c r="E19">
        <v>233</v>
      </c>
      <c r="F19">
        <v>2018</v>
      </c>
    </row>
    <row r="20" spans="1:6" x14ac:dyDescent="0.25">
      <c r="A20">
        <v>252</v>
      </c>
      <c r="B20" t="s">
        <v>89</v>
      </c>
      <c r="C20">
        <v>1244</v>
      </c>
      <c r="D20">
        <v>1044</v>
      </c>
      <c r="E20">
        <v>200</v>
      </c>
      <c r="F20">
        <v>2018</v>
      </c>
    </row>
    <row r="21" spans="1:6" x14ac:dyDescent="0.25">
      <c r="A21">
        <v>254</v>
      </c>
      <c r="B21" t="s">
        <v>90</v>
      </c>
      <c r="C21">
        <v>2382</v>
      </c>
      <c r="D21">
        <v>2112</v>
      </c>
      <c r="E21">
        <v>270</v>
      </c>
      <c r="F21">
        <v>2018</v>
      </c>
    </row>
    <row r="22" spans="1:6" x14ac:dyDescent="0.25">
      <c r="A22">
        <v>255</v>
      </c>
      <c r="B22" t="s">
        <v>91</v>
      </c>
      <c r="C22">
        <v>600</v>
      </c>
      <c r="D22">
        <v>548</v>
      </c>
      <c r="E22">
        <v>52</v>
      </c>
      <c r="F22">
        <v>2018</v>
      </c>
    </row>
    <row r="23" spans="1:6" x14ac:dyDescent="0.25">
      <c r="A23">
        <v>256</v>
      </c>
      <c r="B23" t="s">
        <v>92</v>
      </c>
      <c r="C23">
        <v>1023</v>
      </c>
      <c r="D23">
        <v>914</v>
      </c>
      <c r="E23">
        <v>109</v>
      </c>
      <c r="F23">
        <v>2018</v>
      </c>
    </row>
    <row r="24" spans="1:6" x14ac:dyDescent="0.25">
      <c r="A24">
        <v>257</v>
      </c>
      <c r="B24" t="s">
        <v>93</v>
      </c>
      <c r="C24">
        <v>1312</v>
      </c>
      <c r="D24">
        <v>1117</v>
      </c>
      <c r="E24">
        <v>195</v>
      </c>
      <c r="F24">
        <v>2018</v>
      </c>
    </row>
    <row r="25" spans="1:6" x14ac:dyDescent="0.25">
      <c r="A25">
        <v>3</v>
      </c>
      <c r="B25" t="s">
        <v>94</v>
      </c>
      <c r="C25">
        <v>15202</v>
      </c>
      <c r="D25">
        <v>13815</v>
      </c>
      <c r="E25">
        <v>1387</v>
      </c>
      <c r="F25">
        <v>2018</v>
      </c>
    </row>
    <row r="26" spans="1:6" x14ac:dyDescent="0.25">
      <c r="A26">
        <v>351</v>
      </c>
      <c r="B26" t="s">
        <v>95</v>
      </c>
      <c r="C26">
        <v>1598</v>
      </c>
      <c r="D26">
        <v>1422</v>
      </c>
      <c r="E26">
        <v>176</v>
      </c>
      <c r="F26">
        <v>2018</v>
      </c>
    </row>
    <row r="27" spans="1:6" x14ac:dyDescent="0.25">
      <c r="A27">
        <v>352</v>
      </c>
      <c r="B27" t="s">
        <v>96</v>
      </c>
      <c r="C27">
        <v>1697</v>
      </c>
      <c r="D27">
        <v>1554</v>
      </c>
      <c r="E27">
        <v>143</v>
      </c>
      <c r="F27">
        <v>2018</v>
      </c>
    </row>
    <row r="28" spans="1:6" x14ac:dyDescent="0.25">
      <c r="A28">
        <v>353</v>
      </c>
      <c r="B28" t="s">
        <v>97</v>
      </c>
      <c r="C28">
        <v>2293</v>
      </c>
      <c r="D28">
        <v>2144</v>
      </c>
      <c r="E28">
        <v>149</v>
      </c>
      <c r="F28">
        <v>2018</v>
      </c>
    </row>
    <row r="29" spans="1:6" x14ac:dyDescent="0.25">
      <c r="A29">
        <v>354</v>
      </c>
      <c r="B29" t="s">
        <v>98</v>
      </c>
      <c r="C29">
        <v>355</v>
      </c>
      <c r="D29">
        <v>314</v>
      </c>
      <c r="E29">
        <v>41</v>
      </c>
      <c r="F29">
        <v>2018</v>
      </c>
    </row>
    <row r="30" spans="1:6" x14ac:dyDescent="0.25">
      <c r="A30">
        <v>355</v>
      </c>
      <c r="B30" t="s">
        <v>94</v>
      </c>
      <c r="C30">
        <v>1633</v>
      </c>
      <c r="D30">
        <v>1522</v>
      </c>
      <c r="E30">
        <v>111</v>
      </c>
      <c r="F30">
        <v>2018</v>
      </c>
    </row>
    <row r="31" spans="1:6" x14ac:dyDescent="0.25">
      <c r="A31">
        <v>356</v>
      </c>
      <c r="B31" t="s">
        <v>99</v>
      </c>
      <c r="C31">
        <v>945</v>
      </c>
      <c r="D31">
        <v>883</v>
      </c>
      <c r="E31">
        <v>62</v>
      </c>
      <c r="F31">
        <v>2018</v>
      </c>
    </row>
    <row r="32" spans="1:6" x14ac:dyDescent="0.25">
      <c r="A32">
        <v>357</v>
      </c>
      <c r="B32" t="s">
        <v>100</v>
      </c>
      <c r="C32">
        <v>1476</v>
      </c>
      <c r="D32">
        <v>1376</v>
      </c>
      <c r="E32">
        <v>100</v>
      </c>
      <c r="F32">
        <v>2018</v>
      </c>
    </row>
    <row r="33" spans="1:6" x14ac:dyDescent="0.25">
      <c r="A33">
        <v>358</v>
      </c>
      <c r="B33" t="s">
        <v>101</v>
      </c>
      <c r="C33">
        <v>1251</v>
      </c>
      <c r="D33">
        <v>1091</v>
      </c>
      <c r="E33">
        <v>160</v>
      </c>
      <c r="F33">
        <v>2018</v>
      </c>
    </row>
    <row r="34" spans="1:6" x14ac:dyDescent="0.25">
      <c r="A34">
        <v>359</v>
      </c>
      <c r="B34" t="s">
        <v>102</v>
      </c>
      <c r="C34">
        <v>1955</v>
      </c>
      <c r="D34">
        <v>1704</v>
      </c>
      <c r="E34">
        <v>251</v>
      </c>
      <c r="F34">
        <v>2018</v>
      </c>
    </row>
    <row r="35" spans="1:6" x14ac:dyDescent="0.25">
      <c r="A35">
        <v>360</v>
      </c>
      <c r="B35" t="s">
        <v>103</v>
      </c>
      <c r="C35">
        <v>700</v>
      </c>
      <c r="D35">
        <v>633</v>
      </c>
      <c r="E35">
        <v>67</v>
      </c>
      <c r="F35">
        <v>2018</v>
      </c>
    </row>
    <row r="36" spans="1:6" x14ac:dyDescent="0.25">
      <c r="A36">
        <v>361</v>
      </c>
      <c r="B36" t="s">
        <v>104</v>
      </c>
      <c r="C36">
        <v>1299</v>
      </c>
      <c r="D36">
        <v>1172</v>
      </c>
      <c r="E36">
        <v>127</v>
      </c>
      <c r="F36">
        <v>2018</v>
      </c>
    </row>
    <row r="37" spans="1:6" x14ac:dyDescent="0.25">
      <c r="A37">
        <v>4</v>
      </c>
      <c r="B37" t="s">
        <v>105</v>
      </c>
      <c r="C37">
        <v>24069</v>
      </c>
      <c r="D37">
        <v>21020</v>
      </c>
      <c r="E37">
        <v>3049</v>
      </c>
      <c r="F37">
        <v>2018</v>
      </c>
    </row>
    <row r="38" spans="1:6" x14ac:dyDescent="0.25">
      <c r="A38">
        <v>401</v>
      </c>
      <c r="B38" t="s">
        <v>106</v>
      </c>
      <c r="C38">
        <v>825</v>
      </c>
      <c r="D38">
        <v>641</v>
      </c>
      <c r="E38">
        <v>184</v>
      </c>
      <c r="F38">
        <v>2018</v>
      </c>
    </row>
    <row r="39" spans="1:6" x14ac:dyDescent="0.25">
      <c r="A39">
        <v>402</v>
      </c>
      <c r="B39" t="s">
        <v>107</v>
      </c>
      <c r="C39">
        <v>468</v>
      </c>
      <c r="D39">
        <v>389</v>
      </c>
      <c r="E39">
        <v>79</v>
      </c>
      <c r="F39">
        <v>2018</v>
      </c>
    </row>
    <row r="40" spans="1:6" x14ac:dyDescent="0.25">
      <c r="A40">
        <v>403</v>
      </c>
      <c r="B40" t="s">
        <v>108</v>
      </c>
      <c r="C40">
        <v>1632</v>
      </c>
      <c r="D40">
        <v>1409</v>
      </c>
      <c r="E40">
        <v>223</v>
      </c>
      <c r="F40">
        <v>2018</v>
      </c>
    </row>
    <row r="41" spans="1:6" x14ac:dyDescent="0.25">
      <c r="A41">
        <v>404</v>
      </c>
      <c r="B41" t="s">
        <v>109</v>
      </c>
      <c r="C41">
        <v>1660</v>
      </c>
      <c r="D41">
        <v>1426</v>
      </c>
      <c r="E41">
        <v>234</v>
      </c>
      <c r="F41">
        <v>2018</v>
      </c>
    </row>
    <row r="42" spans="1:6" x14ac:dyDescent="0.25">
      <c r="A42">
        <v>405</v>
      </c>
      <c r="B42" t="s">
        <v>110</v>
      </c>
      <c r="C42">
        <v>660</v>
      </c>
      <c r="D42">
        <v>527</v>
      </c>
      <c r="E42">
        <v>133</v>
      </c>
      <c r="F42">
        <v>2018</v>
      </c>
    </row>
    <row r="43" spans="1:6" x14ac:dyDescent="0.25">
      <c r="A43">
        <v>451</v>
      </c>
      <c r="B43" t="s">
        <v>111</v>
      </c>
      <c r="C43">
        <v>1096</v>
      </c>
      <c r="D43">
        <v>992</v>
      </c>
      <c r="E43">
        <v>104</v>
      </c>
      <c r="F43">
        <v>2018</v>
      </c>
    </row>
    <row r="44" spans="1:6" x14ac:dyDescent="0.25">
      <c r="A44">
        <v>452</v>
      </c>
      <c r="B44" t="s">
        <v>112</v>
      </c>
      <c r="C44">
        <v>1636</v>
      </c>
      <c r="D44">
        <v>1498</v>
      </c>
      <c r="E44">
        <v>138</v>
      </c>
      <c r="F44">
        <v>2018</v>
      </c>
    </row>
    <row r="45" spans="1:6" x14ac:dyDescent="0.25">
      <c r="A45">
        <v>453</v>
      </c>
      <c r="B45" t="s">
        <v>113</v>
      </c>
      <c r="C45">
        <v>1903</v>
      </c>
      <c r="D45">
        <v>1604</v>
      </c>
      <c r="E45">
        <v>299</v>
      </c>
      <c r="F45">
        <v>2018</v>
      </c>
    </row>
    <row r="46" spans="1:6" x14ac:dyDescent="0.25">
      <c r="A46">
        <v>454</v>
      </c>
      <c r="B46" t="s">
        <v>114</v>
      </c>
      <c r="C46">
        <v>3212</v>
      </c>
      <c r="D46">
        <v>2791</v>
      </c>
      <c r="E46">
        <v>421</v>
      </c>
      <c r="F46">
        <v>2018</v>
      </c>
    </row>
    <row r="47" spans="1:6" x14ac:dyDescent="0.25">
      <c r="A47">
        <v>455</v>
      </c>
      <c r="B47" t="s">
        <v>115</v>
      </c>
      <c r="C47">
        <v>756</v>
      </c>
      <c r="D47">
        <v>693</v>
      </c>
      <c r="E47">
        <v>63</v>
      </c>
      <c r="F47">
        <v>2018</v>
      </c>
    </row>
    <row r="48" spans="1:6" x14ac:dyDescent="0.25">
      <c r="A48">
        <v>456</v>
      </c>
      <c r="B48" t="s">
        <v>116</v>
      </c>
      <c r="C48">
        <v>1309</v>
      </c>
      <c r="D48">
        <v>1149</v>
      </c>
      <c r="E48">
        <v>160</v>
      </c>
      <c r="F48">
        <v>2018</v>
      </c>
    </row>
    <row r="49" spans="1:6" x14ac:dyDescent="0.25">
      <c r="A49">
        <v>457</v>
      </c>
      <c r="B49" t="s">
        <v>117</v>
      </c>
      <c r="C49">
        <v>1647</v>
      </c>
      <c r="D49">
        <v>1464</v>
      </c>
      <c r="E49">
        <v>183</v>
      </c>
      <c r="F49">
        <v>2018</v>
      </c>
    </row>
    <row r="50" spans="1:6" x14ac:dyDescent="0.25">
      <c r="A50">
        <v>458</v>
      </c>
      <c r="B50" t="s">
        <v>118</v>
      </c>
      <c r="C50">
        <v>1160</v>
      </c>
      <c r="D50">
        <v>1024</v>
      </c>
      <c r="E50">
        <v>136</v>
      </c>
      <c r="F50">
        <v>2018</v>
      </c>
    </row>
    <row r="51" spans="1:6" x14ac:dyDescent="0.25">
      <c r="A51">
        <v>459</v>
      </c>
      <c r="B51" t="s">
        <v>119</v>
      </c>
      <c r="C51">
        <v>3400</v>
      </c>
      <c r="D51">
        <v>3050</v>
      </c>
      <c r="E51">
        <v>350</v>
      </c>
      <c r="F51">
        <v>2018</v>
      </c>
    </row>
    <row r="52" spans="1:6" x14ac:dyDescent="0.25">
      <c r="A52">
        <v>460</v>
      </c>
      <c r="B52" t="s">
        <v>120</v>
      </c>
      <c r="C52">
        <v>1552</v>
      </c>
      <c r="D52">
        <v>1317</v>
      </c>
      <c r="E52">
        <v>235</v>
      </c>
      <c r="F52">
        <v>2018</v>
      </c>
    </row>
    <row r="53" spans="1:6" x14ac:dyDescent="0.25">
      <c r="A53">
        <v>461</v>
      </c>
      <c r="B53" t="s">
        <v>121</v>
      </c>
      <c r="C53">
        <v>733</v>
      </c>
      <c r="D53">
        <v>649</v>
      </c>
      <c r="E53">
        <v>84</v>
      </c>
      <c r="F53">
        <v>2018</v>
      </c>
    </row>
    <row r="54" spans="1:6" x14ac:dyDescent="0.25">
      <c r="A54">
        <v>462</v>
      </c>
      <c r="B54" t="s">
        <v>122</v>
      </c>
      <c r="C54">
        <v>420</v>
      </c>
      <c r="D54">
        <v>397</v>
      </c>
      <c r="E54">
        <v>23</v>
      </c>
      <c r="F54">
        <v>2018</v>
      </c>
    </row>
    <row r="55" spans="1:6" x14ac:dyDescent="0.25">
      <c r="A55" t="s">
        <v>123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3"/>
  <dimension ref="A1:F55"/>
  <sheetViews>
    <sheetView workbookViewId="0"/>
  </sheetViews>
  <sheetFormatPr baseColWidth="10" defaultRowHeight="15" x14ac:dyDescent="0.25"/>
  <cols>
    <col min="1" max="1" width="11.42578125" style="3"/>
    <col min="2" max="2" width="21.7109375" bestFit="1" customWidth="1"/>
    <col min="6" max="6" width="11.42578125" style="4"/>
    <col min="258" max="258" width="21.7109375" bestFit="1" customWidth="1"/>
    <col min="514" max="514" width="21.7109375" bestFit="1" customWidth="1"/>
    <col min="770" max="770" width="21.7109375" bestFit="1" customWidth="1"/>
    <col min="1026" max="1026" width="21.7109375" bestFit="1" customWidth="1"/>
    <col min="1282" max="1282" width="21.7109375" bestFit="1" customWidth="1"/>
    <col min="1538" max="1538" width="21.7109375" bestFit="1" customWidth="1"/>
    <col min="1794" max="1794" width="21.7109375" bestFit="1" customWidth="1"/>
    <col min="2050" max="2050" width="21.7109375" bestFit="1" customWidth="1"/>
    <col min="2306" max="2306" width="21.7109375" bestFit="1" customWidth="1"/>
    <col min="2562" max="2562" width="21.7109375" bestFit="1" customWidth="1"/>
    <col min="2818" max="2818" width="21.7109375" bestFit="1" customWidth="1"/>
    <col min="3074" max="3074" width="21.7109375" bestFit="1" customWidth="1"/>
    <col min="3330" max="3330" width="21.7109375" bestFit="1" customWidth="1"/>
    <col min="3586" max="3586" width="21.7109375" bestFit="1" customWidth="1"/>
    <col min="3842" max="3842" width="21.7109375" bestFit="1" customWidth="1"/>
    <col min="4098" max="4098" width="21.7109375" bestFit="1" customWidth="1"/>
    <col min="4354" max="4354" width="21.7109375" bestFit="1" customWidth="1"/>
    <col min="4610" max="4610" width="21.7109375" bestFit="1" customWidth="1"/>
    <col min="4866" max="4866" width="21.7109375" bestFit="1" customWidth="1"/>
    <col min="5122" max="5122" width="21.7109375" bestFit="1" customWidth="1"/>
    <col min="5378" max="5378" width="21.7109375" bestFit="1" customWidth="1"/>
    <col min="5634" max="5634" width="21.7109375" bestFit="1" customWidth="1"/>
    <col min="5890" max="5890" width="21.7109375" bestFit="1" customWidth="1"/>
    <col min="6146" max="6146" width="21.7109375" bestFit="1" customWidth="1"/>
    <col min="6402" max="6402" width="21.7109375" bestFit="1" customWidth="1"/>
    <col min="6658" max="6658" width="21.7109375" bestFit="1" customWidth="1"/>
    <col min="6914" max="6914" width="21.7109375" bestFit="1" customWidth="1"/>
    <col min="7170" max="7170" width="21.7109375" bestFit="1" customWidth="1"/>
    <col min="7426" max="7426" width="21.7109375" bestFit="1" customWidth="1"/>
    <col min="7682" max="7682" width="21.7109375" bestFit="1" customWidth="1"/>
    <col min="7938" max="7938" width="21.7109375" bestFit="1" customWidth="1"/>
    <col min="8194" max="8194" width="21.7109375" bestFit="1" customWidth="1"/>
    <col min="8450" max="8450" width="21.7109375" bestFit="1" customWidth="1"/>
    <col min="8706" max="8706" width="21.7109375" bestFit="1" customWidth="1"/>
    <col min="8962" max="8962" width="21.7109375" bestFit="1" customWidth="1"/>
    <col min="9218" max="9218" width="21.7109375" bestFit="1" customWidth="1"/>
    <col min="9474" max="9474" width="21.7109375" bestFit="1" customWidth="1"/>
    <col min="9730" max="9730" width="21.7109375" bestFit="1" customWidth="1"/>
    <col min="9986" max="9986" width="21.7109375" bestFit="1" customWidth="1"/>
    <col min="10242" max="10242" width="21.7109375" bestFit="1" customWidth="1"/>
    <col min="10498" max="10498" width="21.7109375" bestFit="1" customWidth="1"/>
    <col min="10754" max="10754" width="21.7109375" bestFit="1" customWidth="1"/>
    <col min="11010" max="11010" width="21.7109375" bestFit="1" customWidth="1"/>
    <col min="11266" max="11266" width="21.7109375" bestFit="1" customWidth="1"/>
    <col min="11522" max="11522" width="21.7109375" bestFit="1" customWidth="1"/>
    <col min="11778" max="11778" width="21.7109375" bestFit="1" customWidth="1"/>
    <col min="12034" max="12034" width="21.7109375" bestFit="1" customWidth="1"/>
    <col min="12290" max="12290" width="21.7109375" bestFit="1" customWidth="1"/>
    <col min="12546" max="12546" width="21.7109375" bestFit="1" customWidth="1"/>
    <col min="12802" max="12802" width="21.7109375" bestFit="1" customWidth="1"/>
    <col min="13058" max="13058" width="21.7109375" bestFit="1" customWidth="1"/>
    <col min="13314" max="13314" width="21.7109375" bestFit="1" customWidth="1"/>
    <col min="13570" max="13570" width="21.7109375" bestFit="1" customWidth="1"/>
    <col min="13826" max="13826" width="21.7109375" bestFit="1" customWidth="1"/>
    <col min="14082" max="14082" width="21.7109375" bestFit="1" customWidth="1"/>
    <col min="14338" max="14338" width="21.7109375" bestFit="1" customWidth="1"/>
    <col min="14594" max="14594" width="21.7109375" bestFit="1" customWidth="1"/>
    <col min="14850" max="14850" width="21.7109375" bestFit="1" customWidth="1"/>
    <col min="15106" max="15106" width="21.7109375" bestFit="1" customWidth="1"/>
    <col min="15362" max="15362" width="21.7109375" bestFit="1" customWidth="1"/>
    <col min="15618" max="15618" width="21.7109375" bestFit="1" customWidth="1"/>
    <col min="15874" max="15874" width="21.7109375" bestFit="1" customWidth="1"/>
    <col min="16130" max="16130" width="21.7109375" bestFit="1" customWidth="1"/>
  </cols>
  <sheetData>
    <row r="1" spans="1:6" x14ac:dyDescent="0.25">
      <c r="A1" s="3" t="s">
        <v>134</v>
      </c>
    </row>
    <row r="2" spans="1:6" s="6" customFormat="1" x14ac:dyDescent="0.25">
      <c r="A2" s="109"/>
      <c r="B2" s="109"/>
      <c r="C2" s="110" t="s">
        <v>68</v>
      </c>
      <c r="D2" s="110"/>
      <c r="E2" s="110"/>
      <c r="F2" s="5"/>
    </row>
    <row r="3" spans="1:6" s="6" customFormat="1" x14ac:dyDescent="0.25">
      <c r="A3" s="109"/>
      <c r="B3" s="109"/>
      <c r="C3" s="7" t="s">
        <v>69</v>
      </c>
      <c r="D3" s="7" t="s">
        <v>70</v>
      </c>
      <c r="E3" s="7" t="s">
        <v>71</v>
      </c>
      <c r="F3" s="5"/>
    </row>
    <row r="4" spans="1:6" x14ac:dyDescent="0.25">
      <c r="A4" s="3" t="s">
        <v>72</v>
      </c>
      <c r="B4" t="s">
        <v>73</v>
      </c>
      <c r="C4">
        <v>73020</v>
      </c>
      <c r="D4">
        <v>64616</v>
      </c>
      <c r="E4">
        <v>8404</v>
      </c>
      <c r="F4" s="4">
        <v>2017</v>
      </c>
    </row>
    <row r="5" spans="1:6" x14ac:dyDescent="0.25">
      <c r="A5" s="3">
        <v>1</v>
      </c>
      <c r="B5" t="s">
        <v>74</v>
      </c>
      <c r="C5">
        <v>14175</v>
      </c>
      <c r="D5">
        <v>12587</v>
      </c>
      <c r="E5">
        <v>1588</v>
      </c>
      <c r="F5" s="4">
        <v>2017</v>
      </c>
    </row>
    <row r="6" spans="1:6" x14ac:dyDescent="0.25">
      <c r="A6" s="3">
        <v>101</v>
      </c>
      <c r="B6" t="s">
        <v>75</v>
      </c>
      <c r="C6">
        <v>2363</v>
      </c>
      <c r="D6">
        <v>2178</v>
      </c>
      <c r="E6">
        <v>185</v>
      </c>
      <c r="F6" s="4">
        <v>2017</v>
      </c>
    </row>
    <row r="7" spans="1:6" x14ac:dyDescent="0.25">
      <c r="A7" s="3">
        <v>102</v>
      </c>
      <c r="B7" t="s">
        <v>76</v>
      </c>
      <c r="C7">
        <v>1102</v>
      </c>
      <c r="D7">
        <v>836</v>
      </c>
      <c r="E7">
        <v>266</v>
      </c>
      <c r="F7" s="4">
        <v>2017</v>
      </c>
    </row>
    <row r="8" spans="1:6" x14ac:dyDescent="0.25">
      <c r="A8" s="3">
        <v>103</v>
      </c>
      <c r="B8" t="s">
        <v>77</v>
      </c>
      <c r="C8">
        <v>1279</v>
      </c>
      <c r="D8">
        <v>1121</v>
      </c>
      <c r="E8">
        <v>158</v>
      </c>
      <c r="F8" s="4">
        <v>2017</v>
      </c>
    </row>
    <row r="9" spans="1:6" x14ac:dyDescent="0.25">
      <c r="A9" s="3">
        <v>151</v>
      </c>
      <c r="B9" t="s">
        <v>78</v>
      </c>
      <c r="C9">
        <v>1649</v>
      </c>
      <c r="D9">
        <v>1534</v>
      </c>
      <c r="E9">
        <v>115</v>
      </c>
      <c r="F9" s="4">
        <v>2017</v>
      </c>
    </row>
    <row r="10" spans="1:6" x14ac:dyDescent="0.25">
      <c r="A10" s="3">
        <v>153</v>
      </c>
      <c r="B10" t="s">
        <v>79</v>
      </c>
      <c r="C10">
        <v>957</v>
      </c>
      <c r="D10">
        <v>808</v>
      </c>
      <c r="E10">
        <v>149</v>
      </c>
      <c r="F10" s="4">
        <v>2017</v>
      </c>
    </row>
    <row r="11" spans="1:6" x14ac:dyDescent="0.25">
      <c r="A11" s="3">
        <v>154</v>
      </c>
      <c r="B11" t="s">
        <v>80</v>
      </c>
      <c r="C11">
        <v>831</v>
      </c>
      <c r="D11">
        <v>745</v>
      </c>
      <c r="E11">
        <v>86</v>
      </c>
      <c r="F11" s="4">
        <v>2017</v>
      </c>
    </row>
    <row r="12" spans="1:6" x14ac:dyDescent="0.25">
      <c r="A12" s="3">
        <v>155</v>
      </c>
      <c r="B12" t="s">
        <v>81</v>
      </c>
      <c r="C12">
        <v>1024</v>
      </c>
      <c r="D12">
        <v>895</v>
      </c>
      <c r="E12">
        <v>129</v>
      </c>
      <c r="F12" s="4">
        <v>2017</v>
      </c>
    </row>
    <row r="13" spans="1:6" x14ac:dyDescent="0.25">
      <c r="A13" s="3">
        <v>157</v>
      </c>
      <c r="B13" t="s">
        <v>82</v>
      </c>
      <c r="C13">
        <v>1228</v>
      </c>
      <c r="D13">
        <v>1116</v>
      </c>
      <c r="E13">
        <v>112</v>
      </c>
      <c r="F13" s="4">
        <v>2017</v>
      </c>
    </row>
    <row r="14" spans="1:6" x14ac:dyDescent="0.25">
      <c r="A14" s="3">
        <v>158</v>
      </c>
      <c r="B14" t="s">
        <v>83</v>
      </c>
      <c r="C14">
        <v>968</v>
      </c>
      <c r="D14">
        <v>890</v>
      </c>
      <c r="E14">
        <v>78</v>
      </c>
      <c r="F14" s="4">
        <v>2017</v>
      </c>
    </row>
    <row r="15" spans="1:6" x14ac:dyDescent="0.25">
      <c r="A15" s="3">
        <v>159</v>
      </c>
      <c r="B15" t="s">
        <v>84</v>
      </c>
      <c r="C15">
        <v>2774</v>
      </c>
      <c r="D15">
        <v>2464</v>
      </c>
      <c r="E15">
        <v>310</v>
      </c>
      <c r="F15" s="4">
        <v>2017</v>
      </c>
    </row>
    <row r="16" spans="1:6" x14ac:dyDescent="0.25">
      <c r="A16" s="3">
        <v>2</v>
      </c>
      <c r="B16" t="s">
        <v>85</v>
      </c>
      <c r="C16">
        <v>19406</v>
      </c>
      <c r="D16">
        <v>16944</v>
      </c>
      <c r="E16">
        <v>2462</v>
      </c>
      <c r="F16" s="4">
        <v>2017</v>
      </c>
    </row>
    <row r="17" spans="1:6" x14ac:dyDescent="0.25">
      <c r="A17" s="3">
        <v>241</v>
      </c>
      <c r="B17" t="s">
        <v>86</v>
      </c>
      <c r="C17">
        <v>11345</v>
      </c>
      <c r="D17">
        <v>9855</v>
      </c>
      <c r="E17">
        <v>1490</v>
      </c>
      <c r="F17" s="4">
        <v>2017</v>
      </c>
    </row>
    <row r="18" spans="1:6" x14ac:dyDescent="0.25">
      <c r="A18" s="3">
        <v>241001</v>
      </c>
      <c r="B18" t="s">
        <v>87</v>
      </c>
      <c r="C18">
        <v>5639</v>
      </c>
      <c r="D18">
        <v>4860</v>
      </c>
      <c r="E18">
        <v>779</v>
      </c>
      <c r="F18" s="4">
        <v>2017</v>
      </c>
    </row>
    <row r="19" spans="1:6" x14ac:dyDescent="0.25">
      <c r="A19" s="3">
        <v>251</v>
      </c>
      <c r="B19" t="s">
        <v>88</v>
      </c>
      <c r="C19">
        <v>1840</v>
      </c>
      <c r="D19">
        <v>1600</v>
      </c>
      <c r="E19">
        <v>240</v>
      </c>
      <c r="F19" s="4">
        <v>2017</v>
      </c>
    </row>
    <row r="20" spans="1:6" x14ac:dyDescent="0.25">
      <c r="A20" s="3">
        <v>252</v>
      </c>
      <c r="B20" t="s">
        <v>89</v>
      </c>
      <c r="C20">
        <v>1220</v>
      </c>
      <c r="D20">
        <v>1046</v>
      </c>
      <c r="E20">
        <v>174</v>
      </c>
      <c r="F20" s="4">
        <v>2017</v>
      </c>
    </row>
    <row r="21" spans="1:6" x14ac:dyDescent="0.25">
      <c r="A21" s="3">
        <v>254</v>
      </c>
      <c r="B21" t="s">
        <v>90</v>
      </c>
      <c r="C21">
        <v>2186</v>
      </c>
      <c r="D21">
        <v>1960</v>
      </c>
      <c r="E21">
        <v>226</v>
      </c>
      <c r="F21" s="4">
        <v>2017</v>
      </c>
    </row>
    <row r="22" spans="1:6" x14ac:dyDescent="0.25">
      <c r="A22" s="3">
        <v>255</v>
      </c>
      <c r="B22" t="s">
        <v>91</v>
      </c>
      <c r="C22">
        <v>539</v>
      </c>
      <c r="D22">
        <v>478</v>
      </c>
      <c r="E22">
        <v>61</v>
      </c>
      <c r="F22" s="4">
        <v>2017</v>
      </c>
    </row>
    <row r="23" spans="1:6" x14ac:dyDescent="0.25">
      <c r="A23" s="3">
        <v>256</v>
      </c>
      <c r="B23" t="s">
        <v>92</v>
      </c>
      <c r="C23">
        <v>1039</v>
      </c>
      <c r="D23">
        <v>923</v>
      </c>
      <c r="E23">
        <v>116</v>
      </c>
      <c r="F23" s="4">
        <v>2017</v>
      </c>
    </row>
    <row r="24" spans="1:6" x14ac:dyDescent="0.25">
      <c r="A24" s="3">
        <v>257</v>
      </c>
      <c r="B24" t="s">
        <v>93</v>
      </c>
      <c r="C24">
        <v>1237</v>
      </c>
      <c r="D24">
        <v>1082</v>
      </c>
      <c r="E24">
        <v>155</v>
      </c>
      <c r="F24" s="4">
        <v>2017</v>
      </c>
    </row>
    <row r="25" spans="1:6" x14ac:dyDescent="0.25">
      <c r="A25" s="3">
        <v>3</v>
      </c>
      <c r="B25" t="s">
        <v>94</v>
      </c>
      <c r="C25">
        <v>15115</v>
      </c>
      <c r="D25">
        <v>13767</v>
      </c>
      <c r="E25">
        <v>1348</v>
      </c>
      <c r="F25" s="4">
        <v>2017</v>
      </c>
    </row>
    <row r="26" spans="1:6" x14ac:dyDescent="0.25">
      <c r="A26" s="3">
        <v>351</v>
      </c>
      <c r="B26" t="s">
        <v>95</v>
      </c>
      <c r="C26">
        <v>1599</v>
      </c>
      <c r="D26">
        <v>1431</v>
      </c>
      <c r="E26">
        <v>168</v>
      </c>
      <c r="F26" s="4">
        <v>2017</v>
      </c>
    </row>
    <row r="27" spans="1:6" x14ac:dyDescent="0.25">
      <c r="A27" s="3">
        <v>352</v>
      </c>
      <c r="B27" t="s">
        <v>96</v>
      </c>
      <c r="C27">
        <v>1660</v>
      </c>
      <c r="D27">
        <v>1495</v>
      </c>
      <c r="E27">
        <v>165</v>
      </c>
      <c r="F27" s="4">
        <v>2017</v>
      </c>
    </row>
    <row r="28" spans="1:6" x14ac:dyDescent="0.25">
      <c r="A28" s="3">
        <v>353</v>
      </c>
      <c r="B28" t="s">
        <v>97</v>
      </c>
      <c r="C28">
        <v>2292</v>
      </c>
      <c r="D28">
        <v>2135</v>
      </c>
      <c r="E28">
        <v>157</v>
      </c>
      <c r="F28" s="4">
        <v>2017</v>
      </c>
    </row>
    <row r="29" spans="1:6" x14ac:dyDescent="0.25">
      <c r="A29" s="3">
        <v>354</v>
      </c>
      <c r="B29" t="s">
        <v>98</v>
      </c>
      <c r="C29">
        <v>348</v>
      </c>
      <c r="D29">
        <v>318</v>
      </c>
      <c r="E29">
        <v>30</v>
      </c>
      <c r="F29" s="4">
        <v>2017</v>
      </c>
    </row>
    <row r="30" spans="1:6" x14ac:dyDescent="0.25">
      <c r="A30" s="3">
        <v>355</v>
      </c>
      <c r="B30" t="s">
        <v>94</v>
      </c>
      <c r="C30">
        <v>1647</v>
      </c>
      <c r="D30">
        <v>1521</v>
      </c>
      <c r="E30">
        <v>126</v>
      </c>
      <c r="F30" s="4">
        <v>2017</v>
      </c>
    </row>
    <row r="31" spans="1:6" x14ac:dyDescent="0.25">
      <c r="A31" s="3">
        <v>356</v>
      </c>
      <c r="B31" t="s">
        <v>99</v>
      </c>
      <c r="C31">
        <v>956</v>
      </c>
      <c r="D31">
        <v>884</v>
      </c>
      <c r="E31">
        <v>72</v>
      </c>
      <c r="F31" s="4">
        <v>2017</v>
      </c>
    </row>
    <row r="32" spans="1:6" x14ac:dyDescent="0.25">
      <c r="A32" s="3">
        <v>357</v>
      </c>
      <c r="B32" t="s">
        <v>100</v>
      </c>
      <c r="C32">
        <v>1429</v>
      </c>
      <c r="D32">
        <v>1307</v>
      </c>
      <c r="E32">
        <v>122</v>
      </c>
      <c r="F32" s="4">
        <v>2017</v>
      </c>
    </row>
    <row r="33" spans="1:6" x14ac:dyDescent="0.25">
      <c r="A33" s="3">
        <v>358</v>
      </c>
      <c r="B33" t="s">
        <v>101</v>
      </c>
      <c r="C33">
        <v>1180</v>
      </c>
      <c r="D33">
        <v>1056</v>
      </c>
      <c r="E33">
        <v>124</v>
      </c>
      <c r="F33" s="4">
        <v>2017</v>
      </c>
    </row>
    <row r="34" spans="1:6" x14ac:dyDescent="0.25">
      <c r="A34" s="3">
        <v>359</v>
      </c>
      <c r="B34" t="s">
        <v>102</v>
      </c>
      <c r="C34">
        <v>1924</v>
      </c>
      <c r="D34">
        <v>1702</v>
      </c>
      <c r="E34">
        <v>222</v>
      </c>
      <c r="F34" s="4">
        <v>2017</v>
      </c>
    </row>
    <row r="35" spans="1:6" x14ac:dyDescent="0.25">
      <c r="A35" s="3">
        <v>360</v>
      </c>
      <c r="B35" t="s">
        <v>103</v>
      </c>
      <c r="C35">
        <v>704</v>
      </c>
      <c r="D35">
        <v>652</v>
      </c>
      <c r="E35">
        <v>52</v>
      </c>
      <c r="F35" s="4">
        <v>2017</v>
      </c>
    </row>
    <row r="36" spans="1:6" x14ac:dyDescent="0.25">
      <c r="A36" s="3">
        <v>361</v>
      </c>
      <c r="B36" t="s">
        <v>104</v>
      </c>
      <c r="C36">
        <v>1376</v>
      </c>
      <c r="D36">
        <v>1266</v>
      </c>
      <c r="E36">
        <v>110</v>
      </c>
      <c r="F36" s="4">
        <v>2017</v>
      </c>
    </row>
    <row r="37" spans="1:6" x14ac:dyDescent="0.25">
      <c r="A37" s="3">
        <v>4</v>
      </c>
      <c r="B37" t="s">
        <v>105</v>
      </c>
      <c r="C37">
        <v>24324</v>
      </c>
      <c r="D37">
        <v>21318</v>
      </c>
      <c r="E37">
        <v>3006</v>
      </c>
      <c r="F37" s="4">
        <v>2017</v>
      </c>
    </row>
    <row r="38" spans="1:6" x14ac:dyDescent="0.25">
      <c r="A38" s="3">
        <v>401</v>
      </c>
      <c r="B38" t="s">
        <v>106</v>
      </c>
      <c r="C38">
        <v>858</v>
      </c>
      <c r="D38">
        <v>656</v>
      </c>
      <c r="E38">
        <v>202</v>
      </c>
      <c r="F38" s="4">
        <v>2017</v>
      </c>
    </row>
    <row r="39" spans="1:6" x14ac:dyDescent="0.25">
      <c r="A39" s="3">
        <v>402</v>
      </c>
      <c r="B39" t="s">
        <v>107</v>
      </c>
      <c r="C39">
        <v>481</v>
      </c>
      <c r="D39">
        <v>413</v>
      </c>
      <c r="E39">
        <v>68</v>
      </c>
      <c r="F39" s="4">
        <v>2017</v>
      </c>
    </row>
    <row r="40" spans="1:6" x14ac:dyDescent="0.25">
      <c r="A40" s="3">
        <v>403</v>
      </c>
      <c r="B40" t="s">
        <v>108</v>
      </c>
      <c r="C40">
        <v>1644</v>
      </c>
      <c r="D40">
        <v>1423</v>
      </c>
      <c r="E40">
        <v>221</v>
      </c>
      <c r="F40" s="4">
        <v>2017</v>
      </c>
    </row>
    <row r="41" spans="1:6" x14ac:dyDescent="0.25">
      <c r="A41" s="3">
        <v>404</v>
      </c>
      <c r="B41" t="s">
        <v>109</v>
      </c>
      <c r="C41">
        <v>1674</v>
      </c>
      <c r="D41">
        <v>1433</v>
      </c>
      <c r="E41">
        <v>241</v>
      </c>
      <c r="F41" s="4">
        <v>2017</v>
      </c>
    </row>
    <row r="42" spans="1:6" x14ac:dyDescent="0.25">
      <c r="A42" s="3">
        <v>405</v>
      </c>
      <c r="B42" t="s">
        <v>110</v>
      </c>
      <c r="C42">
        <v>711</v>
      </c>
      <c r="D42">
        <v>574</v>
      </c>
      <c r="E42">
        <v>137</v>
      </c>
      <c r="F42" s="4">
        <v>2017</v>
      </c>
    </row>
    <row r="43" spans="1:6" x14ac:dyDescent="0.25">
      <c r="A43" s="3">
        <v>451</v>
      </c>
      <c r="B43" t="s">
        <v>111</v>
      </c>
      <c r="C43">
        <v>1054</v>
      </c>
      <c r="D43">
        <v>960</v>
      </c>
      <c r="E43">
        <v>94</v>
      </c>
      <c r="F43" s="4">
        <v>2017</v>
      </c>
    </row>
    <row r="44" spans="1:6" x14ac:dyDescent="0.25">
      <c r="A44" s="3">
        <v>452</v>
      </c>
      <c r="B44" t="s">
        <v>112</v>
      </c>
      <c r="C44">
        <v>1705</v>
      </c>
      <c r="D44">
        <v>1552</v>
      </c>
      <c r="E44">
        <v>153</v>
      </c>
      <c r="F44" s="4">
        <v>2017</v>
      </c>
    </row>
    <row r="45" spans="1:6" x14ac:dyDescent="0.25">
      <c r="A45" s="3">
        <v>453</v>
      </c>
      <c r="B45" t="s">
        <v>113</v>
      </c>
      <c r="C45">
        <v>1906</v>
      </c>
      <c r="D45">
        <v>1664</v>
      </c>
      <c r="E45">
        <v>242</v>
      </c>
      <c r="F45" s="4">
        <v>2017</v>
      </c>
    </row>
    <row r="46" spans="1:6" x14ac:dyDescent="0.25">
      <c r="A46" s="3">
        <v>454</v>
      </c>
      <c r="B46" t="s">
        <v>114</v>
      </c>
      <c r="C46">
        <v>3248</v>
      </c>
      <c r="D46">
        <v>2828</v>
      </c>
      <c r="E46">
        <v>420</v>
      </c>
      <c r="F46" s="4">
        <v>2017</v>
      </c>
    </row>
    <row r="47" spans="1:6" x14ac:dyDescent="0.25">
      <c r="A47" s="3">
        <v>455</v>
      </c>
      <c r="B47" t="s">
        <v>115</v>
      </c>
      <c r="C47">
        <v>792</v>
      </c>
      <c r="D47">
        <v>707</v>
      </c>
      <c r="E47">
        <v>85</v>
      </c>
      <c r="F47" s="4">
        <v>2017</v>
      </c>
    </row>
    <row r="48" spans="1:6" x14ac:dyDescent="0.25">
      <c r="A48" s="3">
        <v>456</v>
      </c>
      <c r="B48" t="s">
        <v>116</v>
      </c>
      <c r="C48">
        <v>1302</v>
      </c>
      <c r="D48">
        <v>1146</v>
      </c>
      <c r="E48">
        <v>156</v>
      </c>
      <c r="F48" s="4">
        <v>2017</v>
      </c>
    </row>
    <row r="49" spans="1:6" x14ac:dyDescent="0.25">
      <c r="A49" s="3">
        <v>457</v>
      </c>
      <c r="B49" t="s">
        <v>117</v>
      </c>
      <c r="C49">
        <v>1579</v>
      </c>
      <c r="D49">
        <v>1419</v>
      </c>
      <c r="E49">
        <v>160</v>
      </c>
      <c r="F49" s="4">
        <v>2017</v>
      </c>
    </row>
    <row r="50" spans="1:6" x14ac:dyDescent="0.25">
      <c r="A50" s="3">
        <v>458</v>
      </c>
      <c r="B50" t="s">
        <v>118</v>
      </c>
      <c r="C50">
        <v>1172</v>
      </c>
      <c r="D50">
        <v>1040</v>
      </c>
      <c r="E50">
        <v>132</v>
      </c>
      <c r="F50" s="4">
        <v>2017</v>
      </c>
    </row>
    <row r="51" spans="1:6" x14ac:dyDescent="0.25">
      <c r="A51" s="3">
        <v>459</v>
      </c>
      <c r="B51" t="s">
        <v>119</v>
      </c>
      <c r="C51">
        <v>3435</v>
      </c>
      <c r="D51">
        <v>3094</v>
      </c>
      <c r="E51">
        <v>341</v>
      </c>
      <c r="F51" s="4">
        <v>2017</v>
      </c>
    </row>
    <row r="52" spans="1:6" x14ac:dyDescent="0.25">
      <c r="A52" s="3">
        <v>460</v>
      </c>
      <c r="B52" t="s">
        <v>120</v>
      </c>
      <c r="C52">
        <v>1547</v>
      </c>
      <c r="D52">
        <v>1308</v>
      </c>
      <c r="E52">
        <v>239</v>
      </c>
      <c r="F52" s="4">
        <v>2017</v>
      </c>
    </row>
    <row r="53" spans="1:6" x14ac:dyDescent="0.25">
      <c r="A53" s="3">
        <v>461</v>
      </c>
      <c r="B53" t="s">
        <v>121</v>
      </c>
      <c r="C53">
        <v>760</v>
      </c>
      <c r="D53">
        <v>681</v>
      </c>
      <c r="E53">
        <v>79</v>
      </c>
      <c r="F53" s="4">
        <v>2017</v>
      </c>
    </row>
    <row r="54" spans="1:6" x14ac:dyDescent="0.25">
      <c r="A54" s="3">
        <v>462</v>
      </c>
      <c r="B54" t="s">
        <v>122</v>
      </c>
      <c r="C54">
        <v>456</v>
      </c>
      <c r="D54">
        <v>420</v>
      </c>
      <c r="E54">
        <v>36</v>
      </c>
      <c r="F54" s="4">
        <v>2017</v>
      </c>
    </row>
    <row r="55" spans="1:6" x14ac:dyDescent="0.25">
      <c r="A55" s="3" t="s">
        <v>123</v>
      </c>
    </row>
  </sheetData>
  <mergeCells count="2">
    <mergeCell ref="A2:B3"/>
    <mergeCell ref="C2:E2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4"/>
  <dimension ref="A1:N121"/>
  <sheetViews>
    <sheetView workbookViewId="0"/>
  </sheetViews>
  <sheetFormatPr baseColWidth="10" defaultRowHeight="15" x14ac:dyDescent="0.25"/>
  <cols>
    <col min="2" max="2" width="28.85546875" customWidth="1"/>
  </cols>
  <sheetData>
    <row r="1" spans="1:14" ht="15" customHeight="1" x14ac:dyDescent="0.25">
      <c r="A1" s="8" t="s">
        <v>125</v>
      </c>
      <c r="B1" s="8"/>
      <c r="C1" s="8"/>
      <c r="D1" s="8"/>
      <c r="E1" s="8"/>
      <c r="F1" s="8"/>
      <c r="G1" s="8"/>
      <c r="H1" s="8"/>
      <c r="I1" s="9"/>
      <c r="M1" s="10"/>
    </row>
    <row r="2" spans="1:14" s="6" customFormat="1" ht="15" customHeight="1" x14ac:dyDescent="0.25">
      <c r="A2" s="11" t="s">
        <v>126</v>
      </c>
      <c r="B2" s="11"/>
      <c r="C2" s="11"/>
      <c r="D2" s="11"/>
      <c r="E2" s="11"/>
      <c r="F2" s="11"/>
      <c r="G2" s="11"/>
      <c r="H2" s="11"/>
      <c r="I2" s="11"/>
      <c r="M2" s="12"/>
    </row>
    <row r="4" spans="1:14" s="3" customFormat="1" ht="8.25" customHeight="1" x14ac:dyDescent="0.25">
      <c r="A4" s="81" t="s">
        <v>0</v>
      </c>
      <c r="B4" s="90"/>
      <c r="C4" s="77" t="s">
        <v>129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</row>
    <row r="5" spans="1:14" s="3" customFormat="1" ht="8.25" customHeight="1" x14ac:dyDescent="0.25">
      <c r="A5" s="82"/>
      <c r="B5" s="91"/>
      <c r="C5" s="7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</row>
    <row r="6" spans="1:14" s="3" customFormat="1" ht="8.25" customHeight="1" x14ac:dyDescent="0.25">
      <c r="A6" s="82"/>
      <c r="B6" s="91"/>
      <c r="C6" s="13">
        <v>2005</v>
      </c>
      <c r="D6" s="14">
        <v>2006</v>
      </c>
      <c r="E6" s="14">
        <v>2007</v>
      </c>
      <c r="F6" s="14">
        <v>2008</v>
      </c>
      <c r="G6" s="14">
        <v>2009</v>
      </c>
      <c r="H6" s="14">
        <v>2010</v>
      </c>
      <c r="I6" s="14">
        <v>2011</v>
      </c>
      <c r="J6" s="14">
        <v>2012</v>
      </c>
      <c r="K6" s="14">
        <v>2013</v>
      </c>
      <c r="L6" s="14">
        <v>2014</v>
      </c>
      <c r="M6" s="14">
        <v>2015</v>
      </c>
      <c r="N6" s="15">
        <v>2016</v>
      </c>
    </row>
    <row r="7" spans="1:14" s="3" customFormat="1" ht="8.25" customHeight="1" x14ac:dyDescent="0.25">
      <c r="A7" s="83"/>
      <c r="B7" s="92"/>
      <c r="C7" s="93" t="s">
        <v>1</v>
      </c>
      <c r="D7" s="94"/>
      <c r="E7" s="94"/>
      <c r="F7" s="94"/>
      <c r="G7" s="94"/>
      <c r="H7" s="94"/>
      <c r="I7" s="94"/>
      <c r="J7" s="94"/>
      <c r="K7" s="94"/>
      <c r="L7" s="94"/>
      <c r="M7" s="94"/>
      <c r="N7" s="84"/>
    </row>
    <row r="8" spans="1:14" s="3" customFormat="1" ht="8.25" customHeight="1" x14ac:dyDescent="0.25">
      <c r="A8" s="19" t="s">
        <v>2</v>
      </c>
      <c r="B8" s="19" t="s">
        <v>128</v>
      </c>
      <c r="C8" s="19" t="s">
        <v>3</v>
      </c>
      <c r="D8" s="19" t="s">
        <v>4</v>
      </c>
      <c r="E8" s="19" t="s">
        <v>5</v>
      </c>
      <c r="F8" s="19" t="s">
        <v>6</v>
      </c>
      <c r="G8" s="19" t="s">
        <v>7</v>
      </c>
      <c r="H8" s="19" t="s">
        <v>8</v>
      </c>
      <c r="I8" s="19" t="s">
        <v>9</v>
      </c>
      <c r="J8" s="19" t="s">
        <v>10</v>
      </c>
      <c r="K8" s="19" t="s">
        <v>11</v>
      </c>
      <c r="L8" s="19" t="s">
        <v>12</v>
      </c>
      <c r="M8" s="19" t="s">
        <v>13</v>
      </c>
      <c r="N8" s="19" t="s">
        <v>14</v>
      </c>
    </row>
    <row r="9" spans="1:14" s="3" customFormat="1" ht="8.25" customHeight="1" x14ac:dyDescent="0.25">
      <c r="A9" s="2" t="s">
        <v>15</v>
      </c>
      <c r="B9" s="2" t="s">
        <v>16</v>
      </c>
      <c r="C9" s="2">
        <v>84</v>
      </c>
      <c r="D9" s="2">
        <v>72</v>
      </c>
      <c r="E9" s="2">
        <v>82</v>
      </c>
      <c r="F9" s="2">
        <v>67</v>
      </c>
      <c r="G9" s="2">
        <v>63</v>
      </c>
      <c r="H9" s="2">
        <v>87</v>
      </c>
      <c r="I9" s="2">
        <v>84</v>
      </c>
      <c r="J9" s="2">
        <v>110</v>
      </c>
      <c r="K9" s="2">
        <v>117</v>
      </c>
      <c r="L9" s="2">
        <v>138</v>
      </c>
      <c r="M9" s="2">
        <v>167</v>
      </c>
      <c r="N9" s="2">
        <v>222</v>
      </c>
    </row>
    <row r="10" spans="1:14" s="3" customFormat="1" ht="8.25" customHeight="1" x14ac:dyDescent="0.25">
      <c r="A10" s="2" t="s">
        <v>17</v>
      </c>
      <c r="B10" s="2" t="s">
        <v>16</v>
      </c>
      <c r="C10" s="2">
        <v>41</v>
      </c>
      <c r="D10" s="2">
        <v>37</v>
      </c>
      <c r="E10" s="2">
        <v>32</v>
      </c>
      <c r="F10" s="2">
        <v>32</v>
      </c>
      <c r="G10" s="2">
        <v>20</v>
      </c>
      <c r="H10" s="2">
        <v>27</v>
      </c>
      <c r="I10" s="2">
        <v>28</v>
      </c>
      <c r="J10" s="2">
        <v>22</v>
      </c>
      <c r="K10" s="2">
        <v>43</v>
      </c>
      <c r="L10" s="2">
        <v>71</v>
      </c>
      <c r="M10" s="2">
        <v>90</v>
      </c>
      <c r="N10" s="2">
        <v>210</v>
      </c>
    </row>
    <row r="11" spans="1:14" s="3" customFormat="1" ht="8.25" customHeight="1" x14ac:dyDescent="0.25">
      <c r="A11" s="2" t="s">
        <v>18</v>
      </c>
      <c r="B11" s="2" t="s">
        <v>16</v>
      </c>
      <c r="C11" s="2">
        <v>42</v>
      </c>
      <c r="D11" s="2">
        <v>49</v>
      </c>
      <c r="E11" s="2">
        <v>43</v>
      </c>
      <c r="F11" s="2">
        <v>50</v>
      </c>
      <c r="G11" s="2">
        <v>28</v>
      </c>
      <c r="H11" s="2">
        <v>45</v>
      </c>
      <c r="I11" s="2">
        <v>53</v>
      </c>
      <c r="J11" s="2">
        <v>60</v>
      </c>
      <c r="K11" s="2">
        <v>73</v>
      </c>
      <c r="L11" s="2">
        <v>99</v>
      </c>
      <c r="M11" s="2">
        <v>143</v>
      </c>
      <c r="N11" s="2">
        <v>208</v>
      </c>
    </row>
    <row r="12" spans="1:14" s="3" customFormat="1" ht="8.25" customHeight="1" x14ac:dyDescent="0.25">
      <c r="A12" s="2" t="s">
        <v>19</v>
      </c>
      <c r="B12" s="2" t="s">
        <v>16</v>
      </c>
      <c r="C12" s="2">
        <v>12</v>
      </c>
      <c r="D12" s="2">
        <v>8</v>
      </c>
      <c r="E12" s="2">
        <v>11</v>
      </c>
      <c r="F12" s="2">
        <v>34</v>
      </c>
      <c r="G12" s="2">
        <v>12</v>
      </c>
      <c r="H12" s="2">
        <v>8</v>
      </c>
      <c r="I12" s="2">
        <v>4</v>
      </c>
      <c r="J12" s="2">
        <v>35</v>
      </c>
      <c r="K12" s="2">
        <v>31</v>
      </c>
      <c r="L12" s="2">
        <v>62</v>
      </c>
      <c r="M12" s="2">
        <v>86</v>
      </c>
      <c r="N12" s="2">
        <v>106</v>
      </c>
    </row>
    <row r="13" spans="1:14" s="3" customFormat="1" ht="8.25" customHeight="1" x14ac:dyDescent="0.25">
      <c r="A13" s="2" t="s">
        <v>20</v>
      </c>
      <c r="B13" s="2" t="s">
        <v>16</v>
      </c>
      <c r="C13" s="2">
        <v>44</v>
      </c>
      <c r="D13" s="2">
        <v>44</v>
      </c>
      <c r="E13" s="2">
        <v>28</v>
      </c>
      <c r="F13" s="2">
        <v>39</v>
      </c>
      <c r="G13" s="2">
        <v>43</v>
      </c>
      <c r="H13" s="2">
        <v>32</v>
      </c>
      <c r="I13" s="2">
        <v>39</v>
      </c>
      <c r="J13" s="2">
        <v>41</v>
      </c>
      <c r="K13" s="2">
        <v>59</v>
      </c>
      <c r="L13" s="2">
        <v>54</v>
      </c>
      <c r="M13" s="2">
        <v>105</v>
      </c>
      <c r="N13" s="2">
        <v>164</v>
      </c>
    </row>
    <row r="14" spans="1:14" s="3" customFormat="1" ht="8.25" customHeight="1" x14ac:dyDescent="0.25">
      <c r="A14" s="2" t="s">
        <v>21</v>
      </c>
      <c r="B14" s="2" t="s">
        <v>16</v>
      </c>
      <c r="C14" s="2">
        <v>20</v>
      </c>
      <c r="D14" s="2">
        <v>12</v>
      </c>
      <c r="E14" s="2">
        <v>15</v>
      </c>
      <c r="F14" s="2">
        <v>16</v>
      </c>
      <c r="G14" s="2">
        <v>14</v>
      </c>
      <c r="H14" s="2">
        <v>8</v>
      </c>
      <c r="I14" s="2">
        <v>10</v>
      </c>
      <c r="J14" s="2">
        <v>11</v>
      </c>
      <c r="K14" s="2">
        <v>19</v>
      </c>
      <c r="L14" s="2">
        <v>15</v>
      </c>
      <c r="M14" s="2">
        <v>33</v>
      </c>
      <c r="N14" s="2">
        <v>75</v>
      </c>
    </row>
    <row r="15" spans="1:14" s="3" customFormat="1" ht="8.25" customHeight="1" x14ac:dyDescent="0.25">
      <c r="A15" s="2" t="s">
        <v>22</v>
      </c>
      <c r="B15" s="2" t="s">
        <v>16</v>
      </c>
      <c r="C15" s="2">
        <v>41</v>
      </c>
      <c r="D15" s="2">
        <v>40</v>
      </c>
      <c r="E15" s="2">
        <v>49</v>
      </c>
      <c r="F15" s="2">
        <v>55</v>
      </c>
      <c r="G15" s="2">
        <v>35</v>
      </c>
      <c r="H15" s="2">
        <v>35</v>
      </c>
      <c r="I15" s="2">
        <v>36</v>
      </c>
      <c r="J15" s="2">
        <v>32</v>
      </c>
      <c r="K15" s="2">
        <v>40</v>
      </c>
      <c r="L15" s="2">
        <v>55</v>
      </c>
      <c r="M15" s="2">
        <v>79</v>
      </c>
      <c r="N15" s="2">
        <v>141</v>
      </c>
    </row>
    <row r="16" spans="1:14" s="3" customFormat="1" ht="8.25" customHeight="1" x14ac:dyDescent="0.25">
      <c r="A16" s="2" t="s">
        <v>23</v>
      </c>
      <c r="B16" s="2" t="s">
        <v>16</v>
      </c>
      <c r="C16" s="2">
        <v>38</v>
      </c>
      <c r="D16" s="2">
        <v>29</v>
      </c>
      <c r="E16" s="2">
        <v>27</v>
      </c>
      <c r="F16" s="2">
        <v>28</v>
      </c>
      <c r="G16" s="2">
        <v>23</v>
      </c>
      <c r="H16" s="2">
        <v>26</v>
      </c>
      <c r="I16" s="2">
        <v>30</v>
      </c>
      <c r="J16" s="2">
        <v>38</v>
      </c>
      <c r="K16" s="2">
        <v>28</v>
      </c>
      <c r="L16" s="2">
        <v>43</v>
      </c>
      <c r="M16" s="2">
        <v>70</v>
      </c>
      <c r="N16" s="2">
        <v>121</v>
      </c>
    </row>
    <row r="17" spans="1:14" s="3" customFormat="1" ht="8.25" customHeight="1" x14ac:dyDescent="0.25">
      <c r="A17" s="2" t="s">
        <v>24</v>
      </c>
      <c r="B17" s="2" t="s">
        <v>16</v>
      </c>
      <c r="C17" s="2">
        <v>18</v>
      </c>
      <c r="D17" s="2">
        <v>19</v>
      </c>
      <c r="E17" s="2">
        <v>26</v>
      </c>
      <c r="F17" s="2">
        <v>9</v>
      </c>
      <c r="G17" s="2">
        <v>25</v>
      </c>
      <c r="H17" s="2">
        <v>23</v>
      </c>
      <c r="I17" s="2">
        <v>13</v>
      </c>
      <c r="J17" s="2">
        <v>19</v>
      </c>
      <c r="K17" s="2">
        <v>21</v>
      </c>
      <c r="L17" s="2">
        <v>37</v>
      </c>
      <c r="M17" s="2">
        <v>38</v>
      </c>
      <c r="N17" s="2">
        <v>125</v>
      </c>
    </row>
    <row r="18" spans="1:14" s="3" customFormat="1" ht="8.25" customHeight="1" x14ac:dyDescent="0.25">
      <c r="A18" s="2" t="s">
        <v>25</v>
      </c>
      <c r="B18" s="2" t="s">
        <v>16</v>
      </c>
      <c r="C18" s="2">
        <v>128</v>
      </c>
      <c r="D18" s="2">
        <v>114</v>
      </c>
      <c r="E18" s="2">
        <v>113</v>
      </c>
      <c r="F18" s="2">
        <v>117</v>
      </c>
      <c r="G18" s="2">
        <v>115</v>
      </c>
      <c r="H18" s="2">
        <v>127</v>
      </c>
      <c r="I18" s="2">
        <v>126</v>
      </c>
      <c r="J18" s="2">
        <v>150</v>
      </c>
      <c r="K18" s="2">
        <v>158</v>
      </c>
      <c r="L18" s="2">
        <v>185</v>
      </c>
      <c r="M18" s="2">
        <v>202</v>
      </c>
      <c r="N18" s="2">
        <v>337</v>
      </c>
    </row>
    <row r="19" spans="1:14" s="21" customFormat="1" ht="16.5" customHeight="1" x14ac:dyDescent="0.25">
      <c r="A19" s="22" t="s">
        <v>26</v>
      </c>
      <c r="B19" s="2" t="s">
        <v>16</v>
      </c>
      <c r="C19" s="22">
        <v>468</v>
      </c>
      <c r="D19" s="22">
        <v>424</v>
      </c>
      <c r="E19" s="22">
        <v>426</v>
      </c>
      <c r="F19" s="22">
        <v>447</v>
      </c>
      <c r="G19" s="22">
        <v>378</v>
      </c>
      <c r="H19" s="22">
        <v>418</v>
      </c>
      <c r="I19" s="22">
        <v>423</v>
      </c>
      <c r="J19" s="22">
        <v>518</v>
      </c>
      <c r="K19" s="22">
        <v>589</v>
      </c>
      <c r="L19" s="22">
        <v>759</v>
      </c>
      <c r="M19" s="22">
        <v>1013</v>
      </c>
      <c r="N19" s="22">
        <v>1709</v>
      </c>
    </row>
    <row r="20" spans="1:14" s="3" customFormat="1" ht="8.25" customHeight="1" x14ac:dyDescent="0.25">
      <c r="A20" s="2" t="s">
        <v>27</v>
      </c>
      <c r="B20" s="2" t="s">
        <v>16</v>
      </c>
      <c r="C20" s="2">
        <v>134</v>
      </c>
      <c r="D20" s="2">
        <v>174</v>
      </c>
      <c r="E20" s="2">
        <v>159</v>
      </c>
      <c r="F20" s="2">
        <v>158</v>
      </c>
      <c r="G20" s="2">
        <v>148</v>
      </c>
      <c r="H20" s="2">
        <v>139</v>
      </c>
      <c r="I20" s="2">
        <v>131</v>
      </c>
      <c r="J20" s="2">
        <v>131</v>
      </c>
      <c r="K20" s="2">
        <v>180</v>
      </c>
      <c r="L20" s="2">
        <v>277</v>
      </c>
      <c r="M20" s="2">
        <v>364</v>
      </c>
      <c r="N20" s="2">
        <v>772</v>
      </c>
    </row>
    <row r="21" spans="1:14" s="3" customFormat="1" ht="8.25" customHeight="1" x14ac:dyDescent="0.25">
      <c r="A21" s="2" t="s">
        <v>28</v>
      </c>
      <c r="B21" s="2" t="s">
        <v>16</v>
      </c>
      <c r="C21" s="2">
        <v>404</v>
      </c>
      <c r="D21" s="2">
        <v>467</v>
      </c>
      <c r="E21" s="2">
        <v>421</v>
      </c>
      <c r="F21" s="2">
        <v>395</v>
      </c>
      <c r="G21" s="2">
        <v>394</v>
      </c>
      <c r="H21" s="2">
        <v>397</v>
      </c>
      <c r="I21" s="2">
        <v>415</v>
      </c>
      <c r="J21" s="2">
        <v>466</v>
      </c>
      <c r="K21" s="2">
        <v>531</v>
      </c>
      <c r="L21" s="2">
        <v>770</v>
      </c>
      <c r="M21" s="2">
        <v>933</v>
      </c>
      <c r="N21" s="2">
        <v>1603</v>
      </c>
    </row>
    <row r="22" spans="1:14" s="3" customFormat="1" ht="8.25" customHeight="1" x14ac:dyDescent="0.25">
      <c r="A22" s="2" t="s">
        <v>29</v>
      </c>
      <c r="B22" s="2" t="s">
        <v>16</v>
      </c>
      <c r="C22" s="2">
        <v>270</v>
      </c>
      <c r="D22" s="2">
        <v>293</v>
      </c>
      <c r="E22" s="2">
        <v>262</v>
      </c>
      <c r="F22" s="2">
        <v>237</v>
      </c>
      <c r="G22" s="2">
        <v>246</v>
      </c>
      <c r="H22" s="2">
        <v>258</v>
      </c>
      <c r="I22" s="2">
        <v>284</v>
      </c>
      <c r="J22" s="2">
        <v>335</v>
      </c>
      <c r="K22" s="2">
        <v>351</v>
      </c>
      <c r="L22" s="2">
        <v>493</v>
      </c>
      <c r="M22" s="2">
        <v>569</v>
      </c>
      <c r="N22" s="2">
        <v>831</v>
      </c>
    </row>
    <row r="23" spans="1:14" s="3" customFormat="1" ht="8.25" customHeight="1" x14ac:dyDescent="0.25">
      <c r="A23" s="2" t="s">
        <v>30</v>
      </c>
      <c r="B23" s="2" t="s">
        <v>16</v>
      </c>
      <c r="C23" s="2">
        <v>50</v>
      </c>
      <c r="D23" s="2">
        <v>48</v>
      </c>
      <c r="E23" s="2">
        <v>43</v>
      </c>
      <c r="F23" s="2">
        <v>61</v>
      </c>
      <c r="G23" s="2">
        <v>61</v>
      </c>
      <c r="H23" s="2">
        <v>54</v>
      </c>
      <c r="I23" s="2">
        <v>45</v>
      </c>
      <c r="J23" s="2">
        <v>58</v>
      </c>
      <c r="K23" s="2">
        <v>75</v>
      </c>
      <c r="L23" s="2">
        <v>102</v>
      </c>
      <c r="M23" s="2">
        <v>127</v>
      </c>
      <c r="N23" s="2">
        <v>232</v>
      </c>
    </row>
    <row r="24" spans="1:14" s="3" customFormat="1" ht="8.25" customHeight="1" x14ac:dyDescent="0.25">
      <c r="A24" s="2" t="s">
        <v>31</v>
      </c>
      <c r="B24" s="2" t="s">
        <v>16</v>
      </c>
      <c r="C24" s="2">
        <v>35</v>
      </c>
      <c r="D24" s="2">
        <v>64</v>
      </c>
      <c r="E24" s="2">
        <v>66</v>
      </c>
      <c r="F24" s="2">
        <v>75</v>
      </c>
      <c r="G24" s="2">
        <v>39</v>
      </c>
      <c r="H24" s="2">
        <v>39</v>
      </c>
      <c r="I24" s="2">
        <v>43</v>
      </c>
      <c r="J24" s="2">
        <v>64</v>
      </c>
      <c r="K24" s="2">
        <v>73</v>
      </c>
      <c r="L24" s="2">
        <v>101</v>
      </c>
      <c r="M24" s="2">
        <v>109</v>
      </c>
      <c r="N24" s="2">
        <v>197</v>
      </c>
    </row>
    <row r="25" spans="1:14" s="3" customFormat="1" ht="8.25" customHeight="1" x14ac:dyDescent="0.25">
      <c r="A25" s="2" t="s">
        <v>32</v>
      </c>
      <c r="B25" s="2" t="s">
        <v>16</v>
      </c>
      <c r="C25" s="2">
        <v>118</v>
      </c>
      <c r="D25" s="2">
        <v>107</v>
      </c>
      <c r="E25" s="2">
        <v>111</v>
      </c>
      <c r="F25" s="2">
        <v>109</v>
      </c>
      <c r="G25" s="2">
        <v>82</v>
      </c>
      <c r="H25" s="2">
        <v>91</v>
      </c>
      <c r="I25" s="2">
        <v>90</v>
      </c>
      <c r="J25" s="2">
        <v>93</v>
      </c>
      <c r="K25" s="2">
        <v>120</v>
      </c>
      <c r="L25" s="2">
        <v>124</v>
      </c>
      <c r="M25" s="2">
        <v>163</v>
      </c>
      <c r="N25" s="2">
        <v>284</v>
      </c>
    </row>
    <row r="26" spans="1:14" s="3" customFormat="1" ht="8.25" customHeight="1" x14ac:dyDescent="0.25">
      <c r="A26" s="2" t="s">
        <v>33</v>
      </c>
      <c r="B26" s="2" t="s">
        <v>16</v>
      </c>
      <c r="C26" s="2">
        <v>13</v>
      </c>
      <c r="D26" s="2">
        <v>16</v>
      </c>
      <c r="E26" s="2">
        <v>18</v>
      </c>
      <c r="F26" s="2">
        <v>10</v>
      </c>
      <c r="G26" s="2">
        <v>14</v>
      </c>
      <c r="H26" s="2">
        <v>14</v>
      </c>
      <c r="I26" s="2">
        <v>14</v>
      </c>
      <c r="J26" s="2">
        <v>11</v>
      </c>
      <c r="K26" s="2">
        <v>9</v>
      </c>
      <c r="L26" s="2">
        <v>20</v>
      </c>
      <c r="M26" s="2">
        <v>38</v>
      </c>
      <c r="N26" s="2">
        <v>71</v>
      </c>
    </row>
    <row r="27" spans="1:14" s="3" customFormat="1" ht="8.25" customHeight="1" x14ac:dyDescent="0.25">
      <c r="A27" s="2" t="s">
        <v>34</v>
      </c>
      <c r="B27" s="2" t="s">
        <v>16</v>
      </c>
      <c r="C27" s="2">
        <v>48</v>
      </c>
      <c r="D27" s="2">
        <v>36</v>
      </c>
      <c r="E27" s="2">
        <v>29</v>
      </c>
      <c r="F27" s="2">
        <v>34</v>
      </c>
      <c r="G27" s="2">
        <v>19</v>
      </c>
      <c r="H27" s="2">
        <v>15</v>
      </c>
      <c r="I27" s="2">
        <v>12</v>
      </c>
      <c r="J27" s="2">
        <v>24</v>
      </c>
      <c r="K27" s="2">
        <v>35</v>
      </c>
      <c r="L27" s="2">
        <v>27</v>
      </c>
      <c r="M27" s="2">
        <v>58</v>
      </c>
      <c r="N27" s="2">
        <v>154</v>
      </c>
    </row>
    <row r="28" spans="1:14" s="3" customFormat="1" ht="8.25" customHeight="1" x14ac:dyDescent="0.25">
      <c r="A28" s="2" t="s">
        <v>35</v>
      </c>
      <c r="B28" s="2" t="s">
        <v>16</v>
      </c>
      <c r="C28" s="2">
        <v>33</v>
      </c>
      <c r="D28" s="2">
        <v>33</v>
      </c>
      <c r="E28" s="2">
        <v>47</v>
      </c>
      <c r="F28" s="2">
        <v>50</v>
      </c>
      <c r="G28" s="2">
        <v>6</v>
      </c>
      <c r="H28" s="2">
        <v>12</v>
      </c>
      <c r="I28" s="2">
        <v>6</v>
      </c>
      <c r="J28" s="2">
        <v>27</v>
      </c>
      <c r="K28" s="2">
        <v>49</v>
      </c>
      <c r="L28" s="2">
        <v>85</v>
      </c>
      <c r="M28" s="2">
        <v>83</v>
      </c>
      <c r="N28" s="2">
        <v>166</v>
      </c>
    </row>
    <row r="29" spans="1:14" s="21" customFormat="1" ht="16.5" customHeight="1" x14ac:dyDescent="0.25">
      <c r="A29" s="22" t="s">
        <v>36</v>
      </c>
      <c r="B29" s="2" t="s">
        <v>16</v>
      </c>
      <c r="C29" s="22">
        <v>701</v>
      </c>
      <c r="D29" s="22">
        <v>771</v>
      </c>
      <c r="E29" s="22">
        <v>735</v>
      </c>
      <c r="F29" s="22">
        <v>734</v>
      </c>
      <c r="G29" s="22">
        <v>615</v>
      </c>
      <c r="H29" s="22">
        <v>622</v>
      </c>
      <c r="I29" s="22">
        <v>625</v>
      </c>
      <c r="J29" s="22">
        <v>743</v>
      </c>
      <c r="K29" s="22">
        <v>892</v>
      </c>
      <c r="L29" s="22">
        <v>1229</v>
      </c>
      <c r="M29" s="22">
        <v>1511</v>
      </c>
      <c r="N29" s="22">
        <v>2707</v>
      </c>
    </row>
    <row r="30" spans="1:14" s="3" customFormat="1" ht="8.25" customHeight="1" x14ac:dyDescent="0.25">
      <c r="A30" s="2" t="s">
        <v>37</v>
      </c>
      <c r="B30" s="2" t="s">
        <v>16</v>
      </c>
      <c r="C30" s="2">
        <v>40</v>
      </c>
      <c r="D30" s="2">
        <v>29</v>
      </c>
      <c r="E30" s="2">
        <v>35</v>
      </c>
      <c r="F30" s="2">
        <v>33</v>
      </c>
      <c r="G30" s="2">
        <v>32</v>
      </c>
      <c r="H30" s="2">
        <v>33</v>
      </c>
      <c r="I30" s="2">
        <v>40</v>
      </c>
      <c r="J30" s="2">
        <v>30</v>
      </c>
      <c r="K30" s="2">
        <v>67</v>
      </c>
      <c r="L30" s="2">
        <v>97</v>
      </c>
      <c r="M30" s="2">
        <v>87</v>
      </c>
      <c r="N30" s="2">
        <v>182</v>
      </c>
    </row>
    <row r="31" spans="1:14" s="3" customFormat="1" ht="8.25" customHeight="1" x14ac:dyDescent="0.25">
      <c r="A31" s="2" t="s">
        <v>38</v>
      </c>
      <c r="B31" s="2" t="s">
        <v>16</v>
      </c>
      <c r="C31" s="2">
        <v>45</v>
      </c>
      <c r="D31" s="2">
        <v>44</v>
      </c>
      <c r="E31" s="2">
        <v>49</v>
      </c>
      <c r="F31" s="2">
        <v>44</v>
      </c>
      <c r="G31" s="2">
        <v>47</v>
      </c>
      <c r="H31" s="2">
        <v>47</v>
      </c>
      <c r="I31" s="2">
        <v>45</v>
      </c>
      <c r="J31" s="2">
        <v>41</v>
      </c>
      <c r="K31" s="2">
        <v>48</v>
      </c>
      <c r="L31" s="2">
        <v>83</v>
      </c>
      <c r="M31" s="2">
        <v>84</v>
      </c>
      <c r="N31" s="2">
        <v>168</v>
      </c>
    </row>
    <row r="32" spans="1:14" s="3" customFormat="1" ht="8.25" customHeight="1" x14ac:dyDescent="0.25">
      <c r="A32" s="2" t="s">
        <v>39</v>
      </c>
      <c r="B32" s="2" t="s">
        <v>16</v>
      </c>
      <c r="C32" s="2">
        <v>55</v>
      </c>
      <c r="D32" s="2">
        <v>47</v>
      </c>
      <c r="E32" s="2">
        <v>60</v>
      </c>
      <c r="F32" s="2">
        <v>62</v>
      </c>
      <c r="G32" s="2">
        <v>58</v>
      </c>
      <c r="H32" s="2">
        <v>60</v>
      </c>
      <c r="I32" s="2">
        <v>44</v>
      </c>
      <c r="J32" s="2">
        <v>42</v>
      </c>
      <c r="K32" s="2">
        <v>67</v>
      </c>
      <c r="L32" s="2">
        <v>84</v>
      </c>
      <c r="M32" s="2">
        <v>90</v>
      </c>
      <c r="N32" s="2">
        <v>128</v>
      </c>
    </row>
    <row r="33" spans="1:14" s="3" customFormat="1" ht="8.25" customHeight="1" x14ac:dyDescent="0.25">
      <c r="A33" s="2" t="s">
        <v>40</v>
      </c>
      <c r="B33" s="2" t="s">
        <v>16</v>
      </c>
      <c r="C33" s="2">
        <v>5</v>
      </c>
      <c r="D33" s="2">
        <v>10</v>
      </c>
      <c r="E33" s="2">
        <v>10</v>
      </c>
      <c r="F33" s="2">
        <v>3</v>
      </c>
      <c r="G33" s="2">
        <v>10</v>
      </c>
      <c r="H33" s="2">
        <v>4</v>
      </c>
      <c r="I33" s="2">
        <v>5</v>
      </c>
      <c r="J33" s="2">
        <v>9</v>
      </c>
      <c r="K33" s="2">
        <v>15</v>
      </c>
      <c r="L33" s="2">
        <v>22</v>
      </c>
      <c r="M33" s="2">
        <v>35</v>
      </c>
      <c r="N33" s="2">
        <v>52</v>
      </c>
    </row>
    <row r="34" spans="1:14" s="3" customFormat="1" ht="8.25" customHeight="1" x14ac:dyDescent="0.25">
      <c r="A34" s="2" t="s">
        <v>41</v>
      </c>
      <c r="B34" s="2" t="s">
        <v>16</v>
      </c>
      <c r="C34" s="2">
        <v>42</v>
      </c>
      <c r="D34" s="2">
        <v>29</v>
      </c>
      <c r="E34" s="2">
        <v>33</v>
      </c>
      <c r="F34" s="2">
        <v>21</v>
      </c>
      <c r="G34" s="2">
        <v>29</v>
      </c>
      <c r="H34" s="2">
        <v>21</v>
      </c>
      <c r="I34" s="2">
        <v>32</v>
      </c>
      <c r="J34" s="2">
        <v>30</v>
      </c>
      <c r="K34" s="2">
        <v>39</v>
      </c>
      <c r="L34" s="2">
        <v>52</v>
      </c>
      <c r="M34" s="2">
        <v>62</v>
      </c>
      <c r="N34" s="2">
        <v>168</v>
      </c>
    </row>
    <row r="35" spans="1:14" s="3" customFormat="1" ht="8.25" customHeight="1" x14ac:dyDescent="0.25">
      <c r="A35" s="2" t="s">
        <v>42</v>
      </c>
      <c r="B35" s="2" t="s">
        <v>16</v>
      </c>
      <c r="C35" s="2">
        <v>42</v>
      </c>
      <c r="D35" s="2">
        <v>28</v>
      </c>
      <c r="E35" s="2">
        <v>29</v>
      </c>
      <c r="F35" s="2">
        <v>22</v>
      </c>
      <c r="G35" s="2">
        <v>22</v>
      </c>
      <c r="H35" s="2">
        <v>24</v>
      </c>
      <c r="I35" s="2">
        <v>14</v>
      </c>
      <c r="J35" s="2">
        <v>14</v>
      </c>
      <c r="K35" s="2">
        <v>30</v>
      </c>
      <c r="L35" s="2">
        <v>42</v>
      </c>
      <c r="M35" s="2">
        <v>60</v>
      </c>
      <c r="N35" s="2">
        <v>106</v>
      </c>
    </row>
    <row r="36" spans="1:14" s="3" customFormat="1" ht="8.25" customHeight="1" x14ac:dyDescent="0.25">
      <c r="A36" s="2" t="s">
        <v>43</v>
      </c>
      <c r="B36" s="2" t="s">
        <v>16</v>
      </c>
      <c r="C36" s="2">
        <v>37</v>
      </c>
      <c r="D36" s="2">
        <v>41</v>
      </c>
      <c r="E36" s="2">
        <v>38</v>
      </c>
      <c r="F36" s="2">
        <v>23</v>
      </c>
      <c r="G36" s="2">
        <v>11</v>
      </c>
      <c r="H36" s="2">
        <v>10</v>
      </c>
      <c r="I36" s="2">
        <v>10</v>
      </c>
      <c r="J36" s="2">
        <v>27</v>
      </c>
      <c r="K36" s="2">
        <v>41</v>
      </c>
      <c r="L36" s="2">
        <v>58</v>
      </c>
      <c r="M36" s="2">
        <v>62</v>
      </c>
      <c r="N36" s="2">
        <v>125</v>
      </c>
    </row>
    <row r="37" spans="1:14" s="3" customFormat="1" ht="8.25" customHeight="1" x14ac:dyDescent="0.25">
      <c r="A37" s="2" t="s">
        <v>44</v>
      </c>
      <c r="B37" s="2" t="s">
        <v>16</v>
      </c>
      <c r="C37" s="2">
        <v>42</v>
      </c>
      <c r="D37" s="2">
        <v>40</v>
      </c>
      <c r="E37" s="2">
        <v>23</v>
      </c>
      <c r="F37" s="2">
        <v>22</v>
      </c>
      <c r="G37" s="2">
        <v>22</v>
      </c>
      <c r="H37" s="2">
        <v>18</v>
      </c>
      <c r="I37" s="2">
        <v>18</v>
      </c>
      <c r="J37" s="2">
        <v>22</v>
      </c>
      <c r="K37" s="2">
        <v>49</v>
      </c>
      <c r="L37" s="2">
        <v>67</v>
      </c>
      <c r="M37" s="2">
        <v>95</v>
      </c>
      <c r="N37" s="2">
        <v>160</v>
      </c>
    </row>
    <row r="38" spans="1:14" s="3" customFormat="1" ht="8.25" customHeight="1" x14ac:dyDescent="0.25">
      <c r="A38" s="2" t="s">
        <v>45</v>
      </c>
      <c r="B38" s="2" t="s">
        <v>16</v>
      </c>
      <c r="C38" s="2">
        <v>43</v>
      </c>
      <c r="D38" s="2">
        <v>50</v>
      </c>
      <c r="E38" s="2">
        <v>31</v>
      </c>
      <c r="F38" s="2">
        <v>38</v>
      </c>
      <c r="G38" s="2">
        <v>48</v>
      </c>
      <c r="H38" s="2">
        <v>29</v>
      </c>
      <c r="I38" s="2">
        <v>26</v>
      </c>
      <c r="J38" s="2">
        <v>44</v>
      </c>
      <c r="K38" s="2">
        <v>53</v>
      </c>
      <c r="L38" s="2">
        <v>90</v>
      </c>
      <c r="M38" s="2">
        <v>127</v>
      </c>
      <c r="N38" s="2">
        <v>243</v>
      </c>
    </row>
    <row r="39" spans="1:14" s="3" customFormat="1" ht="8.25" customHeight="1" x14ac:dyDescent="0.25">
      <c r="A39" s="2" t="s">
        <v>46</v>
      </c>
      <c r="B39" s="2" t="s">
        <v>16</v>
      </c>
      <c r="C39" s="2">
        <v>28</v>
      </c>
      <c r="D39" s="2">
        <v>25</v>
      </c>
      <c r="E39" s="2">
        <v>20</v>
      </c>
      <c r="F39" s="2">
        <v>21</v>
      </c>
      <c r="G39" s="2">
        <v>21</v>
      </c>
      <c r="H39" s="2">
        <v>21</v>
      </c>
      <c r="I39" s="2">
        <v>17</v>
      </c>
      <c r="J39" s="2">
        <v>17</v>
      </c>
      <c r="K39" s="2">
        <v>19</v>
      </c>
      <c r="L39" s="2">
        <v>44</v>
      </c>
      <c r="M39" s="2">
        <v>53</v>
      </c>
      <c r="N39" s="2">
        <v>71</v>
      </c>
    </row>
    <row r="40" spans="1:14" s="3" customFormat="1" ht="8.25" customHeight="1" x14ac:dyDescent="0.25">
      <c r="A40" s="2" t="s">
        <v>47</v>
      </c>
      <c r="B40" s="2" t="s">
        <v>16</v>
      </c>
      <c r="C40" s="2">
        <v>44</v>
      </c>
      <c r="D40" s="2">
        <v>28</v>
      </c>
      <c r="E40" s="2">
        <v>46</v>
      </c>
      <c r="F40" s="2">
        <v>33</v>
      </c>
      <c r="G40" s="2">
        <v>19</v>
      </c>
      <c r="H40" s="2">
        <v>22</v>
      </c>
      <c r="I40" s="2">
        <v>20</v>
      </c>
      <c r="J40" s="2">
        <v>34</v>
      </c>
      <c r="K40" s="2">
        <v>35</v>
      </c>
      <c r="L40" s="2">
        <v>38</v>
      </c>
      <c r="M40" s="2">
        <v>58</v>
      </c>
      <c r="N40" s="2">
        <v>132</v>
      </c>
    </row>
    <row r="41" spans="1:14" s="21" customFormat="1" ht="16.5" customHeight="1" x14ac:dyDescent="0.25">
      <c r="A41" s="22" t="s">
        <v>48</v>
      </c>
      <c r="B41" s="2" t="s">
        <v>16</v>
      </c>
      <c r="C41" s="22">
        <v>423</v>
      </c>
      <c r="D41" s="22">
        <v>371</v>
      </c>
      <c r="E41" s="22">
        <v>374</v>
      </c>
      <c r="F41" s="22">
        <v>322</v>
      </c>
      <c r="G41" s="22">
        <v>319</v>
      </c>
      <c r="H41" s="22">
        <v>289</v>
      </c>
      <c r="I41" s="22">
        <v>271</v>
      </c>
      <c r="J41" s="22">
        <v>310</v>
      </c>
      <c r="K41" s="22">
        <v>463</v>
      </c>
      <c r="L41" s="22">
        <v>677</v>
      </c>
      <c r="M41" s="22">
        <v>813</v>
      </c>
      <c r="N41" s="22">
        <v>1535</v>
      </c>
    </row>
    <row r="42" spans="1:14" s="3" customFormat="1" ht="8.25" customHeight="1" x14ac:dyDescent="0.25">
      <c r="A42" s="2" t="s">
        <v>49</v>
      </c>
      <c r="B42" s="2" t="s">
        <v>16</v>
      </c>
      <c r="C42" s="2">
        <v>18</v>
      </c>
      <c r="D42" s="2">
        <v>16</v>
      </c>
      <c r="E42" s="2">
        <v>28</v>
      </c>
      <c r="F42" s="2">
        <v>25</v>
      </c>
      <c r="G42" s="2">
        <v>24</v>
      </c>
      <c r="H42" s="2">
        <v>29</v>
      </c>
      <c r="I42" s="2">
        <v>20</v>
      </c>
      <c r="J42" s="2">
        <v>46</v>
      </c>
      <c r="K42" s="2">
        <v>23</v>
      </c>
      <c r="L42" s="2">
        <v>50</v>
      </c>
      <c r="M42" s="2">
        <v>83</v>
      </c>
      <c r="N42" s="2">
        <v>180</v>
      </c>
    </row>
    <row r="43" spans="1:14" s="3" customFormat="1" ht="8.25" customHeight="1" x14ac:dyDescent="0.25">
      <c r="A43" s="2" t="s">
        <v>50</v>
      </c>
      <c r="B43" s="2" t="s">
        <v>16</v>
      </c>
      <c r="C43" s="2">
        <v>14</v>
      </c>
      <c r="D43" s="2">
        <v>15</v>
      </c>
      <c r="E43" s="2">
        <v>16</v>
      </c>
      <c r="F43" s="2">
        <v>17</v>
      </c>
      <c r="G43" s="2">
        <v>17</v>
      </c>
      <c r="H43" s="2">
        <v>12</v>
      </c>
      <c r="I43" s="2">
        <v>13</v>
      </c>
      <c r="J43" s="2">
        <v>16</v>
      </c>
      <c r="K43" s="2">
        <v>26</v>
      </c>
      <c r="L43" s="2">
        <v>29</v>
      </c>
      <c r="M43" s="2">
        <v>40</v>
      </c>
      <c r="N43" s="2">
        <v>80</v>
      </c>
    </row>
    <row r="44" spans="1:14" s="3" customFormat="1" ht="8.25" customHeight="1" x14ac:dyDescent="0.25">
      <c r="A44" s="2" t="s">
        <v>51</v>
      </c>
      <c r="B44" s="2" t="s">
        <v>16</v>
      </c>
      <c r="C44" s="2">
        <v>101</v>
      </c>
      <c r="D44" s="2">
        <v>97</v>
      </c>
      <c r="E44" s="2">
        <v>95</v>
      </c>
      <c r="F44" s="2">
        <v>80</v>
      </c>
      <c r="G44" s="2">
        <v>101</v>
      </c>
      <c r="H44" s="2">
        <v>113</v>
      </c>
      <c r="I44" s="2">
        <v>84</v>
      </c>
      <c r="J44" s="2">
        <v>107</v>
      </c>
      <c r="K44" s="2">
        <v>105</v>
      </c>
      <c r="L44" s="2">
        <v>136</v>
      </c>
      <c r="M44" s="2">
        <v>140</v>
      </c>
      <c r="N44" s="2">
        <v>211</v>
      </c>
    </row>
    <row r="45" spans="1:14" s="3" customFormat="1" ht="8.25" customHeight="1" x14ac:dyDescent="0.25">
      <c r="A45" s="2" t="s">
        <v>52</v>
      </c>
      <c r="B45" s="2" t="s">
        <v>16</v>
      </c>
      <c r="C45" s="2">
        <v>60</v>
      </c>
      <c r="D45" s="2">
        <v>80</v>
      </c>
      <c r="E45" s="2">
        <v>75</v>
      </c>
      <c r="F45" s="2">
        <v>89</v>
      </c>
      <c r="G45" s="2">
        <v>49</v>
      </c>
      <c r="H45" s="2">
        <v>93</v>
      </c>
      <c r="I45" s="2">
        <v>82</v>
      </c>
      <c r="J45" s="2">
        <v>74</v>
      </c>
      <c r="K45" s="2">
        <v>102</v>
      </c>
      <c r="L45" s="2">
        <v>137</v>
      </c>
      <c r="M45" s="2">
        <v>151</v>
      </c>
      <c r="N45" s="2">
        <v>220</v>
      </c>
    </row>
    <row r="46" spans="1:14" s="3" customFormat="1" ht="8.25" customHeight="1" x14ac:dyDescent="0.25">
      <c r="A46" s="2" t="s">
        <v>53</v>
      </c>
      <c r="B46" s="2" t="s">
        <v>16</v>
      </c>
      <c r="C46" s="2">
        <v>26</v>
      </c>
      <c r="D46" s="2">
        <v>22</v>
      </c>
      <c r="E46" s="2">
        <v>16</v>
      </c>
      <c r="F46" s="2">
        <v>9</v>
      </c>
      <c r="G46" s="2">
        <v>14</v>
      </c>
      <c r="H46" s="2">
        <v>21</v>
      </c>
      <c r="I46" s="2">
        <v>24</v>
      </c>
      <c r="J46" s="2">
        <v>19</v>
      </c>
      <c r="K46" s="2">
        <v>18</v>
      </c>
      <c r="L46" s="2">
        <v>35</v>
      </c>
      <c r="M46" s="2">
        <v>84</v>
      </c>
      <c r="N46" s="2">
        <v>106</v>
      </c>
    </row>
    <row r="47" spans="1:14" s="3" customFormat="1" ht="8.25" customHeight="1" x14ac:dyDescent="0.25">
      <c r="A47" s="2" t="s">
        <v>54</v>
      </c>
      <c r="B47" s="2" t="s">
        <v>16</v>
      </c>
      <c r="C47" s="2">
        <v>14</v>
      </c>
      <c r="D47" s="2">
        <v>16</v>
      </c>
      <c r="E47" s="2">
        <v>20</v>
      </c>
      <c r="F47" s="2">
        <v>22</v>
      </c>
      <c r="G47" s="2">
        <v>19</v>
      </c>
      <c r="H47" s="2">
        <v>12</v>
      </c>
      <c r="I47" s="2">
        <v>27</v>
      </c>
      <c r="J47" s="2">
        <v>29</v>
      </c>
      <c r="K47" s="2">
        <v>25</v>
      </c>
      <c r="L47" s="2">
        <v>37</v>
      </c>
      <c r="M47" s="2">
        <v>63</v>
      </c>
      <c r="N47" s="2">
        <v>119</v>
      </c>
    </row>
    <row r="48" spans="1:14" s="3" customFormat="1" ht="8.25" customHeight="1" x14ac:dyDescent="0.25">
      <c r="A48" s="2" t="s">
        <v>55</v>
      </c>
      <c r="B48" s="2" t="s">
        <v>16</v>
      </c>
      <c r="C48" s="2">
        <v>43</v>
      </c>
      <c r="D48" s="2">
        <v>37</v>
      </c>
      <c r="E48" s="2">
        <v>60</v>
      </c>
      <c r="F48" s="2">
        <v>33</v>
      </c>
      <c r="G48" s="2">
        <v>30</v>
      </c>
      <c r="H48" s="2">
        <v>9</v>
      </c>
      <c r="I48" s="2">
        <v>14</v>
      </c>
      <c r="J48" s="2">
        <v>30</v>
      </c>
      <c r="K48" s="2">
        <v>43</v>
      </c>
      <c r="L48" s="2">
        <v>62</v>
      </c>
      <c r="M48" s="2">
        <v>97</v>
      </c>
      <c r="N48" s="2">
        <v>162</v>
      </c>
    </row>
    <row r="49" spans="1:14" s="3" customFormat="1" ht="8.25" customHeight="1" x14ac:dyDescent="0.25">
      <c r="A49" s="2" t="s">
        <v>56</v>
      </c>
      <c r="B49" s="2" t="s">
        <v>16</v>
      </c>
      <c r="C49" s="2">
        <v>32</v>
      </c>
      <c r="D49" s="2">
        <v>20</v>
      </c>
      <c r="E49" s="2">
        <v>44</v>
      </c>
      <c r="F49" s="2">
        <v>39</v>
      </c>
      <c r="G49" s="2">
        <v>24</v>
      </c>
      <c r="H49" s="2">
        <v>23</v>
      </c>
      <c r="I49" s="2">
        <v>17</v>
      </c>
      <c r="J49" s="2">
        <v>62</v>
      </c>
      <c r="K49" s="2">
        <v>116</v>
      </c>
      <c r="L49" s="2">
        <v>159</v>
      </c>
      <c r="M49" s="2">
        <v>180</v>
      </c>
      <c r="N49" s="2">
        <v>260</v>
      </c>
    </row>
    <row r="50" spans="1:14" s="3" customFormat="1" ht="8.25" customHeight="1" x14ac:dyDescent="0.25">
      <c r="A50" s="2" t="s">
        <v>57</v>
      </c>
      <c r="B50" s="2" t="s">
        <v>16</v>
      </c>
      <c r="C50" s="2">
        <v>87</v>
      </c>
      <c r="D50" s="2">
        <v>81</v>
      </c>
      <c r="E50" s="2">
        <v>89</v>
      </c>
      <c r="F50" s="2">
        <v>108</v>
      </c>
      <c r="G50" s="2">
        <v>85</v>
      </c>
      <c r="H50" s="2">
        <v>65</v>
      </c>
      <c r="I50" s="2">
        <v>84</v>
      </c>
      <c r="J50" s="2">
        <v>115</v>
      </c>
      <c r="K50" s="2">
        <v>147</v>
      </c>
      <c r="L50" s="2">
        <v>236</v>
      </c>
      <c r="M50" s="2">
        <v>291</v>
      </c>
      <c r="N50" s="2">
        <v>419</v>
      </c>
    </row>
    <row r="51" spans="1:14" s="3" customFormat="1" ht="8.25" customHeight="1" x14ac:dyDescent="0.25">
      <c r="A51" s="2" t="s">
        <v>58</v>
      </c>
      <c r="B51" s="2" t="s">
        <v>16</v>
      </c>
      <c r="C51" s="2">
        <v>17</v>
      </c>
      <c r="D51" s="2">
        <v>19</v>
      </c>
      <c r="E51" s="2">
        <v>18</v>
      </c>
      <c r="F51" s="2">
        <v>15</v>
      </c>
      <c r="G51" s="2">
        <v>18</v>
      </c>
      <c r="H51" s="2">
        <v>12</v>
      </c>
      <c r="I51" s="2">
        <v>15</v>
      </c>
      <c r="J51" s="2">
        <v>16</v>
      </c>
      <c r="K51" s="2">
        <v>22</v>
      </c>
      <c r="L51" s="2">
        <v>29</v>
      </c>
      <c r="M51" s="2">
        <v>62</v>
      </c>
      <c r="N51" s="2">
        <v>126</v>
      </c>
    </row>
    <row r="52" spans="1:14" s="3" customFormat="1" ht="8.25" customHeight="1" x14ac:dyDescent="0.25">
      <c r="A52" s="2" t="s">
        <v>59</v>
      </c>
      <c r="B52" s="2" t="s">
        <v>16</v>
      </c>
      <c r="C52" s="2">
        <v>57</v>
      </c>
      <c r="D52" s="2">
        <v>86</v>
      </c>
      <c r="E52" s="2">
        <v>109</v>
      </c>
      <c r="F52" s="2">
        <v>100</v>
      </c>
      <c r="G52" s="2">
        <v>92</v>
      </c>
      <c r="H52" s="2">
        <v>87</v>
      </c>
      <c r="I52" s="2">
        <v>56</v>
      </c>
      <c r="J52" s="2">
        <v>74</v>
      </c>
      <c r="K52" s="2">
        <v>79</v>
      </c>
      <c r="L52" s="2">
        <v>108</v>
      </c>
      <c r="M52" s="2">
        <v>132</v>
      </c>
      <c r="N52" s="2">
        <v>185</v>
      </c>
    </row>
    <row r="53" spans="1:14" s="3" customFormat="1" ht="8.25" customHeight="1" x14ac:dyDescent="0.25">
      <c r="A53" s="2" t="s">
        <v>60</v>
      </c>
      <c r="B53" s="2" t="s">
        <v>16</v>
      </c>
      <c r="C53" s="2">
        <v>35</v>
      </c>
      <c r="D53" s="2">
        <v>23</v>
      </c>
      <c r="E53" s="2">
        <v>40</v>
      </c>
      <c r="F53" s="2">
        <v>36</v>
      </c>
      <c r="G53" s="2">
        <v>36</v>
      </c>
      <c r="H53" s="2">
        <v>46</v>
      </c>
      <c r="I53" s="2">
        <v>41</v>
      </c>
      <c r="J53" s="2">
        <v>36</v>
      </c>
      <c r="K53" s="2">
        <v>46</v>
      </c>
      <c r="L53" s="2">
        <v>78</v>
      </c>
      <c r="M53" s="2">
        <v>93</v>
      </c>
      <c r="N53" s="2">
        <v>170</v>
      </c>
    </row>
    <row r="54" spans="1:14" s="3" customFormat="1" ht="8.25" customHeight="1" x14ac:dyDescent="0.25">
      <c r="A54" s="2" t="s">
        <v>61</v>
      </c>
      <c r="B54" s="2" t="s">
        <v>16</v>
      </c>
      <c r="C54" s="2">
        <v>28</v>
      </c>
      <c r="D54" s="2">
        <v>15</v>
      </c>
      <c r="E54" s="2">
        <v>30</v>
      </c>
      <c r="F54" s="2">
        <v>28</v>
      </c>
      <c r="G54" s="2">
        <v>24</v>
      </c>
      <c r="H54" s="2">
        <v>25</v>
      </c>
      <c r="I54" s="2">
        <v>21</v>
      </c>
      <c r="J54" s="2">
        <v>43</v>
      </c>
      <c r="K54" s="2">
        <v>64</v>
      </c>
      <c r="L54" s="2">
        <v>80</v>
      </c>
      <c r="M54" s="2">
        <v>83</v>
      </c>
      <c r="N54" s="2">
        <v>155</v>
      </c>
    </row>
    <row r="55" spans="1:14" s="3" customFormat="1" ht="8.25" customHeight="1" x14ac:dyDescent="0.25">
      <c r="A55" s="2" t="s">
        <v>62</v>
      </c>
      <c r="B55" s="2" t="s">
        <v>16</v>
      </c>
      <c r="C55" s="2">
        <v>61</v>
      </c>
      <c r="D55" s="2">
        <v>59</v>
      </c>
      <c r="E55" s="2">
        <v>87</v>
      </c>
      <c r="F55" s="2">
        <v>83</v>
      </c>
      <c r="G55" s="2">
        <v>69</v>
      </c>
      <c r="H55" s="2">
        <v>75</v>
      </c>
      <c r="I55" s="2">
        <v>65</v>
      </c>
      <c r="J55" s="2">
        <v>81</v>
      </c>
      <c r="K55" s="2">
        <v>107</v>
      </c>
      <c r="L55" s="2">
        <v>185</v>
      </c>
      <c r="M55" s="2">
        <v>199</v>
      </c>
      <c r="N55" s="2">
        <v>335</v>
      </c>
    </row>
    <row r="56" spans="1:14" s="3" customFormat="1" ht="8.25" customHeight="1" x14ac:dyDescent="0.25">
      <c r="A56" s="2" t="s">
        <v>63</v>
      </c>
      <c r="B56" s="2" t="s">
        <v>16</v>
      </c>
      <c r="C56" s="2">
        <v>86</v>
      </c>
      <c r="D56" s="2">
        <v>92</v>
      </c>
      <c r="E56" s="2">
        <v>86</v>
      </c>
      <c r="F56" s="2">
        <v>88</v>
      </c>
      <c r="G56" s="2">
        <v>63</v>
      </c>
      <c r="H56" s="2">
        <v>62</v>
      </c>
      <c r="I56" s="2">
        <v>53</v>
      </c>
      <c r="J56" s="2">
        <v>90</v>
      </c>
      <c r="K56" s="2">
        <v>113</v>
      </c>
      <c r="L56" s="2">
        <v>171</v>
      </c>
      <c r="M56" s="2">
        <v>212</v>
      </c>
      <c r="N56" s="2">
        <v>279</v>
      </c>
    </row>
    <row r="57" spans="1:14" s="3" customFormat="1" ht="8.25" customHeight="1" x14ac:dyDescent="0.25">
      <c r="A57" s="2" t="s">
        <v>64</v>
      </c>
      <c r="B57" s="2" t="s">
        <v>16</v>
      </c>
      <c r="C57" s="2">
        <v>17</v>
      </c>
      <c r="D57" s="2">
        <v>16</v>
      </c>
      <c r="E57" s="2">
        <v>28</v>
      </c>
      <c r="F57" s="2">
        <v>26</v>
      </c>
      <c r="G57" s="2">
        <v>19</v>
      </c>
      <c r="H57" s="2">
        <v>17</v>
      </c>
      <c r="I57" s="2">
        <v>19</v>
      </c>
      <c r="J57" s="2">
        <v>18</v>
      </c>
      <c r="K57" s="2">
        <v>27</v>
      </c>
      <c r="L57" s="2">
        <v>33</v>
      </c>
      <c r="M57" s="2">
        <v>50</v>
      </c>
      <c r="N57" s="2">
        <v>94</v>
      </c>
    </row>
    <row r="58" spans="1:14" s="3" customFormat="1" ht="8.25" customHeight="1" x14ac:dyDescent="0.25">
      <c r="A58" s="2" t="s">
        <v>65</v>
      </c>
      <c r="B58" s="2" t="s">
        <v>16</v>
      </c>
      <c r="C58" s="2">
        <v>16</v>
      </c>
      <c r="D58" s="2">
        <v>14</v>
      </c>
      <c r="E58" s="2">
        <v>9</v>
      </c>
      <c r="F58" s="2">
        <v>17</v>
      </c>
      <c r="G58" s="2">
        <v>9</v>
      </c>
      <c r="H58" s="2">
        <v>9</v>
      </c>
      <c r="I58" s="2">
        <v>12</v>
      </c>
      <c r="J58" s="2">
        <v>12</v>
      </c>
      <c r="K58" s="2">
        <v>9</v>
      </c>
      <c r="L58" s="2">
        <v>18</v>
      </c>
      <c r="M58" s="2">
        <v>25</v>
      </c>
      <c r="N58" s="2">
        <v>41</v>
      </c>
    </row>
    <row r="59" spans="1:14" s="21" customFormat="1" ht="16.5" customHeight="1" x14ac:dyDescent="0.25">
      <c r="A59" s="22" t="s">
        <v>66</v>
      </c>
      <c r="B59" s="2" t="s">
        <v>16</v>
      </c>
      <c r="C59" s="22">
        <v>712</v>
      </c>
      <c r="D59" s="22">
        <v>708</v>
      </c>
      <c r="E59" s="22">
        <v>850</v>
      </c>
      <c r="F59" s="22">
        <v>815</v>
      </c>
      <c r="G59" s="22">
        <v>693</v>
      </c>
      <c r="H59" s="22">
        <v>710</v>
      </c>
      <c r="I59" s="22">
        <v>647</v>
      </c>
      <c r="J59" s="22">
        <v>868</v>
      </c>
      <c r="K59" s="22">
        <v>1072</v>
      </c>
      <c r="L59" s="22">
        <v>1583</v>
      </c>
      <c r="M59" s="22">
        <v>1985</v>
      </c>
      <c r="N59" s="22">
        <v>3142</v>
      </c>
    </row>
    <row r="60" spans="1:14" s="23" customFormat="1" ht="16.5" customHeight="1" x14ac:dyDescent="0.25">
      <c r="A60" s="22" t="s">
        <v>67</v>
      </c>
      <c r="B60" s="22" t="s">
        <v>16</v>
      </c>
      <c r="C60" s="22">
        <v>2304</v>
      </c>
      <c r="D60" s="22">
        <v>2274</v>
      </c>
      <c r="E60" s="22">
        <v>2385</v>
      </c>
      <c r="F60" s="22">
        <v>2318</v>
      </c>
      <c r="G60" s="22">
        <v>2005</v>
      </c>
      <c r="H60" s="22">
        <v>2039</v>
      </c>
      <c r="I60" s="22">
        <v>1966</v>
      </c>
      <c r="J60" s="22">
        <v>2439</v>
      </c>
      <c r="K60" s="22">
        <v>3016</v>
      </c>
      <c r="L60" s="22">
        <v>4248</v>
      </c>
      <c r="M60" s="22">
        <v>5322</v>
      </c>
      <c r="N60" s="22">
        <v>9093</v>
      </c>
    </row>
    <row r="61" spans="1:14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4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4" x14ac:dyDescent="0.25">
      <c r="A63" s="81" t="s">
        <v>0</v>
      </c>
      <c r="B63" s="90"/>
      <c r="C63" s="77" t="s">
        <v>127</v>
      </c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</row>
    <row r="64" spans="1:14" ht="15" customHeight="1" x14ac:dyDescent="0.25">
      <c r="A64" s="82"/>
      <c r="B64" s="91"/>
      <c r="C64" s="79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</row>
    <row r="65" spans="1:14" ht="8.25" customHeight="1" x14ac:dyDescent="0.25">
      <c r="A65" s="82"/>
      <c r="B65" s="91"/>
      <c r="C65" s="13">
        <v>2005</v>
      </c>
      <c r="D65" s="14">
        <v>2006</v>
      </c>
      <c r="E65" s="14">
        <v>2007</v>
      </c>
      <c r="F65" s="14">
        <v>2008</v>
      </c>
      <c r="G65" s="14">
        <v>2009</v>
      </c>
      <c r="H65" s="14">
        <v>2010</v>
      </c>
      <c r="I65" s="14">
        <v>2011</v>
      </c>
      <c r="J65" s="14">
        <v>2012</v>
      </c>
      <c r="K65" s="14">
        <v>2013</v>
      </c>
      <c r="L65" s="14">
        <v>2014</v>
      </c>
      <c r="M65" s="14">
        <v>2015</v>
      </c>
      <c r="N65" s="15">
        <v>2016</v>
      </c>
    </row>
    <row r="66" spans="1:14" ht="8.25" customHeight="1" x14ac:dyDescent="0.25">
      <c r="A66" s="83"/>
      <c r="B66" s="92"/>
      <c r="C66" s="93" t="s">
        <v>1</v>
      </c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84"/>
    </row>
    <row r="67" spans="1:14" ht="8.25" customHeight="1" x14ac:dyDescent="0.25">
      <c r="A67" s="19" t="s">
        <v>2</v>
      </c>
      <c r="B67" s="1" t="s">
        <v>128</v>
      </c>
      <c r="C67" s="19" t="s">
        <v>3</v>
      </c>
      <c r="D67" s="19" t="s">
        <v>4</v>
      </c>
      <c r="E67" s="19" t="s">
        <v>5</v>
      </c>
      <c r="F67" s="19" t="s">
        <v>6</v>
      </c>
      <c r="G67" s="19" t="s">
        <v>7</v>
      </c>
      <c r="H67" s="19" t="s">
        <v>8</v>
      </c>
      <c r="I67" s="19" t="s">
        <v>9</v>
      </c>
      <c r="J67" s="19" t="s">
        <v>10</v>
      </c>
      <c r="K67" s="19" t="s">
        <v>11</v>
      </c>
      <c r="L67" s="19" t="s">
        <v>12</v>
      </c>
      <c r="M67" s="19" t="s">
        <v>13</v>
      </c>
      <c r="N67" s="19" t="s">
        <v>14</v>
      </c>
    </row>
    <row r="68" spans="1:14" ht="8.25" customHeight="1" x14ac:dyDescent="0.25">
      <c r="A68" s="20" t="s">
        <v>15</v>
      </c>
      <c r="B68" s="20" t="s">
        <v>70</v>
      </c>
      <c r="C68" s="20">
        <v>1968</v>
      </c>
      <c r="D68" s="20">
        <v>1999</v>
      </c>
      <c r="E68" s="20">
        <v>2110</v>
      </c>
      <c r="F68" s="20">
        <v>2060</v>
      </c>
      <c r="G68" s="20">
        <v>2050</v>
      </c>
      <c r="H68" s="20">
        <v>2152</v>
      </c>
      <c r="I68" s="20">
        <v>2134</v>
      </c>
      <c r="J68" s="20">
        <v>2171</v>
      </c>
      <c r="K68" s="20">
        <v>2117</v>
      </c>
      <c r="L68" s="20">
        <v>2160</v>
      </c>
      <c r="M68" s="20">
        <v>2241</v>
      </c>
      <c r="N68" s="20">
        <v>2345</v>
      </c>
    </row>
    <row r="69" spans="1:14" ht="8.25" customHeight="1" x14ac:dyDescent="0.25">
      <c r="A69" s="2" t="s">
        <v>17</v>
      </c>
      <c r="B69" s="2" t="s">
        <v>70</v>
      </c>
      <c r="C69" s="2">
        <v>825</v>
      </c>
      <c r="D69" s="2">
        <v>812</v>
      </c>
      <c r="E69" s="2">
        <v>784</v>
      </c>
      <c r="F69" s="2">
        <v>807</v>
      </c>
      <c r="G69" s="2">
        <v>749</v>
      </c>
      <c r="H69" s="2">
        <v>755</v>
      </c>
      <c r="I69" s="2">
        <v>766</v>
      </c>
      <c r="J69" s="2">
        <v>763</v>
      </c>
      <c r="K69" s="2">
        <v>750</v>
      </c>
      <c r="L69" s="2">
        <v>769</v>
      </c>
      <c r="M69" s="2">
        <v>774</v>
      </c>
      <c r="N69" s="2">
        <v>891</v>
      </c>
    </row>
    <row r="70" spans="1:14" ht="8.25" customHeight="1" x14ac:dyDescent="0.25">
      <c r="A70" s="2" t="s">
        <v>18</v>
      </c>
      <c r="B70" s="2" t="s">
        <v>70</v>
      </c>
      <c r="C70" s="2">
        <v>853</v>
      </c>
      <c r="D70" s="2">
        <v>893</v>
      </c>
      <c r="E70" s="2">
        <v>903</v>
      </c>
      <c r="F70" s="2">
        <v>894</v>
      </c>
      <c r="G70" s="2">
        <v>971</v>
      </c>
      <c r="H70" s="2">
        <v>948</v>
      </c>
      <c r="I70" s="2">
        <v>951</v>
      </c>
      <c r="J70" s="2">
        <v>1019</v>
      </c>
      <c r="K70" s="2">
        <v>1029</v>
      </c>
      <c r="L70" s="2">
        <v>1097</v>
      </c>
      <c r="M70" s="2">
        <v>1117</v>
      </c>
      <c r="N70" s="2">
        <v>1224</v>
      </c>
    </row>
    <row r="71" spans="1:14" ht="8.25" customHeight="1" x14ac:dyDescent="0.25">
      <c r="A71" s="2" t="s">
        <v>19</v>
      </c>
      <c r="B71" s="2" t="s">
        <v>70</v>
      </c>
      <c r="C71" s="2">
        <v>1537</v>
      </c>
      <c r="D71" s="2">
        <v>1463</v>
      </c>
      <c r="E71" s="2">
        <v>1509</v>
      </c>
      <c r="F71" s="2">
        <v>1479</v>
      </c>
      <c r="G71" s="2">
        <v>1383</v>
      </c>
      <c r="H71" s="2">
        <v>1385</v>
      </c>
      <c r="I71" s="2">
        <v>1268</v>
      </c>
      <c r="J71" s="2">
        <v>1424</v>
      </c>
      <c r="K71" s="2">
        <v>1386</v>
      </c>
      <c r="L71" s="2">
        <v>1483</v>
      </c>
      <c r="M71" s="2">
        <v>1474</v>
      </c>
      <c r="N71" s="2">
        <v>1718</v>
      </c>
    </row>
    <row r="72" spans="1:14" ht="8.25" customHeight="1" x14ac:dyDescent="0.25">
      <c r="A72" s="2" t="s">
        <v>20</v>
      </c>
      <c r="B72" s="2" t="s">
        <v>70</v>
      </c>
      <c r="C72" s="2">
        <v>940</v>
      </c>
      <c r="D72" s="2">
        <v>914</v>
      </c>
      <c r="E72" s="2">
        <v>903</v>
      </c>
      <c r="F72" s="2">
        <v>943</v>
      </c>
      <c r="G72" s="2">
        <v>824</v>
      </c>
      <c r="H72" s="2">
        <v>847</v>
      </c>
      <c r="I72" s="2">
        <v>763</v>
      </c>
      <c r="J72" s="2">
        <v>743</v>
      </c>
      <c r="K72" s="2">
        <v>768</v>
      </c>
      <c r="L72" s="2">
        <v>832</v>
      </c>
      <c r="M72" s="2">
        <v>832</v>
      </c>
      <c r="N72" s="2">
        <v>823</v>
      </c>
    </row>
    <row r="73" spans="1:14" ht="8.25" customHeight="1" x14ac:dyDescent="0.25">
      <c r="A73" s="2" t="s">
        <v>21</v>
      </c>
      <c r="B73" s="2" t="s">
        <v>70</v>
      </c>
      <c r="C73" s="2">
        <v>673</v>
      </c>
      <c r="D73" s="2">
        <v>685</v>
      </c>
      <c r="E73" s="2">
        <v>712</v>
      </c>
      <c r="F73" s="2">
        <v>646</v>
      </c>
      <c r="G73" s="2">
        <v>586</v>
      </c>
      <c r="H73" s="2">
        <v>652</v>
      </c>
      <c r="I73" s="2">
        <v>546</v>
      </c>
      <c r="J73" s="2">
        <v>560</v>
      </c>
      <c r="K73" s="2">
        <v>652</v>
      </c>
      <c r="L73" s="2">
        <v>656</v>
      </c>
      <c r="M73" s="2">
        <v>684</v>
      </c>
      <c r="N73" s="2">
        <v>700</v>
      </c>
    </row>
    <row r="74" spans="1:14" ht="8.25" customHeight="1" x14ac:dyDescent="0.25">
      <c r="A74" s="2" t="s">
        <v>22</v>
      </c>
      <c r="B74" s="2" t="s">
        <v>70</v>
      </c>
      <c r="C74" s="2">
        <v>1037</v>
      </c>
      <c r="D74" s="2">
        <v>984</v>
      </c>
      <c r="E74" s="2">
        <v>986</v>
      </c>
      <c r="F74" s="2">
        <v>991</v>
      </c>
      <c r="G74" s="2">
        <v>889</v>
      </c>
      <c r="H74" s="2">
        <v>931</v>
      </c>
      <c r="I74" s="2">
        <v>872</v>
      </c>
      <c r="J74" s="2">
        <v>872</v>
      </c>
      <c r="K74" s="2">
        <v>915</v>
      </c>
      <c r="L74" s="2">
        <v>941</v>
      </c>
      <c r="M74" s="2">
        <v>904</v>
      </c>
      <c r="N74" s="2">
        <v>927</v>
      </c>
    </row>
    <row r="75" spans="1:14" ht="8.25" customHeight="1" x14ac:dyDescent="0.25">
      <c r="A75" s="2" t="s">
        <v>23</v>
      </c>
      <c r="B75" s="2" t="s">
        <v>70</v>
      </c>
      <c r="C75" s="2">
        <v>1089</v>
      </c>
      <c r="D75" s="2">
        <v>1061</v>
      </c>
      <c r="E75" s="2">
        <v>1013</v>
      </c>
      <c r="F75" s="2">
        <v>1049</v>
      </c>
      <c r="G75" s="2">
        <v>983</v>
      </c>
      <c r="H75" s="2">
        <v>980</v>
      </c>
      <c r="I75" s="2">
        <v>945</v>
      </c>
      <c r="J75" s="2">
        <v>979</v>
      </c>
      <c r="K75" s="2">
        <v>937</v>
      </c>
      <c r="L75" s="2">
        <v>1026</v>
      </c>
      <c r="M75" s="2">
        <v>974</v>
      </c>
      <c r="N75" s="2">
        <v>1138</v>
      </c>
    </row>
    <row r="76" spans="1:14" ht="8.25" customHeight="1" x14ac:dyDescent="0.25">
      <c r="A76" s="2" t="s">
        <v>24</v>
      </c>
      <c r="B76" s="2" t="s">
        <v>70</v>
      </c>
      <c r="C76" s="2">
        <v>916</v>
      </c>
      <c r="D76" s="2">
        <v>894</v>
      </c>
      <c r="E76" s="2">
        <v>885</v>
      </c>
      <c r="F76" s="2">
        <v>831</v>
      </c>
      <c r="G76" s="2">
        <v>758</v>
      </c>
      <c r="H76" s="2">
        <v>825</v>
      </c>
      <c r="I76" s="2">
        <v>850</v>
      </c>
      <c r="J76" s="2">
        <v>796</v>
      </c>
      <c r="K76" s="2">
        <v>782</v>
      </c>
      <c r="L76" s="2">
        <v>839</v>
      </c>
      <c r="M76" s="2">
        <v>819</v>
      </c>
      <c r="N76" s="2">
        <v>875</v>
      </c>
    </row>
    <row r="77" spans="1:14" ht="8.25" customHeight="1" x14ac:dyDescent="0.25">
      <c r="A77" s="2" t="s">
        <v>25</v>
      </c>
      <c r="B77" s="2" t="s">
        <v>70</v>
      </c>
      <c r="C77" s="2">
        <v>2531</v>
      </c>
      <c r="D77" s="2">
        <v>2487</v>
      </c>
      <c r="E77" s="2">
        <v>2555</v>
      </c>
      <c r="F77" s="2">
        <v>2380</v>
      </c>
      <c r="G77" s="2">
        <v>2357</v>
      </c>
      <c r="H77" s="2">
        <v>2303</v>
      </c>
      <c r="I77" s="2">
        <v>2289</v>
      </c>
      <c r="J77" s="2">
        <v>2236</v>
      </c>
      <c r="K77" s="2">
        <v>2241</v>
      </c>
      <c r="L77" s="2">
        <v>2440</v>
      </c>
      <c r="M77" s="2">
        <v>2415</v>
      </c>
      <c r="N77" s="2">
        <v>2650</v>
      </c>
    </row>
    <row r="78" spans="1:14" ht="8.25" customHeight="1" x14ac:dyDescent="0.25">
      <c r="A78" s="22" t="s">
        <v>26</v>
      </c>
      <c r="B78" s="22" t="s">
        <v>70</v>
      </c>
      <c r="C78" s="22">
        <v>12369</v>
      </c>
      <c r="D78" s="22">
        <v>12192</v>
      </c>
      <c r="E78" s="22">
        <v>12360</v>
      </c>
      <c r="F78" s="22">
        <v>12080</v>
      </c>
      <c r="G78" s="22">
        <v>11550</v>
      </c>
      <c r="H78" s="22">
        <v>11778</v>
      </c>
      <c r="I78" s="22">
        <v>11384</v>
      </c>
      <c r="J78" s="22">
        <v>11563</v>
      </c>
      <c r="K78" s="22">
        <v>11577</v>
      </c>
      <c r="L78" s="22">
        <v>12243</v>
      </c>
      <c r="M78" s="22">
        <v>12234</v>
      </c>
      <c r="N78" s="22">
        <v>13291</v>
      </c>
    </row>
    <row r="79" spans="1:14" ht="8.25" customHeight="1" x14ac:dyDescent="0.25">
      <c r="A79" s="2" t="s">
        <v>27</v>
      </c>
      <c r="B79" s="2" t="s">
        <v>70</v>
      </c>
      <c r="C79" s="2">
        <v>4563</v>
      </c>
      <c r="D79" s="2">
        <v>4542</v>
      </c>
      <c r="E79" s="2">
        <v>4573</v>
      </c>
      <c r="F79" s="2">
        <v>4674</v>
      </c>
      <c r="G79" s="2">
        <v>4448</v>
      </c>
      <c r="H79" s="2">
        <v>4544</v>
      </c>
      <c r="I79" s="2">
        <v>4509</v>
      </c>
      <c r="J79" s="2">
        <v>4463</v>
      </c>
      <c r="K79" s="2">
        <v>4572</v>
      </c>
      <c r="L79" s="2">
        <v>4691</v>
      </c>
      <c r="M79" s="2">
        <v>4669</v>
      </c>
      <c r="N79" s="2">
        <v>5114</v>
      </c>
    </row>
    <row r="80" spans="1:14" ht="16.5" customHeight="1" x14ac:dyDescent="0.25">
      <c r="A80" s="2" t="s">
        <v>28</v>
      </c>
      <c r="B80" s="2" t="s">
        <v>70</v>
      </c>
      <c r="C80" s="2">
        <v>9082</v>
      </c>
      <c r="D80" s="2">
        <v>9079</v>
      </c>
      <c r="E80" s="2">
        <v>9328</v>
      </c>
      <c r="F80" s="2">
        <v>9406</v>
      </c>
      <c r="G80" s="2">
        <v>9130</v>
      </c>
      <c r="H80" s="2">
        <v>9392</v>
      </c>
      <c r="I80" s="2">
        <v>9302</v>
      </c>
      <c r="J80" s="2">
        <v>9072</v>
      </c>
      <c r="K80" s="2">
        <v>9427</v>
      </c>
      <c r="L80" s="2">
        <v>9833</v>
      </c>
      <c r="M80" s="2">
        <v>9645</v>
      </c>
      <c r="N80" s="2">
        <v>10342</v>
      </c>
    </row>
    <row r="81" spans="1:14" ht="8.25" customHeight="1" x14ac:dyDescent="0.25">
      <c r="A81" s="2" t="s">
        <v>29</v>
      </c>
      <c r="B81" s="2" t="s">
        <v>70</v>
      </c>
      <c r="C81" s="2">
        <v>4519</v>
      </c>
      <c r="D81" s="2">
        <v>4537</v>
      </c>
      <c r="E81" s="2">
        <v>4755</v>
      </c>
      <c r="F81" s="2">
        <v>4732</v>
      </c>
      <c r="G81" s="2">
        <v>4682</v>
      </c>
      <c r="H81" s="2">
        <v>4848</v>
      </c>
      <c r="I81" s="2">
        <v>4793</v>
      </c>
      <c r="J81" s="2">
        <v>4609</v>
      </c>
      <c r="K81" s="2">
        <v>4855</v>
      </c>
      <c r="L81" s="2">
        <v>5142</v>
      </c>
      <c r="M81" s="2">
        <v>4976</v>
      </c>
      <c r="N81" s="2">
        <v>5228</v>
      </c>
    </row>
    <row r="82" spans="1:14" ht="8.25" customHeight="1" x14ac:dyDescent="0.25">
      <c r="A82" s="2" t="s">
        <v>30</v>
      </c>
      <c r="B82" s="2" t="s">
        <v>70</v>
      </c>
      <c r="C82" s="2">
        <v>1728</v>
      </c>
      <c r="D82" s="2">
        <v>1630</v>
      </c>
      <c r="E82" s="2">
        <v>1611</v>
      </c>
      <c r="F82" s="2">
        <v>1637</v>
      </c>
      <c r="G82" s="2">
        <v>1502</v>
      </c>
      <c r="H82" s="2">
        <v>1554</v>
      </c>
      <c r="I82" s="2">
        <v>1510</v>
      </c>
      <c r="J82" s="2">
        <v>1471</v>
      </c>
      <c r="K82" s="2">
        <v>1436</v>
      </c>
      <c r="L82" s="2">
        <v>1579</v>
      </c>
      <c r="M82" s="2">
        <v>1515</v>
      </c>
      <c r="N82" s="2">
        <v>1734</v>
      </c>
    </row>
    <row r="83" spans="1:14" ht="8.25" customHeight="1" x14ac:dyDescent="0.25">
      <c r="A83" s="2" t="s">
        <v>31</v>
      </c>
      <c r="B83" s="2" t="s">
        <v>70</v>
      </c>
      <c r="C83" s="2">
        <v>1189</v>
      </c>
      <c r="D83" s="2">
        <v>1111</v>
      </c>
      <c r="E83" s="2">
        <v>1116</v>
      </c>
      <c r="F83" s="2">
        <v>1120</v>
      </c>
      <c r="G83" s="2">
        <v>1033</v>
      </c>
      <c r="H83" s="2">
        <v>1010</v>
      </c>
      <c r="I83" s="2">
        <v>1014</v>
      </c>
      <c r="J83" s="2">
        <v>919</v>
      </c>
      <c r="K83" s="2">
        <v>996</v>
      </c>
      <c r="L83" s="2">
        <v>1006</v>
      </c>
      <c r="M83" s="2">
        <v>1007</v>
      </c>
      <c r="N83" s="2">
        <v>1109</v>
      </c>
    </row>
    <row r="84" spans="1:14" ht="8.25" customHeight="1" x14ac:dyDescent="0.25">
      <c r="A84" s="2" t="s">
        <v>32</v>
      </c>
      <c r="B84" s="2" t="s">
        <v>70</v>
      </c>
      <c r="C84" s="2">
        <v>2221</v>
      </c>
      <c r="D84" s="2">
        <v>2059</v>
      </c>
      <c r="E84" s="2">
        <v>2071</v>
      </c>
      <c r="F84" s="2">
        <v>2074</v>
      </c>
      <c r="G84" s="2">
        <v>1900</v>
      </c>
      <c r="H84" s="2">
        <v>1946</v>
      </c>
      <c r="I84" s="2">
        <v>1851</v>
      </c>
      <c r="J84" s="2">
        <v>1870</v>
      </c>
      <c r="K84" s="2">
        <v>1931</v>
      </c>
      <c r="L84" s="2">
        <v>1970</v>
      </c>
      <c r="M84" s="2">
        <v>2025</v>
      </c>
      <c r="N84" s="2">
        <v>2004</v>
      </c>
    </row>
    <row r="85" spans="1:14" ht="8.25" customHeight="1" x14ac:dyDescent="0.25">
      <c r="A85" s="2" t="s">
        <v>33</v>
      </c>
      <c r="B85" s="2" t="s">
        <v>70</v>
      </c>
      <c r="C85" s="2">
        <v>548</v>
      </c>
      <c r="D85" s="2">
        <v>521</v>
      </c>
      <c r="E85" s="2">
        <v>491</v>
      </c>
      <c r="F85" s="2">
        <v>498</v>
      </c>
      <c r="G85" s="2">
        <v>523</v>
      </c>
      <c r="H85" s="2">
        <v>506</v>
      </c>
      <c r="I85" s="2">
        <v>436</v>
      </c>
      <c r="J85" s="2">
        <v>466</v>
      </c>
      <c r="K85" s="2">
        <v>474</v>
      </c>
      <c r="L85" s="2">
        <v>444</v>
      </c>
      <c r="M85" s="2">
        <v>458</v>
      </c>
      <c r="N85" s="2">
        <v>513</v>
      </c>
    </row>
    <row r="86" spans="1:14" ht="8.25" customHeight="1" x14ac:dyDescent="0.25">
      <c r="A86" s="2" t="s">
        <v>34</v>
      </c>
      <c r="B86" s="2" t="s">
        <v>70</v>
      </c>
      <c r="C86" s="2">
        <v>1035</v>
      </c>
      <c r="D86" s="2">
        <v>982</v>
      </c>
      <c r="E86" s="2">
        <v>979</v>
      </c>
      <c r="F86" s="2">
        <v>959</v>
      </c>
      <c r="G86" s="2">
        <v>900</v>
      </c>
      <c r="H86" s="2">
        <v>949</v>
      </c>
      <c r="I86" s="2">
        <v>919</v>
      </c>
      <c r="J86" s="2">
        <v>835</v>
      </c>
      <c r="K86" s="2">
        <v>908</v>
      </c>
      <c r="L86" s="2">
        <v>859</v>
      </c>
      <c r="M86" s="2">
        <v>912</v>
      </c>
      <c r="N86" s="2">
        <v>949</v>
      </c>
    </row>
    <row r="87" spans="1:14" ht="8.25" customHeight="1" x14ac:dyDescent="0.25">
      <c r="A87" s="2" t="s">
        <v>35</v>
      </c>
      <c r="B87" s="2" t="s">
        <v>70</v>
      </c>
      <c r="C87" s="2">
        <v>1187</v>
      </c>
      <c r="D87" s="2">
        <v>1276</v>
      </c>
      <c r="E87" s="2">
        <v>1152</v>
      </c>
      <c r="F87" s="2">
        <v>1121</v>
      </c>
      <c r="G87" s="2">
        <v>1100</v>
      </c>
      <c r="H87" s="2">
        <v>1109</v>
      </c>
      <c r="I87" s="2">
        <v>1053</v>
      </c>
      <c r="J87" s="2">
        <v>1027</v>
      </c>
      <c r="K87" s="2">
        <v>1048</v>
      </c>
      <c r="L87" s="2">
        <v>1056</v>
      </c>
      <c r="M87" s="2">
        <v>1060</v>
      </c>
      <c r="N87" s="2">
        <v>1191</v>
      </c>
    </row>
    <row r="88" spans="1:14" ht="8.25" customHeight="1" x14ac:dyDescent="0.25">
      <c r="A88" s="22" t="s">
        <v>36</v>
      </c>
      <c r="B88" s="22" t="s">
        <v>70</v>
      </c>
      <c r="C88" s="22">
        <v>16990</v>
      </c>
      <c r="D88" s="22">
        <v>16658</v>
      </c>
      <c r="E88" s="22">
        <v>16748</v>
      </c>
      <c r="F88" s="22">
        <v>16815</v>
      </c>
      <c r="G88" s="22">
        <v>16088</v>
      </c>
      <c r="H88" s="22">
        <v>16466</v>
      </c>
      <c r="I88" s="22">
        <v>16085</v>
      </c>
      <c r="J88" s="22">
        <v>15660</v>
      </c>
      <c r="K88" s="22">
        <v>16220</v>
      </c>
      <c r="L88" s="22">
        <v>16747</v>
      </c>
      <c r="M88" s="22">
        <v>16622</v>
      </c>
      <c r="N88" s="22">
        <v>17842</v>
      </c>
    </row>
    <row r="89" spans="1:14" ht="8.25" customHeight="1" x14ac:dyDescent="0.25">
      <c r="A89" s="2" t="s">
        <v>37</v>
      </c>
      <c r="B89" s="2" t="s">
        <v>70</v>
      </c>
      <c r="C89" s="2">
        <v>1602</v>
      </c>
      <c r="D89" s="2">
        <v>1467</v>
      </c>
      <c r="E89" s="2">
        <v>1438</v>
      </c>
      <c r="F89" s="2">
        <v>1422</v>
      </c>
      <c r="G89" s="2">
        <v>1399</v>
      </c>
      <c r="H89" s="2">
        <v>1370</v>
      </c>
      <c r="I89" s="2">
        <v>1355</v>
      </c>
      <c r="J89" s="2">
        <v>1296</v>
      </c>
      <c r="K89" s="2">
        <v>1313</v>
      </c>
      <c r="L89" s="2">
        <v>1444</v>
      </c>
      <c r="M89" s="2">
        <v>1420</v>
      </c>
      <c r="N89" s="2">
        <v>1458</v>
      </c>
    </row>
    <row r="90" spans="1:14" ht="16.5" customHeight="1" x14ac:dyDescent="0.25">
      <c r="A90" s="2" t="s">
        <v>38</v>
      </c>
      <c r="B90" s="2" t="s">
        <v>70</v>
      </c>
      <c r="C90" s="2">
        <v>1438</v>
      </c>
      <c r="D90" s="2">
        <v>1435</v>
      </c>
      <c r="E90" s="2">
        <v>1457</v>
      </c>
      <c r="F90" s="2">
        <v>1514</v>
      </c>
      <c r="G90" s="2">
        <v>1424</v>
      </c>
      <c r="H90" s="2">
        <v>1352</v>
      </c>
      <c r="I90" s="2">
        <v>1358</v>
      </c>
      <c r="J90" s="2">
        <v>1331</v>
      </c>
      <c r="K90" s="2">
        <v>1430</v>
      </c>
      <c r="L90" s="2">
        <v>1352</v>
      </c>
      <c r="M90" s="2">
        <v>1384</v>
      </c>
      <c r="N90" s="2">
        <v>1464</v>
      </c>
    </row>
    <row r="91" spans="1:14" ht="8.25" customHeight="1" x14ac:dyDescent="0.25">
      <c r="A91" s="2" t="s">
        <v>39</v>
      </c>
      <c r="B91" s="2" t="s">
        <v>70</v>
      </c>
      <c r="C91" s="2">
        <v>1990</v>
      </c>
      <c r="D91" s="2">
        <v>1843</v>
      </c>
      <c r="E91" s="2">
        <v>1955</v>
      </c>
      <c r="F91" s="2">
        <v>1952</v>
      </c>
      <c r="G91" s="2">
        <v>1809</v>
      </c>
      <c r="H91" s="2">
        <v>1802</v>
      </c>
      <c r="I91" s="2">
        <v>1864</v>
      </c>
      <c r="J91" s="2">
        <v>1850</v>
      </c>
      <c r="K91" s="2">
        <v>1944</v>
      </c>
      <c r="L91" s="2">
        <v>1974</v>
      </c>
      <c r="M91" s="2">
        <v>2070</v>
      </c>
      <c r="N91" s="2">
        <v>2151</v>
      </c>
    </row>
    <row r="92" spans="1:14" ht="8.25" customHeight="1" x14ac:dyDescent="0.25">
      <c r="A92" s="2" t="s">
        <v>40</v>
      </c>
      <c r="B92" s="2" t="s">
        <v>70</v>
      </c>
      <c r="C92" s="2">
        <v>415</v>
      </c>
      <c r="D92" s="2">
        <v>351</v>
      </c>
      <c r="E92" s="2">
        <v>337</v>
      </c>
      <c r="F92" s="2">
        <v>300</v>
      </c>
      <c r="G92" s="2">
        <v>305</v>
      </c>
      <c r="H92" s="2">
        <v>321</v>
      </c>
      <c r="I92" s="2">
        <v>286</v>
      </c>
      <c r="J92" s="2">
        <v>310</v>
      </c>
      <c r="K92" s="2">
        <v>305</v>
      </c>
      <c r="L92" s="2">
        <v>326</v>
      </c>
      <c r="M92" s="2">
        <v>291</v>
      </c>
      <c r="N92" s="2">
        <v>297</v>
      </c>
    </row>
    <row r="93" spans="1:14" ht="8.25" customHeight="1" x14ac:dyDescent="0.25">
      <c r="A93" s="2" t="s">
        <v>41</v>
      </c>
      <c r="B93" s="2" t="s">
        <v>70</v>
      </c>
      <c r="C93" s="2">
        <v>1445</v>
      </c>
      <c r="D93" s="2">
        <v>1496</v>
      </c>
      <c r="E93" s="2">
        <v>1479</v>
      </c>
      <c r="F93" s="2">
        <v>1452</v>
      </c>
      <c r="G93" s="2">
        <v>1467</v>
      </c>
      <c r="H93" s="2">
        <v>1489</v>
      </c>
      <c r="I93" s="2">
        <v>1411</v>
      </c>
      <c r="J93" s="2">
        <v>1398</v>
      </c>
      <c r="K93" s="2">
        <v>1537</v>
      </c>
      <c r="L93" s="2">
        <v>1577</v>
      </c>
      <c r="M93" s="2">
        <v>1481</v>
      </c>
      <c r="N93" s="2">
        <v>1558</v>
      </c>
    </row>
    <row r="94" spans="1:14" ht="8.25" customHeight="1" x14ac:dyDescent="0.25">
      <c r="A94" s="2" t="s">
        <v>42</v>
      </c>
      <c r="B94" s="2" t="s">
        <v>70</v>
      </c>
      <c r="C94" s="2">
        <v>798</v>
      </c>
      <c r="D94" s="2">
        <v>832</v>
      </c>
      <c r="E94" s="2">
        <v>824</v>
      </c>
      <c r="F94" s="2">
        <v>772</v>
      </c>
      <c r="G94" s="2">
        <v>779</v>
      </c>
      <c r="H94" s="2">
        <v>777</v>
      </c>
      <c r="I94" s="2">
        <v>793</v>
      </c>
      <c r="J94" s="2">
        <v>721</v>
      </c>
      <c r="K94" s="2">
        <v>753</v>
      </c>
      <c r="L94" s="2">
        <v>805</v>
      </c>
      <c r="M94" s="2">
        <v>808</v>
      </c>
      <c r="N94" s="2">
        <v>863</v>
      </c>
    </row>
    <row r="95" spans="1:14" ht="8.25" customHeight="1" x14ac:dyDescent="0.25">
      <c r="A95" s="2" t="s">
        <v>43</v>
      </c>
      <c r="B95" s="2" t="s">
        <v>70</v>
      </c>
      <c r="C95" s="2">
        <v>1424</v>
      </c>
      <c r="D95" s="2">
        <v>1418</v>
      </c>
      <c r="E95" s="2">
        <v>1418</v>
      </c>
      <c r="F95" s="2">
        <v>1332</v>
      </c>
      <c r="G95" s="2">
        <v>1318</v>
      </c>
      <c r="H95" s="2">
        <v>1317</v>
      </c>
      <c r="I95" s="2">
        <v>1191</v>
      </c>
      <c r="J95" s="2">
        <v>1191</v>
      </c>
      <c r="K95" s="2">
        <v>1168</v>
      </c>
      <c r="L95" s="2">
        <v>1260</v>
      </c>
      <c r="M95" s="2">
        <v>1253</v>
      </c>
      <c r="N95" s="2">
        <v>1291</v>
      </c>
    </row>
    <row r="96" spans="1:14" ht="8.25" customHeight="1" x14ac:dyDescent="0.25">
      <c r="A96" s="2" t="s">
        <v>44</v>
      </c>
      <c r="B96" s="2" t="s">
        <v>70</v>
      </c>
      <c r="C96" s="2">
        <v>1175</v>
      </c>
      <c r="D96" s="2">
        <v>1178</v>
      </c>
      <c r="E96" s="2">
        <v>1120</v>
      </c>
      <c r="F96" s="2">
        <v>1094</v>
      </c>
      <c r="G96" s="2">
        <v>1086</v>
      </c>
      <c r="H96" s="2">
        <v>1134</v>
      </c>
      <c r="I96" s="2">
        <v>1017</v>
      </c>
      <c r="J96" s="2">
        <v>995</v>
      </c>
      <c r="K96" s="2">
        <v>1016</v>
      </c>
      <c r="L96" s="2">
        <v>991</v>
      </c>
      <c r="M96" s="2">
        <v>1058</v>
      </c>
      <c r="N96" s="2">
        <v>1032</v>
      </c>
    </row>
    <row r="97" spans="1:14" ht="8.25" customHeight="1" x14ac:dyDescent="0.25">
      <c r="A97" s="2" t="s">
        <v>45</v>
      </c>
      <c r="B97" s="2" t="s">
        <v>70</v>
      </c>
      <c r="C97" s="2">
        <v>1633</v>
      </c>
      <c r="D97" s="2">
        <v>1672</v>
      </c>
      <c r="E97" s="2">
        <v>1622</v>
      </c>
      <c r="F97" s="2">
        <v>1635</v>
      </c>
      <c r="G97" s="2">
        <v>1592</v>
      </c>
      <c r="H97" s="2">
        <v>1698</v>
      </c>
      <c r="I97" s="2">
        <v>1572</v>
      </c>
      <c r="J97" s="2">
        <v>1514</v>
      </c>
      <c r="K97" s="2">
        <v>1623</v>
      </c>
      <c r="L97" s="2">
        <v>1573</v>
      </c>
      <c r="M97" s="2">
        <v>1635</v>
      </c>
      <c r="N97" s="2">
        <v>1741</v>
      </c>
    </row>
    <row r="98" spans="1:14" ht="8.25" customHeight="1" x14ac:dyDescent="0.25">
      <c r="A98" s="2" t="s">
        <v>46</v>
      </c>
      <c r="B98" s="2" t="s">
        <v>70</v>
      </c>
      <c r="C98" s="2">
        <v>713</v>
      </c>
      <c r="D98" s="2">
        <v>727</v>
      </c>
      <c r="E98" s="2">
        <v>685</v>
      </c>
      <c r="F98" s="2">
        <v>649</v>
      </c>
      <c r="G98" s="2">
        <v>632</v>
      </c>
      <c r="H98" s="2">
        <v>647</v>
      </c>
      <c r="I98" s="2">
        <v>602</v>
      </c>
      <c r="J98" s="2">
        <v>611</v>
      </c>
      <c r="K98" s="2">
        <v>610</v>
      </c>
      <c r="L98" s="2">
        <v>629</v>
      </c>
      <c r="M98" s="2">
        <v>591</v>
      </c>
      <c r="N98" s="2">
        <v>623</v>
      </c>
    </row>
    <row r="99" spans="1:14" ht="8.25" customHeight="1" x14ac:dyDescent="0.25">
      <c r="A99" s="2" t="s">
        <v>47</v>
      </c>
      <c r="B99" s="2" t="s">
        <v>70</v>
      </c>
      <c r="C99" s="2">
        <v>1113</v>
      </c>
      <c r="D99" s="2">
        <v>1083</v>
      </c>
      <c r="E99" s="2">
        <v>1102</v>
      </c>
      <c r="F99" s="2">
        <v>1076</v>
      </c>
      <c r="G99" s="2">
        <v>1046</v>
      </c>
      <c r="H99" s="2">
        <v>1099</v>
      </c>
      <c r="I99" s="2">
        <v>1002</v>
      </c>
      <c r="J99" s="2">
        <v>1062</v>
      </c>
      <c r="K99" s="2">
        <v>1074</v>
      </c>
      <c r="L99" s="2">
        <v>1166</v>
      </c>
      <c r="M99" s="2">
        <v>1169</v>
      </c>
      <c r="N99" s="2">
        <v>1171</v>
      </c>
    </row>
    <row r="100" spans="1:14" ht="8.25" customHeight="1" x14ac:dyDescent="0.25">
      <c r="A100" s="22" t="s">
        <v>48</v>
      </c>
      <c r="B100" s="22" t="s">
        <v>70</v>
      </c>
      <c r="C100" s="22">
        <v>13746</v>
      </c>
      <c r="D100" s="22">
        <v>13502</v>
      </c>
      <c r="E100" s="22">
        <v>13437</v>
      </c>
      <c r="F100" s="22">
        <v>13198</v>
      </c>
      <c r="G100" s="22">
        <v>12857</v>
      </c>
      <c r="H100" s="22">
        <v>13006</v>
      </c>
      <c r="I100" s="22">
        <v>12451</v>
      </c>
      <c r="J100" s="22">
        <v>12279</v>
      </c>
      <c r="K100" s="22">
        <v>12773</v>
      </c>
      <c r="L100" s="22">
        <v>13097</v>
      </c>
      <c r="M100" s="22">
        <v>13160</v>
      </c>
      <c r="N100" s="22">
        <v>13649</v>
      </c>
    </row>
    <row r="101" spans="1:14" ht="8.25" customHeight="1" x14ac:dyDescent="0.25">
      <c r="A101" s="2" t="s">
        <v>49</v>
      </c>
      <c r="B101" s="2" t="s">
        <v>70</v>
      </c>
      <c r="C101" s="2">
        <v>604</v>
      </c>
      <c r="D101" s="2">
        <v>623</v>
      </c>
      <c r="E101" s="2">
        <v>574</v>
      </c>
      <c r="F101" s="2">
        <v>583</v>
      </c>
      <c r="G101" s="2">
        <v>520</v>
      </c>
      <c r="H101" s="2">
        <v>565</v>
      </c>
      <c r="I101" s="2">
        <v>584</v>
      </c>
      <c r="J101" s="2">
        <v>559</v>
      </c>
      <c r="K101" s="2">
        <v>550</v>
      </c>
      <c r="L101" s="2">
        <v>643</v>
      </c>
      <c r="M101" s="2">
        <v>632</v>
      </c>
      <c r="N101" s="2">
        <v>673</v>
      </c>
    </row>
    <row r="102" spans="1:14" ht="16.5" customHeight="1" x14ac:dyDescent="0.25">
      <c r="A102" s="2" t="s">
        <v>50</v>
      </c>
      <c r="B102" s="2" t="s">
        <v>70</v>
      </c>
      <c r="C102" s="2">
        <v>390</v>
      </c>
      <c r="D102" s="2">
        <v>430</v>
      </c>
      <c r="E102" s="2">
        <v>398</v>
      </c>
      <c r="F102" s="2">
        <v>394</v>
      </c>
      <c r="G102" s="2">
        <v>419</v>
      </c>
      <c r="H102" s="2">
        <v>458</v>
      </c>
      <c r="I102" s="2">
        <v>402</v>
      </c>
      <c r="J102" s="2">
        <v>408</v>
      </c>
      <c r="K102" s="2">
        <v>396</v>
      </c>
      <c r="L102" s="2">
        <v>420</v>
      </c>
      <c r="M102" s="2">
        <v>399</v>
      </c>
      <c r="N102" s="2">
        <v>438</v>
      </c>
    </row>
    <row r="103" spans="1:14" ht="8.25" customHeight="1" x14ac:dyDescent="0.25">
      <c r="A103" s="2" t="s">
        <v>51</v>
      </c>
      <c r="B103" s="2" t="s">
        <v>70</v>
      </c>
      <c r="C103" s="2">
        <v>1311</v>
      </c>
      <c r="D103" s="2">
        <v>1318</v>
      </c>
      <c r="E103" s="2">
        <v>1264</v>
      </c>
      <c r="F103" s="2">
        <v>1298</v>
      </c>
      <c r="G103" s="2">
        <v>1322</v>
      </c>
      <c r="H103" s="2">
        <v>1289</v>
      </c>
      <c r="I103" s="2">
        <v>1299</v>
      </c>
      <c r="J103" s="2">
        <v>1282</v>
      </c>
      <c r="K103" s="2">
        <v>1349</v>
      </c>
      <c r="L103" s="2">
        <v>1394</v>
      </c>
      <c r="M103" s="2">
        <v>1372</v>
      </c>
      <c r="N103" s="2">
        <v>1409</v>
      </c>
    </row>
    <row r="104" spans="1:14" ht="8.25" customHeight="1" x14ac:dyDescent="0.25">
      <c r="A104" s="2" t="s">
        <v>52</v>
      </c>
      <c r="B104" s="2" t="s">
        <v>70</v>
      </c>
      <c r="C104" s="2">
        <v>1319</v>
      </c>
      <c r="D104" s="2">
        <v>1274</v>
      </c>
      <c r="E104" s="2">
        <v>1389</v>
      </c>
      <c r="F104" s="2">
        <v>1398</v>
      </c>
      <c r="G104" s="2">
        <v>1314</v>
      </c>
      <c r="H104" s="2">
        <v>1296</v>
      </c>
      <c r="I104" s="2">
        <v>1342</v>
      </c>
      <c r="J104" s="2">
        <v>1342</v>
      </c>
      <c r="K104" s="2">
        <v>1356</v>
      </c>
      <c r="L104" s="2">
        <v>1339</v>
      </c>
      <c r="M104" s="2">
        <v>1347</v>
      </c>
      <c r="N104" s="2">
        <v>1452</v>
      </c>
    </row>
    <row r="105" spans="1:14" ht="8.25" customHeight="1" x14ac:dyDescent="0.25">
      <c r="A105" s="2" t="s">
        <v>53</v>
      </c>
      <c r="B105" s="2" t="s">
        <v>70</v>
      </c>
      <c r="C105" s="2">
        <v>563</v>
      </c>
      <c r="D105" s="2">
        <v>583</v>
      </c>
      <c r="E105" s="2">
        <v>570</v>
      </c>
      <c r="F105" s="2">
        <v>574</v>
      </c>
      <c r="G105" s="2">
        <v>535</v>
      </c>
      <c r="H105" s="2">
        <v>594</v>
      </c>
      <c r="I105" s="2">
        <v>534</v>
      </c>
      <c r="J105" s="2">
        <v>551</v>
      </c>
      <c r="K105" s="2">
        <v>527</v>
      </c>
      <c r="L105" s="2">
        <v>527</v>
      </c>
      <c r="M105" s="2">
        <v>510</v>
      </c>
      <c r="N105" s="2">
        <v>580</v>
      </c>
    </row>
    <row r="106" spans="1:14" ht="8.25" customHeight="1" x14ac:dyDescent="0.25">
      <c r="A106" s="2" t="s">
        <v>54</v>
      </c>
      <c r="B106" s="2" t="s">
        <v>70</v>
      </c>
      <c r="C106" s="2">
        <v>984</v>
      </c>
      <c r="D106" s="2">
        <v>949</v>
      </c>
      <c r="E106" s="2">
        <v>872</v>
      </c>
      <c r="F106" s="2">
        <v>901</v>
      </c>
      <c r="G106" s="2">
        <v>831</v>
      </c>
      <c r="H106" s="2">
        <v>918</v>
      </c>
      <c r="I106" s="2">
        <v>884</v>
      </c>
      <c r="J106" s="2">
        <v>893</v>
      </c>
      <c r="K106" s="2">
        <v>852</v>
      </c>
      <c r="L106" s="2">
        <v>945</v>
      </c>
      <c r="M106" s="2">
        <v>944</v>
      </c>
      <c r="N106" s="2">
        <v>1029</v>
      </c>
    </row>
    <row r="107" spans="1:14" ht="8.25" customHeight="1" x14ac:dyDescent="0.25">
      <c r="A107" s="2" t="s">
        <v>55</v>
      </c>
      <c r="B107" s="2" t="s">
        <v>70</v>
      </c>
      <c r="C107" s="2">
        <v>1616</v>
      </c>
      <c r="D107" s="2">
        <v>1522</v>
      </c>
      <c r="E107" s="2">
        <v>1579</v>
      </c>
      <c r="F107" s="2">
        <v>1520</v>
      </c>
      <c r="G107" s="2">
        <v>1440</v>
      </c>
      <c r="H107" s="2">
        <v>1477</v>
      </c>
      <c r="I107" s="2">
        <v>1422</v>
      </c>
      <c r="J107" s="2">
        <v>1420</v>
      </c>
      <c r="K107" s="2">
        <v>1414</v>
      </c>
      <c r="L107" s="2">
        <v>1413</v>
      </c>
      <c r="M107" s="2">
        <v>1433</v>
      </c>
      <c r="N107" s="2">
        <v>1513</v>
      </c>
    </row>
    <row r="108" spans="1:14" ht="8.25" customHeight="1" x14ac:dyDescent="0.25">
      <c r="A108" s="2" t="s">
        <v>56</v>
      </c>
      <c r="B108" s="2" t="s">
        <v>70</v>
      </c>
      <c r="C108" s="2">
        <v>1683</v>
      </c>
      <c r="D108" s="2">
        <v>1663</v>
      </c>
      <c r="E108" s="2">
        <v>1603</v>
      </c>
      <c r="F108" s="2">
        <v>1518</v>
      </c>
      <c r="G108" s="2">
        <v>1549</v>
      </c>
      <c r="H108" s="2">
        <v>1528</v>
      </c>
      <c r="I108" s="2">
        <v>1524</v>
      </c>
      <c r="J108" s="2">
        <v>1481</v>
      </c>
      <c r="K108" s="2">
        <v>1473</v>
      </c>
      <c r="L108" s="2">
        <v>1538</v>
      </c>
      <c r="M108" s="2">
        <v>1563</v>
      </c>
      <c r="N108" s="2">
        <v>1631</v>
      </c>
    </row>
    <row r="109" spans="1:14" ht="8.25" customHeight="1" x14ac:dyDescent="0.25">
      <c r="A109" s="2" t="s">
        <v>57</v>
      </c>
      <c r="B109" s="2" t="s">
        <v>70</v>
      </c>
      <c r="C109" s="2">
        <v>2937</v>
      </c>
      <c r="D109" s="2">
        <v>2769</v>
      </c>
      <c r="E109" s="2">
        <v>2756</v>
      </c>
      <c r="F109" s="2">
        <v>2707</v>
      </c>
      <c r="G109" s="2">
        <v>2636</v>
      </c>
      <c r="H109" s="2">
        <v>2562</v>
      </c>
      <c r="I109" s="2">
        <v>2566</v>
      </c>
      <c r="J109" s="2">
        <v>2542</v>
      </c>
      <c r="K109" s="2">
        <v>2464</v>
      </c>
      <c r="L109" s="2">
        <v>2679</v>
      </c>
      <c r="M109" s="2">
        <v>2598</v>
      </c>
      <c r="N109" s="2">
        <v>2882</v>
      </c>
    </row>
    <row r="110" spans="1:14" ht="8.25" customHeight="1" x14ac:dyDescent="0.25">
      <c r="A110" s="2" t="s">
        <v>58</v>
      </c>
      <c r="B110" s="2" t="s">
        <v>70</v>
      </c>
      <c r="C110" s="2">
        <v>687</v>
      </c>
      <c r="D110" s="2">
        <v>687</v>
      </c>
      <c r="E110" s="2">
        <v>730</v>
      </c>
      <c r="F110" s="2">
        <v>689</v>
      </c>
      <c r="G110" s="2">
        <v>682</v>
      </c>
      <c r="H110" s="2">
        <v>680</v>
      </c>
      <c r="I110" s="2">
        <v>648</v>
      </c>
      <c r="J110" s="2">
        <v>659</v>
      </c>
      <c r="K110" s="2">
        <v>630</v>
      </c>
      <c r="L110" s="2">
        <v>663</v>
      </c>
      <c r="M110" s="2">
        <v>704</v>
      </c>
      <c r="N110" s="2">
        <v>727</v>
      </c>
    </row>
    <row r="111" spans="1:14" ht="8.25" customHeight="1" x14ac:dyDescent="0.25">
      <c r="A111" s="2" t="s">
        <v>59</v>
      </c>
      <c r="B111" s="2" t="s">
        <v>70</v>
      </c>
      <c r="C111" s="2">
        <v>1154</v>
      </c>
      <c r="D111" s="2">
        <v>1136</v>
      </c>
      <c r="E111" s="2">
        <v>1027</v>
      </c>
      <c r="F111" s="2">
        <v>1121</v>
      </c>
      <c r="G111" s="2">
        <v>1075</v>
      </c>
      <c r="H111" s="2">
        <v>1096</v>
      </c>
      <c r="I111" s="2">
        <v>1007</v>
      </c>
      <c r="J111" s="2">
        <v>1009</v>
      </c>
      <c r="K111" s="2">
        <v>1079</v>
      </c>
      <c r="L111" s="2">
        <v>1118</v>
      </c>
      <c r="M111" s="2">
        <v>1086</v>
      </c>
      <c r="N111" s="2">
        <v>1044</v>
      </c>
    </row>
    <row r="112" spans="1:14" ht="8.25" customHeight="1" x14ac:dyDescent="0.25">
      <c r="A112" s="2" t="s">
        <v>60</v>
      </c>
      <c r="B112" s="2" t="s">
        <v>70</v>
      </c>
      <c r="C112" s="2">
        <v>1444</v>
      </c>
      <c r="D112" s="2">
        <v>1350</v>
      </c>
      <c r="E112" s="2">
        <v>1364</v>
      </c>
      <c r="F112" s="2">
        <v>1314</v>
      </c>
      <c r="G112" s="2">
        <v>1301</v>
      </c>
      <c r="H112" s="2">
        <v>1316</v>
      </c>
      <c r="I112" s="2">
        <v>1222</v>
      </c>
      <c r="J112" s="2">
        <v>1323</v>
      </c>
      <c r="K112" s="2">
        <v>1312</v>
      </c>
      <c r="L112" s="2">
        <v>1295</v>
      </c>
      <c r="M112" s="2">
        <v>1301</v>
      </c>
      <c r="N112" s="2">
        <v>1453</v>
      </c>
    </row>
    <row r="113" spans="1:14" ht="8.25" customHeight="1" x14ac:dyDescent="0.25">
      <c r="A113" s="2" t="s">
        <v>61</v>
      </c>
      <c r="B113" s="2" t="s">
        <v>70</v>
      </c>
      <c r="C113" s="2">
        <v>1060</v>
      </c>
      <c r="D113" s="2">
        <v>987</v>
      </c>
      <c r="E113" s="2">
        <v>931</v>
      </c>
      <c r="F113" s="2">
        <v>967</v>
      </c>
      <c r="G113" s="2">
        <v>983</v>
      </c>
      <c r="H113" s="2">
        <v>920</v>
      </c>
      <c r="I113" s="2">
        <v>885</v>
      </c>
      <c r="J113" s="2">
        <v>909</v>
      </c>
      <c r="K113" s="2">
        <v>885</v>
      </c>
      <c r="L113" s="2">
        <v>886</v>
      </c>
      <c r="M113" s="2">
        <v>890</v>
      </c>
      <c r="N113" s="2">
        <v>1058</v>
      </c>
    </row>
    <row r="114" spans="1:14" ht="8.25" customHeight="1" x14ac:dyDescent="0.25">
      <c r="A114" s="2" t="s">
        <v>62</v>
      </c>
      <c r="B114" s="2" t="s">
        <v>70</v>
      </c>
      <c r="C114" s="2">
        <v>3274</v>
      </c>
      <c r="D114" s="2">
        <v>3073</v>
      </c>
      <c r="E114" s="2">
        <v>2931</v>
      </c>
      <c r="F114" s="2">
        <v>3118</v>
      </c>
      <c r="G114" s="2">
        <v>2811</v>
      </c>
      <c r="H114" s="2">
        <v>2892</v>
      </c>
      <c r="I114" s="2">
        <v>2879</v>
      </c>
      <c r="J114" s="2">
        <v>2848</v>
      </c>
      <c r="K114" s="2">
        <v>2793</v>
      </c>
      <c r="L114" s="2">
        <v>2934</v>
      </c>
      <c r="M114" s="2">
        <v>2906</v>
      </c>
      <c r="N114" s="2">
        <v>3038</v>
      </c>
    </row>
    <row r="115" spans="1:14" ht="8.25" customHeight="1" x14ac:dyDescent="0.25">
      <c r="A115" s="2" t="s">
        <v>63</v>
      </c>
      <c r="B115" s="2" t="s">
        <v>70</v>
      </c>
      <c r="C115" s="2">
        <v>1344</v>
      </c>
      <c r="D115" s="2">
        <v>1185</v>
      </c>
      <c r="E115" s="2">
        <v>1281</v>
      </c>
      <c r="F115" s="2">
        <v>1266</v>
      </c>
      <c r="G115" s="2">
        <v>1255</v>
      </c>
      <c r="H115" s="2">
        <v>1237</v>
      </c>
      <c r="I115" s="2">
        <v>1208</v>
      </c>
      <c r="J115" s="2">
        <v>1290</v>
      </c>
      <c r="K115" s="2">
        <v>1232</v>
      </c>
      <c r="L115" s="2">
        <v>1251</v>
      </c>
      <c r="M115" s="2">
        <v>1151</v>
      </c>
      <c r="N115" s="2">
        <v>1313</v>
      </c>
    </row>
    <row r="116" spans="1:14" ht="8.25" customHeight="1" x14ac:dyDescent="0.25">
      <c r="A116" s="2" t="s">
        <v>64</v>
      </c>
      <c r="B116" s="2" t="s">
        <v>70</v>
      </c>
      <c r="C116" s="2">
        <v>740</v>
      </c>
      <c r="D116" s="2">
        <v>685</v>
      </c>
      <c r="E116" s="2">
        <v>685</v>
      </c>
      <c r="F116" s="2">
        <v>673</v>
      </c>
      <c r="G116" s="2">
        <v>628</v>
      </c>
      <c r="H116" s="2">
        <v>600</v>
      </c>
      <c r="I116" s="2">
        <v>588</v>
      </c>
      <c r="J116" s="2">
        <v>596</v>
      </c>
      <c r="K116" s="2">
        <v>594</v>
      </c>
      <c r="L116" s="2">
        <v>612</v>
      </c>
      <c r="M116" s="2">
        <v>572</v>
      </c>
      <c r="N116" s="2">
        <v>704</v>
      </c>
    </row>
    <row r="117" spans="1:14" ht="8.25" customHeight="1" x14ac:dyDescent="0.25">
      <c r="A117" s="2" t="s">
        <v>65</v>
      </c>
      <c r="B117" s="2" t="s">
        <v>70</v>
      </c>
      <c r="C117" s="2">
        <v>474</v>
      </c>
      <c r="D117" s="2">
        <v>467</v>
      </c>
      <c r="E117" s="2">
        <v>442</v>
      </c>
      <c r="F117" s="2">
        <v>435</v>
      </c>
      <c r="G117" s="2">
        <v>427</v>
      </c>
      <c r="H117" s="2">
        <v>413</v>
      </c>
      <c r="I117" s="2">
        <v>400</v>
      </c>
      <c r="J117" s="2">
        <v>425</v>
      </c>
      <c r="K117" s="2">
        <v>387</v>
      </c>
      <c r="L117" s="2">
        <v>414</v>
      </c>
      <c r="M117" s="2">
        <v>437</v>
      </c>
      <c r="N117" s="2">
        <v>396</v>
      </c>
    </row>
    <row r="118" spans="1:14" ht="8.25" customHeight="1" x14ac:dyDescent="0.25">
      <c r="A118" s="22" t="s">
        <v>66</v>
      </c>
      <c r="B118" s="22" t="s">
        <v>70</v>
      </c>
      <c r="C118" s="22">
        <v>21584</v>
      </c>
      <c r="D118" s="22">
        <v>20701</v>
      </c>
      <c r="E118" s="22">
        <v>20396</v>
      </c>
      <c r="F118" s="22">
        <v>20476</v>
      </c>
      <c r="G118" s="22">
        <v>19728</v>
      </c>
      <c r="H118" s="22">
        <v>19841</v>
      </c>
      <c r="I118" s="22">
        <v>19394</v>
      </c>
      <c r="J118" s="22">
        <v>19537</v>
      </c>
      <c r="K118" s="22">
        <v>19293</v>
      </c>
      <c r="L118" s="22">
        <v>20071</v>
      </c>
      <c r="M118" s="22">
        <v>19845</v>
      </c>
      <c r="N118" s="22">
        <v>21340</v>
      </c>
    </row>
    <row r="119" spans="1:14" ht="8.25" customHeight="1" x14ac:dyDescent="0.25">
      <c r="A119" s="22" t="s">
        <v>67</v>
      </c>
      <c r="B119" s="22" t="s">
        <v>70</v>
      </c>
      <c r="C119" s="22">
        <v>64689</v>
      </c>
      <c r="D119" s="22">
        <v>63053</v>
      </c>
      <c r="E119" s="22">
        <v>62941</v>
      </c>
      <c r="F119" s="22">
        <v>62569</v>
      </c>
      <c r="G119" s="22">
        <v>60223</v>
      </c>
      <c r="H119" s="22">
        <v>61091</v>
      </c>
      <c r="I119" s="22">
        <v>59314</v>
      </c>
      <c r="J119" s="22">
        <v>59039</v>
      </c>
      <c r="K119" s="22">
        <v>59863</v>
      </c>
      <c r="L119" s="22">
        <v>62158</v>
      </c>
      <c r="M119" s="22">
        <v>61861</v>
      </c>
      <c r="N119" s="22">
        <v>66122</v>
      </c>
    </row>
    <row r="120" spans="1:14" ht="16.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10"/>
      <c r="N120" s="3"/>
    </row>
    <row r="121" spans="1:14" ht="16.5" customHeight="1" x14ac:dyDescent="0.25">
      <c r="A121" s="24" t="s">
        <v>130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10"/>
      <c r="N121" s="3"/>
    </row>
  </sheetData>
  <mergeCells count="8">
    <mergeCell ref="C66:N66"/>
    <mergeCell ref="A4:A7"/>
    <mergeCell ref="B4:B7"/>
    <mergeCell ref="C4:N5"/>
    <mergeCell ref="C7:N7"/>
    <mergeCell ref="A63:A66"/>
    <mergeCell ref="B63:B66"/>
    <mergeCell ref="C63:N64"/>
  </mergeCell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2020_1-2-8_Download</vt:lpstr>
      <vt:lpstr>A17_Berechnung</vt:lpstr>
      <vt:lpstr>2020_1-2-8_CSV</vt:lpstr>
      <vt:lpstr>Rohdaten_Berechnung</vt:lpstr>
      <vt:lpstr>Rohdaten_2020</vt:lpstr>
      <vt:lpstr>Rohdaten_2019</vt:lpstr>
      <vt:lpstr>Rohdaten_2018</vt:lpstr>
      <vt:lpstr>Rohdaten_2017</vt:lpstr>
      <vt:lpstr>A2017_alte_Tabelle</vt:lpstr>
    </vt:vector>
  </TitlesOfParts>
  <Company>IT.Niedersachsen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2019-09-25T12:13:13Z</dcterms:created>
  <dcterms:modified xsi:type="dcterms:W3CDTF">2021-09-20T15:39:49Z</dcterms:modified>
</cp:coreProperties>
</file>